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comments/comment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DieseArbeitsmappe"/>
  <bookViews>
    <workbookView visibility="visible" minimized="0" showHorizontalScroll="1" showVerticalScroll="1" showSheetTabs="1" xWindow="480" yWindow="120" windowWidth="18192" windowHeight="11568" tabRatio="600" firstSheet="0" activeTab="0" autoFilterDateGrouping="1"/>
  </bookViews>
  <sheets>
    <sheet name="III Drucke 1501-1560" sheetId="1" state="visible" r:id="rId1"/>
    <sheet name="Infos zu dieser Mappe" sheetId="2" state="visible" r:id="rId2"/>
    <sheet name="Legende_Thomschke" sheetId="3" state="visible" r:id="rId3"/>
    <sheet name="Pivots" sheetId="4" state="visible" r:id="rId4"/>
    <sheet name="Zählenwenn" sheetId="5" state="visible" r:id="rId5"/>
    <sheet name="Datentransfer" sheetId="6" state="visible" r:id="rId6"/>
    <sheet name="Legende" sheetId="7" state="visible" r:id="rId7"/>
    <sheet name="Zusammenfassung" sheetId="8" state="visible" r:id="rId8"/>
  </sheets>
  <definedNames/>
  <calcPr calcId="162913" fullCalcOnLoad="1"/>
  <pivotCaches>
    <pivotCache cacheId="8" r:id="rId9"/>
  </pivotCaches>
</workbook>
</file>

<file path=xl/styles.xml><?xml version="1.0" encoding="utf-8"?>
<styleSheet xmlns="http://schemas.openxmlformats.org/spreadsheetml/2006/main">
  <numFmts count="1">
    <numFmt numFmtId="164" formatCode="0.0%"/>
  </numFmts>
  <fonts count="14">
    <font>
      <name val="Verdana"/>
      <family val="2"/>
      <color theme="1"/>
      <sz val="9"/>
    </font>
    <font>
      <name val="Verdana"/>
      <family val="2"/>
      <b val="1"/>
      <color theme="1"/>
      <sz val="11"/>
    </font>
    <font>
      <name val="Verdana"/>
      <family val="2"/>
      <b val="1"/>
      <color theme="1"/>
      <sz val="9"/>
    </font>
    <font>
      <name val="Verdana"/>
      <family val="2"/>
      <b val="1"/>
      <color theme="1"/>
      <sz val="10"/>
    </font>
    <font>
      <name val="Verdana"/>
      <family val="2"/>
      <color theme="1"/>
      <sz val="10"/>
    </font>
    <font>
      <name val="Verdana"/>
      <family val="2"/>
      <color theme="1"/>
      <sz val="9"/>
    </font>
    <font>
      <name val="Verdana"/>
      <family val="2"/>
      <sz val="9"/>
    </font>
    <font>
      <name val="Verdana"/>
      <family val="2"/>
      <b val="1"/>
      <sz val="9"/>
    </font>
    <font>
      <name val="Verdana"/>
      <family val="2"/>
      <color theme="10"/>
      <sz val="9"/>
      <u val="single"/>
    </font>
    <font>
      <name val="Verdana"/>
      <family val="2"/>
      <color theme="10"/>
      <sz val="9"/>
      <u val="single"/>
    </font>
    <font>
      <name val="Verdana"/>
      <family val="2"/>
      <b val="1"/>
      <i val="1"/>
      <color theme="1"/>
      <sz val="9"/>
    </font>
    <font>
      <name val="Verdana"/>
      <family val="2"/>
      <b val="1"/>
      <color rgb="FFFF0000"/>
      <sz val="9"/>
    </font>
    <font>
      <name val="Verdana"/>
      <family val="2"/>
      <i val="1"/>
      <color theme="1"/>
      <sz val="9"/>
    </font>
    <font>
      <name val="Verdana"/>
      <family val="2"/>
      <color rgb="FFFF0000"/>
      <sz val="9"/>
    </font>
  </fonts>
  <fills count="7">
    <fill>
      <patternFill/>
    </fill>
    <fill>
      <patternFill patternType="gray125"/>
    </fill>
    <fill>
      <patternFill patternType="solid">
        <fgColor theme="0" tint="-0.1499984740745262"/>
        <bgColor indexed="64"/>
      </patternFill>
    </fill>
    <fill>
      <patternFill patternType="solid">
        <fgColor theme="0"/>
        <bgColor indexed="64"/>
      </patternFill>
    </fill>
    <fill>
      <patternFill patternType="solid">
        <fgColor rgb="FFFFFF00"/>
        <bgColor indexed="64"/>
      </patternFill>
    </fill>
    <fill>
      <patternFill patternType="solid">
        <fgColor theme="2" tint="-0.09997863704336681"/>
        <bgColor indexed="64"/>
      </patternFill>
    </fill>
    <fill>
      <patternFill patternType="solid">
        <fgColor theme="9" tint="0.5999938962981048"/>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3">
    <xf numFmtId="0" fontId="5" fillId="0" borderId="0"/>
    <xf numFmtId="9" fontId="5" fillId="0" borderId="0"/>
    <xf numFmtId="0" fontId="9" fillId="0" borderId="0"/>
  </cellStyleXfs>
  <cellXfs count="119">
    <xf numFmtId="0" fontId="0" fillId="0" borderId="0" pivotButton="0" quotePrefix="0" xfId="0"/>
    <xf numFmtId="0" fontId="1" fillId="0" borderId="0" pivotButton="0" quotePrefix="0" xfId="0"/>
    <xf numFmtId="0" fontId="2" fillId="0" borderId="0" pivotButton="0" quotePrefix="0" xfId="0"/>
    <xf numFmtId="0" fontId="0" fillId="0" borderId="2" pivotButton="0" quotePrefix="0" xfId="0"/>
    <xf numFmtId="0" fontId="0" fillId="0" borderId="3" pivotButton="0" quotePrefix="0" xfId="0"/>
    <xf numFmtId="0" fontId="4" fillId="0" borderId="11" pivotButton="0" quotePrefix="0" xfId="0"/>
    <xf numFmtId="0" fontId="4" fillId="0" borderId="6" pivotButton="0" quotePrefix="0" xfId="0"/>
    <xf numFmtId="0" fontId="4" fillId="0" borderId="7" pivotButton="0" quotePrefix="0" xfId="0"/>
    <xf numFmtId="3" fontId="0" fillId="0" borderId="1" pivotButton="0" quotePrefix="0" xfId="0"/>
    <xf numFmtId="0" fontId="0" fillId="0" borderId="1" applyAlignment="1" pivotButton="0" quotePrefix="0" xfId="0">
      <alignment horizontal="right"/>
    </xf>
    <xf numFmtId="3" fontId="0" fillId="0" borderId="1" applyAlignment="1" pivotButton="0" quotePrefix="0" xfId="0">
      <alignment horizontal="right"/>
    </xf>
    <xf numFmtId="9" fontId="0" fillId="0" borderId="7" applyAlignment="1" pivotButton="0" quotePrefix="0" xfId="1">
      <alignment horizontal="right"/>
    </xf>
    <xf numFmtId="0" fontId="0" fillId="0" borderId="0" applyAlignment="1" pivotButton="0" quotePrefix="0" xfId="0">
      <alignment horizontal="right"/>
    </xf>
    <xf numFmtId="9" fontId="0" fillId="0" borderId="3" applyAlignment="1" pivotButton="0" quotePrefix="0" xfId="1">
      <alignment horizontal="right"/>
    </xf>
    <xf numFmtId="3" fontId="0" fillId="0" borderId="0" applyAlignment="1" pivotButton="0" quotePrefix="0" xfId="0">
      <alignment horizontal="right"/>
    </xf>
    <xf numFmtId="3" fontId="0" fillId="0" borderId="0" pivotButton="0" quotePrefix="0" xfId="0"/>
    <xf numFmtId="0" fontId="0" fillId="0" borderId="0" applyAlignment="1" pivotButton="0" quotePrefix="0" xfId="0">
      <alignment horizontal="left"/>
    </xf>
    <xf numFmtId="164" fontId="0" fillId="0" borderId="6" applyAlignment="1" pivotButton="0" quotePrefix="0" xfId="1">
      <alignment horizontal="right"/>
    </xf>
    <xf numFmtId="164" fontId="0" fillId="0" borderId="7" applyAlignment="1" pivotButton="0" quotePrefix="0" xfId="1">
      <alignment horizontal="right"/>
    </xf>
    <xf numFmtId="164" fontId="0" fillId="0" borderId="0" applyAlignment="1" pivotButton="0" quotePrefix="0" xfId="0">
      <alignment horizontal="right"/>
    </xf>
    <xf numFmtId="164" fontId="0" fillId="0" borderId="11" applyAlignment="1" pivotButton="0" quotePrefix="0" xfId="1">
      <alignment horizontal="right"/>
    </xf>
    <xf numFmtId="164" fontId="0" fillId="0" borderId="8" applyAlignment="1" pivotButton="0" quotePrefix="0" xfId="1">
      <alignment horizontal="right"/>
    </xf>
    <xf numFmtId="164" fontId="0" fillId="0" borderId="2" applyAlignment="1" pivotButton="0" quotePrefix="0" xfId="1">
      <alignment horizontal="right"/>
    </xf>
    <xf numFmtId="164" fontId="0" fillId="0" borderId="3" applyAlignment="1" pivotButton="0" quotePrefix="0" xfId="1">
      <alignment horizontal="right"/>
    </xf>
    <xf numFmtId="3" fontId="0" fillId="0" borderId="11" pivotButton="0" quotePrefix="0" xfId="0"/>
    <xf numFmtId="3" fontId="0" fillId="0" borderId="6" pivotButton="0" quotePrefix="0" xfId="0"/>
    <xf numFmtId="3" fontId="0" fillId="0" borderId="7" pivotButton="0" quotePrefix="0" xfId="0"/>
    <xf numFmtId="164" fontId="6" fillId="0" borderId="0" applyAlignment="1" pivotButton="0" quotePrefix="0" xfId="1">
      <alignment horizontal="right"/>
    </xf>
    <xf numFmtId="164" fontId="6" fillId="0" borderId="9" applyAlignment="1" pivotButton="0" quotePrefix="0" xfId="1">
      <alignment horizontal="right"/>
    </xf>
    <xf numFmtId="164" fontId="6" fillId="0" borderId="0" applyAlignment="1" pivotButton="0" quotePrefix="0" xfId="0">
      <alignment horizontal="right"/>
    </xf>
    <xf numFmtId="0" fontId="2" fillId="0" borderId="1" pivotButton="0" quotePrefix="0" xfId="0"/>
    <xf numFmtId="0" fontId="2" fillId="0" borderId="1" applyAlignment="1" pivotButton="0" quotePrefix="0" xfId="0">
      <alignment horizontal="right"/>
    </xf>
    <xf numFmtId="3" fontId="2" fillId="0" borderId="1" applyAlignment="1" pivotButton="0" quotePrefix="0" xfId="0">
      <alignment horizontal="right"/>
    </xf>
    <xf numFmtId="0" fontId="2" fillId="0" borderId="4" pivotButton="0" quotePrefix="0" xfId="0"/>
    <xf numFmtId="0" fontId="2" fillId="0" borderId="10" applyAlignment="1" pivotButton="0" quotePrefix="0" xfId="0">
      <alignment horizontal="right"/>
    </xf>
    <xf numFmtId="3" fontId="2" fillId="0" borderId="11" applyAlignment="1" pivotButton="0" quotePrefix="0" xfId="0">
      <alignment horizontal="right"/>
    </xf>
    <xf numFmtId="164" fontId="2" fillId="0" borderId="1" applyAlignment="1" pivotButton="0" quotePrefix="0" xfId="0">
      <alignment horizontal="right"/>
    </xf>
    <xf numFmtId="164" fontId="7" fillId="0" borderId="10" applyAlignment="1" pivotButton="0" quotePrefix="0" xfId="0">
      <alignment horizontal="right"/>
    </xf>
    <xf numFmtId="164" fontId="2" fillId="0" borderId="10" applyAlignment="1" pivotButton="0" quotePrefix="0" xfId="0">
      <alignment horizontal="right"/>
    </xf>
    <xf numFmtId="0" fontId="2" fillId="0" borderId="8" pivotButton="0" quotePrefix="0" xfId="0"/>
    <xf numFmtId="0" fontId="2" fillId="2" borderId="1" pivotButton="0" quotePrefix="0" xfId="0"/>
    <xf numFmtId="0" fontId="4" fillId="0" borderId="0" applyAlignment="1" pivotButton="0" quotePrefix="0" xfId="0">
      <alignment vertical="center" wrapText="1"/>
    </xf>
    <xf numFmtId="0" fontId="4" fillId="0" borderId="2" applyAlignment="1" pivotButton="0" quotePrefix="0" xfId="0">
      <alignment vertical="center" wrapText="1"/>
    </xf>
    <xf numFmtId="0" fontId="0" fillId="0" borderId="1" pivotButton="0" quotePrefix="0" xfId="0"/>
    <xf numFmtId="0" fontId="0" fillId="0" borderId="1" applyAlignment="1" pivotButton="0" quotePrefix="0" xfId="0">
      <alignment horizontal="left"/>
    </xf>
    <xf numFmtId="0" fontId="0" fillId="0" borderId="4" applyAlignment="1" pivotButton="0" quotePrefix="0" xfId="0">
      <alignment vertical="center" wrapText="1"/>
    </xf>
    <xf numFmtId="0" fontId="0" fillId="0" borderId="1" applyAlignment="1" pivotButton="0" quotePrefix="0" xfId="0">
      <alignment horizontal="left" vertical="center"/>
    </xf>
    <xf numFmtId="0" fontId="2" fillId="2" borderId="4" pivotButton="0" quotePrefix="0" xfId="0"/>
    <xf numFmtId="0" fontId="2" fillId="2" borderId="5" applyAlignment="1" pivotButton="0" quotePrefix="0" xfId="0">
      <alignment vertical="center" wrapText="1"/>
    </xf>
    <xf numFmtId="0" fontId="0" fillId="0" borderId="1" applyAlignment="1" pivotButton="0" quotePrefix="0" xfId="0">
      <alignment vertical="center" wrapText="1"/>
    </xf>
    <xf numFmtId="0" fontId="0" fillId="0" borderId="1" applyAlignment="1" pivotButton="0" quotePrefix="0" xfId="0">
      <alignment wrapText="1"/>
    </xf>
    <xf numFmtId="0" fontId="0" fillId="0" borderId="11" pivotButton="0" quotePrefix="0" xfId="0"/>
    <xf numFmtId="0" fontId="7" fillId="2" borderId="1" pivotButton="0" quotePrefix="0" xfId="0"/>
    <xf numFmtId="0" fontId="0" fillId="0" borderId="5" pivotButton="0" quotePrefix="0" xfId="0"/>
    <xf numFmtId="0" fontId="0" fillId="3" borderId="1" pivotButton="0" quotePrefix="0" xfId="0"/>
    <xf numFmtId="0" fontId="3" fillId="2" borderId="1" applyAlignment="1" pivotButton="0" quotePrefix="0" xfId="0">
      <alignment horizontal="left" vertical="top"/>
    </xf>
    <xf numFmtId="0" fontId="0" fillId="0" borderId="6" pivotButton="0" quotePrefix="0" xfId="0"/>
    <xf numFmtId="0" fontId="12" fillId="0" borderId="0" applyAlignment="1" pivotButton="0" quotePrefix="0" xfId="0">
      <alignment horizontal="left" vertical="top" wrapText="1"/>
    </xf>
    <xf numFmtId="0" fontId="12" fillId="0" borderId="0" applyAlignment="1" pivotButton="0" quotePrefix="0" xfId="0">
      <alignment horizontal="left" vertical="top"/>
    </xf>
    <xf numFmtId="0" fontId="2" fillId="0" borderId="0" applyAlignment="1" pivotButton="0" quotePrefix="0" xfId="0">
      <alignment horizontal="left" vertical="top"/>
    </xf>
    <xf numFmtId="0" fontId="3" fillId="2" borderId="4" applyAlignment="1" pivotButton="0" quotePrefix="0" xfId="0">
      <alignment horizontal="center" vertical="top" wrapText="1"/>
    </xf>
    <xf numFmtId="0" fontId="3" fillId="2" borderId="1" applyAlignment="1" pivotButton="0" quotePrefix="0" xfId="0">
      <alignment horizontal="center" vertical="top" wrapText="1"/>
    </xf>
    <xf numFmtId="0" fontId="3" fillId="2" borderId="6" applyAlignment="1" pivotButton="0" quotePrefix="0" xfId="0">
      <alignment horizontal="center"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8" fillId="0" borderId="0" applyAlignment="1" pivotButton="0" quotePrefix="0" xfId="2">
      <alignment horizontal="left" vertical="top"/>
    </xf>
    <xf numFmtId="0" fontId="0" fillId="0" borderId="0" applyAlignment="1" pivotButton="0" quotePrefix="0" xfId="0">
      <alignment horizontal="right" vertical="top"/>
    </xf>
    <xf numFmtId="0" fontId="0" fillId="0" borderId="0" applyAlignment="1" pivotButton="0" quotePrefix="0" xfId="0">
      <alignment horizontal="left" vertical="top"/>
    </xf>
    <xf numFmtId="0" fontId="0" fillId="0" borderId="5" applyAlignment="1" pivotButton="0" quotePrefix="0" xfId="0">
      <alignment horizontal="left" vertical="top" wrapText="1"/>
    </xf>
    <xf numFmtId="0" fontId="0" fillId="0" borderId="0" applyAlignment="1" pivotButton="0" quotePrefix="0" xfId="0">
      <alignment horizontal="center" vertical="top"/>
    </xf>
    <xf numFmtId="2" fontId="0" fillId="0" borderId="0" applyAlignment="1" pivotButton="0" quotePrefix="0" xfId="0">
      <alignment horizontal="center" vertical="top"/>
    </xf>
    <xf numFmtId="0" fontId="0" fillId="0" borderId="0" applyAlignment="1" pivotButton="0" quotePrefix="0" xfId="0">
      <alignment horizontal="center" vertical="top" wrapText="1"/>
    </xf>
    <xf numFmtId="0" fontId="11" fillId="0" borderId="0" applyAlignment="1" pivotButton="0" quotePrefix="0" xfId="0">
      <alignment horizontal="center" vertical="top" wrapText="1"/>
    </xf>
    <xf numFmtId="2" fontId="0" fillId="0" borderId="0" applyAlignment="1" pivotButton="0" quotePrefix="0" xfId="0">
      <alignment horizontal="right" vertical="top"/>
    </xf>
    <xf numFmtId="0" fontId="13" fillId="0" borderId="0" applyAlignment="1" pivotButton="0" quotePrefix="0" xfId="0">
      <alignment horizontal="center" vertical="top" wrapText="1"/>
    </xf>
    <xf numFmtId="0" fontId="0" fillId="0" borderId="9" applyAlignment="1" pivotButton="0" quotePrefix="0" xfId="0">
      <alignment horizontal="left" vertical="top"/>
    </xf>
    <xf numFmtId="0" fontId="0" fillId="0" borderId="9" applyAlignment="1" pivotButton="0" quotePrefix="0" xfId="0">
      <alignment horizontal="center" vertical="top"/>
    </xf>
    <xf numFmtId="2" fontId="0" fillId="0" borderId="9" applyAlignment="1" pivotButton="0" quotePrefix="0" xfId="0">
      <alignment horizontal="center" vertical="top"/>
    </xf>
    <xf numFmtId="0" fontId="0" fillId="0" borderId="9" applyAlignment="1" pivotButton="0" quotePrefix="0" xfId="0">
      <alignment horizontal="center" vertical="top" wrapText="1"/>
    </xf>
    <xf numFmtId="2" fontId="0" fillId="0" borderId="9" applyAlignment="1" pivotButton="0" quotePrefix="0" xfId="0">
      <alignment horizontal="right" vertical="top"/>
    </xf>
    <xf numFmtId="0" fontId="0" fillId="0" borderId="9" applyAlignment="1" pivotButton="0" quotePrefix="0" xfId="0">
      <alignment horizontal="left" vertical="top" wrapText="1"/>
    </xf>
    <xf numFmtId="0" fontId="2" fillId="0" borderId="0" applyAlignment="1" pivotButton="0" quotePrefix="0" xfId="0">
      <alignment horizontal="center" vertical="top"/>
    </xf>
    <xf numFmtId="0" fontId="7" fillId="0" borderId="0" applyAlignment="1" pivotButton="0" quotePrefix="0" xfId="0">
      <alignment horizontal="center" vertical="top"/>
    </xf>
    <xf numFmtId="0" fontId="2" fillId="0" borderId="12" applyAlignment="1" pivotButton="0" quotePrefix="0" xfId="0">
      <alignment horizontal="left" vertical="top" wrapText="1"/>
    </xf>
    <xf numFmtId="0" fontId="2" fillId="0" borderId="7" applyAlignment="1" pivotButton="0" quotePrefix="0" xfId="0">
      <alignment horizontal="left" vertical="top" wrapText="1"/>
    </xf>
    <xf numFmtId="0" fontId="2" fillId="0" borderId="7" applyAlignment="1" pivotButton="0" quotePrefix="0" xfId="0">
      <alignment horizontal="left" vertical="top"/>
    </xf>
    <xf numFmtId="0" fontId="2" fillId="0" borderId="0" applyAlignment="1" pivotButton="0" quotePrefix="0" xfId="0">
      <alignment horizontal="center" vertical="top" wrapText="1"/>
    </xf>
    <xf numFmtId="2" fontId="2" fillId="0" borderId="0" applyAlignment="1" pivotButton="0" quotePrefix="0" xfId="0">
      <alignment horizontal="right" vertical="top"/>
    </xf>
    <xf numFmtId="0" fontId="0" fillId="0" borderId="0" applyAlignment="1" pivotButton="0" quotePrefix="0" xfId="0">
      <alignment horizontal="left" vertical="top" wrapText="1"/>
    </xf>
    <xf numFmtId="0" fontId="0" fillId="0" borderId="13" applyAlignment="1" pivotButton="0" quotePrefix="0" xfId="0">
      <alignment horizontal="left" vertical="top" wrapText="1"/>
    </xf>
    <xf numFmtId="0" fontId="0" fillId="0" borderId="13" applyAlignment="1" pivotButton="0" quotePrefix="0" xfId="0">
      <alignment horizontal="left" vertical="top"/>
    </xf>
    <xf numFmtId="0" fontId="13" fillId="0" borderId="0" applyAlignment="1" pivotButton="0" quotePrefix="0" xfId="0">
      <alignment horizontal="left" vertical="top" wrapText="1"/>
    </xf>
    <xf numFmtId="2" fontId="0" fillId="0" borderId="0" applyAlignment="1" pivotButton="0" quotePrefix="0" xfId="0">
      <alignment horizontal="left" vertical="top" wrapText="1"/>
    </xf>
    <xf numFmtId="0" fontId="2" fillId="0" borderId="14" applyAlignment="1" pivotButton="0" quotePrefix="0" xfId="0">
      <alignment horizontal="center" vertical="top" wrapText="1"/>
    </xf>
    <xf numFmtId="0" fontId="0" fillId="0" borderId="14" applyAlignment="1" pivotButton="0" quotePrefix="0" xfId="0">
      <alignment horizontal="center" vertical="top"/>
    </xf>
    <xf numFmtId="0" fontId="1" fillId="0" borderId="0" applyAlignment="1" pivotButton="0" quotePrefix="0" xfId="0">
      <alignment vertical="top"/>
    </xf>
    <xf numFmtId="0" fontId="0"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10" fillId="0" borderId="0" applyAlignment="1" pivotButton="0" quotePrefix="0" xfId="0">
      <alignment vertical="top"/>
    </xf>
    <xf numFmtId="0" fontId="11" fillId="0" borderId="0" applyAlignment="1" pivotButton="0" quotePrefix="0" xfId="0">
      <alignment vertical="top"/>
    </xf>
    <xf numFmtId="14" fontId="0" fillId="0" borderId="0" applyAlignment="1" pivotButton="0" quotePrefix="0" xfId="0">
      <alignment horizontal="left" vertical="top"/>
    </xf>
    <xf numFmtId="0" fontId="0" fillId="0" borderId="0" applyAlignment="1" pivotButton="0" quotePrefix="0" xfId="0">
      <alignment vertical="top" wrapText="1"/>
    </xf>
    <xf numFmtId="0" fontId="3" fillId="5" borderId="1" applyAlignment="1" pivotButton="0" quotePrefix="0" xfId="0">
      <alignment horizontal="center" vertical="top" wrapText="1"/>
    </xf>
    <xf numFmtId="0" fontId="3" fillId="5" borderId="6" applyAlignment="1" pivotButton="0" quotePrefix="0" xfId="0">
      <alignment horizontal="center" vertical="top" wrapText="1"/>
    </xf>
    <xf numFmtId="0" fontId="3" fillId="6" borderId="1" applyAlignment="1" pivotButton="0" quotePrefix="0" xfId="0">
      <alignment horizontal="center" vertical="top" wrapText="1"/>
    </xf>
    <xf numFmtId="0" fontId="3" fillId="6" borderId="6" applyAlignment="1" pivotButton="0" quotePrefix="0" xfId="0">
      <alignment horizontal="center" vertical="top" wrapText="1"/>
    </xf>
    <xf numFmtId="0" fontId="3" fillId="0" borderId="1" applyAlignment="1" pivotButton="0" quotePrefix="0" xfId="0">
      <alignment horizontal="left" vertical="top" wrapText="1"/>
    </xf>
    <xf numFmtId="0" fontId="3" fillId="0" borderId="1" applyAlignment="1" pivotButton="0" quotePrefix="0" xfId="0">
      <alignment horizontal="left" vertical="top"/>
    </xf>
    <xf numFmtId="0" fontId="3" fillId="0" borderId="11" applyAlignment="1" pivotButton="0" quotePrefix="0" xfId="0">
      <alignment horizontal="left" vertical="top" wrapText="1"/>
    </xf>
    <xf numFmtId="0" fontId="3" fillId="0" borderId="11" applyAlignment="1" pivotButton="0" quotePrefix="0" xfId="0">
      <alignment horizontal="left" vertical="top"/>
    </xf>
    <xf numFmtId="0" fontId="0" fillId="4" borderId="0" applyAlignment="1" pivotButton="0" quotePrefix="0" xfId="0">
      <alignment horizontal="left" vertical="top" wrapText="1"/>
    </xf>
    <xf numFmtId="0" fontId="2" fillId="0" borderId="0" applyAlignment="1" pivotButton="0" quotePrefix="0" xfId="0">
      <alignment horizontal="left" vertical="top" wrapText="1"/>
    </xf>
    <xf numFmtId="0" fontId="0" fillId="0" borderId="0" pivotButton="1" quotePrefix="0" xfId="0"/>
    <xf numFmtId="0" fontId="0" fillId="0" borderId="13" pivotButton="0" quotePrefix="0" xfId="0"/>
    <xf numFmtId="0" fontId="0" fillId="0" borderId="0" pivotButton="0" quotePrefix="0" xfId="0"/>
    <xf numFmtId="0" fontId="2" fillId="0" borderId="13" applyAlignment="1" pivotButton="0" quotePrefix="0" xfId="0">
      <alignment horizontal="left" vertical="top" wrapText="1"/>
    </xf>
    <xf numFmtId="0" fontId="0" fillId="0" borderId="13" pivotButton="0" quotePrefix="0" xfId="0"/>
    <xf numFmtId="0" fontId="0" fillId="0" borderId="0" pivotButton="0" quotePrefix="0" xfId="0"/>
  </cellXfs>
  <cellStyles count="3">
    <cellStyle name="Standard" xfId="0" builtinId="0"/>
    <cellStyle name="Prozent" xfId="1" builtinId="5"/>
    <cellStyle name="Link" xfId="2"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pivotCacheDefinition" Target="/xl/pivotCache/pivotCacheDefinition1.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Thomschke, Friedrun</author>
  </authors>
  <commentList>
    <comment ref="T1" authorId="0" shapeId="0">
      <text>
        <t>Thomschke, Friedrun:
Maße des geschlossenen Buches</t>
      </text>
    </comment>
    <comment ref="AC1" authorId="0" shapeId="0">
      <text>
        <t>Thomschke, Friedrun:
x = normaler Schaden
xx = extremer Schaden</t>
      </text>
    </comment>
    <comment ref="AH1" authorId="0" shapeId="0">
      <text>
        <t>Thomschke, Friedrun:
dazugebundene, leere Seiten aus sauren Papier</t>
      </text>
    </comment>
    <comment ref="AL1" authorId="0" shapeId="0">
      <text>
        <t>Thomschke, Friedrun:
x = normaler Bauch
xx = extremer Bauch</t>
      </text>
    </comment>
    <comment ref="AO1" authorId="0" shapeId="0">
      <text>
        <t>Thomschke, Friedrun:
bei Breite immer von Buchfalz aus gemessen, nicht die Gesamtbreite bei durchgehenden Tafeln --&gt; Buchbreite muss also zur Gesamtgröße der Tafel dazu gerechnet werden</t>
      </text>
    </comment>
    <comment ref="AP1" authorId="0" shapeId="0">
      <text>
        <t>Thomschke, Friedrun:
Es sind mehrere Grafiken enthalten, nicht nur Frontispiz oder Kupfertitel. Es kann sich auch um ganze Grafikbände handeln.</t>
      </text>
    </comment>
    <comment ref="AR1" authorId="0" shapeId="0">
      <text>
        <t>Thomschke, Friedrun:
x = wäre gut
xx = auf jeden Fall</t>
      </text>
    </comment>
    <comment ref="AT1" authorId="0" shapeId="0">
      <text>
        <t>Thomschke, Friedrun:
diese Spalte eingefügt am 23.02. --&gt; Rest der Tabelle darauf prüfen/nachtragen</t>
      </text>
    </comment>
    <comment ref="AU2" authorId="0" shapeId="0">
      <text>
        <t>Thomschke, Friedrun:
Öffnungswinkel "0" bedeutet, das Buch ist nicht digitalisierbar</t>
      </text>
    </comment>
  </commentList>
</comments>
</file>

<file path=xl/comments/comment2.xml><?xml version="1.0" encoding="utf-8"?>
<comments xmlns="http://schemas.openxmlformats.org/spreadsheetml/2006/main">
  <authors>
    <author>Thomschke, Friedrun</author>
  </authors>
  <commentList>
    <comment ref="A2" authorId="0" shapeId="0">
      <text>
        <t>Thomschke, Friedrun:
alle Signaturen, inkl. der angebundenen Werke und der ggf. noch nicht geprüften Bücher</t>
      </text>
    </comment>
    <comment ref="A3" authorId="0" shapeId="0">
      <text>
        <t>Thomschke, Friedrun:
Anzahl der tatsächlichen Bücher, Achtung: berücksichtigt sind nur die Bücher, die angeschaut wurden und für die somit ein Format angegeben wurde!! (daher ggf. große Differenz zur Gesamtanzahl der Signaturen oder auch zur Anzahl der geprüften Bücher durch F. Thomschke, denn hier zählen auch die Bücher mit, die vor der Bearbeitung von F. Thomschke erfasst wurden)</t>
      </text>
    </comment>
    <comment ref="D79" authorId="0" shapeId="0">
      <text>
        <t>Thomschke, Friedrun:
Gesamtsumme Umschläge minus säurehaltige Umschläge (die werden von uns entfernt)</t>
      </text>
    </comment>
  </commentList>
</comments>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OnLoad="1" refreshedBy="Wendler, André" refreshedDate="44876.73009560185" createdVersion="6" refreshedVersion="6" minRefreshableVersion="3" recordCount="1331" r:id="rId1">
  <cacheSource type="worksheet">
    <worksheetSource name="Basistabelle"/>
  </cacheSource>
  <cacheFields count="99">
    <cacheField name="digi" uniqueList="1" numFmtId="0" sqlType="0" hierarchy="0" level="0" databaseField="1">
      <sharedItems count="0"/>
    </cacheField>
    <cacheField name="Lfd Nr." uniqueList="1" numFmtId="0" sqlType="0" hierarchy="0" level="0" databaseField="1">
      <sharedItems count="0" containsBlank="1" containsInteger="1" containsNumber="1" containsString="0" minValue="1" maxValue="1219"/>
    </cacheField>
    <cacheField name="AKZ" uniqueList="1" numFmtId="0" sqlType="0" hierarchy="0" level="0" databaseField="1">
      <sharedItems count="0" containsBlank="1"/>
    </cacheField>
    <cacheField name="IDN" uniqueList="1" numFmtId="0" sqlType="0" hierarchy="0" level="0" databaseField="1">
      <sharedItems count="0" containsBlank="1"/>
    </cacheField>
    <cacheField name="bbg_x" uniqueList="1" numFmtId="0" sqlType="0" hierarchy="0" level="0" databaseField="1">
      <sharedItems count="0" containsBlank="1"/>
    </cacheField>
    <cacheField name="Link zum Portal" uniqueList="1" numFmtId="0" sqlType="0" hierarchy="0" level="0" databaseField="1">
      <sharedItems count="0" containsBlank="1"/>
    </cacheField>
    <cacheField name="Signatur" uniqueList="1" numFmtId="0" sqlType="0" hierarchy="0" level="0" databaseField="1">
      <sharedItems count="0"/>
    </cacheField>
    <cacheField name="signatur_g_x" uniqueList="1" numFmtId="0" sqlType="0" hierarchy="0" level="0" databaseField="1">
      <sharedItems count="0" containsBlank="1"/>
    </cacheField>
    <cacheField name="Provenienzmerkmal" uniqueList="1" numFmtId="0" sqlType="0" hierarchy="0" level="0" databaseField="1">
      <sharedItems count="0" containsBlank="1"/>
    </cacheField>
    <cacheField name="Material" uniqueList="1" numFmtId="0" sqlType="0" hierarchy="0" level="0" databaseField="1">
      <sharedItems count="0" containsBlank="1"/>
    </cacheField>
    <cacheField name="Format" uniqueList="1" numFmtId="0" sqlType="0" hierarchy="0" level="0" databaseField="1">
      <sharedItems count="5" containsBlank="1">
        <m/>
        <s v="bis 25 cm"/>
        <s v="bis 35 cm"/>
        <s v="bis 42 cm"/>
        <s v="&gt; 42 cm"/>
      </sharedItems>
    </cacheField>
    <cacheField name="Öffnungswinkel" uniqueList="1" numFmtId="0" sqlType="0" hierarchy="0" level="0" databaseField="1">
      <sharedItems count="0" containsBlank="1"/>
    </cacheField>
    <cacheField name="Einschränkungen" uniqueList="1" numFmtId="0" sqlType="0" hierarchy="0" level="0" databaseField="1">
      <sharedItems count="0" containsBlank="1"/>
    </cacheField>
    <cacheField name="Glasplatte " uniqueList="1" numFmtId="0" sqlType="0" hierarchy="0" level="0" databaseField="1">
      <sharedItems count="0" containsBlank="1"/>
    </cacheField>
    <cacheField name="Verpackung" uniqueList="1" numFmtId="0" sqlType="0" hierarchy="0" level="0" databaseField="1">
      <sharedItems count="0" containsBlank="1"/>
    </cacheField>
    <cacheField name="Verpackung austauschen " uniqueList="1" numFmtId="0" sqlType="0" hierarchy="0" level="0" databaseField="1">
      <sharedItems count="0" containsBlank="1"/>
    </cacheField>
    <cacheField name="Schadensklasse" uniqueList="1" numFmtId="0" sqlType="0" hierarchy="0" level="0" databaseField="1">
      <sharedItems count="0" containsBlank="1" containsInteger="1" containsNumber="1" containsString="0" minValue="0" maxValue="3"/>
    </cacheField>
    <cacheField name="notwendige Reparatur(en) vor der Digitalisierung, notwendige Reparatur(en) vor der Digitalisierung" uniqueList="1" numFmtId="0" sqlType="0" hierarchy="0" level="0" databaseField="1">
      <sharedItems count="0" containsBlank="1"/>
    </cacheField>
    <cacheField name="Bemerkungen" uniqueList="1" numFmtId="0" sqlType="0" hierarchy="0" level="0" databaseField="1">
      <sharedItems count="0" containsBlank="1"/>
    </cacheField>
    <cacheField name="Fragen/ Hinweise_x000a_an DBSM" uniqueList="1" numFmtId="0" sqlType="0" hierarchy="0" level="0" databaseField="1">
      <sharedItems count="0" containsBlank="1"/>
    </cacheField>
    <cacheField name="Fragen an M. Steinberg" uniqueList="1" numFmtId="0" sqlType="0" hierarchy="0" level="0" databaseField="1">
      <sharedItems count="0" containsBlank="1" containsNonDate="0" containsString="0"/>
    </cacheField>
    <cacheField name="nicht_x000a_am Stand-ort" uniqueList="1" numFmtId="0" sqlType="0" hierarchy="0" level="0" databaseField="1">
      <sharedItems count="0" containsBlank="1"/>
    </cacheField>
    <cacheField name="Größe ÜF_x000a_(BxH)" uniqueList="1" numFmtId="0" sqlType="0" hierarchy="0" level="0" databaseField="1">
      <sharedItems count="0" containsBlank="1" containsNonDate="0" containsString="0"/>
    </cacheField>
    <cacheField name="Breite_x000a_(nur Ausreißer)" uniqueList="1" numFmtId="0" sqlType="0" hierarchy="0" level="0" databaseField="1">
      <sharedItems count="0" containsBlank="1"/>
    </cacheField>
    <cacheField name="Dicke_x000a_(&gt;12 cm)" uniqueList="1" numFmtId="0" sqlType="0" hierarchy="0" level="0" databaseField="1">
      <sharedItems count="0" containsBlank="1"/>
    </cacheField>
    <cacheField name="12° Format_x000a_(&lt;15 cm)" uniqueList="1" numFmtId="0" sqlType="0" hierarchy="0" level="0" databaseField="1">
      <sharedItems count="0" containsBlank="1"/>
    </cacheField>
    <cacheField name="Einband-_x000a_art" uniqueList="1" numFmtId="0" sqlType="0" hierarchy="0" level="0" databaseField="1">
      <sharedItems count="12" containsBlank="1">
        <m/>
        <s v="oE"/>
        <s v="L"/>
        <s v="HD"/>
        <s v="G"/>
        <s v="Pa"/>
        <s v="HL"/>
        <s v="Pg"/>
        <s v="Pg (Mak.)"/>
        <s v="HPg"/>
        <s v="Br"/>
        <s v="HG"/>
      </sharedItems>
    </cacheField>
    <cacheField name="Einband über-_x000a_formt (ganz od. teilweise)" uniqueList="1" numFmtId="0" sqlType="0" hierarchy="0" level="0" databaseField="1">
      <sharedItems count="0" containsBlank="1"/>
    </cacheField>
    <cacheField name="Buch bereits restau-riert" uniqueList="1" numFmtId="0" sqlType="0" hierarchy="0" level="0" databaseField="1">
      <sharedItems count="0" containsBlank="1"/>
    </cacheField>
    <cacheField name="hohler/_x000a_fester Rücken (mit Einlage/_x000a_Vergoldung?)" uniqueList="1" numFmtId="0" sqlType="0" hierarchy="0" level="0" databaseField="1">
      <sharedItems count="0" containsBlank="1"/>
    </cacheField>
    <cacheField name="Steh-_x000a_kanten_x000a_(bei Perg.)" uniqueList="1" numFmtId="0" sqlType="0" hierarchy="0" level="0" databaseField="1">
      <sharedItems count="0" containsBlank="1"/>
    </cacheField>
    <cacheField name="Leder pudert ab/roter Zerfall (extrem)" uniqueList="1" numFmtId="0" sqlType="0" hierarchy="0" level="0" databaseField="1">
      <sharedItems count="0" containsBlank="1"/>
    </cacheField>
    <cacheField name="Einband stark defor-miert" uniqueList="1" numFmtId="0" sqlType="0" hierarchy="0" level="0" databaseField="1">
      <sharedItems count="0" containsBlank="1"/>
    </cacheField>
    <cacheField name="Be-schläge bes. auftra-gend" uniqueList="1" numFmtId="0" sqlType="0" hierarchy="0" level="0" databaseField="1">
      <sharedItems count="0" containsBlank="1"/>
    </cacheField>
    <cacheField name="Buch-schließe steif" uniqueList="1" numFmtId="0" sqlType="0" hierarchy="0" level="0" databaseField="1">
      <sharedItems count="0" containsBlank="1"/>
    </cacheField>
    <cacheField name="Buch-block Pa./Perg." uniqueList="1" numFmtId="0" sqlType="0" hierarchy="0" level="0" databaseField="1">
      <sharedItems count="0" containsBlank="1"/>
    </cacheField>
    <cacheField name="saures Füll-material" uniqueList="1" numFmtId="0" sqlType="0" hierarchy="0" level="0" databaseField="1">
      <sharedItems count="0" containsBlank="1"/>
    </cacheField>
    <cacheField name="Register-marken" uniqueList="1" numFmtId="0" sqlType="0" hierarchy="0" level="0" databaseField="1">
      <sharedItems count="0" containsBlank="1"/>
    </cacheField>
    <cacheField name="seitliche Heftung" uniqueList="1" numFmtId="0" sqlType="0" hierarchy="0" level="0" databaseField="1">
      <sharedItems count="0" containsBlank="1" containsNonDate="0" containsString="0"/>
    </cacheField>
    <cacheField name="Buch-block sehr wellig" uniqueList="1" numFmtId="0" sqlType="0" hierarchy="0" level="0" databaseField="1">
      <sharedItems count="0" containsBlank="1"/>
    </cacheField>
    <cacheField name="Buch-block neigt zum &quot;Bauch&quot;" uniqueList="1" numFmtId="0" sqlType="0" hierarchy="0" level="0" databaseField="1">
      <sharedItems count="0" containsBlank="1"/>
    </cacheField>
    <cacheField name="ge-schloss-ene Lagen" uniqueList="1" numFmtId="0" sqlType="0" hierarchy="0" level="0" databaseField="1">
      <sharedItems count="0" containsBlank="1" containsNonDate="0" containsString="0"/>
    </cacheField>
    <cacheField name="Falttafeln" uniqueList="1" numFmtId="0" sqlType="0" hierarchy="0" level="0" databaseField="1">
      <sharedItems count="0" containsBlank="1"/>
    </cacheField>
    <cacheField name="Größe Buch+_x000a_Falttafeln (BxH)" uniqueList="1" numFmtId="0" sqlType="0" hierarchy="0" level="0" databaseField="1">
      <sharedItems count="0" containsBlank="1"/>
    </cacheField>
    <cacheField name="Original-grafik" uniqueList="1" numFmtId="0" sqlType="0" hierarchy="0" level="0" databaseField="1">
      <sharedItems count="0" containsBlank="1"/>
    </cacheField>
    <cacheField name="Kolorier-ung / Buch-malerei / Initialen / Rubri-kation" uniqueList="1" numFmtId="0" sqlType="0" hierarchy="0" level="0" databaseField="1">
      <sharedItems count="0" containsBlank="1"/>
    </cacheField>
    <cacheField name="berühr-ungsfreie Digit." uniqueList="1" numFmtId="0" sqlType="0" hierarchy="0" level="0" databaseField="1">
      <sharedItems count="0" containsBlank="1"/>
    </cacheField>
    <cacheField name="Schrift weit bis in den Falz (Bund-steg in mm) Text-verlust" uniqueList="1" numFmtId="0" sqlType="0" hierarchy="0" level="0" databaseField="1">
      <sharedItems count="0" containsBlank="1" containsInteger="1" containsNumber="1" containsString="0" minValue="0" maxValue="6"/>
    </cacheField>
    <cacheField name="nicht digitali-sierbar wegen Bund-steg (vorraus-sichtlich)" uniqueList="1" numFmtId="0" sqlType="0" hierarchy="0" level="0" databaseField="1">
      <sharedItems count="0" containsBlank="1"/>
    </cacheField>
    <cacheField name="max. Öffnungs-winkel" uniqueList="1" numFmtId="0" sqlType="0" hierarchy="0" level="0" databaseField="1">
      <sharedItems count="0" containsBlank="1"/>
    </cacheField>
    <cacheField name="Digit. mit Begleit-ung" uniqueList="1" numFmtId="0" sqlType="0" hierarchy="0" level="0" databaseField="1">
      <sharedItems count="0" containsBlank="1"/>
    </cacheField>
    <cacheField name="Rest.-Bericht einge-klebt" uniqueList="1" numFmtId="0" sqlType="0" hierarchy="0" level="0" databaseField="1">
      <sharedItems count="0" containsBlank="1"/>
    </cacheField>
    <cacheField name="Blatt mit Notizen zum Buch eingeklebt " uniqueList="1" numFmtId="0" sqlType="0" hierarchy="0" level="0" databaseField="1">
      <sharedItems count="0" containsBlank="1"/>
    </cacheField>
    <cacheField name="Rest._x000a_not-wendig (ja/nein) (vor/nach der Digit.)" uniqueList="1" numFmtId="0" sqlType="0" hierarchy="0" level="0" databaseField="1">
      <sharedItems count="0" containsBlank="1"/>
    </cacheField>
    <cacheField name="Rest.-_x000a_Aufwand gesamt_x000a_(in Std.)" uniqueList="1" numFmtId="0" sqlType="0" hierarchy="0" level="0" databaseField="1">
      <sharedItems count="0" containsBlank="1" containsNumber="1" containsString="0" minValue="0" maxValue="64"/>
    </cacheField>
    <cacheField name="Rest._x000a_erfolgt" uniqueList="1" numFmtId="0" sqlType="0" hierarchy="0" level="0" databaseField="1">
      <sharedItems count="0" containsBlank="1" containsNonDate="0" containsString="0"/>
    </cacheField>
    <cacheField name="Kassette" uniqueList="1" numFmtId="0" sqlType="0" hierarchy="0" level="0" databaseField="1">
      <sharedItems count="0" containsBlank="1"/>
    </cacheField>
    <cacheField name="Schuber" uniqueList="1" numFmtId="0" sqlType="0" hierarchy="0" level="0" databaseField="1">
      <sharedItems count="0" containsBlank="1"/>
    </cacheField>
    <cacheField name="Buch-schuh" uniqueList="1" numFmtId="0" sqlType="0" hierarchy="0" level="0" databaseField="1">
      <sharedItems count="0" containsBlank="1"/>
    </cacheField>
    <cacheField name="Mappe " uniqueList="1" numFmtId="0" sqlType="0" hierarchy="0" level="0" databaseField="1">
      <sharedItems count="0" containsBlank="1"/>
    </cacheField>
    <cacheField name="Um-schlag" uniqueList="1" numFmtId="0" sqlType="0" hierarchy="0" level="0" databaseField="1">
      <sharedItems count="0" containsBlank="1"/>
    </cacheField>
    <cacheField name="SB neu" uniqueList="1" numFmtId="0" sqlType="0" hierarchy="0" level="0" databaseField="1">
      <sharedItems count="0" containsBlank="1"/>
    </cacheField>
    <cacheField name="Anmerkungen (allg.)" uniqueList="1" numFmtId="0" sqlType="0" hierarchy="0" level="0" databaseField="1">
      <sharedItems count="0" containsBlank="1"/>
    </cacheField>
    <cacheField name="für Testphase_x000a_vorsehen" uniqueList="1" numFmtId="0" sqlType="0" hierarchy="0" level="0" databaseField="1">
      <sharedItems count="0" containsBlank="1"/>
    </cacheField>
    <cacheField name="Schutzbehältnis empfohlen" uniqueList="1" numFmtId="0" sqlType="0" hierarchy="0" level="0" databaseField="1">
      <sharedItems count="0" containsBlank="1"/>
    </cacheField>
    <cacheField name="Foto für Erheb. Rest. angefertigt (ab August)" uniqueList="1" numFmtId="0" sqlType="0" hierarchy="0" level="0" databaseField="1">
      <sharedItems count="0" containsBlank="1"/>
    </cacheField>
    <cacheField name="feuchte-empfind-liches Leder" uniqueList="1" numFmtId="0" sqlType="0" hierarchy="0" level="0" databaseField="1">
      <sharedItems count="0" containsBlank="1"/>
    </cacheField>
    <cacheField name="Material am Rücken/_x000a_Einband lose / eingeris-sen (auch Titelschild)" uniqueList="1" numFmtId="0" sqlType="0" hierarchy="0" level="0" databaseField="1">
      <sharedItems count="0" containsBlank="1"/>
    </cacheField>
    <cacheField name="Narben spaltet sich ab" uniqueList="1" numFmtId="0" sqlType="0" hierarchy="0" level="0" databaseField="1">
      <sharedItems count="0" containsBlank="1"/>
    </cacheField>
    <cacheField name="Gelenk(e) _x000a_an/durch-gebro-chen" uniqueList="1" numFmtId="0" sqlType="0" hierarchy="0" level="0" databaseField="1">
      <sharedItems count="0" containsBlank="1"/>
    </cacheField>
    <cacheField name="Bünde gebro-chen (Anzahl)" uniqueList="1" numFmtId="0" sqlType="0" hierarchy="0" level="0" databaseField="1">
      <sharedItems count="0" containsBlank="1" containsInteger="1" containsNumber="1" containsString="0" minValue="1" maxValue="3"/>
    </cacheField>
    <cacheField name="Rücken lose/_x000a_halb lose" uniqueList="1" numFmtId="0" sqlType="0" hierarchy="0" level="0" databaseField="1">
      <sharedItems count="0" containsBlank="1"/>
    </cacheField>
    <cacheField name="Be-schläge locker" uniqueList="1" numFmtId="0" sqlType="0" hierarchy="0" level="0" databaseField="1">
      <sharedItems count="0" containsBlank="1"/>
    </cacheField>
    <cacheField name="Buch_x000a_schließe fragil" uniqueList="1" numFmtId="0" sqlType="0" hierarchy="0" level="0" databaseField="1">
      <sharedItems count="0" containsBlank="1"/>
    </cacheField>
    <cacheField name="Deckel spaltet sich / Fehlstelle im Deckel" uniqueList="1" numFmtId="0" sqlType="0" hierarchy="0" level="0" databaseField="1">
      <sharedItems count="0" containsBlank="1"/>
    </cacheField>
    <cacheField name="Deckel gebro-chen" uniqueList="1" numFmtId="0" sqlType="0" hierarchy="0" level="0" databaseField="1">
      <sharedItems count="0" containsBlank="1"/>
    </cacheField>
    <cacheField name="Deckel lose / halb lose" uniqueList="1" numFmtId="0" sqlType="0" hierarchy="0" level="0" databaseField="1">
      <sharedItems count="0" containsBlank="1"/>
    </cacheField>
    <cacheField name="Kapital fragil/_x000a_lose" uniqueList="1" numFmtId="0" sqlType="0" hierarchy="0" level="0" databaseField="1">
      <sharedItems count="0" containsBlank="1"/>
    </cacheField>
    <cacheField name="Rest.-Aufwand Einband_x000a_(in Std.)" uniqueList="1" numFmtId="0" sqlType="0" hierarchy="0" level="0" databaseField="1">
      <sharedItems count="0" containsBlank="1" containsNumber="1" containsString="0" minValue="0.5" maxValue="10"/>
    </cacheField>
    <cacheField name="Anmerkungen für die Restaurierung am Einband" uniqueList="1" numFmtId="0" sqlType="0" hierarchy="0" level="0" databaseField="1">
      <sharedItems count="0" containsBlank="1" longText="1"/>
    </cacheField>
    <cacheField name="Ver-schmutz-ung (Vorsatz / Ränder /_x000a_ges. BB)" uniqueList="1" numFmtId="0" sqlType="0" hierarchy="0" level="0" databaseField="1">
      <sharedItems count="0" containsBlank="1"/>
    </cacheField>
    <cacheField name="mikro-bieller Befall" uniqueList="1" numFmtId="0" sqlType="0" hierarchy="0" level="0" databaseField="1">
      <sharedItems count="0" containsBlank="1"/>
    </cacheField>
    <cacheField name="Farb-schicht pudert" uniqueList="1" numFmtId="0" sqlType="0" hierarchy="0" level="0" databaseField="1">
      <sharedItems count="0" containsBlank="1" containsNonDate="0" containsString="0"/>
    </cacheField>
    <cacheField name="Buch-block / Seiten verblockt" uniqueList="1" numFmtId="0" sqlType="0" hierarchy="0" level="0" databaseField="1">
      <sharedItems count="0" containsBlank="1" containsNonDate="0" containsString="0"/>
    </cacheField>
    <cacheField name="erste / letzte Lage oder Seiten lose" uniqueList="1" numFmtId="0" sqlType="0" hierarchy="0" level="0" databaseField="1">
      <sharedItems count="0" containsBlank="1"/>
    </cacheField>
    <cacheField name="(halb-) lose Seiten im BB" uniqueList="1" numFmtId="0" sqlType="0" hierarchy="0" level="0" databaseField="1">
      <sharedItems count="0" containsBlank="1"/>
    </cacheField>
    <cacheField name="Heftung zerstört" uniqueList="1" numFmtId="0" sqlType="0" hierarchy="0" level="0" databaseField="1">
      <sharedItems count="0" containsBlank="1" containsNonDate="0" containsString="0"/>
    </cacheField>
    <cacheField name="Risse / Fehl-stellen im Vorsatz" uniqueList="1" numFmtId="0" sqlType="0" hierarchy="0" level="0" databaseField="1">
      <sharedItems count="0" containsBlank="1"/>
    </cacheField>
    <cacheField name="Risse im Text-bereich / an exponier-ter Stelle (z.B. Ecke)" uniqueList="1" numFmtId="0" sqlType="0" hierarchy="0" level="0" databaseField="1">
      <sharedItems count="0" containsBlank="1"/>
    </cacheField>
    <cacheField name="Risse am Rand" uniqueList="1" numFmtId="0" sqlType="0" hierarchy="0" level="0" databaseField="1">
      <sharedItems count="0" containsBlank="1"/>
    </cacheField>
    <cacheField name="Fehl-stellen im BB_x000a_(groß) " uniqueList="1" numFmtId="0" sqlType="0" hierarchy="0" level="0" databaseField="1">
      <sharedItems count="0" containsBlank="1"/>
    </cacheField>
    <cacheField name="Insekten-fraß (stark)" uniqueList="1" numFmtId="0" sqlType="0" hierarchy="0" level="0" databaseField="1">
      <sharedItems count="0" containsBlank="1"/>
    </cacheField>
    <cacheField name="Falten / Knicke" uniqueList="1" numFmtId="0" sqlType="0" hierarchy="0" level="0" databaseField="1">
      <sharedItems count="0" containsBlank="1"/>
    </cacheField>
    <cacheField name="saures /_x000a_brüchiges Papier" uniqueList="1" numFmtId="0" sqlType="0" hierarchy="0" level="0" databaseField="1">
      <sharedItems count="0" containsBlank="1" containsNonDate="0" containsString="0"/>
    </cacheField>
    <cacheField name="Tinten-/ Farbfraß (akut)" uniqueList="1" numFmtId="0" sqlType="0" hierarchy="0" level="0" databaseField="1">
      <sharedItems count="0" containsBlank="1"/>
    </cacheField>
    <cacheField name="Register-marken fragil" uniqueList="1" numFmtId="0" sqlType="0" hierarchy="0" level="0" databaseField="1">
      <sharedItems count="0" containsBlank="1" containsNonDate="0" containsString="0"/>
    </cacheField>
    <cacheField name="Klebe-_x000a_streifen ablösen" uniqueList="1" numFmtId="0" sqlType="0" hierarchy="0" level="0" databaseField="1">
      <sharedItems count="0" containsBlank="1" containsNonDate="0" containsString="0"/>
    </cacheField>
    <cacheField name="Rest.-Aufwand Buchblock_x000a_(in Std.)" uniqueList="1" numFmtId="0" sqlType="0" hierarchy="0" level="0" databaseField="1">
      <sharedItems count="0" containsBlank="1" containsNumber="1" containsString="0" minValue="0.5" maxValue="60"/>
    </cacheField>
    <cacheField name="Anmerkungen für die Restaurierung am Buchblock" uniqueList="1" numFmtId="0" sqlType="0" hierarchy="0" level="0" databaseField="1">
      <sharedItems count="0" containsBlank="1"/>
    </cacheField>
  </cacheFields>
</pivotCacheDefinition>
</file>

<file path=xl/pivotCache/pivotCacheRecords1.xml><?xml version="1.0" encoding="utf-8"?>
<pivotCacheRecords xmlns="http://schemas.openxmlformats.org/spreadsheetml/2006/main" count="1331">
  <r>
    <b v="0"/>
    <n v="1211"/>
    <s v="L-1521-315488409"/>
    <s v="1066957789"/>
    <m/>
    <s v="https://portal.dnb.de/opac.htm?method=simpleSearch&amp;cqlMode=true&amp;query=idn%3D1066957789"/>
    <s v="DA III 3, 14 a"/>
    <m/>
    <m/>
    <m/>
    <x v="0"/>
    <m/>
    <m/>
    <m/>
    <m/>
    <m/>
    <m/>
    <m/>
    <m/>
    <m/>
    <m/>
    <m/>
    <m/>
    <m/>
    <m/>
    <m/>
    <x v="0"/>
    <m/>
    <m/>
    <m/>
    <m/>
    <m/>
    <m/>
    <m/>
    <m/>
    <m/>
    <m/>
    <m/>
    <m/>
    <m/>
    <m/>
    <m/>
    <m/>
    <m/>
    <m/>
    <m/>
    <m/>
    <m/>
    <m/>
    <m/>
    <m/>
    <m/>
    <m/>
    <m/>
    <n v="0"/>
    <m/>
    <m/>
    <m/>
    <m/>
    <m/>
    <m/>
    <m/>
    <m/>
    <m/>
    <m/>
    <m/>
    <m/>
    <m/>
    <m/>
    <m/>
    <m/>
    <m/>
    <m/>
    <m/>
    <m/>
    <m/>
    <m/>
    <m/>
    <m/>
    <m/>
    <m/>
    <m/>
    <m/>
    <m/>
    <m/>
    <m/>
    <m/>
    <m/>
    <m/>
    <m/>
    <m/>
    <m/>
    <m/>
    <m/>
    <m/>
    <m/>
    <m/>
    <m/>
    <m/>
  </r>
  <r>
    <b v="0"/>
    <n v="1215"/>
    <s v="L-1519-167114379"/>
    <s v="998890790"/>
    <m/>
    <s v="https://portal.dnb.de/opac.htm?method=simpleSearch&amp;cqlMode=true&amp;query=idn%3D998890790"/>
    <s v="DA III 51, 6 a"/>
    <m/>
    <m/>
    <m/>
    <x v="0"/>
    <m/>
    <m/>
    <m/>
    <m/>
    <m/>
    <m/>
    <m/>
    <m/>
    <m/>
    <m/>
    <s v="DA"/>
    <m/>
    <m/>
    <m/>
    <m/>
    <x v="0"/>
    <m/>
    <m/>
    <m/>
    <m/>
    <m/>
    <m/>
    <m/>
    <m/>
    <m/>
    <m/>
    <m/>
    <m/>
    <m/>
    <m/>
    <m/>
    <m/>
    <m/>
    <m/>
    <m/>
    <m/>
    <m/>
    <m/>
    <m/>
    <m/>
    <m/>
    <m/>
    <m/>
    <n v="0"/>
    <m/>
    <m/>
    <m/>
    <m/>
    <m/>
    <m/>
    <m/>
    <m/>
    <m/>
    <m/>
    <m/>
    <m/>
    <m/>
    <m/>
    <m/>
    <m/>
    <m/>
    <m/>
    <m/>
    <m/>
    <m/>
    <m/>
    <m/>
    <m/>
    <m/>
    <m/>
    <m/>
    <m/>
    <m/>
    <m/>
    <m/>
    <m/>
    <m/>
    <m/>
    <m/>
    <m/>
    <m/>
    <m/>
    <m/>
    <m/>
    <m/>
    <m/>
    <m/>
    <m/>
  </r>
  <r>
    <b v="0"/>
    <n v="1212"/>
    <s v="L-1522-159340187"/>
    <s v="995355584"/>
    <m/>
    <s v="https://portal.dnb.de/opac.htm?method=simpleSearch&amp;cqlMode=true&amp;query=idn%3D995355584"/>
    <s v="DA III 51, 14 a"/>
    <m/>
    <m/>
    <s v="Halbledereinband"/>
    <x v="0"/>
    <m/>
    <s v="stark brüchiges Einbandmaterial"/>
    <m/>
    <s v="Papierumschlag "/>
    <s v="Ja"/>
    <n v="3"/>
    <m/>
    <m/>
    <m/>
    <m/>
    <s v="DA"/>
    <m/>
    <m/>
    <m/>
    <m/>
    <x v="0"/>
    <m/>
    <m/>
    <m/>
    <m/>
    <m/>
    <m/>
    <m/>
    <m/>
    <m/>
    <m/>
    <m/>
    <m/>
    <m/>
    <m/>
    <m/>
    <m/>
    <m/>
    <m/>
    <m/>
    <m/>
    <m/>
    <m/>
    <m/>
    <m/>
    <m/>
    <m/>
    <m/>
    <n v="0"/>
    <m/>
    <m/>
    <m/>
    <m/>
    <m/>
    <m/>
    <m/>
    <m/>
    <m/>
    <m/>
    <m/>
    <m/>
    <m/>
    <m/>
    <m/>
    <m/>
    <m/>
    <m/>
    <m/>
    <m/>
    <m/>
    <m/>
    <m/>
    <m/>
    <m/>
    <m/>
    <m/>
    <m/>
    <m/>
    <m/>
    <m/>
    <m/>
    <m/>
    <m/>
    <m/>
    <m/>
    <m/>
    <m/>
    <m/>
    <m/>
    <m/>
    <m/>
    <m/>
    <m/>
  </r>
  <r>
    <b v="0"/>
    <n v="1213"/>
    <s v="L-1520-163974322"/>
    <s v="997452862"/>
    <m/>
    <s v="https://portal.dnb.de/opac.htm?method=simpleSearch&amp;cqlMode=true&amp;query=idn%3D997452862"/>
    <s v="DA III 51, 23 b"/>
    <m/>
    <m/>
    <s v="Papier- oder Pappeinband"/>
    <x v="0"/>
    <m/>
    <m/>
    <m/>
    <s v="Mappe"/>
    <s v="Ja"/>
    <n v="3"/>
    <m/>
    <s v="Band in Ausstellung"/>
    <m/>
    <m/>
    <s v="DA"/>
    <m/>
    <m/>
    <m/>
    <m/>
    <x v="0"/>
    <m/>
    <m/>
    <m/>
    <m/>
    <m/>
    <m/>
    <m/>
    <m/>
    <m/>
    <m/>
    <m/>
    <m/>
    <m/>
    <m/>
    <m/>
    <m/>
    <m/>
    <m/>
    <m/>
    <m/>
    <m/>
    <m/>
    <m/>
    <m/>
    <m/>
    <m/>
    <m/>
    <n v="0"/>
    <m/>
    <m/>
    <m/>
    <m/>
    <m/>
    <m/>
    <m/>
    <m/>
    <m/>
    <m/>
    <m/>
    <m/>
    <m/>
    <m/>
    <m/>
    <m/>
    <m/>
    <m/>
    <m/>
    <m/>
    <m/>
    <m/>
    <m/>
    <m/>
    <m/>
    <m/>
    <m/>
    <m/>
    <m/>
    <m/>
    <m/>
    <m/>
    <m/>
    <m/>
    <m/>
    <m/>
    <m/>
    <m/>
    <m/>
    <m/>
    <m/>
    <m/>
    <m/>
    <m/>
  </r>
  <r>
    <b v="0"/>
    <n v="1214"/>
    <s v="L-1519-315490586"/>
    <s v="1066960054"/>
    <m/>
    <s v="https://portal.dnb.de/opac.htm?method=simpleSearch&amp;cqlMode=true&amp;query=idn%3D1066960054"/>
    <s v="DA III 51, 31"/>
    <m/>
    <m/>
    <m/>
    <x v="0"/>
    <m/>
    <m/>
    <m/>
    <m/>
    <m/>
    <m/>
    <m/>
    <m/>
    <m/>
    <m/>
    <s v="DA"/>
    <m/>
    <m/>
    <m/>
    <m/>
    <x v="0"/>
    <m/>
    <m/>
    <m/>
    <m/>
    <m/>
    <m/>
    <m/>
    <m/>
    <m/>
    <m/>
    <m/>
    <m/>
    <m/>
    <m/>
    <m/>
    <m/>
    <m/>
    <m/>
    <m/>
    <m/>
    <m/>
    <m/>
    <m/>
    <m/>
    <m/>
    <m/>
    <m/>
    <n v="0"/>
    <m/>
    <m/>
    <m/>
    <m/>
    <m/>
    <m/>
    <m/>
    <m/>
    <m/>
    <m/>
    <m/>
    <m/>
    <m/>
    <m/>
    <m/>
    <m/>
    <m/>
    <m/>
    <m/>
    <m/>
    <m/>
    <m/>
    <m/>
    <m/>
    <m/>
    <m/>
    <m/>
    <m/>
    <m/>
    <m/>
    <m/>
    <m/>
    <m/>
    <m/>
    <m/>
    <m/>
    <m/>
    <m/>
    <m/>
    <m/>
    <m/>
    <m/>
    <m/>
    <m/>
  </r>
  <r>
    <b v="0"/>
    <n v="1216"/>
    <s v="L-1520-315469781"/>
    <s v="1066942145"/>
    <m/>
    <s v="https://portal.dnb.de/opac.htm?method=simpleSearch&amp;cqlMode=true&amp;query=idn%3D1066942145"/>
    <s v="DA III 60, 21"/>
    <m/>
    <m/>
    <m/>
    <x v="1"/>
    <m/>
    <m/>
    <m/>
    <m/>
    <m/>
    <m/>
    <m/>
    <m/>
    <m/>
    <m/>
    <m/>
    <m/>
    <m/>
    <m/>
    <m/>
    <x v="1"/>
    <m/>
    <m/>
    <m/>
    <m/>
    <m/>
    <m/>
    <m/>
    <m/>
    <s v="Pa"/>
    <m/>
    <m/>
    <m/>
    <m/>
    <m/>
    <m/>
    <m/>
    <m/>
    <m/>
    <m/>
    <m/>
    <m/>
    <m/>
    <s v="nur 110"/>
    <m/>
    <m/>
    <m/>
    <s v="n"/>
    <n v="0"/>
    <m/>
    <m/>
    <m/>
    <s v="x"/>
    <m/>
    <m/>
    <m/>
    <m/>
    <m/>
    <m/>
    <m/>
    <m/>
    <m/>
    <m/>
    <m/>
    <m/>
    <m/>
    <m/>
    <m/>
    <m/>
    <m/>
    <m/>
    <m/>
    <m/>
    <m/>
    <m/>
    <m/>
    <m/>
    <m/>
    <m/>
    <m/>
    <m/>
    <m/>
    <m/>
    <m/>
    <m/>
    <m/>
    <m/>
    <m/>
    <m/>
    <m/>
    <m/>
    <m/>
    <m/>
  </r>
  <r>
    <b v="0"/>
    <n v="1217"/>
    <s v="L-1524-678834245"/>
    <s v="1211124975"/>
    <m/>
    <s v="https://portal.dnb.de/opac.htm?method=simpleSearch&amp;cqlMode=true&amp;query=idn%3D1211124975"/>
    <s v="DA III 60, 21 (Angebundenes Werk)"/>
    <m/>
    <m/>
    <m/>
    <x v="0"/>
    <m/>
    <m/>
    <m/>
    <m/>
    <m/>
    <m/>
    <m/>
    <m/>
    <m/>
    <m/>
    <m/>
    <m/>
    <m/>
    <m/>
    <m/>
    <x v="0"/>
    <m/>
    <m/>
    <m/>
    <m/>
    <m/>
    <m/>
    <m/>
    <m/>
    <m/>
    <m/>
    <m/>
    <m/>
    <m/>
    <m/>
    <m/>
    <m/>
    <m/>
    <m/>
    <m/>
    <m/>
    <m/>
    <m/>
    <m/>
    <m/>
    <m/>
    <m/>
    <m/>
    <n v="0"/>
    <m/>
    <m/>
    <m/>
    <m/>
    <m/>
    <m/>
    <m/>
    <m/>
    <m/>
    <m/>
    <m/>
    <m/>
    <m/>
    <m/>
    <m/>
    <m/>
    <m/>
    <m/>
    <m/>
    <m/>
    <m/>
    <m/>
    <m/>
    <m/>
    <m/>
    <m/>
    <m/>
    <m/>
    <m/>
    <m/>
    <m/>
    <m/>
    <m/>
    <m/>
    <m/>
    <m/>
    <m/>
    <m/>
    <m/>
    <m/>
    <m/>
    <m/>
    <m/>
    <m/>
  </r>
  <r>
    <b v="0"/>
    <n v="1218"/>
    <s v="L-1525-158505301"/>
    <s v="995010374"/>
    <m/>
    <s v="https://portal.dnb.de/opac.htm?method=simpleSearch&amp;cqlMode=true&amp;query=idn%3D995010374"/>
    <s v="DA III 69, 32"/>
    <m/>
    <m/>
    <m/>
    <x v="0"/>
    <m/>
    <m/>
    <m/>
    <m/>
    <m/>
    <m/>
    <m/>
    <m/>
    <m/>
    <m/>
    <m/>
    <m/>
    <m/>
    <m/>
    <m/>
    <x v="0"/>
    <m/>
    <m/>
    <m/>
    <m/>
    <m/>
    <m/>
    <m/>
    <m/>
    <m/>
    <m/>
    <m/>
    <m/>
    <m/>
    <m/>
    <m/>
    <m/>
    <m/>
    <m/>
    <m/>
    <m/>
    <m/>
    <m/>
    <m/>
    <m/>
    <m/>
    <m/>
    <m/>
    <n v="0"/>
    <m/>
    <m/>
    <m/>
    <m/>
    <m/>
    <m/>
    <m/>
    <m/>
    <m/>
    <m/>
    <m/>
    <m/>
    <m/>
    <m/>
    <m/>
    <m/>
    <m/>
    <m/>
    <m/>
    <m/>
    <m/>
    <m/>
    <m/>
    <m/>
    <m/>
    <m/>
    <m/>
    <m/>
    <m/>
    <m/>
    <m/>
    <m/>
    <m/>
    <m/>
    <m/>
    <m/>
    <m/>
    <m/>
    <m/>
    <m/>
    <m/>
    <m/>
    <m/>
    <m/>
  </r>
  <r>
    <b v="0"/>
    <n v="1219"/>
    <s v="L-1527-158502809"/>
    <s v="995008345"/>
    <m/>
    <s v="https://portal.dnb.de/opac.htm?method=simpleSearch&amp;cqlMode=true&amp;query=idn%3D995008345"/>
    <s v="DA III 69, 32 angebunden"/>
    <m/>
    <m/>
    <m/>
    <x v="0"/>
    <m/>
    <m/>
    <m/>
    <m/>
    <m/>
    <m/>
    <m/>
    <m/>
    <m/>
    <m/>
    <m/>
    <m/>
    <m/>
    <m/>
    <m/>
    <x v="0"/>
    <m/>
    <m/>
    <m/>
    <m/>
    <m/>
    <m/>
    <m/>
    <m/>
    <m/>
    <m/>
    <m/>
    <m/>
    <m/>
    <m/>
    <m/>
    <m/>
    <m/>
    <m/>
    <m/>
    <m/>
    <m/>
    <m/>
    <m/>
    <m/>
    <m/>
    <m/>
    <m/>
    <n v="0"/>
    <m/>
    <m/>
    <m/>
    <m/>
    <m/>
    <m/>
    <m/>
    <m/>
    <m/>
    <m/>
    <m/>
    <m/>
    <m/>
    <m/>
    <m/>
    <m/>
    <m/>
    <m/>
    <m/>
    <m/>
    <m/>
    <m/>
    <m/>
    <m/>
    <m/>
    <m/>
    <m/>
    <m/>
    <m/>
    <m/>
    <m/>
    <m/>
    <m/>
    <m/>
    <m/>
    <m/>
    <m/>
    <m/>
    <m/>
    <m/>
    <m/>
    <m/>
    <m/>
    <m/>
  </r>
  <r>
    <b v="0"/>
    <n v="1208"/>
    <s v="L-1564-163253587"/>
    <s v="997036885"/>
    <m/>
    <s v="https://portal.dnb.de/opac.htm?method=simpleSearch&amp;cqlMode=true&amp;query=idn%3D997036885"/>
    <s v="DA III 104, 23 d"/>
    <m/>
    <m/>
    <m/>
    <x v="0"/>
    <m/>
    <m/>
    <m/>
    <m/>
    <m/>
    <m/>
    <m/>
    <m/>
    <m/>
    <m/>
    <s v="DA"/>
    <m/>
    <m/>
    <m/>
    <m/>
    <x v="0"/>
    <m/>
    <m/>
    <m/>
    <m/>
    <m/>
    <m/>
    <m/>
    <m/>
    <m/>
    <m/>
    <m/>
    <m/>
    <m/>
    <m/>
    <m/>
    <m/>
    <m/>
    <m/>
    <m/>
    <m/>
    <m/>
    <m/>
    <m/>
    <m/>
    <m/>
    <m/>
    <m/>
    <n v="0"/>
    <m/>
    <m/>
    <m/>
    <m/>
    <m/>
    <m/>
    <m/>
    <m/>
    <m/>
    <m/>
    <m/>
    <m/>
    <m/>
    <m/>
    <m/>
    <m/>
    <m/>
    <m/>
    <m/>
    <m/>
    <m/>
    <m/>
    <m/>
    <m/>
    <m/>
    <m/>
    <m/>
    <m/>
    <m/>
    <m/>
    <m/>
    <m/>
    <m/>
    <m/>
    <m/>
    <m/>
    <m/>
    <m/>
    <m/>
    <m/>
    <m/>
    <m/>
    <m/>
    <m/>
  </r>
  <r>
    <b v="0"/>
    <n v="1209"/>
    <s v="L-1559-165267879"/>
    <s v="997905093"/>
    <m/>
    <s v="https://portal.dnb.de/opac.htm?method=simpleSearch&amp;cqlMode=true&amp;query=idn%3D997905093"/>
    <s v="DA III 104, 23 d"/>
    <m/>
    <m/>
    <m/>
    <x v="0"/>
    <m/>
    <m/>
    <m/>
    <m/>
    <m/>
    <m/>
    <m/>
    <m/>
    <m/>
    <m/>
    <s v="DA"/>
    <m/>
    <m/>
    <m/>
    <m/>
    <x v="0"/>
    <m/>
    <m/>
    <m/>
    <m/>
    <m/>
    <m/>
    <m/>
    <m/>
    <m/>
    <m/>
    <m/>
    <m/>
    <m/>
    <m/>
    <m/>
    <m/>
    <m/>
    <m/>
    <m/>
    <m/>
    <m/>
    <m/>
    <m/>
    <m/>
    <m/>
    <m/>
    <m/>
    <n v="0"/>
    <m/>
    <m/>
    <m/>
    <m/>
    <m/>
    <m/>
    <m/>
    <m/>
    <m/>
    <m/>
    <m/>
    <m/>
    <m/>
    <m/>
    <m/>
    <m/>
    <m/>
    <m/>
    <m/>
    <m/>
    <m/>
    <m/>
    <m/>
    <m/>
    <m/>
    <m/>
    <m/>
    <m/>
    <m/>
    <m/>
    <m/>
    <m/>
    <m/>
    <m/>
    <m/>
    <m/>
    <m/>
    <m/>
    <m/>
    <m/>
    <m/>
    <m/>
    <m/>
    <m/>
  </r>
  <r>
    <b v="0"/>
    <n v="1210"/>
    <s v="L-1531-315216824"/>
    <s v="1066796394"/>
    <m/>
    <s v="https://portal.dnb.de/opac.htm?method=simpleSearch&amp;cqlMode=true&amp;query=idn%3D1066796394"/>
    <s v="DA III 104, 26"/>
    <m/>
    <m/>
    <m/>
    <x v="0"/>
    <m/>
    <m/>
    <m/>
    <m/>
    <m/>
    <m/>
    <m/>
    <m/>
    <m/>
    <m/>
    <s v="DA"/>
    <m/>
    <m/>
    <m/>
    <m/>
    <x v="0"/>
    <m/>
    <m/>
    <m/>
    <m/>
    <m/>
    <m/>
    <m/>
    <m/>
    <m/>
    <m/>
    <m/>
    <m/>
    <m/>
    <m/>
    <m/>
    <m/>
    <m/>
    <m/>
    <m/>
    <m/>
    <m/>
    <m/>
    <m/>
    <m/>
    <m/>
    <m/>
    <m/>
    <n v="0"/>
    <m/>
    <m/>
    <m/>
    <m/>
    <m/>
    <m/>
    <m/>
    <m/>
    <m/>
    <m/>
    <m/>
    <m/>
    <m/>
    <m/>
    <m/>
    <m/>
    <m/>
    <m/>
    <m/>
    <m/>
    <m/>
    <m/>
    <m/>
    <m/>
    <m/>
    <m/>
    <m/>
    <m/>
    <m/>
    <m/>
    <m/>
    <m/>
    <m/>
    <m/>
    <m/>
    <m/>
    <m/>
    <m/>
    <m/>
    <m/>
    <m/>
    <m/>
    <m/>
    <m/>
  </r>
  <r>
    <b v="1"/>
    <n v="1200"/>
    <s v="L-1519-171699971"/>
    <s v="1000933296"/>
    <s v="Aal"/>
    <s v="https://portal.dnb.de/opac.htm?method=simpleSearch&amp;cqlMode=true&amp;query=idn%3D1000933296"/>
    <s v="III 2 B, 1"/>
    <s v="III 2 B, 1"/>
    <s v="X"/>
    <s v="Ledereinband"/>
    <x v="1"/>
    <s v="180°"/>
    <s v="fester Rücken mit Schmuckprägung"/>
    <m/>
    <s v="Schuber"/>
    <s v="Nein"/>
    <n v="0"/>
    <m/>
    <m/>
    <m/>
    <m/>
    <m/>
    <m/>
    <m/>
    <m/>
    <m/>
    <x v="0"/>
    <m/>
    <m/>
    <m/>
    <m/>
    <m/>
    <m/>
    <m/>
    <m/>
    <m/>
    <m/>
    <m/>
    <m/>
    <m/>
    <m/>
    <m/>
    <m/>
    <m/>
    <m/>
    <m/>
    <m/>
    <m/>
    <m/>
    <m/>
    <m/>
    <m/>
    <m/>
    <m/>
    <n v="0"/>
    <m/>
    <m/>
    <m/>
    <m/>
    <m/>
    <m/>
    <m/>
    <m/>
    <m/>
    <m/>
    <m/>
    <m/>
    <m/>
    <m/>
    <m/>
    <m/>
    <m/>
    <m/>
    <m/>
    <m/>
    <m/>
    <m/>
    <m/>
    <m/>
    <m/>
    <m/>
    <m/>
    <m/>
    <m/>
    <m/>
    <m/>
    <m/>
    <m/>
    <m/>
    <m/>
    <m/>
    <m/>
    <m/>
    <m/>
    <m/>
    <m/>
    <m/>
    <m/>
    <m/>
  </r>
  <r>
    <b v="1"/>
    <n v="1"/>
    <s v="L-1502-315318171"/>
    <s v="1066859469"/>
    <s v="Aaf"/>
    <m/>
    <s v="III 2, 1"/>
    <s v="III 2, 1"/>
    <s v="X"/>
    <s v="Ledereinband"/>
    <x v="1"/>
    <s v="80° bis 110°, einseitig digitalisierbar?"/>
    <s v="hohler Rücken, welliger Buchblock"/>
    <m/>
    <m/>
    <m/>
    <n v="3"/>
    <m/>
    <m/>
    <m/>
    <m/>
    <m/>
    <m/>
    <m/>
    <m/>
    <s v="x"/>
    <x v="2"/>
    <m/>
    <s v="x"/>
    <s v="h/E"/>
    <m/>
    <m/>
    <m/>
    <m/>
    <m/>
    <s v="Pa"/>
    <m/>
    <m/>
    <m/>
    <m/>
    <m/>
    <m/>
    <m/>
    <m/>
    <m/>
    <s v="R"/>
    <s v="x"/>
    <n v="4"/>
    <s v="x"/>
    <s v="45"/>
    <m/>
    <m/>
    <m/>
    <s v="n"/>
    <n v="0"/>
    <m/>
    <m/>
    <m/>
    <m/>
    <m/>
    <m/>
    <m/>
    <s v="Schaden ist stabil"/>
    <s v="x 45"/>
    <m/>
    <m/>
    <m/>
    <m/>
    <m/>
    <m/>
    <m/>
    <m/>
    <m/>
    <m/>
    <m/>
    <m/>
    <m/>
    <m/>
    <m/>
    <m/>
    <m/>
    <m/>
    <m/>
    <m/>
    <m/>
    <m/>
    <m/>
    <m/>
    <m/>
    <m/>
    <m/>
    <m/>
    <m/>
    <m/>
    <m/>
    <m/>
    <m/>
    <m/>
    <m/>
  </r>
  <r>
    <b v="1"/>
    <n v="2"/>
    <s v="L-1534-315317728"/>
    <s v="1066859000"/>
    <s v="Aaf"/>
    <m/>
    <s v="III 2, 2"/>
    <s v="III 2, 2"/>
    <s v="X"/>
    <s v="Ledereinband, Schließen, erhabene Buchbeschläge"/>
    <x v="2"/>
    <s v="180°"/>
    <s v="hohler Rücken, welliger Buchblock"/>
    <m/>
    <s v="Buchschuh"/>
    <s v="Nein"/>
    <n v="3"/>
    <m/>
    <s v="gereinigt"/>
    <m/>
    <m/>
    <m/>
    <m/>
    <m/>
    <m/>
    <m/>
    <x v="3"/>
    <m/>
    <m/>
    <s v="h"/>
    <m/>
    <m/>
    <m/>
    <m/>
    <m/>
    <s v="Pa"/>
    <m/>
    <m/>
    <m/>
    <m/>
    <m/>
    <m/>
    <m/>
    <m/>
    <m/>
    <m/>
    <m/>
    <m/>
    <m/>
    <s v="110"/>
    <m/>
    <m/>
    <m/>
    <s v="n"/>
    <n v="0"/>
    <m/>
    <m/>
    <m/>
    <s v="x"/>
    <m/>
    <m/>
    <m/>
    <s v="Schaden ist stabil"/>
    <s v="x 110"/>
    <m/>
    <m/>
    <m/>
    <m/>
    <m/>
    <m/>
    <m/>
    <m/>
    <m/>
    <m/>
    <m/>
    <m/>
    <m/>
    <m/>
    <m/>
    <m/>
    <m/>
    <m/>
    <m/>
    <m/>
    <m/>
    <m/>
    <m/>
    <m/>
    <m/>
    <m/>
    <m/>
    <m/>
    <m/>
    <m/>
    <m/>
    <m/>
    <m/>
    <m/>
    <m/>
  </r>
  <r>
    <b v="1"/>
    <n v="3"/>
    <s v="L-1540-180391380"/>
    <s v="1003653014"/>
    <s v="Aal"/>
    <m/>
    <s v="III 2, 3"/>
    <s v="III 2, 3"/>
    <s v="X"/>
    <s v="Pergamentband"/>
    <x v="1"/>
    <s v="80° bis 110°, einseitig digitalisierbar?"/>
    <s v="hohler Rücken, welliger Buchblock, Einband mit Schutz- oder Stoßkanten"/>
    <m/>
    <s v="Kassette"/>
    <s v="Nein"/>
    <n v="1"/>
    <m/>
    <m/>
    <m/>
    <m/>
    <m/>
    <m/>
    <m/>
    <m/>
    <m/>
    <x v="0"/>
    <m/>
    <m/>
    <m/>
    <m/>
    <m/>
    <m/>
    <m/>
    <m/>
    <m/>
    <m/>
    <m/>
    <m/>
    <m/>
    <m/>
    <m/>
    <m/>
    <m/>
    <m/>
    <m/>
    <m/>
    <m/>
    <m/>
    <m/>
    <m/>
    <m/>
    <m/>
    <m/>
    <n v="0"/>
    <m/>
    <m/>
    <m/>
    <m/>
    <m/>
    <m/>
    <m/>
    <m/>
    <m/>
    <m/>
    <m/>
    <m/>
    <m/>
    <m/>
    <m/>
    <m/>
    <m/>
    <m/>
    <m/>
    <m/>
    <m/>
    <m/>
    <m/>
    <m/>
    <m/>
    <m/>
    <m/>
    <m/>
    <m/>
    <m/>
    <m/>
    <m/>
    <m/>
    <m/>
    <m/>
    <m/>
    <m/>
    <m/>
    <m/>
    <m/>
    <m/>
    <m/>
    <m/>
    <m/>
  </r>
  <r>
    <b v="1"/>
    <n v="4"/>
    <s v="L-1535-168291959"/>
    <s v="999397737"/>
    <s v="Aal"/>
    <m/>
    <s v="III 2, 4"/>
    <s v="III 2, 4"/>
    <m/>
    <s v="Halbpergamentband"/>
    <x v="1"/>
    <s v="80° bis 110°, einseitig digitalisierbar?"/>
    <s v="hohler Rücken, welliger Buchblock"/>
    <m/>
    <m/>
    <m/>
    <n v="0"/>
    <m/>
    <m/>
    <m/>
    <m/>
    <m/>
    <m/>
    <m/>
    <m/>
    <m/>
    <x v="0"/>
    <m/>
    <m/>
    <m/>
    <m/>
    <m/>
    <m/>
    <m/>
    <m/>
    <m/>
    <m/>
    <m/>
    <m/>
    <m/>
    <m/>
    <m/>
    <m/>
    <m/>
    <m/>
    <m/>
    <m/>
    <m/>
    <m/>
    <m/>
    <m/>
    <m/>
    <m/>
    <m/>
    <n v="0"/>
    <m/>
    <m/>
    <m/>
    <m/>
    <m/>
    <m/>
    <m/>
    <m/>
    <m/>
    <m/>
    <m/>
    <m/>
    <m/>
    <m/>
    <m/>
    <m/>
    <m/>
    <m/>
    <m/>
    <m/>
    <m/>
    <m/>
    <m/>
    <m/>
    <m/>
    <m/>
    <m/>
    <m/>
    <m/>
    <m/>
    <m/>
    <m/>
    <m/>
    <m/>
    <m/>
    <m/>
    <m/>
    <m/>
    <m/>
    <m/>
    <m/>
    <m/>
    <m/>
    <m/>
  </r>
  <r>
    <b v="1"/>
    <n v="5"/>
    <s v="L-1555-175067589"/>
    <s v="1001530470"/>
    <s v="Aal"/>
    <m/>
    <s v="III 2, 5"/>
    <s v="III 2, 5"/>
    <s v="X"/>
    <s v="Pergamentband"/>
    <x v="1"/>
    <s v="80° bis 110°, einseitig digitalisierbar?"/>
    <s v="hohler Rücken, welliger Buchblock"/>
    <m/>
    <m/>
    <s v="Signaturfahne austauschen"/>
    <n v="0"/>
    <m/>
    <m/>
    <m/>
    <m/>
    <m/>
    <m/>
    <m/>
    <m/>
    <m/>
    <x v="0"/>
    <m/>
    <m/>
    <m/>
    <m/>
    <m/>
    <m/>
    <m/>
    <m/>
    <m/>
    <m/>
    <m/>
    <m/>
    <m/>
    <m/>
    <m/>
    <m/>
    <m/>
    <m/>
    <m/>
    <m/>
    <m/>
    <m/>
    <m/>
    <m/>
    <m/>
    <m/>
    <m/>
    <n v="0"/>
    <m/>
    <m/>
    <m/>
    <m/>
    <m/>
    <m/>
    <m/>
    <m/>
    <m/>
    <m/>
    <m/>
    <m/>
    <m/>
    <m/>
    <m/>
    <m/>
    <m/>
    <m/>
    <m/>
    <m/>
    <m/>
    <m/>
    <m/>
    <m/>
    <m/>
    <m/>
    <m/>
    <m/>
    <m/>
    <m/>
    <m/>
    <m/>
    <m/>
    <m/>
    <m/>
    <m/>
    <m/>
    <m/>
    <m/>
    <m/>
    <m/>
    <m/>
    <m/>
    <m/>
  </r>
  <r>
    <b v="1"/>
    <n v="6"/>
    <s v="L-1558-169832023"/>
    <s v="999996789"/>
    <s v="Aal"/>
    <m/>
    <s v="III 2, 6"/>
    <s v="III 2, 6"/>
    <s v="X"/>
    <s v="Pergamentband"/>
    <x v="1"/>
    <s v="80° bis 110°, einseitig digitalisierbar?"/>
    <s v="hohler Rücken, Einband mit Schutz- oder Stoßkanten"/>
    <m/>
    <s v="Kassette"/>
    <s v="Nein"/>
    <n v="0"/>
    <m/>
    <m/>
    <m/>
    <m/>
    <m/>
    <m/>
    <m/>
    <m/>
    <m/>
    <x v="0"/>
    <m/>
    <m/>
    <m/>
    <m/>
    <m/>
    <m/>
    <m/>
    <m/>
    <m/>
    <m/>
    <m/>
    <m/>
    <m/>
    <m/>
    <m/>
    <m/>
    <m/>
    <m/>
    <m/>
    <m/>
    <m/>
    <m/>
    <m/>
    <m/>
    <m/>
    <m/>
    <m/>
    <n v="0"/>
    <m/>
    <m/>
    <m/>
    <m/>
    <m/>
    <m/>
    <m/>
    <m/>
    <m/>
    <m/>
    <m/>
    <m/>
    <m/>
    <m/>
    <m/>
    <m/>
    <m/>
    <m/>
    <m/>
    <m/>
    <m/>
    <m/>
    <m/>
    <m/>
    <m/>
    <m/>
    <m/>
    <m/>
    <m/>
    <m/>
    <m/>
    <m/>
    <m/>
    <m/>
    <m/>
    <m/>
    <m/>
    <m/>
    <m/>
    <m/>
    <m/>
    <m/>
    <m/>
    <m/>
  </r>
  <r>
    <b v="1"/>
    <n v="7"/>
    <s v="L-1560-166917079"/>
    <s v="998774278"/>
    <s v="Aal"/>
    <m/>
    <s v="III 2, 7"/>
    <s v="III 2, 7"/>
    <s v="X"/>
    <s v="Ledereinband"/>
    <x v="1"/>
    <s v="80° bis 110°, einseitig digitalisierbar?"/>
    <s v="fester Rücken mit Schmuckprägung, Schrift bis in den Falz"/>
    <m/>
    <s v="Kassette"/>
    <s v="Nein"/>
    <n v="1"/>
    <m/>
    <m/>
    <m/>
    <m/>
    <m/>
    <m/>
    <m/>
    <m/>
    <m/>
    <x v="2"/>
    <m/>
    <m/>
    <s v="f/V"/>
    <m/>
    <m/>
    <m/>
    <m/>
    <m/>
    <s v="Pa"/>
    <m/>
    <m/>
    <m/>
    <m/>
    <m/>
    <m/>
    <m/>
    <m/>
    <m/>
    <m/>
    <m/>
    <m/>
    <m/>
    <s v="45"/>
    <m/>
    <m/>
    <m/>
    <s v="ja vor"/>
    <n v="1"/>
    <m/>
    <s v="Gewebe"/>
    <m/>
    <m/>
    <m/>
    <m/>
    <m/>
    <s v="Kapital stabilisieren, sonst stabil genug"/>
    <s v="x 45"/>
    <m/>
    <s v="x"/>
    <s v="x"/>
    <s v="x"/>
    <m/>
    <s v="v/h"/>
    <m/>
    <m/>
    <m/>
    <m/>
    <m/>
    <m/>
    <m/>
    <s v="x"/>
    <n v="1"/>
    <s v="nur Kapital stabilisieren, der Reste sollte stabil genug sein (ggf.! Gelenke mit JP überfangen)"/>
    <m/>
    <m/>
    <m/>
    <m/>
    <m/>
    <m/>
    <m/>
    <m/>
    <m/>
    <m/>
    <m/>
    <m/>
    <m/>
    <m/>
    <m/>
    <m/>
    <m/>
    <m/>
    <m/>
  </r>
  <r>
    <b v="1"/>
    <n v="8"/>
    <s v="L-1560-156009854"/>
    <s v="994470045"/>
    <s v="Aal"/>
    <m/>
    <s v="III 2, 8"/>
    <s v="III 2, 8"/>
    <s v="X"/>
    <s v="Halbledereinband"/>
    <x v="1"/>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1"/>
    <n v="9"/>
    <s v="L-1501-315295473"/>
    <s v="1066835527"/>
    <s v="Aaf"/>
    <m/>
    <s v="III 3, 1"/>
    <s v="III 3, 1"/>
    <s v="X"/>
    <s v="Ledereinband, Schließen, erhabene Buchbeschläge"/>
    <x v="2"/>
    <s v="80° bis 110°, einseitig digitalisierbar?"/>
    <s v="stark brüchiges Einbandmaterial, fester Rücken mit Schmuckprägung"/>
    <m/>
    <s v="Kassette"/>
    <s v="Nein"/>
    <n v="2"/>
    <m/>
    <m/>
    <m/>
    <m/>
    <m/>
    <m/>
    <m/>
    <m/>
    <m/>
    <x v="3"/>
    <s v="x"/>
    <m/>
    <s v="f"/>
    <m/>
    <s v="x"/>
    <m/>
    <m/>
    <m/>
    <s v="Pa"/>
    <m/>
    <m/>
    <m/>
    <m/>
    <m/>
    <m/>
    <m/>
    <m/>
    <m/>
    <m/>
    <m/>
    <m/>
    <m/>
    <s v="110"/>
    <m/>
    <m/>
    <m/>
    <s v="ja vor"/>
    <n v="2"/>
    <m/>
    <s v="Gewebe"/>
    <m/>
    <m/>
    <m/>
    <m/>
    <m/>
    <m/>
    <s v="x 110"/>
    <s v="Umschlag (Leder pudert)"/>
    <s v="x"/>
    <s v="x"/>
    <s v="x"/>
    <m/>
    <m/>
    <m/>
    <m/>
    <m/>
    <m/>
    <m/>
    <m/>
    <m/>
    <m/>
    <n v="2"/>
    <m/>
    <m/>
    <m/>
    <m/>
    <m/>
    <m/>
    <m/>
    <m/>
    <m/>
    <m/>
    <m/>
    <m/>
    <m/>
    <m/>
    <m/>
    <m/>
    <m/>
    <m/>
    <m/>
    <m/>
  </r>
  <r>
    <b v="1"/>
    <n v="10"/>
    <s v="L-1508-315494670"/>
    <s v="1066964440"/>
    <s v="Aaf"/>
    <m/>
    <s v="III 3, 2"/>
    <s v="III 3, 2"/>
    <m/>
    <s v="Ledereinband, Schließen, erhabene Buchbeschläge"/>
    <x v="1"/>
    <s v="180°"/>
    <s v="hohler Rücken"/>
    <m/>
    <s v="Buchschuh"/>
    <s v="Nein"/>
    <n v="0"/>
    <m/>
    <m/>
    <m/>
    <m/>
    <m/>
    <m/>
    <m/>
    <m/>
    <m/>
    <x v="2"/>
    <s v="x"/>
    <s v="x"/>
    <s v="h/E"/>
    <m/>
    <m/>
    <m/>
    <m/>
    <m/>
    <s v="Pa"/>
    <s v="x"/>
    <m/>
    <m/>
    <m/>
    <m/>
    <m/>
    <m/>
    <m/>
    <m/>
    <m/>
    <m/>
    <m/>
    <m/>
    <s v="80"/>
    <m/>
    <m/>
    <m/>
    <s v="ja vor"/>
    <n v="0.5"/>
    <m/>
    <m/>
    <m/>
    <s v="x"/>
    <m/>
    <m/>
    <m/>
    <m/>
    <m/>
    <m/>
    <s v="x"/>
    <m/>
    <m/>
    <m/>
    <s v="v"/>
    <m/>
    <m/>
    <m/>
    <m/>
    <m/>
    <m/>
    <m/>
    <m/>
    <n v="0.5"/>
    <s v="Gelenk überfangen mit JP"/>
    <m/>
    <m/>
    <m/>
    <m/>
    <m/>
    <m/>
    <m/>
    <m/>
    <m/>
    <m/>
    <m/>
    <m/>
    <m/>
    <m/>
    <m/>
    <m/>
    <m/>
    <m/>
    <m/>
  </r>
  <r>
    <b v="1"/>
    <n v="66"/>
    <s v="L-1520-315220031"/>
    <s v="106680012X"/>
    <s v="Aaf"/>
    <m/>
    <s v="III 3, 2 a"/>
    <s v="III 3, 2 a"/>
    <s v="X"/>
    <s v="Pergamentband"/>
    <x v="1"/>
    <s v="80° bis 110°, einseitig digitalisierbar?"/>
    <s v="hohler Rücken, Schrift bis in den Falz"/>
    <m/>
    <m/>
    <m/>
    <n v="0"/>
    <m/>
    <m/>
    <m/>
    <m/>
    <m/>
    <m/>
    <m/>
    <m/>
    <m/>
    <x v="0"/>
    <m/>
    <m/>
    <m/>
    <m/>
    <m/>
    <m/>
    <m/>
    <m/>
    <m/>
    <m/>
    <m/>
    <m/>
    <m/>
    <m/>
    <m/>
    <m/>
    <m/>
    <m/>
    <m/>
    <m/>
    <m/>
    <m/>
    <m/>
    <m/>
    <m/>
    <m/>
    <m/>
    <n v="0"/>
    <m/>
    <m/>
    <m/>
    <m/>
    <m/>
    <m/>
    <m/>
    <m/>
    <m/>
    <m/>
    <m/>
    <m/>
    <m/>
    <m/>
    <m/>
    <m/>
    <m/>
    <m/>
    <m/>
    <m/>
    <m/>
    <m/>
    <m/>
    <m/>
    <m/>
    <m/>
    <m/>
    <m/>
    <m/>
    <m/>
    <m/>
    <m/>
    <m/>
    <m/>
    <m/>
    <m/>
    <m/>
    <m/>
    <m/>
    <m/>
    <m/>
    <m/>
    <m/>
    <m/>
  </r>
  <r>
    <b v="1"/>
    <n v="11"/>
    <s v="L-1508-315469293"/>
    <s v="1066941645"/>
    <s v="Aaf"/>
    <m/>
    <s v="III 3, 3"/>
    <s v="III 3, 3"/>
    <s v="X"/>
    <s v="Ledereinband"/>
    <x v="2"/>
    <s v="180°"/>
    <s v="hohler Rücken"/>
    <m/>
    <m/>
    <m/>
    <n v="0"/>
    <m/>
    <m/>
    <m/>
    <m/>
    <m/>
    <m/>
    <m/>
    <m/>
    <m/>
    <x v="0"/>
    <m/>
    <m/>
    <m/>
    <m/>
    <m/>
    <m/>
    <m/>
    <m/>
    <m/>
    <m/>
    <m/>
    <m/>
    <m/>
    <m/>
    <m/>
    <m/>
    <m/>
    <m/>
    <m/>
    <m/>
    <m/>
    <m/>
    <m/>
    <m/>
    <m/>
    <m/>
    <m/>
    <n v="0"/>
    <m/>
    <m/>
    <m/>
    <m/>
    <m/>
    <m/>
    <m/>
    <m/>
    <m/>
    <m/>
    <m/>
    <m/>
    <m/>
    <m/>
    <m/>
    <m/>
    <m/>
    <m/>
    <m/>
    <m/>
    <m/>
    <m/>
    <m/>
    <m/>
    <m/>
    <m/>
    <m/>
    <m/>
    <m/>
    <m/>
    <m/>
    <m/>
    <m/>
    <m/>
    <m/>
    <m/>
    <m/>
    <m/>
    <m/>
    <m/>
    <m/>
    <m/>
    <m/>
    <m/>
  </r>
  <r>
    <b v="1"/>
    <n v="12"/>
    <s v="L-1508-31549204X"/>
    <s v="1066961646"/>
    <s v="Aaf"/>
    <m/>
    <s v="III 3, 4"/>
    <s v="III 3, 4"/>
    <s v="X"/>
    <s v="Ledereinband, Schließen, erhabene Buchbeschläge"/>
    <x v="2"/>
    <s v="80° bis 110°, einseitig digitalisierbar?"/>
    <m/>
    <m/>
    <s v="Buchschuh"/>
    <s v="Nein"/>
    <n v="0"/>
    <m/>
    <m/>
    <m/>
    <m/>
    <m/>
    <m/>
    <m/>
    <m/>
    <m/>
    <x v="0"/>
    <m/>
    <m/>
    <m/>
    <m/>
    <m/>
    <m/>
    <m/>
    <m/>
    <m/>
    <m/>
    <m/>
    <m/>
    <m/>
    <m/>
    <m/>
    <m/>
    <m/>
    <m/>
    <m/>
    <m/>
    <m/>
    <m/>
    <m/>
    <m/>
    <m/>
    <m/>
    <m/>
    <n v="0"/>
    <m/>
    <m/>
    <m/>
    <m/>
    <m/>
    <m/>
    <m/>
    <m/>
    <m/>
    <m/>
    <m/>
    <m/>
    <m/>
    <m/>
    <m/>
    <m/>
    <m/>
    <m/>
    <m/>
    <m/>
    <m/>
    <m/>
    <m/>
    <m/>
    <m/>
    <m/>
    <m/>
    <m/>
    <m/>
    <m/>
    <m/>
    <m/>
    <m/>
    <m/>
    <m/>
    <m/>
    <m/>
    <m/>
    <m/>
    <m/>
    <m/>
    <m/>
    <m/>
    <m/>
  </r>
  <r>
    <b v="1"/>
    <n v="13"/>
    <s v="L-1512-315492252"/>
    <s v="1066961859"/>
    <s v="Aaf"/>
    <m/>
    <s v="III 3, 5"/>
    <s v="III 3, 5"/>
    <s v="X"/>
    <s v="Halbledereinband, Schließen, erhabene Buchbeschläge"/>
    <x v="2"/>
    <s v="80° bis 110°, einseitig digitalisierbar?"/>
    <s v="welliger Buchblock, hohler Rücken"/>
    <m/>
    <s v="Buchschuh"/>
    <s v="Nein"/>
    <n v="0"/>
    <m/>
    <m/>
    <m/>
    <m/>
    <m/>
    <m/>
    <m/>
    <m/>
    <m/>
    <x v="0"/>
    <m/>
    <m/>
    <m/>
    <m/>
    <m/>
    <m/>
    <m/>
    <m/>
    <m/>
    <m/>
    <m/>
    <m/>
    <m/>
    <m/>
    <m/>
    <m/>
    <m/>
    <m/>
    <m/>
    <m/>
    <m/>
    <m/>
    <m/>
    <m/>
    <m/>
    <m/>
    <m/>
    <n v="0"/>
    <m/>
    <m/>
    <m/>
    <m/>
    <m/>
    <m/>
    <m/>
    <m/>
    <m/>
    <m/>
    <m/>
    <m/>
    <m/>
    <m/>
    <m/>
    <m/>
    <m/>
    <m/>
    <m/>
    <m/>
    <m/>
    <m/>
    <m/>
    <m/>
    <m/>
    <m/>
    <m/>
    <m/>
    <m/>
    <m/>
    <m/>
    <m/>
    <m/>
    <m/>
    <m/>
    <m/>
    <m/>
    <m/>
    <m/>
    <m/>
    <m/>
    <m/>
    <m/>
    <m/>
  </r>
  <r>
    <b v="1"/>
    <n v="14"/>
    <s v="L-1510-315494212"/>
    <s v="1066964009"/>
    <s v="Aaf"/>
    <m/>
    <s v="III 3, 6"/>
    <s v="III 3, 6"/>
    <s v="X"/>
    <s v="Pergamentband"/>
    <x v="1"/>
    <s v="180°"/>
    <s v="hohler Rücken"/>
    <m/>
    <s v="Papierumschlag "/>
    <s v="Unklar"/>
    <n v="0"/>
    <m/>
    <m/>
    <m/>
    <m/>
    <m/>
    <m/>
    <m/>
    <m/>
    <m/>
    <x v="0"/>
    <m/>
    <m/>
    <m/>
    <m/>
    <m/>
    <m/>
    <m/>
    <m/>
    <m/>
    <m/>
    <m/>
    <m/>
    <m/>
    <m/>
    <m/>
    <m/>
    <m/>
    <m/>
    <m/>
    <m/>
    <m/>
    <m/>
    <m/>
    <m/>
    <m/>
    <m/>
    <m/>
    <n v="0"/>
    <m/>
    <m/>
    <m/>
    <m/>
    <m/>
    <m/>
    <m/>
    <m/>
    <m/>
    <m/>
    <m/>
    <m/>
    <m/>
    <m/>
    <m/>
    <m/>
    <m/>
    <m/>
    <m/>
    <m/>
    <m/>
    <m/>
    <m/>
    <m/>
    <m/>
    <m/>
    <m/>
    <m/>
    <m/>
    <m/>
    <m/>
    <m/>
    <m/>
    <m/>
    <m/>
    <m/>
    <m/>
    <m/>
    <m/>
    <m/>
    <m/>
    <m/>
    <m/>
    <m/>
  </r>
  <r>
    <b v="0"/>
    <n v="15"/>
    <s v="L-1513-315493801"/>
    <s v="1066963568"/>
    <m/>
    <m/>
    <s v="III 3, 7"/>
    <m/>
    <m/>
    <m/>
    <x v="0"/>
    <m/>
    <m/>
    <m/>
    <m/>
    <m/>
    <m/>
    <m/>
    <m/>
    <m/>
    <m/>
    <m/>
    <m/>
    <m/>
    <m/>
    <m/>
    <x v="0"/>
    <m/>
    <m/>
    <m/>
    <m/>
    <m/>
    <m/>
    <m/>
    <m/>
    <m/>
    <m/>
    <m/>
    <m/>
    <m/>
    <m/>
    <m/>
    <m/>
    <m/>
    <m/>
    <m/>
    <m/>
    <m/>
    <m/>
    <m/>
    <m/>
    <m/>
    <m/>
    <m/>
    <n v="0"/>
    <m/>
    <m/>
    <m/>
    <m/>
    <m/>
    <m/>
    <m/>
    <m/>
    <m/>
    <m/>
    <m/>
    <m/>
    <m/>
    <m/>
    <m/>
    <m/>
    <m/>
    <m/>
    <m/>
    <m/>
    <m/>
    <m/>
    <m/>
    <m/>
    <m/>
    <m/>
    <m/>
    <m/>
    <m/>
    <m/>
    <m/>
    <m/>
    <m/>
    <m/>
    <m/>
    <m/>
    <m/>
    <m/>
    <m/>
    <m/>
    <m/>
    <m/>
    <m/>
    <m/>
  </r>
  <r>
    <b v="1"/>
    <n v="16"/>
    <s v="L-1515-315487372"/>
    <s v="106695674X"/>
    <s v="Aaf"/>
    <m/>
    <s v="III 3, 8"/>
    <s v="III 3, 8"/>
    <s v="X"/>
    <s v="Gewebe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n v="74"/>
    <s v="L-1519-170697215"/>
    <s v="1000480518"/>
    <s v="Aal"/>
    <m/>
    <s v="III 3, 8 a"/>
    <s v="III 3, 8 a"/>
    <m/>
    <s v="Halbpergamentband"/>
    <x v="1"/>
    <s v="180°"/>
    <s v="hohler Rücken"/>
    <m/>
    <m/>
    <m/>
    <n v="0"/>
    <m/>
    <m/>
    <m/>
    <m/>
    <m/>
    <m/>
    <m/>
    <m/>
    <m/>
    <x v="0"/>
    <m/>
    <m/>
    <m/>
    <m/>
    <m/>
    <m/>
    <m/>
    <m/>
    <m/>
    <m/>
    <m/>
    <m/>
    <m/>
    <m/>
    <m/>
    <m/>
    <m/>
    <m/>
    <m/>
    <m/>
    <m/>
    <m/>
    <m/>
    <m/>
    <m/>
    <m/>
    <m/>
    <n v="0"/>
    <m/>
    <m/>
    <m/>
    <m/>
    <m/>
    <m/>
    <m/>
    <m/>
    <m/>
    <m/>
    <m/>
    <m/>
    <m/>
    <m/>
    <m/>
    <m/>
    <m/>
    <m/>
    <m/>
    <m/>
    <m/>
    <m/>
    <m/>
    <m/>
    <m/>
    <m/>
    <m/>
    <m/>
    <m/>
    <m/>
    <m/>
    <m/>
    <m/>
    <m/>
    <m/>
    <m/>
    <m/>
    <m/>
    <m/>
    <m/>
    <m/>
    <m/>
    <m/>
    <m/>
  </r>
  <r>
    <b v="1"/>
    <n v="17"/>
    <s v="L-1517-315329688"/>
    <s v="1066871930"/>
    <s v="Aaf"/>
    <m/>
    <s v="III 3, 9"/>
    <s v="III 3, 9"/>
    <s v="X"/>
    <s v="Halbledereinband"/>
    <x v="1"/>
    <s v="180°"/>
    <s v="hohler Rücken, stark brüchiges Einbandmaterial"/>
    <m/>
    <m/>
    <m/>
    <n v="1"/>
    <m/>
    <s v="gereinigt"/>
    <m/>
    <m/>
    <m/>
    <m/>
    <m/>
    <m/>
    <m/>
    <x v="0"/>
    <m/>
    <m/>
    <m/>
    <m/>
    <m/>
    <m/>
    <m/>
    <m/>
    <m/>
    <m/>
    <m/>
    <m/>
    <m/>
    <m/>
    <m/>
    <m/>
    <m/>
    <m/>
    <m/>
    <m/>
    <m/>
    <m/>
    <m/>
    <m/>
    <m/>
    <m/>
    <m/>
    <n v="0"/>
    <m/>
    <m/>
    <m/>
    <m/>
    <m/>
    <m/>
    <m/>
    <m/>
    <m/>
    <m/>
    <m/>
    <m/>
    <m/>
    <m/>
    <m/>
    <m/>
    <m/>
    <m/>
    <m/>
    <m/>
    <m/>
    <m/>
    <m/>
    <m/>
    <m/>
    <m/>
    <m/>
    <m/>
    <m/>
    <m/>
    <m/>
    <m/>
    <m/>
    <m/>
    <m/>
    <m/>
    <m/>
    <m/>
    <m/>
    <m/>
    <m/>
    <m/>
    <m/>
    <m/>
  </r>
  <r>
    <b v="1"/>
    <n v="18"/>
    <s v="L-1518-315487518"/>
    <s v="106695691X"/>
    <s v="Aaf"/>
    <m/>
    <s v="III 3, 10"/>
    <s v="III 3, 10"/>
    <s v="X"/>
    <s v="Halbledereinband, Schließen, erhabene Buchbeschläge"/>
    <x v="1"/>
    <s v="180°"/>
    <s v="fester Rücken mit Schmuckprägung"/>
    <m/>
    <s v="Archivkarton"/>
    <s v="Nein"/>
    <n v="0"/>
    <m/>
    <m/>
    <m/>
    <m/>
    <m/>
    <m/>
    <m/>
    <m/>
    <m/>
    <x v="0"/>
    <m/>
    <m/>
    <m/>
    <m/>
    <m/>
    <m/>
    <m/>
    <m/>
    <m/>
    <m/>
    <m/>
    <m/>
    <m/>
    <m/>
    <m/>
    <m/>
    <m/>
    <m/>
    <m/>
    <m/>
    <m/>
    <m/>
    <m/>
    <m/>
    <m/>
    <m/>
    <m/>
    <n v="0"/>
    <m/>
    <m/>
    <m/>
    <m/>
    <m/>
    <m/>
    <m/>
    <m/>
    <m/>
    <m/>
    <m/>
    <m/>
    <m/>
    <m/>
    <m/>
    <m/>
    <m/>
    <m/>
    <m/>
    <m/>
    <m/>
    <m/>
    <m/>
    <m/>
    <m/>
    <m/>
    <m/>
    <m/>
    <m/>
    <m/>
    <m/>
    <m/>
    <m/>
    <m/>
    <m/>
    <m/>
    <m/>
    <m/>
    <m/>
    <m/>
    <m/>
    <m/>
    <m/>
    <m/>
  </r>
  <r>
    <b v="1"/>
    <n v="44"/>
    <s v="L-1522-315488867"/>
    <s v="106695822X"/>
    <s v="Aaf"/>
    <m/>
    <s v="III 3, 10 a"/>
    <s v="III 3, 10 a"/>
    <s v="X"/>
    <s v="Papier- oder Pappeinband"/>
    <x v="1"/>
    <s v="180°"/>
    <m/>
    <m/>
    <s v="Archivkarton"/>
    <s v="Nein"/>
    <n v="0"/>
    <m/>
    <m/>
    <m/>
    <m/>
    <m/>
    <m/>
    <m/>
    <m/>
    <m/>
    <x v="0"/>
    <m/>
    <m/>
    <m/>
    <m/>
    <m/>
    <m/>
    <m/>
    <m/>
    <m/>
    <m/>
    <m/>
    <m/>
    <m/>
    <m/>
    <m/>
    <m/>
    <m/>
    <m/>
    <m/>
    <m/>
    <m/>
    <m/>
    <m/>
    <m/>
    <m/>
    <m/>
    <m/>
    <n v="0"/>
    <m/>
    <m/>
    <m/>
    <m/>
    <m/>
    <m/>
    <m/>
    <m/>
    <m/>
    <m/>
    <m/>
    <m/>
    <m/>
    <m/>
    <m/>
    <m/>
    <m/>
    <m/>
    <m/>
    <m/>
    <m/>
    <m/>
    <m/>
    <m/>
    <m/>
    <m/>
    <m/>
    <m/>
    <m/>
    <m/>
    <m/>
    <m/>
    <m/>
    <m/>
    <m/>
    <m/>
    <m/>
    <m/>
    <m/>
    <m/>
    <m/>
    <m/>
    <m/>
    <m/>
  </r>
  <r>
    <b v="1"/>
    <n v="45"/>
    <s v="L-1519-315489030"/>
    <s v="1066958416"/>
    <s v="Aaf"/>
    <m/>
    <s v="III 3, 10 b"/>
    <s v="III 3, 10 b"/>
    <s v="X"/>
    <s v="Halbgewebeband"/>
    <x v="1"/>
    <s v="180°"/>
    <s v="fester Rücken mit Schmuckprägung"/>
    <m/>
    <m/>
    <m/>
    <n v="1"/>
    <m/>
    <m/>
    <m/>
    <m/>
    <m/>
    <m/>
    <m/>
    <m/>
    <m/>
    <x v="0"/>
    <m/>
    <m/>
    <m/>
    <m/>
    <m/>
    <m/>
    <m/>
    <m/>
    <m/>
    <m/>
    <m/>
    <m/>
    <m/>
    <m/>
    <m/>
    <m/>
    <m/>
    <m/>
    <m/>
    <m/>
    <m/>
    <m/>
    <m/>
    <m/>
    <m/>
    <m/>
    <m/>
    <n v="0"/>
    <m/>
    <m/>
    <m/>
    <m/>
    <m/>
    <m/>
    <m/>
    <m/>
    <m/>
    <m/>
    <m/>
    <m/>
    <m/>
    <m/>
    <m/>
    <m/>
    <m/>
    <m/>
    <m/>
    <m/>
    <m/>
    <m/>
    <m/>
    <m/>
    <m/>
    <m/>
    <m/>
    <m/>
    <m/>
    <m/>
    <m/>
    <m/>
    <m/>
    <m/>
    <m/>
    <m/>
    <m/>
    <m/>
    <m/>
    <m/>
    <m/>
    <m/>
    <m/>
    <m/>
  </r>
  <r>
    <b v="1"/>
    <n v="46"/>
    <s v="L-1522-315492856"/>
    <s v="1066962499"/>
    <s v="Aaf"/>
    <m/>
    <s v="III 3, 10 c"/>
    <s v="III 3, 10 c"/>
    <s v="X"/>
    <s v="Halbledereinband"/>
    <x v="1"/>
    <s v="180°"/>
    <s v="fester Rücken mit Schmuckprägung"/>
    <m/>
    <m/>
    <m/>
    <n v="0"/>
    <m/>
    <m/>
    <m/>
    <m/>
    <m/>
    <m/>
    <m/>
    <m/>
    <m/>
    <x v="0"/>
    <m/>
    <m/>
    <m/>
    <m/>
    <m/>
    <m/>
    <m/>
    <m/>
    <m/>
    <m/>
    <m/>
    <m/>
    <m/>
    <m/>
    <m/>
    <m/>
    <m/>
    <m/>
    <m/>
    <m/>
    <m/>
    <m/>
    <m/>
    <m/>
    <m/>
    <m/>
    <m/>
    <n v="0"/>
    <m/>
    <m/>
    <m/>
    <m/>
    <m/>
    <m/>
    <m/>
    <m/>
    <m/>
    <m/>
    <m/>
    <m/>
    <m/>
    <m/>
    <m/>
    <m/>
    <m/>
    <m/>
    <m/>
    <m/>
    <m/>
    <m/>
    <m/>
    <m/>
    <m/>
    <m/>
    <m/>
    <m/>
    <m/>
    <m/>
    <m/>
    <m/>
    <m/>
    <m/>
    <m/>
    <m/>
    <m/>
    <m/>
    <m/>
    <m/>
    <m/>
    <m/>
    <m/>
    <m/>
  </r>
  <r>
    <b v="1"/>
    <n v="47"/>
    <s v="L-1525-164450874"/>
    <s v="997626313"/>
    <s v="Aal"/>
    <m/>
    <s v="III 3, 10 d"/>
    <s v="III 3, 10 d"/>
    <m/>
    <s v="Halbledereinband"/>
    <x v="1"/>
    <s v="180°"/>
    <s v="hohler Rücken"/>
    <m/>
    <m/>
    <m/>
    <n v="0"/>
    <m/>
    <m/>
    <m/>
    <m/>
    <m/>
    <m/>
    <m/>
    <m/>
    <m/>
    <x v="0"/>
    <m/>
    <m/>
    <m/>
    <m/>
    <m/>
    <m/>
    <m/>
    <m/>
    <m/>
    <m/>
    <m/>
    <m/>
    <m/>
    <m/>
    <m/>
    <m/>
    <m/>
    <m/>
    <m/>
    <m/>
    <m/>
    <m/>
    <m/>
    <m/>
    <m/>
    <m/>
    <m/>
    <n v="0"/>
    <m/>
    <m/>
    <m/>
    <m/>
    <m/>
    <m/>
    <m/>
    <m/>
    <m/>
    <m/>
    <m/>
    <m/>
    <m/>
    <m/>
    <m/>
    <m/>
    <m/>
    <m/>
    <m/>
    <m/>
    <m/>
    <m/>
    <m/>
    <m/>
    <m/>
    <m/>
    <m/>
    <m/>
    <m/>
    <m/>
    <m/>
    <m/>
    <m/>
    <m/>
    <m/>
    <m/>
    <m/>
    <m/>
    <m/>
    <m/>
    <m/>
    <m/>
    <m/>
    <m/>
  </r>
  <r>
    <b v="1"/>
    <n v="19"/>
    <s v="L-1522-154280380"/>
    <s v="99400026X"/>
    <s v="Aal"/>
    <m/>
    <s v="III 3, 12"/>
    <s v="III 3, 12"/>
    <s v="X"/>
    <s v="Pergamentband"/>
    <x v="1"/>
    <s v="180°"/>
    <s v="stark deformiertes Objekt"/>
    <m/>
    <m/>
    <m/>
    <n v="1"/>
    <m/>
    <m/>
    <m/>
    <m/>
    <m/>
    <m/>
    <m/>
    <m/>
    <m/>
    <x v="0"/>
    <m/>
    <m/>
    <m/>
    <m/>
    <m/>
    <m/>
    <m/>
    <m/>
    <m/>
    <m/>
    <m/>
    <m/>
    <m/>
    <m/>
    <m/>
    <m/>
    <m/>
    <m/>
    <m/>
    <m/>
    <m/>
    <m/>
    <m/>
    <m/>
    <m/>
    <m/>
    <m/>
    <n v="0"/>
    <m/>
    <m/>
    <m/>
    <m/>
    <m/>
    <m/>
    <m/>
    <m/>
    <m/>
    <m/>
    <m/>
    <m/>
    <m/>
    <m/>
    <m/>
    <m/>
    <m/>
    <m/>
    <m/>
    <m/>
    <m/>
    <m/>
    <m/>
    <m/>
    <m/>
    <m/>
    <m/>
    <m/>
    <m/>
    <m/>
    <m/>
    <m/>
    <m/>
    <m/>
    <m/>
    <m/>
    <m/>
    <m/>
    <m/>
    <m/>
    <m/>
    <m/>
    <m/>
    <m/>
  </r>
  <r>
    <b v="1"/>
    <n v="48"/>
    <s v="L-1521-170695743"/>
    <s v="1000478475"/>
    <s v="Aal"/>
    <m/>
    <s v="III 3, 12 a"/>
    <s v="III 3, 12 a"/>
    <m/>
    <s v="Halbpergamentband"/>
    <x v="1"/>
    <s v="180°"/>
    <s v="hohler Rücken"/>
    <m/>
    <m/>
    <m/>
    <n v="0"/>
    <m/>
    <m/>
    <m/>
    <m/>
    <m/>
    <m/>
    <m/>
    <m/>
    <m/>
    <x v="0"/>
    <m/>
    <m/>
    <m/>
    <m/>
    <m/>
    <m/>
    <m/>
    <m/>
    <m/>
    <m/>
    <m/>
    <m/>
    <m/>
    <m/>
    <m/>
    <m/>
    <m/>
    <m/>
    <m/>
    <m/>
    <m/>
    <m/>
    <m/>
    <m/>
    <m/>
    <m/>
    <m/>
    <n v="0"/>
    <m/>
    <m/>
    <m/>
    <m/>
    <m/>
    <m/>
    <m/>
    <m/>
    <m/>
    <m/>
    <m/>
    <m/>
    <m/>
    <m/>
    <m/>
    <m/>
    <m/>
    <m/>
    <m/>
    <m/>
    <m/>
    <m/>
    <m/>
    <m/>
    <m/>
    <m/>
    <m/>
    <m/>
    <m/>
    <m/>
    <m/>
    <m/>
    <m/>
    <m/>
    <m/>
    <m/>
    <m/>
    <m/>
    <m/>
    <m/>
    <m/>
    <m/>
    <m/>
    <m/>
  </r>
  <r>
    <b v="1"/>
    <n v="49"/>
    <s v="L-1521-170695743"/>
    <s v="1000478475"/>
    <s v="Aal"/>
    <m/>
    <s v="III 3, 12 a"/>
    <s v="III 3, 12 a"/>
    <m/>
    <m/>
    <x v="0"/>
    <m/>
    <m/>
    <m/>
    <m/>
    <m/>
    <m/>
    <m/>
    <m/>
    <m/>
    <m/>
    <m/>
    <m/>
    <m/>
    <m/>
    <m/>
    <x v="0"/>
    <m/>
    <m/>
    <m/>
    <m/>
    <m/>
    <m/>
    <m/>
    <m/>
    <m/>
    <m/>
    <m/>
    <m/>
    <m/>
    <m/>
    <m/>
    <m/>
    <m/>
    <m/>
    <m/>
    <m/>
    <m/>
    <m/>
    <m/>
    <m/>
    <m/>
    <m/>
    <m/>
    <n v="0"/>
    <m/>
    <m/>
    <m/>
    <m/>
    <m/>
    <m/>
    <m/>
    <m/>
    <m/>
    <m/>
    <m/>
    <m/>
    <m/>
    <m/>
    <m/>
    <m/>
    <m/>
    <m/>
    <m/>
    <m/>
    <m/>
    <m/>
    <m/>
    <m/>
    <m/>
    <m/>
    <m/>
    <m/>
    <m/>
    <m/>
    <m/>
    <m/>
    <m/>
    <m/>
    <m/>
    <m/>
    <m/>
    <m/>
    <m/>
    <m/>
    <m/>
    <m/>
    <m/>
    <m/>
  </r>
  <r>
    <b v="1"/>
    <n v="50"/>
    <s v="L-1524-315490551"/>
    <s v="106696002X"/>
    <s v="Aaf"/>
    <m/>
    <s v="III 3, 12 b"/>
    <s v="III 3, 12 b"/>
    <s v="X"/>
    <s v="Pergamentband, Schließen, erhabene Buchbeschläge"/>
    <x v="1"/>
    <s v="180°"/>
    <s v="hohler Rücken, welliger Buchblock"/>
    <m/>
    <s v="Buchschuh"/>
    <s v="Nein"/>
    <n v="0"/>
    <m/>
    <m/>
    <m/>
    <m/>
    <m/>
    <m/>
    <m/>
    <m/>
    <m/>
    <x v="0"/>
    <m/>
    <m/>
    <m/>
    <m/>
    <m/>
    <m/>
    <m/>
    <m/>
    <m/>
    <m/>
    <m/>
    <m/>
    <m/>
    <m/>
    <m/>
    <m/>
    <m/>
    <m/>
    <m/>
    <m/>
    <m/>
    <m/>
    <m/>
    <m/>
    <m/>
    <m/>
    <m/>
    <n v="0"/>
    <m/>
    <m/>
    <m/>
    <m/>
    <m/>
    <m/>
    <m/>
    <m/>
    <m/>
    <m/>
    <m/>
    <m/>
    <m/>
    <m/>
    <m/>
    <m/>
    <m/>
    <m/>
    <m/>
    <m/>
    <m/>
    <m/>
    <m/>
    <m/>
    <m/>
    <m/>
    <m/>
    <m/>
    <m/>
    <m/>
    <m/>
    <m/>
    <m/>
    <m/>
    <m/>
    <m/>
    <m/>
    <m/>
    <m/>
    <m/>
    <m/>
    <m/>
    <m/>
    <m/>
  </r>
  <r>
    <b v="1"/>
    <n v="20"/>
    <s v="L-1522-31532936X"/>
    <s v="1066871574"/>
    <s v="Aaf"/>
    <m/>
    <s v="III 3, 13"/>
    <s v="III 3, 13"/>
    <m/>
    <s v="Pergamentband, Schließen, erhabene Buchbeschläge"/>
    <x v="1"/>
    <s v="180°"/>
    <s v="hohler Rücken"/>
    <m/>
    <s v="Archivkarton"/>
    <s v="Nein"/>
    <n v="0"/>
    <m/>
    <m/>
    <m/>
    <m/>
    <m/>
    <m/>
    <m/>
    <m/>
    <m/>
    <x v="0"/>
    <m/>
    <m/>
    <m/>
    <m/>
    <m/>
    <m/>
    <m/>
    <m/>
    <m/>
    <m/>
    <m/>
    <m/>
    <m/>
    <m/>
    <m/>
    <m/>
    <m/>
    <m/>
    <m/>
    <m/>
    <m/>
    <m/>
    <m/>
    <m/>
    <m/>
    <m/>
    <m/>
    <n v="0"/>
    <m/>
    <m/>
    <m/>
    <m/>
    <m/>
    <m/>
    <m/>
    <m/>
    <m/>
    <m/>
    <m/>
    <m/>
    <m/>
    <m/>
    <m/>
    <m/>
    <m/>
    <m/>
    <m/>
    <m/>
    <m/>
    <m/>
    <m/>
    <m/>
    <m/>
    <m/>
    <m/>
    <m/>
    <m/>
    <m/>
    <m/>
    <m/>
    <m/>
    <m/>
    <m/>
    <m/>
    <m/>
    <m/>
    <m/>
    <m/>
    <m/>
    <m/>
    <m/>
    <m/>
  </r>
  <r>
    <b v="1"/>
    <n v="51"/>
    <s v="L-1523-153700335"/>
    <s v="993849784"/>
    <s v="Aal"/>
    <m/>
    <s v="III 3, 13 a"/>
    <s v="III 3, 13 a"/>
    <m/>
    <s v="Halbpergamentband"/>
    <x v="1"/>
    <s v="180°"/>
    <s v="hohler Rücken"/>
    <m/>
    <m/>
    <m/>
    <n v="0"/>
    <m/>
    <m/>
    <m/>
    <m/>
    <m/>
    <m/>
    <m/>
    <m/>
    <m/>
    <x v="0"/>
    <m/>
    <m/>
    <m/>
    <m/>
    <m/>
    <m/>
    <m/>
    <m/>
    <m/>
    <m/>
    <m/>
    <m/>
    <m/>
    <m/>
    <m/>
    <m/>
    <m/>
    <m/>
    <m/>
    <m/>
    <m/>
    <m/>
    <m/>
    <m/>
    <m/>
    <m/>
    <m/>
    <n v="0"/>
    <m/>
    <m/>
    <m/>
    <m/>
    <m/>
    <m/>
    <m/>
    <m/>
    <m/>
    <m/>
    <m/>
    <m/>
    <m/>
    <m/>
    <m/>
    <m/>
    <m/>
    <m/>
    <m/>
    <m/>
    <m/>
    <m/>
    <m/>
    <m/>
    <m/>
    <m/>
    <m/>
    <m/>
    <m/>
    <m/>
    <m/>
    <m/>
    <m/>
    <m/>
    <m/>
    <m/>
    <m/>
    <m/>
    <m/>
    <m/>
    <m/>
    <m/>
    <m/>
    <m/>
  </r>
  <r>
    <b v="1"/>
    <n v="21"/>
    <s v="L-1523-315299215"/>
    <s v="1066839182"/>
    <s v="Aaf"/>
    <m/>
    <s v="III 3, 14"/>
    <s v="III 3, 14"/>
    <s v="X"/>
    <s v="Halbpergamentband, Schließen, erhabene Buchbeschläge"/>
    <x v="1"/>
    <s v="80° bis 110°, einseitig digitalisierbar?"/>
    <s v="hohler Rücken"/>
    <m/>
    <m/>
    <m/>
    <n v="0"/>
    <m/>
    <m/>
    <m/>
    <m/>
    <m/>
    <m/>
    <m/>
    <m/>
    <m/>
    <x v="0"/>
    <m/>
    <m/>
    <m/>
    <m/>
    <m/>
    <m/>
    <m/>
    <m/>
    <m/>
    <m/>
    <m/>
    <m/>
    <m/>
    <m/>
    <m/>
    <m/>
    <m/>
    <m/>
    <m/>
    <m/>
    <m/>
    <m/>
    <m/>
    <m/>
    <m/>
    <m/>
    <m/>
    <n v="0"/>
    <m/>
    <m/>
    <m/>
    <m/>
    <m/>
    <m/>
    <m/>
    <m/>
    <m/>
    <m/>
    <m/>
    <m/>
    <m/>
    <m/>
    <m/>
    <m/>
    <m/>
    <m/>
    <m/>
    <m/>
    <m/>
    <m/>
    <m/>
    <m/>
    <m/>
    <m/>
    <m/>
    <m/>
    <m/>
    <m/>
    <m/>
    <m/>
    <m/>
    <m/>
    <m/>
    <m/>
    <m/>
    <m/>
    <m/>
    <m/>
    <m/>
    <m/>
    <m/>
    <m/>
  </r>
  <r>
    <b v="1"/>
    <n v="52"/>
    <s v="L-1522-167111574"/>
    <s v="998888257"/>
    <s v="Aal"/>
    <m/>
    <s v="III 3, 14 b"/>
    <s v="III 3, 14 b"/>
    <s v="X"/>
    <s v="Papier- oder Pappeinband"/>
    <x v="1"/>
    <s v="180°"/>
    <s v="hohler Rücken"/>
    <m/>
    <s v="Papierumschlag "/>
    <s v="Ja"/>
    <n v="0"/>
    <m/>
    <m/>
    <m/>
    <m/>
    <m/>
    <m/>
    <m/>
    <m/>
    <m/>
    <x v="0"/>
    <m/>
    <m/>
    <m/>
    <m/>
    <m/>
    <m/>
    <m/>
    <m/>
    <m/>
    <m/>
    <m/>
    <m/>
    <m/>
    <m/>
    <m/>
    <m/>
    <m/>
    <m/>
    <m/>
    <m/>
    <m/>
    <m/>
    <m/>
    <m/>
    <m/>
    <m/>
    <m/>
    <n v="0"/>
    <m/>
    <m/>
    <m/>
    <m/>
    <m/>
    <m/>
    <m/>
    <m/>
    <m/>
    <m/>
    <m/>
    <m/>
    <m/>
    <m/>
    <m/>
    <m/>
    <m/>
    <m/>
    <m/>
    <m/>
    <m/>
    <m/>
    <m/>
    <m/>
    <m/>
    <m/>
    <m/>
    <m/>
    <m/>
    <m/>
    <m/>
    <m/>
    <m/>
    <m/>
    <m/>
    <m/>
    <m/>
    <m/>
    <m/>
    <m/>
    <m/>
    <m/>
    <m/>
    <m/>
  </r>
  <r>
    <b v="1"/>
    <n v="22"/>
    <s v="L-1514-315465468"/>
    <s v="1066937621"/>
    <s v="Aaf"/>
    <m/>
    <s v="III 3, 15"/>
    <s v="III 3, 15"/>
    <s v="X"/>
    <s v="Papier- oder Pappeinband"/>
    <x v="1"/>
    <s v="180°"/>
    <s v="hohler Rücken"/>
    <m/>
    <s v="Archivkarton"/>
    <s v="Nein"/>
    <n v="2"/>
    <m/>
    <m/>
    <m/>
    <m/>
    <m/>
    <m/>
    <m/>
    <m/>
    <m/>
    <x v="0"/>
    <m/>
    <m/>
    <m/>
    <m/>
    <m/>
    <m/>
    <m/>
    <m/>
    <m/>
    <m/>
    <m/>
    <m/>
    <m/>
    <m/>
    <m/>
    <m/>
    <m/>
    <m/>
    <m/>
    <m/>
    <m/>
    <m/>
    <m/>
    <m/>
    <m/>
    <m/>
    <m/>
    <n v="0"/>
    <m/>
    <m/>
    <m/>
    <m/>
    <m/>
    <m/>
    <m/>
    <m/>
    <m/>
    <m/>
    <m/>
    <m/>
    <m/>
    <m/>
    <m/>
    <m/>
    <m/>
    <m/>
    <m/>
    <m/>
    <m/>
    <m/>
    <m/>
    <m/>
    <m/>
    <m/>
    <m/>
    <m/>
    <m/>
    <m/>
    <m/>
    <m/>
    <m/>
    <m/>
    <m/>
    <m/>
    <m/>
    <m/>
    <m/>
    <m/>
    <m/>
    <m/>
    <m/>
    <m/>
  </r>
  <r>
    <b v="1"/>
    <n v="23"/>
    <s v="L-1524-315493577"/>
    <s v="1066963312"/>
    <s v="Aaf"/>
    <m/>
    <s v="III 3, 16"/>
    <s v="III 3, 16"/>
    <s v="X"/>
    <s v="Pergamentband"/>
    <x v="1"/>
    <s v="80° bis 110°, einseitig digitalisierbar?"/>
    <s v="hohler Rücken"/>
    <m/>
    <s v="Papierumschlag "/>
    <s v="Ja"/>
    <n v="0"/>
    <m/>
    <m/>
    <m/>
    <m/>
    <m/>
    <m/>
    <m/>
    <m/>
    <m/>
    <x v="0"/>
    <m/>
    <m/>
    <m/>
    <m/>
    <m/>
    <m/>
    <m/>
    <m/>
    <m/>
    <m/>
    <m/>
    <m/>
    <m/>
    <m/>
    <m/>
    <m/>
    <m/>
    <m/>
    <m/>
    <m/>
    <m/>
    <m/>
    <m/>
    <m/>
    <m/>
    <m/>
    <m/>
    <n v="0"/>
    <m/>
    <m/>
    <m/>
    <m/>
    <m/>
    <m/>
    <m/>
    <m/>
    <m/>
    <m/>
    <m/>
    <m/>
    <m/>
    <m/>
    <m/>
    <m/>
    <m/>
    <m/>
    <m/>
    <m/>
    <m/>
    <m/>
    <m/>
    <m/>
    <m/>
    <m/>
    <m/>
    <m/>
    <m/>
    <m/>
    <m/>
    <m/>
    <m/>
    <m/>
    <m/>
    <m/>
    <m/>
    <m/>
    <m/>
    <m/>
    <m/>
    <m/>
    <m/>
    <m/>
  </r>
  <r>
    <b v="1"/>
    <n v="53"/>
    <s v="L-1525-170699919"/>
    <s v="1000482995"/>
    <s v="Aal"/>
    <m/>
    <s v="III 3, 16 a"/>
    <s v="III 3, 16 a"/>
    <m/>
    <s v="Halbpergamentband"/>
    <x v="1"/>
    <s v="80° bis 110°, einseitig digitalisierbar?"/>
    <s v="hohler Rücken"/>
    <m/>
    <m/>
    <m/>
    <n v="0"/>
    <m/>
    <m/>
    <m/>
    <m/>
    <m/>
    <m/>
    <m/>
    <m/>
    <m/>
    <x v="0"/>
    <m/>
    <m/>
    <m/>
    <m/>
    <m/>
    <m/>
    <m/>
    <m/>
    <m/>
    <m/>
    <m/>
    <m/>
    <m/>
    <m/>
    <m/>
    <m/>
    <m/>
    <m/>
    <m/>
    <m/>
    <m/>
    <m/>
    <m/>
    <m/>
    <m/>
    <m/>
    <m/>
    <n v="0"/>
    <m/>
    <m/>
    <m/>
    <m/>
    <m/>
    <m/>
    <m/>
    <m/>
    <m/>
    <m/>
    <m/>
    <m/>
    <m/>
    <m/>
    <m/>
    <m/>
    <m/>
    <m/>
    <m/>
    <m/>
    <m/>
    <m/>
    <m/>
    <m/>
    <m/>
    <m/>
    <m/>
    <m/>
    <m/>
    <m/>
    <m/>
    <m/>
    <m/>
    <m/>
    <m/>
    <m/>
    <m/>
    <m/>
    <m/>
    <m/>
    <m/>
    <m/>
    <m/>
    <m/>
  </r>
  <r>
    <b v="1"/>
    <n v="54"/>
    <s v="L-1526-153949872"/>
    <s v="99388654X"/>
    <s v="Aal"/>
    <m/>
    <s v="III 3, 16 b"/>
    <s v="III 3, 16 b"/>
    <s v="X"/>
    <s v="Ledereinband, Schließen, erhabene Buchbeschläge"/>
    <x v="1"/>
    <s v="80° bis 110°, einseitig digitalisierbar?"/>
    <s v="fester Rücken mit Schmuckprägung, Schrift bis in den Falz"/>
    <m/>
    <s v="Buchschuh"/>
    <s v="Nein"/>
    <n v="0"/>
    <m/>
    <m/>
    <m/>
    <m/>
    <m/>
    <m/>
    <m/>
    <m/>
    <m/>
    <x v="0"/>
    <m/>
    <m/>
    <m/>
    <m/>
    <m/>
    <m/>
    <m/>
    <m/>
    <m/>
    <m/>
    <m/>
    <m/>
    <m/>
    <m/>
    <m/>
    <m/>
    <m/>
    <m/>
    <m/>
    <m/>
    <m/>
    <m/>
    <m/>
    <m/>
    <m/>
    <m/>
    <m/>
    <n v="0"/>
    <m/>
    <m/>
    <m/>
    <m/>
    <m/>
    <m/>
    <m/>
    <m/>
    <m/>
    <m/>
    <m/>
    <m/>
    <m/>
    <m/>
    <m/>
    <m/>
    <m/>
    <m/>
    <m/>
    <m/>
    <m/>
    <m/>
    <m/>
    <m/>
    <m/>
    <m/>
    <m/>
    <m/>
    <m/>
    <m/>
    <m/>
    <m/>
    <m/>
    <m/>
    <m/>
    <m/>
    <m/>
    <m/>
    <m/>
    <m/>
    <m/>
    <m/>
    <m/>
    <m/>
  </r>
  <r>
    <b v="0"/>
    <n v="24"/>
    <s v="L-1531-315308966"/>
    <s v="106684996X"/>
    <m/>
    <m/>
    <s v="III 3, 17"/>
    <m/>
    <s v="X"/>
    <s v="Ledereinband, Schließen, erhabene Buchbeschläge"/>
    <x v="1"/>
    <s v="80° bis 110°, einseitig digitalisierbar?"/>
    <s v="hohler Rücken, stark brüchiges Einbandmaterial"/>
    <m/>
    <s v="Buchschuh"/>
    <s v="Nein"/>
    <n v="1"/>
    <m/>
    <m/>
    <m/>
    <m/>
    <m/>
    <m/>
    <m/>
    <m/>
    <m/>
    <x v="4"/>
    <s v="x"/>
    <m/>
    <s v="h/E"/>
    <m/>
    <m/>
    <m/>
    <m/>
    <m/>
    <s v="Pa"/>
    <m/>
    <m/>
    <m/>
    <m/>
    <m/>
    <m/>
    <m/>
    <m/>
    <m/>
    <m/>
    <m/>
    <m/>
    <m/>
    <s v="110"/>
    <m/>
    <m/>
    <m/>
    <s v="ja vor"/>
    <n v="0.5"/>
    <m/>
    <m/>
    <m/>
    <s v="x"/>
    <m/>
    <m/>
    <m/>
    <m/>
    <m/>
    <m/>
    <s v="x"/>
    <m/>
    <m/>
    <m/>
    <s v="v"/>
    <m/>
    <m/>
    <m/>
    <m/>
    <m/>
    <m/>
    <m/>
    <m/>
    <n v="0.5"/>
    <s v="Hülse, ggf.! Gelenk mit JP überfangen"/>
    <m/>
    <m/>
    <m/>
    <m/>
    <m/>
    <m/>
    <m/>
    <m/>
    <m/>
    <m/>
    <m/>
    <m/>
    <m/>
    <m/>
    <m/>
    <m/>
    <m/>
    <m/>
    <m/>
  </r>
  <r>
    <b v="1"/>
    <m/>
    <s v="L-9999-414174909"/>
    <s v="1137896108"/>
    <s v="Qd"/>
    <m/>
    <s v="III 3, 17"/>
    <s v="III 3, 17"/>
    <m/>
    <m/>
    <x v="0"/>
    <m/>
    <m/>
    <m/>
    <m/>
    <m/>
    <m/>
    <m/>
    <m/>
    <m/>
    <m/>
    <m/>
    <m/>
    <m/>
    <m/>
    <m/>
    <x v="0"/>
    <m/>
    <m/>
    <m/>
    <m/>
    <m/>
    <m/>
    <m/>
    <m/>
    <m/>
    <m/>
    <m/>
    <m/>
    <m/>
    <m/>
    <m/>
    <m/>
    <m/>
    <m/>
    <m/>
    <m/>
    <m/>
    <m/>
    <m/>
    <m/>
    <m/>
    <m/>
    <m/>
    <m/>
    <m/>
    <m/>
    <m/>
    <m/>
    <m/>
    <m/>
    <m/>
    <m/>
    <m/>
    <m/>
    <m/>
    <m/>
    <m/>
    <m/>
    <m/>
    <m/>
    <m/>
    <m/>
    <m/>
    <m/>
    <m/>
    <m/>
    <m/>
    <m/>
    <m/>
    <m/>
    <m/>
    <m/>
    <m/>
    <m/>
    <m/>
    <m/>
    <m/>
    <m/>
    <m/>
    <m/>
    <m/>
    <m/>
    <m/>
    <m/>
    <m/>
    <m/>
    <m/>
    <m/>
  </r>
  <r>
    <b v="0"/>
    <n v="55"/>
    <s v="L-1881-679691685"/>
    <s v="1211523438"/>
    <m/>
    <m/>
    <s v="III 3, 17 (Angebundenes Werk)"/>
    <m/>
    <m/>
    <m/>
    <x v="0"/>
    <m/>
    <m/>
    <m/>
    <m/>
    <m/>
    <m/>
    <m/>
    <m/>
    <m/>
    <m/>
    <m/>
    <m/>
    <m/>
    <m/>
    <m/>
    <x v="0"/>
    <m/>
    <m/>
    <m/>
    <m/>
    <m/>
    <m/>
    <m/>
    <m/>
    <m/>
    <m/>
    <m/>
    <m/>
    <m/>
    <m/>
    <m/>
    <m/>
    <m/>
    <m/>
    <m/>
    <m/>
    <m/>
    <m/>
    <m/>
    <m/>
    <m/>
    <m/>
    <m/>
    <n v="0"/>
    <m/>
    <m/>
    <m/>
    <m/>
    <m/>
    <m/>
    <m/>
    <m/>
    <m/>
    <m/>
    <m/>
    <m/>
    <m/>
    <m/>
    <m/>
    <m/>
    <m/>
    <m/>
    <m/>
    <m/>
    <m/>
    <m/>
    <m/>
    <m/>
    <m/>
    <m/>
    <m/>
    <m/>
    <m/>
    <m/>
    <m/>
    <m/>
    <m/>
    <m/>
    <m/>
    <m/>
    <m/>
    <m/>
    <m/>
    <m/>
    <m/>
    <m/>
    <m/>
    <m/>
  </r>
  <r>
    <b v="0"/>
    <n v="56"/>
    <s v="L-1523-315493887"/>
    <s v="1066963649"/>
    <m/>
    <m/>
    <s v="III 3, 17 a"/>
    <m/>
    <m/>
    <m/>
    <x v="0"/>
    <m/>
    <m/>
    <m/>
    <m/>
    <m/>
    <m/>
    <m/>
    <m/>
    <m/>
    <m/>
    <m/>
    <m/>
    <m/>
    <m/>
    <m/>
    <x v="0"/>
    <m/>
    <m/>
    <m/>
    <m/>
    <m/>
    <m/>
    <m/>
    <m/>
    <m/>
    <m/>
    <m/>
    <m/>
    <m/>
    <m/>
    <m/>
    <m/>
    <m/>
    <m/>
    <m/>
    <m/>
    <m/>
    <m/>
    <m/>
    <m/>
    <m/>
    <m/>
    <m/>
    <n v="0"/>
    <m/>
    <m/>
    <m/>
    <m/>
    <m/>
    <m/>
    <m/>
    <m/>
    <m/>
    <m/>
    <m/>
    <m/>
    <m/>
    <m/>
    <m/>
    <m/>
    <m/>
    <m/>
    <m/>
    <m/>
    <m/>
    <m/>
    <m/>
    <m/>
    <m/>
    <m/>
    <m/>
    <m/>
    <m/>
    <m/>
    <m/>
    <m/>
    <m/>
    <m/>
    <m/>
    <m/>
    <m/>
    <m/>
    <m/>
    <m/>
    <m/>
    <m/>
    <m/>
    <m/>
  </r>
  <r>
    <b v="1"/>
    <m/>
    <s v="L-9999-414987020"/>
    <s v="1138380563"/>
    <s v="Qd"/>
    <m/>
    <s v="III 3, 17 a"/>
    <s v="III 3, 17 a"/>
    <m/>
    <m/>
    <x v="0"/>
    <m/>
    <m/>
    <m/>
    <m/>
    <m/>
    <m/>
    <m/>
    <m/>
    <m/>
    <m/>
    <m/>
    <m/>
    <m/>
    <m/>
    <m/>
    <x v="0"/>
    <m/>
    <m/>
    <m/>
    <m/>
    <m/>
    <m/>
    <m/>
    <m/>
    <m/>
    <m/>
    <m/>
    <m/>
    <m/>
    <m/>
    <m/>
    <m/>
    <m/>
    <m/>
    <m/>
    <m/>
    <m/>
    <m/>
    <m/>
    <m/>
    <m/>
    <m/>
    <m/>
    <m/>
    <m/>
    <m/>
    <m/>
    <m/>
    <m/>
    <m/>
    <m/>
    <m/>
    <m/>
    <m/>
    <m/>
    <m/>
    <m/>
    <m/>
    <m/>
    <m/>
    <m/>
    <m/>
    <m/>
    <m/>
    <m/>
    <m/>
    <m/>
    <m/>
    <m/>
    <m/>
    <m/>
    <m/>
    <m/>
    <m/>
    <m/>
    <m/>
    <m/>
    <m/>
    <m/>
    <m/>
    <m/>
    <m/>
    <m/>
    <m/>
    <m/>
    <m/>
    <m/>
    <m/>
  </r>
  <r>
    <b v="0"/>
    <n v="57"/>
    <s v="L-1880-15546194X"/>
    <s v="994349130"/>
    <m/>
    <m/>
    <s v="III 3, 17 a (1. angebundenes Werk)"/>
    <m/>
    <m/>
    <m/>
    <x v="0"/>
    <m/>
    <m/>
    <m/>
    <m/>
    <m/>
    <m/>
    <m/>
    <m/>
    <m/>
    <m/>
    <m/>
    <m/>
    <m/>
    <m/>
    <m/>
    <x v="0"/>
    <m/>
    <m/>
    <m/>
    <m/>
    <m/>
    <m/>
    <m/>
    <m/>
    <m/>
    <m/>
    <m/>
    <m/>
    <m/>
    <m/>
    <m/>
    <m/>
    <m/>
    <m/>
    <m/>
    <m/>
    <m/>
    <m/>
    <m/>
    <m/>
    <m/>
    <m/>
    <m/>
    <n v="0"/>
    <m/>
    <m/>
    <m/>
    <m/>
    <m/>
    <m/>
    <m/>
    <m/>
    <m/>
    <m/>
    <m/>
    <m/>
    <m/>
    <m/>
    <m/>
    <m/>
    <m/>
    <m/>
    <m/>
    <m/>
    <m/>
    <m/>
    <m/>
    <m/>
    <m/>
    <m/>
    <m/>
    <m/>
    <m/>
    <m/>
    <m/>
    <m/>
    <m/>
    <m/>
    <m/>
    <m/>
    <m/>
    <m/>
    <m/>
    <m/>
    <m/>
    <m/>
    <m/>
    <m/>
  </r>
  <r>
    <b v="0"/>
    <n v="58"/>
    <s v="L-1879-175171637"/>
    <s v="1001578988"/>
    <m/>
    <m/>
    <s v="III 3, 17 a (2.angebundenes Werk)"/>
    <m/>
    <m/>
    <m/>
    <x v="0"/>
    <m/>
    <m/>
    <m/>
    <m/>
    <m/>
    <m/>
    <m/>
    <m/>
    <m/>
    <m/>
    <m/>
    <m/>
    <m/>
    <m/>
    <m/>
    <x v="0"/>
    <m/>
    <m/>
    <m/>
    <m/>
    <m/>
    <m/>
    <m/>
    <m/>
    <m/>
    <m/>
    <m/>
    <m/>
    <m/>
    <m/>
    <m/>
    <m/>
    <m/>
    <m/>
    <m/>
    <m/>
    <m/>
    <m/>
    <m/>
    <m/>
    <m/>
    <m/>
    <m/>
    <n v="0"/>
    <m/>
    <m/>
    <m/>
    <m/>
    <m/>
    <m/>
    <m/>
    <m/>
    <m/>
    <m/>
    <m/>
    <m/>
    <m/>
    <m/>
    <m/>
    <m/>
    <m/>
    <m/>
    <m/>
    <m/>
    <m/>
    <m/>
    <m/>
    <m/>
    <m/>
    <m/>
    <m/>
    <m/>
    <m/>
    <m/>
    <m/>
    <m/>
    <m/>
    <m/>
    <m/>
    <m/>
    <m/>
    <m/>
    <m/>
    <m/>
    <m/>
    <m/>
    <m/>
    <m/>
  </r>
  <r>
    <b v="0"/>
    <n v="59"/>
    <s v="L-1880-676557937"/>
    <s v="1210223023"/>
    <m/>
    <m/>
    <s v="III 3, 17 a (3. angebundenes Werk)"/>
    <m/>
    <m/>
    <m/>
    <x v="0"/>
    <m/>
    <m/>
    <m/>
    <m/>
    <m/>
    <m/>
    <m/>
    <m/>
    <m/>
    <m/>
    <m/>
    <m/>
    <m/>
    <m/>
    <m/>
    <x v="0"/>
    <m/>
    <m/>
    <m/>
    <m/>
    <m/>
    <m/>
    <m/>
    <m/>
    <m/>
    <m/>
    <m/>
    <m/>
    <m/>
    <m/>
    <m/>
    <m/>
    <m/>
    <m/>
    <m/>
    <m/>
    <m/>
    <m/>
    <m/>
    <m/>
    <m/>
    <m/>
    <m/>
    <n v="0"/>
    <m/>
    <m/>
    <m/>
    <m/>
    <m/>
    <m/>
    <m/>
    <m/>
    <m/>
    <m/>
    <m/>
    <m/>
    <m/>
    <m/>
    <m/>
    <m/>
    <m/>
    <m/>
    <m/>
    <m/>
    <m/>
    <m/>
    <m/>
    <m/>
    <m/>
    <m/>
    <m/>
    <m/>
    <m/>
    <m/>
    <m/>
    <m/>
    <m/>
    <m/>
    <m/>
    <m/>
    <m/>
    <m/>
    <m/>
    <m/>
    <m/>
    <m/>
    <m/>
    <m/>
  </r>
  <r>
    <b v="0"/>
    <n v="60"/>
    <s v="L-1880-156357070"/>
    <s v="17440912"/>
    <m/>
    <m/>
    <s v="III 3, 17 a (3. angebundenes Werk)"/>
    <m/>
    <m/>
    <m/>
    <x v="0"/>
    <m/>
    <m/>
    <m/>
    <m/>
    <m/>
    <m/>
    <m/>
    <m/>
    <m/>
    <m/>
    <m/>
    <m/>
    <m/>
    <m/>
    <m/>
    <x v="0"/>
    <m/>
    <m/>
    <m/>
    <m/>
    <m/>
    <m/>
    <m/>
    <m/>
    <m/>
    <m/>
    <m/>
    <m/>
    <m/>
    <m/>
    <m/>
    <m/>
    <m/>
    <m/>
    <m/>
    <m/>
    <m/>
    <m/>
    <m/>
    <m/>
    <m/>
    <m/>
    <m/>
    <n v="0"/>
    <m/>
    <m/>
    <m/>
    <m/>
    <m/>
    <m/>
    <m/>
    <m/>
    <m/>
    <m/>
    <m/>
    <m/>
    <m/>
    <m/>
    <m/>
    <m/>
    <m/>
    <m/>
    <m/>
    <m/>
    <m/>
    <m/>
    <m/>
    <m/>
    <m/>
    <m/>
    <m/>
    <m/>
    <m/>
    <m/>
    <m/>
    <m/>
    <m/>
    <m/>
    <m/>
    <m/>
    <m/>
    <m/>
    <m/>
    <m/>
    <m/>
    <m/>
    <m/>
    <m/>
  </r>
  <r>
    <b v="0"/>
    <n v="61"/>
    <s v="L-1879-161366910"/>
    <s v="995939500"/>
    <m/>
    <m/>
    <s v="III 3, 17 a (4. angebundenes Werk)"/>
    <m/>
    <m/>
    <m/>
    <x v="0"/>
    <m/>
    <m/>
    <m/>
    <m/>
    <m/>
    <m/>
    <m/>
    <m/>
    <m/>
    <m/>
    <m/>
    <m/>
    <m/>
    <m/>
    <m/>
    <x v="0"/>
    <m/>
    <m/>
    <m/>
    <m/>
    <m/>
    <m/>
    <m/>
    <m/>
    <m/>
    <m/>
    <m/>
    <m/>
    <m/>
    <m/>
    <m/>
    <m/>
    <m/>
    <m/>
    <m/>
    <m/>
    <m/>
    <m/>
    <m/>
    <m/>
    <m/>
    <m/>
    <m/>
    <n v="0"/>
    <m/>
    <m/>
    <m/>
    <m/>
    <m/>
    <m/>
    <m/>
    <m/>
    <m/>
    <m/>
    <m/>
    <m/>
    <m/>
    <m/>
    <m/>
    <m/>
    <m/>
    <m/>
    <m/>
    <m/>
    <m/>
    <m/>
    <m/>
    <m/>
    <m/>
    <m/>
    <m/>
    <m/>
    <m/>
    <m/>
    <m/>
    <m/>
    <m/>
    <m/>
    <m/>
    <m/>
    <m/>
    <m/>
    <m/>
    <m/>
    <m/>
    <m/>
    <m/>
    <m/>
  </r>
  <r>
    <b v="0"/>
    <n v="62"/>
    <s v="L-1880-161855016"/>
    <s v="996191984"/>
    <m/>
    <m/>
    <s v="III 3, 17 a (5. angebundenes Werk)"/>
    <m/>
    <m/>
    <m/>
    <x v="0"/>
    <m/>
    <m/>
    <m/>
    <m/>
    <m/>
    <m/>
    <m/>
    <m/>
    <m/>
    <m/>
    <m/>
    <m/>
    <m/>
    <m/>
    <m/>
    <x v="0"/>
    <m/>
    <m/>
    <m/>
    <m/>
    <m/>
    <m/>
    <m/>
    <m/>
    <m/>
    <m/>
    <m/>
    <m/>
    <m/>
    <m/>
    <m/>
    <m/>
    <m/>
    <m/>
    <m/>
    <m/>
    <m/>
    <m/>
    <m/>
    <m/>
    <m/>
    <m/>
    <m/>
    <n v="0"/>
    <m/>
    <m/>
    <m/>
    <m/>
    <m/>
    <m/>
    <m/>
    <m/>
    <m/>
    <m/>
    <m/>
    <m/>
    <m/>
    <m/>
    <m/>
    <m/>
    <m/>
    <m/>
    <m/>
    <m/>
    <m/>
    <m/>
    <m/>
    <m/>
    <m/>
    <m/>
    <m/>
    <m/>
    <m/>
    <m/>
    <m/>
    <m/>
    <m/>
    <m/>
    <m/>
    <m/>
    <m/>
    <m/>
    <m/>
    <m/>
    <m/>
    <m/>
    <m/>
    <m/>
  </r>
  <r>
    <b v="1"/>
    <n v="63"/>
    <s v="L-1524-167207652"/>
    <s v="998923478"/>
    <s v="Aal"/>
    <m/>
    <s v="III 3, 17 b"/>
    <s v="III 3, 17b"/>
    <s v="X"/>
    <s v="Halbledereinband"/>
    <x v="1"/>
    <s v="180°"/>
    <s v="fester Rücken mit Schmuckprägung"/>
    <m/>
    <m/>
    <m/>
    <n v="2"/>
    <m/>
    <m/>
    <m/>
    <m/>
    <m/>
    <m/>
    <m/>
    <m/>
    <m/>
    <x v="0"/>
    <m/>
    <m/>
    <m/>
    <m/>
    <m/>
    <m/>
    <m/>
    <m/>
    <m/>
    <m/>
    <m/>
    <m/>
    <m/>
    <m/>
    <m/>
    <m/>
    <m/>
    <m/>
    <m/>
    <m/>
    <m/>
    <m/>
    <m/>
    <m/>
    <m/>
    <m/>
    <m/>
    <n v="0"/>
    <m/>
    <m/>
    <m/>
    <m/>
    <m/>
    <m/>
    <m/>
    <m/>
    <m/>
    <m/>
    <m/>
    <m/>
    <m/>
    <m/>
    <m/>
    <m/>
    <m/>
    <m/>
    <m/>
    <m/>
    <m/>
    <m/>
    <m/>
    <m/>
    <m/>
    <m/>
    <m/>
    <m/>
    <m/>
    <m/>
    <m/>
    <m/>
    <m/>
    <m/>
    <m/>
    <m/>
    <m/>
    <m/>
    <m/>
    <m/>
    <m/>
    <m/>
    <m/>
    <m/>
  </r>
  <r>
    <b v="0"/>
    <n v="25"/>
    <s v="L-1531-315469935"/>
    <s v="1066942307"/>
    <m/>
    <m/>
    <s v="III 3, 18"/>
    <m/>
    <m/>
    <m/>
    <x v="2"/>
    <m/>
    <m/>
    <m/>
    <m/>
    <m/>
    <m/>
    <m/>
    <m/>
    <m/>
    <m/>
    <m/>
    <m/>
    <m/>
    <m/>
    <m/>
    <x v="2"/>
    <m/>
    <m/>
    <s v="f/V"/>
    <m/>
    <m/>
    <m/>
    <m/>
    <m/>
    <s v="Pa"/>
    <m/>
    <m/>
    <m/>
    <m/>
    <m/>
    <m/>
    <m/>
    <m/>
    <m/>
    <m/>
    <m/>
    <m/>
    <m/>
    <s v="110"/>
    <m/>
    <m/>
    <m/>
    <s v="ja vor"/>
    <n v="2"/>
    <m/>
    <m/>
    <m/>
    <m/>
    <m/>
    <m/>
    <m/>
    <m/>
    <m/>
    <m/>
    <s v="x"/>
    <s v="x"/>
    <s v="x"/>
    <m/>
    <s v="v"/>
    <m/>
    <m/>
    <m/>
    <m/>
    <m/>
    <m/>
    <m/>
    <m/>
    <n v="2"/>
    <s v="Gelenk mit JP unterlegen"/>
    <m/>
    <m/>
    <m/>
    <m/>
    <m/>
    <m/>
    <m/>
    <m/>
    <m/>
    <m/>
    <m/>
    <m/>
    <m/>
    <m/>
    <m/>
    <m/>
    <m/>
    <m/>
    <m/>
  </r>
  <r>
    <b v="1"/>
    <m/>
    <s v="L-9999-414378776"/>
    <s v="1138061182"/>
    <s v="Qd"/>
    <m/>
    <s v="III 3, 18"/>
    <s v="III 3, 18"/>
    <m/>
    <m/>
    <x v="0"/>
    <m/>
    <m/>
    <m/>
    <m/>
    <m/>
    <m/>
    <m/>
    <m/>
    <m/>
    <m/>
    <m/>
    <m/>
    <m/>
    <m/>
    <m/>
    <x v="0"/>
    <m/>
    <m/>
    <m/>
    <m/>
    <m/>
    <m/>
    <m/>
    <m/>
    <m/>
    <m/>
    <m/>
    <m/>
    <m/>
    <m/>
    <m/>
    <m/>
    <m/>
    <m/>
    <m/>
    <m/>
    <m/>
    <m/>
    <m/>
    <m/>
    <m/>
    <m/>
    <m/>
    <m/>
    <m/>
    <m/>
    <m/>
    <m/>
    <m/>
    <m/>
    <m/>
    <m/>
    <m/>
    <m/>
    <m/>
    <m/>
    <m/>
    <m/>
    <m/>
    <m/>
    <m/>
    <m/>
    <m/>
    <m/>
    <m/>
    <m/>
    <m/>
    <m/>
    <m/>
    <m/>
    <m/>
    <m/>
    <m/>
    <m/>
    <m/>
    <m/>
    <m/>
    <m/>
    <m/>
    <m/>
    <m/>
    <m/>
    <m/>
    <m/>
    <m/>
    <m/>
    <m/>
    <m/>
  </r>
  <r>
    <b v="0"/>
    <n v="64"/>
    <s v="L-1531-336756208"/>
    <s v="1066941688"/>
    <m/>
    <m/>
    <s v="III 3, 18 (1. angebundenes Werk)"/>
    <m/>
    <m/>
    <m/>
    <x v="0"/>
    <m/>
    <m/>
    <m/>
    <m/>
    <m/>
    <m/>
    <m/>
    <m/>
    <m/>
    <m/>
    <m/>
    <m/>
    <m/>
    <m/>
    <m/>
    <x v="0"/>
    <m/>
    <m/>
    <m/>
    <m/>
    <m/>
    <m/>
    <m/>
    <m/>
    <m/>
    <m/>
    <m/>
    <m/>
    <m/>
    <m/>
    <m/>
    <m/>
    <m/>
    <m/>
    <m/>
    <m/>
    <m/>
    <m/>
    <m/>
    <m/>
    <m/>
    <m/>
    <m/>
    <n v="0"/>
    <m/>
    <m/>
    <m/>
    <m/>
    <m/>
    <m/>
    <m/>
    <m/>
    <m/>
    <m/>
    <m/>
    <m/>
    <m/>
    <m/>
    <m/>
    <m/>
    <m/>
    <m/>
    <m/>
    <m/>
    <m/>
    <m/>
    <m/>
    <m/>
    <m/>
    <m/>
    <m/>
    <m/>
    <m/>
    <m/>
    <m/>
    <m/>
    <m/>
    <m/>
    <m/>
    <m/>
    <m/>
    <m/>
    <m/>
    <m/>
    <m/>
    <m/>
    <m/>
    <m/>
  </r>
  <r>
    <b v="1"/>
    <n v="65"/>
    <s v="L-1525-178547425"/>
    <s v="1002988691"/>
    <s v="Aal"/>
    <m/>
    <s v="III 3, 18 a"/>
    <s v="III 3, 18a"/>
    <m/>
    <s v="Broschur, Halbpergamentband"/>
    <x v="1"/>
    <s v="180°"/>
    <m/>
    <m/>
    <m/>
    <m/>
    <n v="1"/>
    <m/>
    <m/>
    <m/>
    <m/>
    <m/>
    <m/>
    <m/>
    <m/>
    <m/>
    <x v="0"/>
    <m/>
    <m/>
    <m/>
    <m/>
    <m/>
    <m/>
    <m/>
    <m/>
    <m/>
    <m/>
    <m/>
    <m/>
    <m/>
    <m/>
    <m/>
    <m/>
    <m/>
    <m/>
    <m/>
    <m/>
    <m/>
    <m/>
    <m/>
    <m/>
    <m/>
    <m/>
    <m/>
    <n v="0"/>
    <m/>
    <m/>
    <m/>
    <m/>
    <m/>
    <m/>
    <m/>
    <m/>
    <m/>
    <m/>
    <m/>
    <m/>
    <m/>
    <m/>
    <m/>
    <m/>
    <m/>
    <m/>
    <m/>
    <m/>
    <m/>
    <m/>
    <m/>
    <m/>
    <m/>
    <m/>
    <m/>
    <m/>
    <m/>
    <m/>
    <m/>
    <m/>
    <m/>
    <m/>
    <m/>
    <m/>
    <m/>
    <m/>
    <m/>
    <m/>
    <m/>
    <m/>
    <m/>
    <m/>
  </r>
  <r>
    <b v="0"/>
    <n v="26"/>
    <s v="L-1531-315469331"/>
    <s v="1066941688"/>
    <m/>
    <m/>
    <s v="III 3, 19"/>
    <m/>
    <m/>
    <m/>
    <x v="2"/>
    <m/>
    <m/>
    <m/>
    <m/>
    <m/>
    <m/>
    <m/>
    <m/>
    <m/>
    <m/>
    <m/>
    <m/>
    <m/>
    <m/>
    <m/>
    <x v="2"/>
    <s v="x"/>
    <m/>
    <s v="f/V"/>
    <m/>
    <m/>
    <m/>
    <m/>
    <m/>
    <s v="Pa"/>
    <m/>
    <m/>
    <m/>
    <m/>
    <m/>
    <m/>
    <m/>
    <m/>
    <m/>
    <m/>
    <m/>
    <m/>
    <m/>
    <s v="110"/>
    <m/>
    <m/>
    <m/>
    <s v="ja vor"/>
    <n v="0.5"/>
    <m/>
    <m/>
    <m/>
    <s v="x"/>
    <m/>
    <m/>
    <m/>
    <m/>
    <m/>
    <m/>
    <s v="x"/>
    <s v="x"/>
    <s v="x"/>
    <m/>
    <m/>
    <m/>
    <m/>
    <m/>
    <m/>
    <m/>
    <m/>
    <m/>
    <m/>
    <n v="0.5"/>
    <m/>
    <m/>
    <m/>
    <m/>
    <m/>
    <m/>
    <m/>
    <m/>
    <m/>
    <m/>
    <m/>
    <m/>
    <m/>
    <m/>
    <m/>
    <m/>
    <m/>
    <m/>
    <m/>
    <m/>
  </r>
  <r>
    <b v="0"/>
    <n v="27"/>
    <s v="L-1535-315464844"/>
    <s v="0"/>
    <m/>
    <m/>
    <s v="III 3, 20"/>
    <m/>
    <s v="X"/>
    <s v="Papier- oder Pappeinband, Schließen, erhabene Buchbeschläge"/>
    <x v="2"/>
    <s v="180°"/>
    <s v="hohler Rücken"/>
    <m/>
    <s v="Buchschuh"/>
    <s v="Nein"/>
    <n v="2"/>
    <m/>
    <m/>
    <m/>
    <m/>
    <m/>
    <m/>
    <m/>
    <m/>
    <m/>
    <x v="5"/>
    <s v="x"/>
    <m/>
    <s v="h/E"/>
    <m/>
    <m/>
    <m/>
    <m/>
    <m/>
    <s v="Pa"/>
    <m/>
    <m/>
    <m/>
    <m/>
    <m/>
    <m/>
    <m/>
    <m/>
    <m/>
    <m/>
    <m/>
    <m/>
    <m/>
    <s v="110"/>
    <m/>
    <m/>
    <m/>
    <s v="n"/>
    <n v="0"/>
    <m/>
    <m/>
    <m/>
    <s v="x"/>
    <m/>
    <m/>
    <m/>
    <s v="Schaden stabil"/>
    <m/>
    <m/>
    <m/>
    <m/>
    <m/>
    <m/>
    <m/>
    <m/>
    <m/>
    <m/>
    <m/>
    <m/>
    <m/>
    <m/>
    <m/>
    <m/>
    <m/>
    <m/>
    <m/>
    <m/>
    <m/>
    <m/>
    <m/>
    <m/>
    <m/>
    <m/>
    <m/>
    <m/>
    <m/>
    <m/>
    <m/>
    <m/>
    <m/>
    <m/>
    <m/>
    <m/>
  </r>
  <r>
    <b v="1"/>
    <m/>
    <s v="L-1535-315464844"/>
    <s v="1066937036"/>
    <s v="Aaf"/>
    <m/>
    <s v="III 3, 20"/>
    <s v="III 3, 20"/>
    <m/>
    <m/>
    <x v="0"/>
    <m/>
    <m/>
    <m/>
    <m/>
    <m/>
    <m/>
    <m/>
    <m/>
    <m/>
    <m/>
    <m/>
    <m/>
    <m/>
    <m/>
    <m/>
    <x v="0"/>
    <m/>
    <m/>
    <m/>
    <m/>
    <m/>
    <m/>
    <m/>
    <m/>
    <m/>
    <m/>
    <m/>
    <m/>
    <m/>
    <m/>
    <m/>
    <m/>
    <m/>
    <m/>
    <m/>
    <m/>
    <m/>
    <m/>
    <m/>
    <m/>
    <m/>
    <m/>
    <m/>
    <m/>
    <m/>
    <m/>
    <m/>
    <m/>
    <m/>
    <m/>
    <m/>
    <m/>
    <m/>
    <m/>
    <m/>
    <m/>
    <m/>
    <m/>
    <m/>
    <m/>
    <m/>
    <m/>
    <m/>
    <m/>
    <m/>
    <m/>
    <m/>
    <m/>
    <m/>
    <m/>
    <m/>
    <m/>
    <m/>
    <m/>
    <m/>
    <m/>
    <m/>
    <m/>
    <m/>
    <m/>
    <m/>
    <m/>
    <m/>
    <m/>
    <m/>
    <m/>
    <m/>
    <m/>
  </r>
  <r>
    <b v="1"/>
    <n v="28"/>
    <s v="L-1535-315470097"/>
    <s v="106694248X"/>
    <s v="Aaf"/>
    <m/>
    <s v="III 3, 21"/>
    <s v="III 3, 21"/>
    <s v="X"/>
    <s v="Papier- oder Pappeinband, Schließen, erhabene Buchbeschläge"/>
    <x v="2"/>
    <s v="180°"/>
    <s v="hohler Rücken"/>
    <m/>
    <s v="Buchschuh"/>
    <s v="Nein"/>
    <n v="2"/>
    <m/>
    <m/>
    <m/>
    <m/>
    <m/>
    <m/>
    <m/>
    <m/>
    <m/>
    <x v="5"/>
    <s v="x"/>
    <m/>
    <s v="h/E"/>
    <m/>
    <m/>
    <m/>
    <m/>
    <m/>
    <s v="Pa"/>
    <m/>
    <m/>
    <m/>
    <m/>
    <m/>
    <m/>
    <m/>
    <m/>
    <m/>
    <m/>
    <m/>
    <m/>
    <m/>
    <s v="110"/>
    <m/>
    <m/>
    <m/>
    <s v="ja vor"/>
    <n v="1.5"/>
    <m/>
    <m/>
    <m/>
    <s v="x"/>
    <m/>
    <m/>
    <m/>
    <m/>
    <m/>
    <m/>
    <s v="x"/>
    <m/>
    <s v="x"/>
    <m/>
    <m/>
    <m/>
    <m/>
    <m/>
    <m/>
    <m/>
    <m/>
    <m/>
    <m/>
    <n v="1.5"/>
    <s v="v.a. Rücken am Kopf, ggf. Ecke hinten unten; Rest ist stabil genug"/>
    <m/>
    <m/>
    <m/>
    <m/>
    <m/>
    <m/>
    <m/>
    <m/>
    <m/>
    <m/>
    <m/>
    <m/>
    <m/>
    <m/>
    <m/>
    <m/>
    <m/>
    <m/>
    <m/>
  </r>
  <r>
    <b v="1"/>
    <n v="29"/>
    <s v="L-1535-315317280"/>
    <s v="1066858500"/>
    <s v="Aaf"/>
    <m/>
    <s v="III 3, 22"/>
    <s v="III 3, 22"/>
    <m/>
    <m/>
    <x v="2"/>
    <m/>
    <m/>
    <m/>
    <m/>
    <m/>
    <m/>
    <m/>
    <m/>
    <m/>
    <m/>
    <m/>
    <m/>
    <m/>
    <m/>
    <m/>
    <x v="6"/>
    <s v="x"/>
    <m/>
    <s v="h/E"/>
    <m/>
    <m/>
    <m/>
    <m/>
    <m/>
    <s v="Pa"/>
    <m/>
    <m/>
    <m/>
    <m/>
    <m/>
    <m/>
    <m/>
    <m/>
    <m/>
    <m/>
    <m/>
    <m/>
    <m/>
    <s v="110"/>
    <m/>
    <m/>
    <m/>
    <s v="n"/>
    <n v="0"/>
    <m/>
    <m/>
    <m/>
    <m/>
    <m/>
    <m/>
    <m/>
    <s v="Schaden stabil"/>
    <m/>
    <m/>
    <m/>
    <m/>
    <m/>
    <m/>
    <m/>
    <m/>
    <m/>
    <m/>
    <m/>
    <m/>
    <m/>
    <m/>
    <m/>
    <m/>
    <m/>
    <m/>
    <m/>
    <m/>
    <m/>
    <m/>
    <m/>
    <m/>
    <m/>
    <m/>
    <m/>
    <m/>
    <m/>
    <m/>
    <m/>
    <m/>
    <m/>
    <m/>
    <m/>
    <m/>
  </r>
  <r>
    <b v="1"/>
    <n v="30"/>
    <s v="L-1540-31549347X"/>
    <s v="1066963193"/>
    <s v="Aaf"/>
    <m/>
    <s v="III 3, 23"/>
    <s v="III 3, 23"/>
    <s v="X"/>
    <s v="Halbledereinband, Schließen, erhabene Buchbeschläge"/>
    <x v="2"/>
    <s v="180°"/>
    <s v="hohler Rücken, welliger Buchblock"/>
    <m/>
    <s v="Buchschuh"/>
    <s v="Nein"/>
    <n v="3"/>
    <m/>
    <m/>
    <m/>
    <m/>
    <m/>
    <m/>
    <m/>
    <m/>
    <m/>
    <x v="5"/>
    <s v="x"/>
    <m/>
    <s v="h/E"/>
    <m/>
    <m/>
    <m/>
    <m/>
    <m/>
    <s v="Pa"/>
    <m/>
    <m/>
    <m/>
    <m/>
    <m/>
    <m/>
    <m/>
    <m/>
    <m/>
    <m/>
    <m/>
    <m/>
    <m/>
    <s v="110"/>
    <m/>
    <m/>
    <m/>
    <s v="ja vor"/>
    <n v="0.5"/>
    <m/>
    <m/>
    <m/>
    <s v="x"/>
    <m/>
    <m/>
    <m/>
    <m/>
    <m/>
    <m/>
    <s v="x"/>
    <s v="x"/>
    <s v="x"/>
    <m/>
    <m/>
    <m/>
    <m/>
    <m/>
    <m/>
    <m/>
    <m/>
    <m/>
    <m/>
    <n v="0.5"/>
    <m/>
    <m/>
    <m/>
    <m/>
    <m/>
    <m/>
    <m/>
    <m/>
    <m/>
    <m/>
    <m/>
    <m/>
    <m/>
    <m/>
    <m/>
    <m/>
    <m/>
    <m/>
    <m/>
    <m/>
  </r>
  <r>
    <b v="1"/>
    <n v="67"/>
    <s v="L-1522-315494719"/>
    <s v="1066964483"/>
    <s v="Aaf"/>
    <m/>
    <s v="III 3, 23 a"/>
    <s v="III 3, 23 a"/>
    <s v="X"/>
    <s v="Broschur"/>
    <x v="1"/>
    <s v="180°"/>
    <m/>
    <m/>
    <m/>
    <s v="Signaturfahne austauschen"/>
    <n v="0"/>
    <m/>
    <m/>
    <m/>
    <m/>
    <m/>
    <m/>
    <m/>
    <m/>
    <m/>
    <x v="0"/>
    <m/>
    <m/>
    <m/>
    <m/>
    <m/>
    <m/>
    <m/>
    <m/>
    <m/>
    <m/>
    <m/>
    <m/>
    <m/>
    <m/>
    <m/>
    <m/>
    <m/>
    <m/>
    <m/>
    <m/>
    <m/>
    <m/>
    <m/>
    <m/>
    <m/>
    <m/>
    <m/>
    <n v="0"/>
    <m/>
    <m/>
    <m/>
    <m/>
    <m/>
    <m/>
    <m/>
    <m/>
    <m/>
    <m/>
    <m/>
    <m/>
    <m/>
    <m/>
    <m/>
    <m/>
    <m/>
    <m/>
    <m/>
    <m/>
    <m/>
    <m/>
    <m/>
    <m/>
    <m/>
    <m/>
    <m/>
    <m/>
    <m/>
    <m/>
    <m/>
    <m/>
    <m/>
    <m/>
    <m/>
    <m/>
    <m/>
    <m/>
    <m/>
    <m/>
    <m/>
    <m/>
    <m/>
    <m/>
  </r>
  <r>
    <b v="1"/>
    <n v="68"/>
    <s v="L-1544-178431168"/>
    <s v="1002922046"/>
    <s v="Aal"/>
    <m/>
    <s v="III 3, 23 b"/>
    <s v="III 3, 23b"/>
    <m/>
    <m/>
    <x v="1"/>
    <m/>
    <m/>
    <m/>
    <m/>
    <m/>
    <m/>
    <m/>
    <m/>
    <m/>
    <m/>
    <m/>
    <m/>
    <m/>
    <m/>
    <m/>
    <x v="5"/>
    <m/>
    <m/>
    <s v="h/E"/>
    <m/>
    <m/>
    <m/>
    <m/>
    <m/>
    <s v="Pa"/>
    <m/>
    <m/>
    <m/>
    <m/>
    <m/>
    <m/>
    <m/>
    <m/>
    <m/>
    <m/>
    <m/>
    <m/>
    <m/>
    <s v="110"/>
    <m/>
    <m/>
    <m/>
    <s v="n"/>
    <n v="0"/>
    <m/>
    <m/>
    <m/>
    <m/>
    <m/>
    <m/>
    <m/>
    <s v="Schaden stabil"/>
    <m/>
    <m/>
    <m/>
    <m/>
    <m/>
    <m/>
    <m/>
    <m/>
    <m/>
    <m/>
    <m/>
    <m/>
    <m/>
    <m/>
    <m/>
    <m/>
    <m/>
    <m/>
    <m/>
    <m/>
    <m/>
    <m/>
    <m/>
    <m/>
    <m/>
    <m/>
    <m/>
    <m/>
    <m/>
    <m/>
    <m/>
    <m/>
    <m/>
    <m/>
    <m/>
    <m/>
  </r>
  <r>
    <b v="1"/>
    <n v="31"/>
    <s v="L-1537-315486937"/>
    <s v="1066956219"/>
    <s v="Aaf"/>
    <m/>
    <s v="III 3, 24"/>
    <s v="III 3, 24"/>
    <s v="X"/>
    <s v="Halbledereinband, Schließen, erhabene Buchbeschläge"/>
    <x v="2"/>
    <s v="80° bis 110°, einseitig digitalisierbar?"/>
    <s v="fester Rücken mit Schmuckprägung"/>
    <m/>
    <s v="Buchschuh"/>
    <s v="Nein"/>
    <n v="3"/>
    <m/>
    <m/>
    <m/>
    <m/>
    <m/>
    <m/>
    <m/>
    <m/>
    <m/>
    <x v="6"/>
    <s v="x"/>
    <m/>
    <s v="h/E"/>
    <m/>
    <m/>
    <m/>
    <m/>
    <m/>
    <s v="Pa"/>
    <m/>
    <s v="x"/>
    <m/>
    <m/>
    <m/>
    <m/>
    <m/>
    <m/>
    <m/>
    <m/>
    <m/>
    <m/>
    <m/>
    <s v="110"/>
    <m/>
    <m/>
    <m/>
    <s v="ja vor"/>
    <n v="0.5"/>
    <m/>
    <m/>
    <m/>
    <s v="x"/>
    <m/>
    <m/>
    <m/>
    <m/>
    <m/>
    <m/>
    <s v="x"/>
    <s v="x"/>
    <s v="x"/>
    <m/>
    <s v="v"/>
    <m/>
    <m/>
    <m/>
    <m/>
    <m/>
    <m/>
    <m/>
    <m/>
    <n v="0.5"/>
    <s v="Nur Titelschild und Gelenk vorn unten überfangen mit JP, Rest belassen (ist stabil genug)"/>
    <m/>
    <m/>
    <m/>
    <m/>
    <m/>
    <m/>
    <m/>
    <m/>
    <m/>
    <m/>
    <m/>
    <m/>
    <m/>
    <m/>
    <m/>
    <m/>
    <m/>
    <m/>
    <m/>
  </r>
  <r>
    <b v="1"/>
    <n v="32"/>
    <s v="L-1522-315469528"/>
    <s v="1066941874"/>
    <s v="Aaf"/>
    <m/>
    <s v="III 3, 25"/>
    <s v="III 3, 25"/>
    <m/>
    <m/>
    <x v="0"/>
    <m/>
    <m/>
    <m/>
    <m/>
    <m/>
    <m/>
    <m/>
    <m/>
    <m/>
    <m/>
    <m/>
    <m/>
    <m/>
    <m/>
    <m/>
    <x v="0"/>
    <m/>
    <m/>
    <m/>
    <m/>
    <m/>
    <m/>
    <m/>
    <m/>
    <m/>
    <m/>
    <m/>
    <m/>
    <m/>
    <m/>
    <m/>
    <m/>
    <m/>
    <m/>
    <m/>
    <m/>
    <m/>
    <m/>
    <m/>
    <m/>
    <m/>
    <m/>
    <m/>
    <n v="0"/>
    <m/>
    <m/>
    <m/>
    <m/>
    <m/>
    <m/>
    <m/>
    <m/>
    <m/>
    <m/>
    <m/>
    <m/>
    <m/>
    <m/>
    <m/>
    <m/>
    <m/>
    <m/>
    <m/>
    <m/>
    <m/>
    <m/>
    <m/>
    <m/>
    <m/>
    <m/>
    <m/>
    <m/>
    <m/>
    <m/>
    <m/>
    <m/>
    <m/>
    <m/>
    <m/>
    <m/>
    <m/>
    <m/>
    <m/>
    <m/>
    <m/>
    <m/>
    <m/>
    <m/>
  </r>
  <r>
    <b v="1"/>
    <n v="33"/>
    <s v="L-1525-315493941"/>
    <s v="1066963703"/>
    <s v="Aaf"/>
    <m/>
    <s v="III 3, 26"/>
    <s v="III 3, 26"/>
    <s v="X"/>
    <s v="Pergamentband"/>
    <x v="1"/>
    <s v="80° bis 110°, einseitig digitalisierbar?"/>
    <s v="hohler Rücken"/>
    <m/>
    <s v="Kassette"/>
    <s v="Nein"/>
    <n v="0"/>
    <m/>
    <m/>
    <m/>
    <m/>
    <m/>
    <m/>
    <m/>
    <m/>
    <m/>
    <x v="0"/>
    <m/>
    <m/>
    <m/>
    <m/>
    <m/>
    <m/>
    <m/>
    <m/>
    <m/>
    <m/>
    <m/>
    <m/>
    <m/>
    <m/>
    <m/>
    <m/>
    <m/>
    <m/>
    <m/>
    <m/>
    <m/>
    <m/>
    <m/>
    <m/>
    <m/>
    <m/>
    <m/>
    <n v="0"/>
    <m/>
    <m/>
    <m/>
    <m/>
    <m/>
    <m/>
    <m/>
    <m/>
    <m/>
    <m/>
    <m/>
    <m/>
    <m/>
    <m/>
    <m/>
    <m/>
    <m/>
    <m/>
    <m/>
    <m/>
    <m/>
    <m/>
    <m/>
    <m/>
    <m/>
    <m/>
    <m/>
    <m/>
    <m/>
    <m/>
    <m/>
    <m/>
    <m/>
    <m/>
    <m/>
    <m/>
    <m/>
    <m/>
    <m/>
    <m/>
    <m/>
    <m/>
    <m/>
    <m/>
  </r>
  <r>
    <b v="1"/>
    <n v="34"/>
    <s v="L-1522-31548828X"/>
    <s v="1066957665"/>
    <s v="Aaf"/>
    <m/>
    <s v="III 3, 27"/>
    <s v="III 3, 27"/>
    <s v="X"/>
    <s v="Broschur, Papier- oder Pappeinband"/>
    <x v="1"/>
    <s v="180°"/>
    <m/>
    <m/>
    <m/>
    <m/>
    <n v="0"/>
    <m/>
    <m/>
    <m/>
    <m/>
    <m/>
    <m/>
    <m/>
    <m/>
    <m/>
    <x v="0"/>
    <m/>
    <m/>
    <m/>
    <m/>
    <m/>
    <m/>
    <m/>
    <m/>
    <m/>
    <m/>
    <m/>
    <m/>
    <m/>
    <m/>
    <m/>
    <m/>
    <m/>
    <m/>
    <m/>
    <m/>
    <m/>
    <m/>
    <m/>
    <m/>
    <m/>
    <m/>
    <m/>
    <n v="0"/>
    <m/>
    <m/>
    <m/>
    <m/>
    <m/>
    <m/>
    <m/>
    <m/>
    <m/>
    <m/>
    <m/>
    <m/>
    <m/>
    <m/>
    <m/>
    <m/>
    <m/>
    <m/>
    <m/>
    <m/>
    <m/>
    <m/>
    <m/>
    <m/>
    <m/>
    <m/>
    <m/>
    <m/>
    <m/>
    <m/>
    <m/>
    <m/>
    <m/>
    <m/>
    <m/>
    <m/>
    <m/>
    <m/>
    <m/>
    <m/>
    <m/>
    <m/>
    <m/>
    <m/>
  </r>
  <r>
    <b v="1"/>
    <n v="69"/>
    <s v="L-1523-170696316"/>
    <s v="1000479455"/>
    <s v="Aal"/>
    <m/>
    <s v="III 3, 27 a"/>
    <s v="III 3, 27 a"/>
    <m/>
    <m/>
    <x v="0"/>
    <m/>
    <m/>
    <m/>
    <m/>
    <m/>
    <m/>
    <m/>
    <m/>
    <m/>
    <m/>
    <m/>
    <m/>
    <m/>
    <m/>
    <m/>
    <x v="0"/>
    <m/>
    <m/>
    <m/>
    <m/>
    <m/>
    <m/>
    <m/>
    <m/>
    <m/>
    <m/>
    <m/>
    <m/>
    <m/>
    <m/>
    <m/>
    <m/>
    <m/>
    <m/>
    <m/>
    <m/>
    <m/>
    <m/>
    <m/>
    <m/>
    <m/>
    <m/>
    <m/>
    <n v="0"/>
    <m/>
    <m/>
    <m/>
    <m/>
    <m/>
    <m/>
    <m/>
    <m/>
    <m/>
    <m/>
    <m/>
    <m/>
    <m/>
    <m/>
    <m/>
    <m/>
    <m/>
    <m/>
    <m/>
    <m/>
    <m/>
    <m/>
    <m/>
    <m/>
    <m/>
    <m/>
    <m/>
    <m/>
    <m/>
    <m/>
    <m/>
    <m/>
    <m/>
    <m/>
    <m/>
    <m/>
    <m/>
    <m/>
    <m/>
    <m/>
    <m/>
    <m/>
    <m/>
    <m/>
  </r>
  <r>
    <b v="1"/>
    <n v="70"/>
    <s v="L-1523-175552843"/>
    <s v="1001776801"/>
    <s v="Aal"/>
    <m/>
    <s v="III 3, 27 b"/>
    <s v="III 3, 27 b"/>
    <m/>
    <s v="Broschur, Halbpergamentband"/>
    <x v="1"/>
    <s v="180°"/>
    <m/>
    <m/>
    <m/>
    <m/>
    <n v="1"/>
    <m/>
    <m/>
    <m/>
    <m/>
    <m/>
    <m/>
    <m/>
    <m/>
    <m/>
    <x v="0"/>
    <m/>
    <m/>
    <m/>
    <m/>
    <m/>
    <m/>
    <m/>
    <m/>
    <m/>
    <m/>
    <m/>
    <m/>
    <m/>
    <m/>
    <m/>
    <m/>
    <m/>
    <m/>
    <m/>
    <m/>
    <m/>
    <m/>
    <m/>
    <m/>
    <m/>
    <m/>
    <m/>
    <n v="0"/>
    <m/>
    <m/>
    <m/>
    <m/>
    <m/>
    <m/>
    <m/>
    <m/>
    <m/>
    <m/>
    <m/>
    <m/>
    <m/>
    <m/>
    <m/>
    <m/>
    <m/>
    <m/>
    <m/>
    <m/>
    <m/>
    <m/>
    <m/>
    <m/>
    <m/>
    <m/>
    <m/>
    <m/>
    <m/>
    <m/>
    <m/>
    <m/>
    <m/>
    <m/>
    <m/>
    <m/>
    <m/>
    <m/>
    <m/>
    <m/>
    <m/>
    <m/>
    <m/>
    <m/>
  </r>
  <r>
    <b v="1"/>
    <n v="71"/>
    <s v="L-1524-162673280"/>
    <s v="996725954"/>
    <s v="Aal"/>
    <m/>
    <s v="III 3, 27 c"/>
    <s v="III 3, 27 c"/>
    <m/>
    <m/>
    <x v="0"/>
    <m/>
    <m/>
    <m/>
    <m/>
    <m/>
    <m/>
    <m/>
    <m/>
    <m/>
    <m/>
    <m/>
    <m/>
    <m/>
    <m/>
    <m/>
    <x v="0"/>
    <m/>
    <m/>
    <m/>
    <m/>
    <m/>
    <m/>
    <m/>
    <m/>
    <m/>
    <m/>
    <m/>
    <m/>
    <m/>
    <m/>
    <m/>
    <m/>
    <m/>
    <m/>
    <m/>
    <m/>
    <m/>
    <m/>
    <m/>
    <m/>
    <m/>
    <m/>
    <m/>
    <n v="0"/>
    <m/>
    <m/>
    <m/>
    <m/>
    <m/>
    <m/>
    <m/>
    <m/>
    <m/>
    <m/>
    <m/>
    <m/>
    <m/>
    <m/>
    <m/>
    <m/>
    <m/>
    <m/>
    <m/>
    <m/>
    <m/>
    <m/>
    <m/>
    <m/>
    <m/>
    <m/>
    <m/>
    <m/>
    <m/>
    <m/>
    <m/>
    <m/>
    <m/>
    <m/>
    <m/>
    <m/>
    <m/>
    <m/>
    <m/>
    <m/>
    <m/>
    <m/>
    <m/>
    <m/>
  </r>
  <r>
    <b v="1"/>
    <n v="72"/>
    <s v="L-1523-15411331X"/>
    <s v="993973221"/>
    <s v="Aal"/>
    <m/>
    <s v="III 3, 27 d"/>
    <s v="III 3, 27d"/>
    <s v="X"/>
    <s v="Leder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73"/>
    <s v="L-2007-325402"/>
    <s v="986063355"/>
    <s v="Aa"/>
    <m/>
    <s v="III 3, 27 e"/>
    <s v="III 3, 27 e"/>
    <m/>
    <s v="Broschur"/>
    <x v="1"/>
    <s v="180°"/>
    <s v="gefaltete Blätter"/>
    <m/>
    <s v="Mappe"/>
    <s v="Nein"/>
    <n v="1"/>
    <m/>
    <m/>
    <m/>
    <m/>
    <m/>
    <m/>
    <m/>
    <m/>
    <m/>
    <x v="0"/>
    <m/>
    <m/>
    <m/>
    <m/>
    <m/>
    <m/>
    <m/>
    <m/>
    <m/>
    <m/>
    <m/>
    <m/>
    <m/>
    <m/>
    <m/>
    <m/>
    <m/>
    <m/>
    <m/>
    <m/>
    <m/>
    <m/>
    <m/>
    <m/>
    <m/>
    <m/>
    <m/>
    <n v="0"/>
    <m/>
    <m/>
    <m/>
    <m/>
    <m/>
    <m/>
    <m/>
    <m/>
    <m/>
    <m/>
    <m/>
    <m/>
    <m/>
    <m/>
    <m/>
    <m/>
    <m/>
    <m/>
    <m/>
    <m/>
    <m/>
    <m/>
    <m/>
    <m/>
    <m/>
    <m/>
    <m/>
    <m/>
    <m/>
    <m/>
    <m/>
    <m/>
    <m/>
    <m/>
    <m/>
    <m/>
    <m/>
    <m/>
    <m/>
    <m/>
    <m/>
    <m/>
    <m/>
    <m/>
  </r>
  <r>
    <b v="1"/>
    <n v="35"/>
    <s v="L-1523-165117486"/>
    <s v="997856157"/>
    <s v="Aal"/>
    <m/>
    <s v="III 3, 28"/>
    <s v="III 3, 28"/>
    <m/>
    <m/>
    <x v="0"/>
    <m/>
    <m/>
    <m/>
    <m/>
    <m/>
    <m/>
    <m/>
    <m/>
    <m/>
    <m/>
    <m/>
    <m/>
    <m/>
    <m/>
    <m/>
    <x v="0"/>
    <m/>
    <m/>
    <m/>
    <m/>
    <m/>
    <m/>
    <m/>
    <m/>
    <m/>
    <m/>
    <m/>
    <m/>
    <m/>
    <m/>
    <m/>
    <m/>
    <m/>
    <m/>
    <m/>
    <m/>
    <m/>
    <m/>
    <m/>
    <m/>
    <m/>
    <m/>
    <m/>
    <n v="0"/>
    <m/>
    <m/>
    <m/>
    <m/>
    <m/>
    <m/>
    <m/>
    <m/>
    <m/>
    <m/>
    <m/>
    <m/>
    <m/>
    <m/>
    <m/>
    <m/>
    <m/>
    <m/>
    <m/>
    <m/>
    <m/>
    <m/>
    <m/>
    <m/>
    <m/>
    <m/>
    <m/>
    <m/>
    <m/>
    <m/>
    <m/>
    <m/>
    <m/>
    <m/>
    <m/>
    <m/>
    <m/>
    <m/>
    <m/>
    <m/>
    <m/>
    <m/>
    <m/>
    <m/>
  </r>
  <r>
    <b v="1"/>
    <n v="36"/>
    <s v="L-1524-176403655"/>
    <s v="1002053153"/>
    <s v="Aal"/>
    <m/>
    <s v="III 3, 29"/>
    <s v="III 3, 29"/>
    <m/>
    <m/>
    <x v="0"/>
    <m/>
    <m/>
    <m/>
    <m/>
    <m/>
    <m/>
    <m/>
    <m/>
    <m/>
    <m/>
    <m/>
    <m/>
    <m/>
    <m/>
    <m/>
    <x v="0"/>
    <m/>
    <m/>
    <m/>
    <m/>
    <m/>
    <m/>
    <m/>
    <m/>
    <m/>
    <m/>
    <m/>
    <m/>
    <m/>
    <m/>
    <m/>
    <m/>
    <m/>
    <m/>
    <m/>
    <m/>
    <m/>
    <m/>
    <m/>
    <m/>
    <m/>
    <m/>
    <m/>
    <n v="0"/>
    <m/>
    <m/>
    <m/>
    <m/>
    <m/>
    <m/>
    <m/>
    <m/>
    <m/>
    <m/>
    <m/>
    <m/>
    <m/>
    <m/>
    <m/>
    <m/>
    <m/>
    <m/>
    <m/>
    <m/>
    <m/>
    <m/>
    <m/>
    <m/>
    <m/>
    <m/>
    <m/>
    <m/>
    <m/>
    <m/>
    <m/>
    <m/>
    <m/>
    <m/>
    <m/>
    <m/>
    <m/>
    <m/>
    <m/>
    <m/>
    <m/>
    <m/>
    <m/>
    <m/>
  </r>
  <r>
    <b v="1"/>
    <n v="37"/>
    <s v="L-1525-167684566"/>
    <s v="999177729"/>
    <s v="Aal"/>
    <m/>
    <s v="III 3, 30"/>
    <s v="III 3, 30"/>
    <m/>
    <m/>
    <x v="0"/>
    <m/>
    <m/>
    <m/>
    <m/>
    <m/>
    <m/>
    <m/>
    <m/>
    <m/>
    <m/>
    <m/>
    <m/>
    <m/>
    <m/>
    <m/>
    <x v="0"/>
    <m/>
    <m/>
    <m/>
    <m/>
    <m/>
    <m/>
    <m/>
    <m/>
    <m/>
    <m/>
    <m/>
    <m/>
    <m/>
    <m/>
    <m/>
    <m/>
    <m/>
    <m/>
    <m/>
    <m/>
    <m/>
    <m/>
    <m/>
    <m/>
    <m/>
    <m/>
    <m/>
    <n v="0"/>
    <m/>
    <m/>
    <m/>
    <m/>
    <m/>
    <m/>
    <m/>
    <m/>
    <m/>
    <m/>
    <m/>
    <m/>
    <m/>
    <m/>
    <m/>
    <m/>
    <m/>
    <m/>
    <m/>
    <m/>
    <m/>
    <m/>
    <m/>
    <m/>
    <m/>
    <m/>
    <m/>
    <m/>
    <m/>
    <m/>
    <m/>
    <m/>
    <m/>
    <m/>
    <m/>
    <m/>
    <m/>
    <m/>
    <m/>
    <m/>
    <m/>
    <m/>
    <m/>
    <m/>
  </r>
  <r>
    <b v="1"/>
    <n v="38"/>
    <s v="L-1527-170103552"/>
    <s v="1000152936"/>
    <s v="Aal"/>
    <m/>
    <s v="III 3, 31"/>
    <s v="III 3, 31"/>
    <m/>
    <s v="Pergamentband"/>
    <x v="1"/>
    <s v="80° bis 110°, einseitig digitalisierbar?"/>
    <m/>
    <m/>
    <m/>
    <m/>
    <n v="0"/>
    <m/>
    <m/>
    <m/>
    <m/>
    <m/>
    <m/>
    <m/>
    <m/>
    <m/>
    <x v="0"/>
    <m/>
    <m/>
    <m/>
    <m/>
    <m/>
    <m/>
    <m/>
    <m/>
    <m/>
    <m/>
    <m/>
    <m/>
    <m/>
    <m/>
    <m/>
    <m/>
    <m/>
    <m/>
    <m/>
    <m/>
    <m/>
    <m/>
    <m/>
    <m/>
    <m/>
    <m/>
    <m/>
    <n v="0"/>
    <m/>
    <m/>
    <m/>
    <m/>
    <m/>
    <m/>
    <m/>
    <m/>
    <m/>
    <m/>
    <m/>
    <m/>
    <m/>
    <m/>
    <m/>
    <m/>
    <m/>
    <m/>
    <m/>
    <m/>
    <m/>
    <m/>
    <m/>
    <m/>
    <m/>
    <m/>
    <m/>
    <m/>
    <m/>
    <m/>
    <m/>
    <m/>
    <m/>
    <m/>
    <m/>
    <m/>
    <m/>
    <m/>
    <m/>
    <m/>
    <m/>
    <m/>
    <m/>
    <m/>
  </r>
  <r>
    <b v="1"/>
    <n v="39"/>
    <s v="L-9999-154449180"/>
    <s v="994061757"/>
    <s v="Aal"/>
    <m/>
    <s v="III 3, 32"/>
    <s v="III 3, 32"/>
    <m/>
    <m/>
    <x v="0"/>
    <m/>
    <m/>
    <m/>
    <m/>
    <m/>
    <m/>
    <m/>
    <m/>
    <m/>
    <m/>
    <m/>
    <m/>
    <m/>
    <m/>
    <m/>
    <x v="0"/>
    <m/>
    <m/>
    <m/>
    <m/>
    <m/>
    <m/>
    <m/>
    <m/>
    <m/>
    <m/>
    <m/>
    <m/>
    <m/>
    <m/>
    <m/>
    <m/>
    <m/>
    <m/>
    <m/>
    <m/>
    <m/>
    <m/>
    <m/>
    <m/>
    <m/>
    <m/>
    <m/>
    <n v="0"/>
    <m/>
    <m/>
    <m/>
    <m/>
    <m/>
    <m/>
    <m/>
    <m/>
    <m/>
    <m/>
    <m/>
    <m/>
    <m/>
    <m/>
    <m/>
    <m/>
    <m/>
    <m/>
    <m/>
    <m/>
    <m/>
    <m/>
    <m/>
    <m/>
    <m/>
    <m/>
    <m/>
    <m/>
    <m/>
    <m/>
    <m/>
    <m/>
    <m/>
    <m/>
    <m/>
    <m/>
    <m/>
    <m/>
    <m/>
    <m/>
    <m/>
    <m/>
    <m/>
    <m/>
  </r>
  <r>
    <b v="1"/>
    <n v="40"/>
    <s v="L-1546-167648829"/>
    <s v="999175432"/>
    <s v="Aal"/>
    <m/>
    <s v="III 3, 33"/>
    <s v="III 3, 33"/>
    <m/>
    <s v="Halbpergamentband"/>
    <x v="1"/>
    <s v="180°"/>
    <s v="hohler Rücken"/>
    <m/>
    <m/>
    <m/>
    <n v="0"/>
    <m/>
    <m/>
    <m/>
    <m/>
    <m/>
    <m/>
    <m/>
    <m/>
    <m/>
    <x v="0"/>
    <m/>
    <m/>
    <m/>
    <m/>
    <m/>
    <m/>
    <m/>
    <m/>
    <m/>
    <m/>
    <m/>
    <m/>
    <m/>
    <m/>
    <m/>
    <m/>
    <m/>
    <m/>
    <m/>
    <m/>
    <m/>
    <m/>
    <m/>
    <m/>
    <m/>
    <m/>
    <m/>
    <n v="0"/>
    <m/>
    <m/>
    <m/>
    <m/>
    <m/>
    <m/>
    <m/>
    <m/>
    <m/>
    <m/>
    <m/>
    <m/>
    <m/>
    <m/>
    <m/>
    <m/>
    <m/>
    <m/>
    <m/>
    <m/>
    <m/>
    <m/>
    <m/>
    <m/>
    <m/>
    <m/>
    <m/>
    <m/>
    <m/>
    <m/>
    <m/>
    <m/>
    <m/>
    <m/>
    <m/>
    <m/>
    <m/>
    <m/>
    <m/>
    <m/>
    <m/>
    <m/>
    <m/>
    <m/>
  </r>
  <r>
    <b v="1"/>
    <n v="41"/>
    <s v="L-1522-165117257"/>
    <s v="997855789"/>
    <s v="Aal"/>
    <m/>
    <s v="III 3, 34"/>
    <s v="III 3, 34"/>
    <m/>
    <m/>
    <x v="0"/>
    <m/>
    <m/>
    <m/>
    <m/>
    <m/>
    <m/>
    <m/>
    <m/>
    <m/>
    <m/>
    <m/>
    <m/>
    <m/>
    <m/>
    <m/>
    <x v="0"/>
    <m/>
    <m/>
    <m/>
    <m/>
    <m/>
    <m/>
    <m/>
    <m/>
    <m/>
    <m/>
    <m/>
    <m/>
    <m/>
    <m/>
    <m/>
    <m/>
    <m/>
    <m/>
    <m/>
    <m/>
    <m/>
    <m/>
    <m/>
    <m/>
    <m/>
    <m/>
    <m/>
    <n v="0"/>
    <m/>
    <m/>
    <m/>
    <m/>
    <m/>
    <m/>
    <m/>
    <m/>
    <m/>
    <m/>
    <m/>
    <m/>
    <m/>
    <m/>
    <m/>
    <m/>
    <m/>
    <m/>
    <m/>
    <m/>
    <m/>
    <m/>
    <m/>
    <m/>
    <m/>
    <m/>
    <m/>
    <m/>
    <m/>
    <m/>
    <m/>
    <m/>
    <m/>
    <m/>
    <m/>
    <m/>
    <m/>
    <m/>
    <m/>
    <m/>
    <m/>
    <m/>
    <m/>
    <m/>
  </r>
  <r>
    <b v="1"/>
    <n v="42"/>
    <s v="L-2009-322630"/>
    <s v="998431591"/>
    <s v="Aa"/>
    <m/>
    <s v="III 3, 35"/>
    <s v="III 3, 35"/>
    <m/>
    <m/>
    <x v="0"/>
    <m/>
    <m/>
    <m/>
    <m/>
    <m/>
    <m/>
    <m/>
    <m/>
    <m/>
    <m/>
    <m/>
    <m/>
    <m/>
    <m/>
    <m/>
    <x v="0"/>
    <m/>
    <m/>
    <m/>
    <m/>
    <m/>
    <m/>
    <m/>
    <m/>
    <m/>
    <m/>
    <m/>
    <m/>
    <m/>
    <m/>
    <m/>
    <m/>
    <m/>
    <m/>
    <m/>
    <m/>
    <m/>
    <m/>
    <m/>
    <m/>
    <m/>
    <m/>
    <m/>
    <n v="0"/>
    <m/>
    <m/>
    <m/>
    <m/>
    <m/>
    <m/>
    <m/>
    <m/>
    <m/>
    <m/>
    <m/>
    <m/>
    <m/>
    <m/>
    <m/>
    <m/>
    <m/>
    <m/>
    <m/>
    <m/>
    <m/>
    <m/>
    <m/>
    <m/>
    <m/>
    <m/>
    <m/>
    <m/>
    <m/>
    <m/>
    <m/>
    <m/>
    <m/>
    <m/>
    <m/>
    <m/>
    <m/>
    <m/>
    <m/>
    <m/>
    <m/>
    <m/>
    <m/>
    <m/>
  </r>
  <r>
    <b v="1"/>
    <n v="43"/>
    <s v="L-2012-301916"/>
    <s v="1013629493"/>
    <s v="Aa"/>
    <m/>
    <s v="III 3, 36"/>
    <s v="III 3, 36"/>
    <m/>
    <s v="Ledereinband, Schließen, erhabene Buchbeschläge"/>
    <x v="2"/>
    <s v="80° bis 110°, einseitig digitalisierbar?"/>
    <s v="Schrift bis in den Falz"/>
    <m/>
    <m/>
    <m/>
    <n v="0"/>
    <m/>
    <m/>
    <m/>
    <m/>
    <m/>
    <m/>
    <m/>
    <m/>
    <m/>
    <x v="3"/>
    <m/>
    <s v="x"/>
    <s v="f"/>
    <m/>
    <m/>
    <m/>
    <m/>
    <m/>
    <s v="Pa"/>
    <m/>
    <m/>
    <m/>
    <s v="x"/>
    <m/>
    <m/>
    <m/>
    <m/>
    <m/>
    <m/>
    <m/>
    <n v="0"/>
    <s v="x"/>
    <s v="45"/>
    <m/>
    <m/>
    <m/>
    <s v="n"/>
    <n v="0"/>
    <m/>
    <m/>
    <m/>
    <m/>
    <m/>
    <m/>
    <m/>
    <m/>
    <s v="x 45"/>
    <s v="Box (sperrt)"/>
    <m/>
    <m/>
    <m/>
    <m/>
    <m/>
    <m/>
    <m/>
    <m/>
    <m/>
    <m/>
    <m/>
    <m/>
    <m/>
    <m/>
    <m/>
    <m/>
    <m/>
    <m/>
    <m/>
    <m/>
    <m/>
    <m/>
    <m/>
    <m/>
    <m/>
    <m/>
    <m/>
    <m/>
    <m/>
    <m/>
    <m/>
    <m/>
    <m/>
    <m/>
  </r>
  <r>
    <b v="1"/>
    <n v="75"/>
    <s v="L-1556-31532421X"/>
    <s v="1066865930"/>
    <s v="Aaf"/>
    <m/>
    <s v="III 4, 1"/>
    <s v="III 4, 1"/>
    <s v="X"/>
    <s v="Broschur, Halbgewebeband"/>
    <x v="1"/>
    <s v="80° bis 110°, einseitig digitalisierbar?"/>
    <m/>
    <m/>
    <m/>
    <m/>
    <n v="1"/>
    <m/>
    <m/>
    <m/>
    <m/>
    <m/>
    <m/>
    <m/>
    <m/>
    <m/>
    <x v="0"/>
    <m/>
    <m/>
    <m/>
    <m/>
    <m/>
    <m/>
    <m/>
    <m/>
    <m/>
    <m/>
    <m/>
    <m/>
    <m/>
    <m/>
    <m/>
    <m/>
    <m/>
    <m/>
    <m/>
    <m/>
    <m/>
    <m/>
    <m/>
    <m/>
    <m/>
    <m/>
    <m/>
    <n v="0"/>
    <m/>
    <m/>
    <m/>
    <m/>
    <m/>
    <m/>
    <m/>
    <m/>
    <m/>
    <m/>
    <m/>
    <m/>
    <m/>
    <m/>
    <m/>
    <m/>
    <m/>
    <m/>
    <m/>
    <m/>
    <m/>
    <m/>
    <m/>
    <m/>
    <m/>
    <m/>
    <m/>
    <m/>
    <m/>
    <m/>
    <m/>
    <m/>
    <m/>
    <m/>
    <m/>
    <m/>
    <m/>
    <m/>
    <m/>
    <m/>
    <m/>
    <m/>
    <m/>
    <m/>
  </r>
  <r>
    <b v="1"/>
    <n v="76"/>
    <s v="L-1501-315306459"/>
    <s v="1066847150"/>
    <s v="Aaf"/>
    <m/>
    <s v="III 5, 1"/>
    <s v="III 5, 1"/>
    <m/>
    <m/>
    <x v="3"/>
    <m/>
    <m/>
    <m/>
    <m/>
    <m/>
    <m/>
    <m/>
    <m/>
    <m/>
    <m/>
    <m/>
    <m/>
    <m/>
    <m/>
    <m/>
    <x v="6"/>
    <s v="x"/>
    <m/>
    <s v="h/E"/>
    <m/>
    <m/>
    <m/>
    <m/>
    <m/>
    <s v="Pa"/>
    <m/>
    <m/>
    <m/>
    <m/>
    <m/>
    <m/>
    <m/>
    <m/>
    <m/>
    <s v="B/I/R"/>
    <s v="x"/>
    <m/>
    <m/>
    <s v="45"/>
    <m/>
    <m/>
    <m/>
    <s v="n"/>
    <n v="0"/>
    <m/>
    <m/>
    <m/>
    <m/>
    <m/>
    <m/>
    <m/>
    <m/>
    <m/>
    <m/>
    <m/>
    <m/>
    <m/>
    <m/>
    <m/>
    <m/>
    <m/>
    <m/>
    <m/>
    <m/>
    <m/>
    <m/>
    <m/>
    <m/>
    <m/>
    <m/>
    <m/>
    <m/>
    <m/>
    <m/>
    <m/>
    <m/>
    <m/>
    <m/>
    <m/>
    <m/>
    <m/>
    <m/>
    <m/>
    <m/>
    <m/>
    <m/>
    <m/>
    <m/>
  </r>
  <r>
    <b v="1"/>
    <n v="77"/>
    <s v="L-1512-315492287"/>
    <s v="1066961883"/>
    <s v="Aaf"/>
    <m/>
    <s v="III 5, 2"/>
    <s v="III 5, 2"/>
    <m/>
    <m/>
    <x v="0"/>
    <m/>
    <m/>
    <m/>
    <m/>
    <m/>
    <m/>
    <m/>
    <m/>
    <m/>
    <m/>
    <m/>
    <m/>
    <m/>
    <m/>
    <m/>
    <x v="0"/>
    <m/>
    <m/>
    <m/>
    <m/>
    <m/>
    <m/>
    <m/>
    <m/>
    <m/>
    <m/>
    <m/>
    <m/>
    <m/>
    <m/>
    <m/>
    <m/>
    <m/>
    <m/>
    <m/>
    <m/>
    <m/>
    <m/>
    <m/>
    <m/>
    <m/>
    <m/>
    <m/>
    <n v="0"/>
    <m/>
    <m/>
    <m/>
    <m/>
    <m/>
    <m/>
    <m/>
    <m/>
    <m/>
    <m/>
    <m/>
    <m/>
    <m/>
    <m/>
    <m/>
    <m/>
    <m/>
    <m/>
    <m/>
    <m/>
    <m/>
    <m/>
    <m/>
    <m/>
    <m/>
    <m/>
    <m/>
    <m/>
    <m/>
    <m/>
    <m/>
    <m/>
    <m/>
    <m/>
    <m/>
    <m/>
    <m/>
    <m/>
    <m/>
    <m/>
    <m/>
    <m/>
    <m/>
    <m/>
  </r>
  <r>
    <b v="1"/>
    <n v="78"/>
    <s v="L-1507-315492791"/>
    <s v="106696243X"/>
    <s v="Aaf"/>
    <m/>
    <s v="III 6, 1"/>
    <s v="III 6, 1"/>
    <s v="X"/>
    <s v="Gewebeeinband"/>
    <x v="1"/>
    <s v="80° bis 110°, einseitig digitalisierbar?"/>
    <s v="fester Rücken mit Schmuckprägung"/>
    <m/>
    <m/>
    <m/>
    <n v="0"/>
    <m/>
    <m/>
    <m/>
    <m/>
    <m/>
    <m/>
    <m/>
    <m/>
    <m/>
    <x v="0"/>
    <m/>
    <m/>
    <m/>
    <m/>
    <m/>
    <m/>
    <m/>
    <m/>
    <m/>
    <m/>
    <m/>
    <m/>
    <m/>
    <m/>
    <m/>
    <m/>
    <m/>
    <m/>
    <m/>
    <m/>
    <m/>
    <m/>
    <m/>
    <m/>
    <m/>
    <m/>
    <m/>
    <n v="0"/>
    <m/>
    <m/>
    <m/>
    <m/>
    <m/>
    <m/>
    <m/>
    <m/>
    <m/>
    <m/>
    <m/>
    <m/>
    <m/>
    <m/>
    <m/>
    <m/>
    <m/>
    <m/>
    <m/>
    <m/>
    <m/>
    <m/>
    <m/>
    <m/>
    <m/>
    <m/>
    <m/>
    <m/>
    <m/>
    <m/>
    <m/>
    <m/>
    <m/>
    <m/>
    <m/>
    <m/>
    <m/>
    <m/>
    <m/>
    <m/>
    <m/>
    <m/>
    <m/>
    <m/>
  </r>
  <r>
    <b v="1"/>
    <m/>
    <s v="L-1510-315218819"/>
    <s v="1066798702"/>
    <s v="Aaf"/>
    <m/>
    <s v="III 6, 2"/>
    <s v="III 6, 2"/>
    <m/>
    <m/>
    <x v="0"/>
    <m/>
    <m/>
    <m/>
    <m/>
    <m/>
    <m/>
    <m/>
    <m/>
    <m/>
    <m/>
    <m/>
    <m/>
    <m/>
    <m/>
    <m/>
    <x v="0"/>
    <m/>
    <m/>
    <m/>
    <m/>
    <m/>
    <m/>
    <m/>
    <m/>
    <m/>
    <m/>
    <m/>
    <m/>
    <m/>
    <m/>
    <m/>
    <m/>
    <m/>
    <m/>
    <m/>
    <m/>
    <m/>
    <m/>
    <m/>
    <m/>
    <m/>
    <m/>
    <m/>
    <m/>
    <m/>
    <m/>
    <m/>
    <m/>
    <m/>
    <m/>
    <m/>
    <m/>
    <m/>
    <m/>
    <m/>
    <m/>
    <m/>
    <m/>
    <m/>
    <m/>
    <m/>
    <m/>
    <m/>
    <m/>
    <m/>
    <m/>
    <m/>
    <m/>
    <m/>
    <m/>
    <m/>
    <m/>
    <m/>
    <m/>
    <m/>
    <m/>
    <m/>
    <m/>
    <m/>
    <m/>
    <m/>
    <m/>
    <m/>
    <m/>
    <m/>
    <m/>
    <m/>
    <m/>
  </r>
  <r>
    <b v="0"/>
    <n v="80"/>
    <s v="L-1510-315490659"/>
    <s v="1066960135"/>
    <m/>
    <m/>
    <s v="III 6, 3"/>
    <m/>
    <m/>
    <m/>
    <x v="0"/>
    <m/>
    <m/>
    <m/>
    <m/>
    <m/>
    <m/>
    <m/>
    <m/>
    <m/>
    <m/>
    <s v="DA"/>
    <m/>
    <m/>
    <m/>
    <m/>
    <x v="0"/>
    <m/>
    <m/>
    <m/>
    <m/>
    <m/>
    <m/>
    <m/>
    <m/>
    <m/>
    <m/>
    <m/>
    <m/>
    <m/>
    <m/>
    <m/>
    <m/>
    <m/>
    <m/>
    <m/>
    <m/>
    <m/>
    <m/>
    <m/>
    <m/>
    <m/>
    <m/>
    <m/>
    <n v="0"/>
    <m/>
    <m/>
    <m/>
    <m/>
    <m/>
    <m/>
    <m/>
    <m/>
    <m/>
    <m/>
    <m/>
    <m/>
    <m/>
    <m/>
    <m/>
    <m/>
    <m/>
    <m/>
    <m/>
    <m/>
    <m/>
    <m/>
    <m/>
    <m/>
    <m/>
    <m/>
    <m/>
    <m/>
    <m/>
    <m/>
    <m/>
    <m/>
    <m/>
    <m/>
    <m/>
    <m/>
    <m/>
    <m/>
    <m/>
    <m/>
    <m/>
    <m/>
    <m/>
    <m/>
  </r>
  <r>
    <b v="1"/>
    <m/>
    <s v="L-1507-315329408"/>
    <s v="1066871604"/>
    <s v="Aaf"/>
    <m/>
    <s v="III 6, 4"/>
    <s v="III 6, 4"/>
    <m/>
    <m/>
    <x v="0"/>
    <m/>
    <m/>
    <m/>
    <m/>
    <m/>
    <m/>
    <m/>
    <m/>
    <m/>
    <m/>
    <m/>
    <m/>
    <m/>
    <m/>
    <m/>
    <x v="0"/>
    <m/>
    <m/>
    <m/>
    <m/>
    <m/>
    <m/>
    <m/>
    <m/>
    <m/>
    <m/>
    <m/>
    <m/>
    <m/>
    <m/>
    <m/>
    <m/>
    <m/>
    <m/>
    <m/>
    <m/>
    <m/>
    <m/>
    <m/>
    <m/>
    <m/>
    <m/>
    <m/>
    <m/>
    <m/>
    <m/>
    <m/>
    <m/>
    <m/>
    <m/>
    <m/>
    <m/>
    <m/>
    <m/>
    <m/>
    <m/>
    <m/>
    <m/>
    <m/>
    <m/>
    <m/>
    <m/>
    <m/>
    <m/>
    <m/>
    <m/>
    <m/>
    <m/>
    <m/>
    <m/>
    <m/>
    <m/>
    <m/>
    <m/>
    <m/>
    <m/>
    <m/>
    <m/>
    <m/>
    <m/>
    <m/>
    <m/>
    <m/>
    <m/>
    <m/>
    <m/>
    <m/>
    <m/>
  </r>
  <r>
    <b v="1"/>
    <n v="82"/>
    <s v="L-1509-31549011X"/>
    <s v="1066959587"/>
    <s v="Aaf"/>
    <s v="https://portal.dnb.de/opac.htm?method=simpleSearch&amp;cqlMode=true&amp;query=idn%3D1066959587"/>
    <s v="III 6, 5"/>
    <s v="III 6, 5"/>
    <s v="X"/>
    <s v="Ledereinband"/>
    <x v="1"/>
    <s v="80° bis 110°, einseitig digitalisierbar?"/>
    <s v="fester Rücken mit Schmuckprägung, stark brüchiges Einbandmaterial"/>
    <m/>
    <m/>
    <m/>
    <n v="3"/>
    <m/>
    <m/>
    <m/>
    <m/>
    <m/>
    <m/>
    <m/>
    <m/>
    <m/>
    <x v="2"/>
    <s v="x"/>
    <m/>
    <s v="f/V"/>
    <m/>
    <m/>
    <m/>
    <m/>
    <m/>
    <s v="Pa"/>
    <m/>
    <m/>
    <m/>
    <m/>
    <m/>
    <m/>
    <m/>
    <m/>
    <m/>
    <m/>
    <m/>
    <m/>
    <m/>
    <s v="45"/>
    <m/>
    <m/>
    <m/>
    <s v="ja vor"/>
    <n v="2"/>
    <m/>
    <m/>
    <m/>
    <m/>
    <m/>
    <m/>
    <m/>
    <m/>
    <m/>
    <m/>
    <s v="x"/>
    <s v="x"/>
    <s v="x"/>
    <m/>
    <s v="v"/>
    <m/>
    <m/>
    <m/>
    <m/>
    <m/>
    <m/>
    <m/>
    <m/>
    <n v="2"/>
    <s v="Ergänzung/Stabilisierung mit JP"/>
    <m/>
    <m/>
    <m/>
    <m/>
    <m/>
    <m/>
    <m/>
    <m/>
    <m/>
    <m/>
    <m/>
    <m/>
    <m/>
    <m/>
    <m/>
    <m/>
    <m/>
    <m/>
    <m/>
  </r>
  <r>
    <b v="1"/>
    <n v="83"/>
    <s v="L-1516-315490861"/>
    <s v="1066960372"/>
    <s v="Aaf"/>
    <s v="https://portal.dnb.de/opac.htm?method=simpleSearch&amp;cqlMode=true&amp;query=idn%3D1066960372"/>
    <s v="III 6, 6"/>
    <s v="III 6, 6"/>
    <s v="X"/>
    <s v="Ledereinband"/>
    <x v="2"/>
    <s v="80° bis 110°, einseitig digitalisierbar?"/>
    <s v="fester Rücken mit Schmuckprägung, welliger Buchblock, Schrift bis in den Falz"/>
    <m/>
    <m/>
    <m/>
    <n v="3"/>
    <m/>
    <m/>
    <m/>
    <m/>
    <m/>
    <m/>
    <m/>
    <m/>
    <m/>
    <x v="2"/>
    <s v="x"/>
    <m/>
    <s v="f/V"/>
    <m/>
    <m/>
    <m/>
    <m/>
    <m/>
    <s v="Pa"/>
    <m/>
    <m/>
    <m/>
    <m/>
    <m/>
    <m/>
    <m/>
    <m/>
    <m/>
    <m/>
    <m/>
    <m/>
    <m/>
    <s v="110"/>
    <m/>
    <m/>
    <m/>
    <s v="n"/>
    <n v="0"/>
    <m/>
    <m/>
    <m/>
    <m/>
    <m/>
    <m/>
    <m/>
    <s v="Schaden stabil"/>
    <m/>
    <m/>
    <m/>
    <m/>
    <m/>
    <m/>
    <m/>
    <m/>
    <m/>
    <m/>
    <m/>
    <m/>
    <m/>
    <m/>
    <m/>
    <m/>
    <m/>
    <m/>
    <m/>
    <m/>
    <m/>
    <m/>
    <m/>
    <m/>
    <m/>
    <m/>
    <m/>
    <m/>
    <m/>
    <m/>
    <m/>
    <m/>
    <m/>
    <m/>
    <m/>
    <m/>
  </r>
  <r>
    <b v="1"/>
    <n v="189"/>
    <s v="L-1516-315489715"/>
    <s v="1066959099"/>
    <s v="Aaf"/>
    <s v="https://portal.dnb.de/opac.htm?method=simpleSearch&amp;cqlMode=true&amp;query=idn%3D1066959099"/>
    <s v="III 6, 6 a"/>
    <s v="III 6, 6 a"/>
    <s v="X"/>
    <s v="Gewebeeinband"/>
    <x v="2"/>
    <s v="80° bis 110°, einseitig digitalisierbar?"/>
    <s v="hohler Rücken, Schrift bis in den Falz"/>
    <m/>
    <m/>
    <m/>
    <n v="0"/>
    <m/>
    <m/>
    <m/>
    <m/>
    <m/>
    <m/>
    <m/>
    <m/>
    <m/>
    <x v="0"/>
    <m/>
    <m/>
    <m/>
    <m/>
    <m/>
    <m/>
    <m/>
    <m/>
    <m/>
    <m/>
    <m/>
    <m/>
    <m/>
    <m/>
    <m/>
    <m/>
    <m/>
    <m/>
    <m/>
    <m/>
    <m/>
    <m/>
    <m/>
    <m/>
    <m/>
    <m/>
    <m/>
    <n v="0"/>
    <m/>
    <m/>
    <m/>
    <m/>
    <m/>
    <m/>
    <m/>
    <m/>
    <m/>
    <m/>
    <m/>
    <m/>
    <m/>
    <m/>
    <m/>
    <m/>
    <m/>
    <m/>
    <m/>
    <m/>
    <m/>
    <m/>
    <m/>
    <m/>
    <m/>
    <m/>
    <m/>
    <m/>
    <m/>
    <m/>
    <m/>
    <m/>
    <m/>
    <m/>
    <m/>
    <m/>
    <m/>
    <m/>
    <m/>
    <m/>
    <m/>
    <m/>
    <m/>
    <m/>
  </r>
  <r>
    <b v="1"/>
    <n v="190"/>
    <s v="L-1522-177748214"/>
    <s v="1002641578"/>
    <s v="Aal"/>
    <s v="https://portal.dnb.de/opac.htm?method=simpleSearch&amp;cqlMode=true&amp;query=idn%3D1002641578"/>
    <s v="III 6, 6 d"/>
    <s v="III 6, 6d"/>
    <m/>
    <s v="Broschur, Papier- oder Pappeinband"/>
    <x v="1"/>
    <s v="180°"/>
    <m/>
    <m/>
    <m/>
    <m/>
    <n v="0"/>
    <m/>
    <m/>
    <m/>
    <m/>
    <m/>
    <m/>
    <m/>
    <m/>
    <m/>
    <x v="0"/>
    <m/>
    <m/>
    <m/>
    <m/>
    <m/>
    <m/>
    <m/>
    <m/>
    <m/>
    <m/>
    <m/>
    <m/>
    <m/>
    <m/>
    <m/>
    <m/>
    <m/>
    <m/>
    <m/>
    <m/>
    <m/>
    <m/>
    <m/>
    <m/>
    <m/>
    <m/>
    <m/>
    <n v="0"/>
    <m/>
    <m/>
    <m/>
    <m/>
    <m/>
    <m/>
    <m/>
    <m/>
    <m/>
    <m/>
    <m/>
    <m/>
    <m/>
    <m/>
    <m/>
    <m/>
    <m/>
    <m/>
    <m/>
    <m/>
    <m/>
    <m/>
    <m/>
    <m/>
    <m/>
    <m/>
    <m/>
    <m/>
    <m/>
    <m/>
    <m/>
    <m/>
    <m/>
    <m/>
    <m/>
    <m/>
    <m/>
    <m/>
    <m/>
    <m/>
    <m/>
    <m/>
    <m/>
    <m/>
  </r>
  <r>
    <b v="1"/>
    <n v="84"/>
    <s v="L-1523-315488999"/>
    <s v="1066958378"/>
    <s v="Aaf"/>
    <s v="https://portal.dnb.de/opac.htm?method=simpleSearch&amp;cqlMode=true&amp;query=idn%3D1066958378"/>
    <s v="III 6, 7"/>
    <s v="III 6, 7"/>
    <m/>
    <m/>
    <x v="0"/>
    <m/>
    <m/>
    <m/>
    <m/>
    <m/>
    <m/>
    <m/>
    <m/>
    <m/>
    <m/>
    <m/>
    <m/>
    <m/>
    <m/>
    <m/>
    <x v="0"/>
    <m/>
    <m/>
    <m/>
    <m/>
    <m/>
    <m/>
    <m/>
    <m/>
    <m/>
    <m/>
    <m/>
    <m/>
    <m/>
    <m/>
    <m/>
    <m/>
    <m/>
    <m/>
    <m/>
    <m/>
    <m/>
    <m/>
    <m/>
    <m/>
    <m/>
    <m/>
    <m/>
    <n v="0"/>
    <m/>
    <m/>
    <m/>
    <m/>
    <m/>
    <m/>
    <m/>
    <m/>
    <m/>
    <m/>
    <m/>
    <m/>
    <m/>
    <m/>
    <m/>
    <m/>
    <m/>
    <m/>
    <m/>
    <m/>
    <m/>
    <m/>
    <m/>
    <m/>
    <m/>
    <m/>
    <m/>
    <m/>
    <m/>
    <m/>
    <m/>
    <m/>
    <m/>
    <m/>
    <m/>
    <m/>
    <m/>
    <m/>
    <m/>
    <m/>
    <m/>
    <m/>
    <m/>
    <m/>
  </r>
  <r>
    <b v="0"/>
    <n v="85"/>
    <s v="L-1531-315301317"/>
    <s v="1066841489"/>
    <m/>
    <s v="https://portal.dnb.de/opac.htm?method=simpleSearch&amp;cqlMode=true&amp;query=idn%3D1066841489"/>
    <s v="III 6, 8"/>
    <m/>
    <s v="X"/>
    <s v="Ledereinband, Schließen, erhabene Buchbeschläge"/>
    <x v="2"/>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m/>
    <s v="L-9999-414282183"/>
    <s v="1137966890"/>
    <s v="Qd"/>
    <m/>
    <s v="III 6, 8"/>
    <s v="III 6, 8"/>
    <m/>
    <m/>
    <x v="0"/>
    <m/>
    <m/>
    <m/>
    <m/>
    <m/>
    <m/>
    <m/>
    <m/>
    <m/>
    <m/>
    <m/>
    <m/>
    <m/>
    <m/>
    <m/>
    <x v="0"/>
    <m/>
    <m/>
    <m/>
    <m/>
    <m/>
    <m/>
    <m/>
    <m/>
    <m/>
    <m/>
    <m/>
    <m/>
    <m/>
    <m/>
    <m/>
    <m/>
    <m/>
    <m/>
    <m/>
    <m/>
    <m/>
    <m/>
    <m/>
    <m/>
    <m/>
    <m/>
    <m/>
    <m/>
    <m/>
    <m/>
    <m/>
    <m/>
    <m/>
    <m/>
    <m/>
    <m/>
    <m/>
    <m/>
    <m/>
    <m/>
    <m/>
    <m/>
    <m/>
    <m/>
    <m/>
    <m/>
    <m/>
    <m/>
    <m/>
    <m/>
    <m/>
    <m/>
    <m/>
    <m/>
    <m/>
    <m/>
    <m/>
    <m/>
    <m/>
    <m/>
    <m/>
    <m/>
    <m/>
    <m/>
    <m/>
    <m/>
    <m/>
    <m/>
    <m/>
    <m/>
    <m/>
    <m/>
  </r>
  <r>
    <b v="0"/>
    <n v="191"/>
    <s v="L-1532-672619741"/>
    <s v="1209069822"/>
    <m/>
    <s v="https://portal.dnb.de/opac.htm?method=simpleSearch&amp;cqlMode=true&amp;query=idn%3D1209069822"/>
    <s v="III 6, 8 (angebundenes Werk)"/>
    <m/>
    <m/>
    <m/>
    <x v="0"/>
    <m/>
    <m/>
    <m/>
    <m/>
    <m/>
    <m/>
    <m/>
    <m/>
    <m/>
    <m/>
    <m/>
    <m/>
    <m/>
    <m/>
    <m/>
    <x v="0"/>
    <m/>
    <m/>
    <m/>
    <m/>
    <m/>
    <m/>
    <m/>
    <m/>
    <m/>
    <m/>
    <m/>
    <m/>
    <m/>
    <m/>
    <m/>
    <m/>
    <m/>
    <m/>
    <m/>
    <m/>
    <m/>
    <m/>
    <m/>
    <m/>
    <m/>
    <m/>
    <m/>
    <n v="0"/>
    <m/>
    <m/>
    <m/>
    <m/>
    <m/>
    <m/>
    <m/>
    <m/>
    <m/>
    <m/>
    <m/>
    <m/>
    <m/>
    <m/>
    <m/>
    <m/>
    <m/>
    <m/>
    <m/>
    <m/>
    <m/>
    <m/>
    <m/>
    <m/>
    <m/>
    <m/>
    <m/>
    <m/>
    <m/>
    <m/>
    <m/>
    <m/>
    <m/>
    <m/>
    <m/>
    <m/>
    <m/>
    <m/>
    <m/>
    <m/>
    <m/>
    <m/>
    <m/>
    <m/>
  </r>
  <r>
    <b v="1"/>
    <n v="86"/>
    <s v="L-1532-315491809"/>
    <s v="1066961395"/>
    <s v="Aaf"/>
    <s v="https://portal.dnb.de/opac.htm?method=simpleSearch&amp;cqlMode=true&amp;query=idn%3D1066961395"/>
    <s v="III 6, 9"/>
    <s v="III 6, 9"/>
    <s v="X"/>
    <s v="Gewebeeinband, Schließen, erhabene Buchbeschläge"/>
    <x v="1"/>
    <s v="180°"/>
    <s v="hohler Rücken"/>
    <m/>
    <s v="Buchschuh"/>
    <s v="Nein"/>
    <n v="1"/>
    <m/>
    <m/>
    <m/>
    <m/>
    <m/>
    <m/>
    <m/>
    <m/>
    <m/>
    <x v="4"/>
    <s v="x"/>
    <m/>
    <s v="h/E"/>
    <m/>
    <m/>
    <m/>
    <m/>
    <m/>
    <s v="Pa"/>
    <m/>
    <m/>
    <m/>
    <m/>
    <m/>
    <m/>
    <m/>
    <m/>
    <m/>
    <m/>
    <m/>
    <m/>
    <m/>
    <s v="110"/>
    <m/>
    <m/>
    <m/>
    <s v="ja vor"/>
    <n v="1"/>
    <m/>
    <m/>
    <m/>
    <s v="x"/>
    <m/>
    <m/>
    <m/>
    <m/>
    <m/>
    <m/>
    <s v="x"/>
    <m/>
    <m/>
    <m/>
    <s v="v"/>
    <m/>
    <m/>
    <m/>
    <m/>
    <m/>
    <m/>
    <m/>
    <m/>
    <n v="1"/>
    <s v="Gelenk mit JP unterlegen/überfangen"/>
    <m/>
    <m/>
    <m/>
    <m/>
    <m/>
    <m/>
    <m/>
    <m/>
    <m/>
    <m/>
    <m/>
    <m/>
    <m/>
    <m/>
    <m/>
    <m/>
    <m/>
    <m/>
    <m/>
  </r>
  <r>
    <b v="1"/>
    <n v="87"/>
    <s v="L-1534-315220279"/>
    <s v="1066800375"/>
    <s v="Aaf"/>
    <s v="https://portal.dnb.de/opac.htm?method=simpleSearch&amp;cqlMode=true&amp;query=idn%3D1066800375"/>
    <s v="III 6, 10 - 1"/>
    <s v="III 6, 10"/>
    <m/>
    <m/>
    <x v="2"/>
    <m/>
    <m/>
    <m/>
    <m/>
    <m/>
    <m/>
    <m/>
    <m/>
    <m/>
    <m/>
    <m/>
    <m/>
    <m/>
    <m/>
    <m/>
    <x v="4"/>
    <s v="x"/>
    <m/>
    <s v="h/E"/>
    <m/>
    <m/>
    <m/>
    <m/>
    <m/>
    <s v="Pa"/>
    <m/>
    <m/>
    <m/>
    <m/>
    <m/>
    <m/>
    <m/>
    <m/>
    <m/>
    <m/>
    <m/>
    <m/>
    <m/>
    <s v="110"/>
    <m/>
    <m/>
    <m/>
    <s v="ja vor"/>
    <n v="1"/>
    <m/>
    <m/>
    <m/>
    <m/>
    <m/>
    <m/>
    <m/>
    <m/>
    <m/>
    <m/>
    <s v="x"/>
    <m/>
    <m/>
    <m/>
    <s v="v/h"/>
    <m/>
    <m/>
    <m/>
    <m/>
    <m/>
    <m/>
    <m/>
    <m/>
    <n v="1"/>
    <s v="Hülse, ggf. Gelenk mit JP überfangen"/>
    <m/>
    <m/>
    <m/>
    <m/>
    <m/>
    <m/>
    <m/>
    <m/>
    <m/>
    <m/>
    <m/>
    <m/>
    <m/>
    <m/>
    <m/>
    <m/>
    <m/>
    <m/>
    <m/>
  </r>
  <r>
    <b v="0"/>
    <n v="88"/>
    <s v="L-1534-315491078"/>
    <s v="1066960585"/>
    <m/>
    <s v="https://portal.dnb.de/opac.htm?method=simpleSearch&amp;cqlMode=true&amp;query=idn%3D1066960585"/>
    <s v="III 6, 11"/>
    <m/>
    <m/>
    <m/>
    <x v="1"/>
    <m/>
    <m/>
    <m/>
    <m/>
    <m/>
    <m/>
    <m/>
    <m/>
    <m/>
    <m/>
    <m/>
    <m/>
    <m/>
    <m/>
    <m/>
    <x v="3"/>
    <s v="x"/>
    <m/>
    <s v="f/V"/>
    <m/>
    <m/>
    <m/>
    <m/>
    <m/>
    <s v="Pa"/>
    <m/>
    <m/>
    <m/>
    <m/>
    <m/>
    <m/>
    <m/>
    <m/>
    <m/>
    <m/>
    <m/>
    <m/>
    <m/>
    <s v="60"/>
    <m/>
    <m/>
    <m/>
    <s v="ja vor"/>
    <n v="0.5"/>
    <m/>
    <m/>
    <s v="x"/>
    <m/>
    <m/>
    <m/>
    <m/>
    <m/>
    <m/>
    <m/>
    <s v="x"/>
    <m/>
    <s v="x"/>
    <m/>
    <m/>
    <m/>
    <m/>
    <m/>
    <m/>
    <m/>
    <m/>
    <m/>
    <m/>
    <n v="0.5"/>
    <m/>
    <m/>
    <m/>
    <m/>
    <m/>
    <m/>
    <m/>
    <m/>
    <m/>
    <m/>
    <m/>
    <m/>
    <m/>
    <m/>
    <m/>
    <m/>
    <m/>
    <m/>
    <m/>
    <m/>
  </r>
  <r>
    <b v="1"/>
    <m/>
    <s v="L-9999-414749553"/>
    <s v="1138245585"/>
    <s v="Qd"/>
    <m/>
    <s v="III 6, 11"/>
    <s v="III 6, 11"/>
    <m/>
    <m/>
    <x v="0"/>
    <m/>
    <m/>
    <m/>
    <m/>
    <m/>
    <m/>
    <m/>
    <m/>
    <m/>
    <m/>
    <m/>
    <m/>
    <m/>
    <m/>
    <m/>
    <x v="0"/>
    <m/>
    <m/>
    <m/>
    <m/>
    <m/>
    <m/>
    <m/>
    <m/>
    <m/>
    <m/>
    <m/>
    <m/>
    <m/>
    <m/>
    <m/>
    <m/>
    <m/>
    <m/>
    <m/>
    <m/>
    <m/>
    <m/>
    <m/>
    <m/>
    <m/>
    <m/>
    <m/>
    <m/>
    <m/>
    <m/>
    <m/>
    <m/>
    <m/>
    <m/>
    <m/>
    <m/>
    <m/>
    <m/>
    <m/>
    <m/>
    <m/>
    <m/>
    <m/>
    <m/>
    <m/>
    <m/>
    <m/>
    <m/>
    <m/>
    <m/>
    <m/>
    <m/>
    <m/>
    <m/>
    <m/>
    <m/>
    <m/>
    <m/>
    <m/>
    <m/>
    <m/>
    <m/>
    <m/>
    <m/>
    <m/>
    <m/>
    <m/>
    <m/>
    <m/>
    <m/>
    <m/>
    <m/>
  </r>
  <r>
    <b v="0"/>
    <n v="132"/>
    <s v="L-1534-667829652"/>
    <s v="1207422266"/>
    <m/>
    <s v="https://portal.dnb.de/opac.htm?method=simpleSearch&amp;cqlMode=true&amp;query=idn%3D1207422266"/>
    <s v="III 6, 11 (angebunden)"/>
    <m/>
    <m/>
    <m/>
    <x v="0"/>
    <m/>
    <m/>
    <m/>
    <m/>
    <m/>
    <m/>
    <m/>
    <m/>
    <m/>
    <m/>
    <m/>
    <m/>
    <m/>
    <m/>
    <m/>
    <x v="0"/>
    <m/>
    <m/>
    <m/>
    <m/>
    <m/>
    <m/>
    <m/>
    <m/>
    <m/>
    <m/>
    <m/>
    <m/>
    <m/>
    <m/>
    <m/>
    <m/>
    <m/>
    <m/>
    <m/>
    <m/>
    <m/>
    <m/>
    <m/>
    <m/>
    <m/>
    <m/>
    <m/>
    <n v="0"/>
    <m/>
    <m/>
    <m/>
    <m/>
    <m/>
    <m/>
    <m/>
    <m/>
    <m/>
    <m/>
    <m/>
    <m/>
    <m/>
    <m/>
    <m/>
    <m/>
    <m/>
    <m/>
    <m/>
    <m/>
    <m/>
    <m/>
    <m/>
    <m/>
    <m/>
    <m/>
    <m/>
    <m/>
    <m/>
    <m/>
    <m/>
    <m/>
    <m/>
    <m/>
    <m/>
    <m/>
    <m/>
    <m/>
    <m/>
    <m/>
    <m/>
    <m/>
    <m/>
    <m/>
  </r>
  <r>
    <b v="1"/>
    <n v="133"/>
    <s v="L-1538-169844722"/>
    <s v="1000007804"/>
    <s v="Aal"/>
    <s v="https://portal.dnb.de/opac.htm?method=simpleSearch&amp;cqlMode=true&amp;query=idn%3D1000007804"/>
    <s v="III 6, 11 a"/>
    <s v="III 6, 11 a"/>
    <m/>
    <m/>
    <x v="2"/>
    <m/>
    <m/>
    <m/>
    <m/>
    <m/>
    <m/>
    <m/>
    <m/>
    <m/>
    <m/>
    <m/>
    <m/>
    <m/>
    <m/>
    <m/>
    <x v="4"/>
    <s v="x"/>
    <m/>
    <s v="h/E"/>
    <m/>
    <m/>
    <m/>
    <m/>
    <m/>
    <s v="Pa"/>
    <m/>
    <m/>
    <m/>
    <m/>
    <m/>
    <m/>
    <m/>
    <m/>
    <m/>
    <m/>
    <m/>
    <m/>
    <m/>
    <s v="110"/>
    <m/>
    <m/>
    <m/>
    <s v="n"/>
    <n v="0"/>
    <m/>
    <m/>
    <m/>
    <m/>
    <m/>
    <m/>
    <m/>
    <s v="Schaden stabil"/>
    <m/>
    <m/>
    <m/>
    <m/>
    <m/>
    <m/>
    <m/>
    <m/>
    <m/>
    <m/>
    <m/>
    <m/>
    <m/>
    <m/>
    <m/>
    <m/>
    <m/>
    <m/>
    <m/>
    <m/>
    <m/>
    <m/>
    <m/>
    <m/>
    <m/>
    <m/>
    <m/>
    <m/>
    <m/>
    <m/>
    <m/>
    <m/>
    <m/>
    <m/>
    <m/>
    <m/>
  </r>
  <r>
    <b v="1"/>
    <n v="134"/>
    <s v="L-1555-163773319"/>
    <s v="997393971"/>
    <s v="Afl"/>
    <s v="https://portal.dnb.de/opac.htm?method=simpleSearch&amp;cqlMode=true&amp;query=idn%3D997393971"/>
    <s v="III 6, 11 b"/>
    <s v="III 6, 11 b"/>
    <m/>
    <m/>
    <x v="0"/>
    <m/>
    <m/>
    <m/>
    <m/>
    <m/>
    <m/>
    <m/>
    <m/>
    <m/>
    <m/>
    <m/>
    <m/>
    <m/>
    <m/>
    <m/>
    <x v="0"/>
    <m/>
    <m/>
    <m/>
    <m/>
    <m/>
    <m/>
    <m/>
    <m/>
    <m/>
    <m/>
    <m/>
    <m/>
    <m/>
    <m/>
    <m/>
    <m/>
    <m/>
    <m/>
    <m/>
    <m/>
    <m/>
    <m/>
    <m/>
    <m/>
    <m/>
    <m/>
    <m/>
    <n v="0"/>
    <m/>
    <m/>
    <m/>
    <m/>
    <m/>
    <m/>
    <m/>
    <m/>
    <m/>
    <m/>
    <m/>
    <m/>
    <m/>
    <m/>
    <m/>
    <m/>
    <m/>
    <m/>
    <m/>
    <m/>
    <m/>
    <m/>
    <m/>
    <m/>
    <m/>
    <m/>
    <m/>
    <m/>
    <m/>
    <m/>
    <m/>
    <m/>
    <m/>
    <m/>
    <m/>
    <m/>
    <m/>
    <m/>
    <m/>
    <m/>
    <m/>
    <m/>
    <m/>
    <m/>
  </r>
  <r>
    <b v="1"/>
    <n v="135"/>
    <s v="L-1555-163773475"/>
    <s v="997394153"/>
    <s v="Afl"/>
    <s v="https://portal.dnb.de/opac.htm?method=simpleSearch&amp;cqlMode=true&amp;query=idn%3D997394153"/>
    <s v="III 6, 11 b"/>
    <s v="III 6, 11 b"/>
    <m/>
    <m/>
    <x v="0"/>
    <m/>
    <m/>
    <m/>
    <m/>
    <m/>
    <m/>
    <m/>
    <m/>
    <m/>
    <m/>
    <m/>
    <m/>
    <m/>
    <m/>
    <m/>
    <x v="0"/>
    <m/>
    <m/>
    <m/>
    <m/>
    <m/>
    <m/>
    <m/>
    <m/>
    <m/>
    <m/>
    <m/>
    <m/>
    <m/>
    <m/>
    <m/>
    <m/>
    <m/>
    <m/>
    <m/>
    <m/>
    <m/>
    <m/>
    <m/>
    <m/>
    <m/>
    <m/>
    <m/>
    <n v="0"/>
    <m/>
    <m/>
    <m/>
    <m/>
    <m/>
    <m/>
    <m/>
    <m/>
    <m/>
    <m/>
    <m/>
    <m/>
    <m/>
    <m/>
    <m/>
    <m/>
    <m/>
    <m/>
    <m/>
    <m/>
    <m/>
    <m/>
    <m/>
    <m/>
    <m/>
    <m/>
    <m/>
    <m/>
    <m/>
    <m/>
    <m/>
    <m/>
    <m/>
    <m/>
    <m/>
    <m/>
    <m/>
    <m/>
    <m/>
    <m/>
    <m/>
    <m/>
    <m/>
    <m/>
  </r>
  <r>
    <b v="1"/>
    <n v="136"/>
    <s v="L-1557-167183141"/>
    <s v="99889818X"/>
    <s v="Aal"/>
    <s v="https://portal.dnb.de/opac.htm?method=simpleSearch&amp;cqlMode=true&amp;query=idn%3D99889818X"/>
    <s v="III 6, 11 c"/>
    <s v="III 6, 11 c"/>
    <m/>
    <m/>
    <x v="0"/>
    <m/>
    <m/>
    <m/>
    <m/>
    <m/>
    <m/>
    <m/>
    <m/>
    <m/>
    <m/>
    <m/>
    <m/>
    <m/>
    <m/>
    <m/>
    <x v="0"/>
    <m/>
    <m/>
    <m/>
    <m/>
    <m/>
    <m/>
    <m/>
    <m/>
    <m/>
    <m/>
    <m/>
    <m/>
    <m/>
    <m/>
    <m/>
    <m/>
    <m/>
    <m/>
    <m/>
    <m/>
    <m/>
    <m/>
    <m/>
    <m/>
    <m/>
    <m/>
    <m/>
    <n v="0"/>
    <m/>
    <m/>
    <m/>
    <m/>
    <m/>
    <m/>
    <m/>
    <m/>
    <m/>
    <m/>
    <m/>
    <m/>
    <m/>
    <m/>
    <m/>
    <m/>
    <m/>
    <m/>
    <m/>
    <m/>
    <m/>
    <m/>
    <m/>
    <m/>
    <m/>
    <m/>
    <m/>
    <m/>
    <m/>
    <m/>
    <m/>
    <m/>
    <m/>
    <m/>
    <m/>
    <m/>
    <m/>
    <m/>
    <m/>
    <m/>
    <m/>
    <m/>
    <m/>
    <m/>
  </r>
  <r>
    <b v="1"/>
    <m/>
    <s v="L-1516-163534160"/>
    <s v="997238364"/>
    <s v="Afl"/>
    <m/>
    <s v="III 6, 12"/>
    <s v="III 6, 12"/>
    <m/>
    <m/>
    <x v="0"/>
    <m/>
    <m/>
    <m/>
    <m/>
    <m/>
    <m/>
    <m/>
    <m/>
    <m/>
    <m/>
    <m/>
    <m/>
    <m/>
    <m/>
    <m/>
    <x v="0"/>
    <m/>
    <m/>
    <m/>
    <m/>
    <m/>
    <m/>
    <m/>
    <m/>
    <m/>
    <m/>
    <m/>
    <m/>
    <m/>
    <m/>
    <m/>
    <m/>
    <m/>
    <m/>
    <m/>
    <m/>
    <m/>
    <m/>
    <m/>
    <m/>
    <m/>
    <m/>
    <m/>
    <m/>
    <m/>
    <m/>
    <m/>
    <m/>
    <m/>
    <m/>
    <m/>
    <m/>
    <m/>
    <m/>
    <m/>
    <m/>
    <m/>
    <m/>
    <m/>
    <m/>
    <m/>
    <m/>
    <m/>
    <m/>
    <m/>
    <m/>
    <m/>
    <m/>
    <m/>
    <m/>
    <m/>
    <m/>
    <m/>
    <m/>
    <m/>
    <m/>
    <m/>
    <m/>
    <m/>
    <m/>
    <m/>
    <m/>
    <m/>
    <m/>
    <m/>
    <m/>
    <m/>
    <m/>
  </r>
  <r>
    <b v="1"/>
    <n v="91"/>
    <s v="L-1516-163533857"/>
    <s v="99723816X"/>
    <s v="Afl"/>
    <s v="https://portal.dnb.de/opac.htm?method=simpleSearch&amp;cqlMode=true&amp;query=idn%3D99723816X"/>
    <s v="III 6, 12 - 1"/>
    <s v="III 6, 12"/>
    <m/>
    <m/>
    <x v="3"/>
    <m/>
    <m/>
    <m/>
    <m/>
    <m/>
    <m/>
    <m/>
    <m/>
    <m/>
    <m/>
    <m/>
    <m/>
    <m/>
    <m/>
    <m/>
    <x v="3"/>
    <m/>
    <m/>
    <s v="f"/>
    <m/>
    <m/>
    <m/>
    <m/>
    <m/>
    <s v="Pa"/>
    <m/>
    <m/>
    <m/>
    <m/>
    <m/>
    <m/>
    <m/>
    <m/>
    <m/>
    <m/>
    <m/>
    <n v="0"/>
    <s v="x"/>
    <s v="60"/>
    <m/>
    <m/>
    <m/>
    <s v="n"/>
    <n v="0"/>
    <m/>
    <m/>
    <m/>
    <m/>
    <m/>
    <s v="x sauer"/>
    <s v="x"/>
    <m/>
    <m/>
    <s v="Box (sperrt)"/>
    <m/>
    <m/>
    <m/>
    <m/>
    <m/>
    <m/>
    <m/>
    <m/>
    <m/>
    <m/>
    <m/>
    <m/>
    <m/>
    <m/>
    <m/>
    <m/>
    <m/>
    <m/>
    <m/>
    <m/>
    <m/>
    <m/>
    <m/>
    <m/>
    <m/>
    <m/>
    <m/>
    <m/>
    <m/>
    <m/>
    <m/>
    <m/>
    <m/>
    <m/>
  </r>
  <r>
    <b v="1"/>
    <n v="92"/>
    <s v="L-1516-163533954"/>
    <s v="997238208"/>
    <s v="Afl"/>
    <s v="https://portal.dnb.de/opac.htm?method=simpleSearch&amp;cqlMode=true&amp;query=idn%3D997238208"/>
    <s v="III 6, 12 - 1 (angebunden)"/>
    <s v="III 6, 12"/>
    <m/>
    <m/>
    <x v="0"/>
    <m/>
    <m/>
    <m/>
    <m/>
    <m/>
    <m/>
    <m/>
    <m/>
    <m/>
    <m/>
    <m/>
    <m/>
    <m/>
    <m/>
    <m/>
    <x v="0"/>
    <m/>
    <m/>
    <m/>
    <m/>
    <m/>
    <m/>
    <m/>
    <m/>
    <m/>
    <m/>
    <m/>
    <m/>
    <m/>
    <m/>
    <m/>
    <m/>
    <m/>
    <m/>
    <m/>
    <m/>
    <m/>
    <m/>
    <m/>
    <m/>
    <m/>
    <m/>
    <m/>
    <n v="0"/>
    <m/>
    <m/>
    <m/>
    <m/>
    <m/>
    <m/>
    <m/>
    <m/>
    <m/>
    <m/>
    <m/>
    <m/>
    <m/>
    <m/>
    <m/>
    <m/>
    <m/>
    <m/>
    <m/>
    <m/>
    <m/>
    <m/>
    <m/>
    <m/>
    <m/>
    <m/>
    <m/>
    <m/>
    <m/>
    <m/>
    <m/>
    <m/>
    <m/>
    <m/>
    <m/>
    <m/>
    <m/>
    <m/>
    <m/>
    <m/>
    <m/>
    <m/>
    <m/>
    <m/>
  </r>
  <r>
    <b v="1"/>
    <n v="90"/>
    <s v="L-1516-163534381"/>
    <s v="997238526"/>
    <s v="Afl"/>
    <s v="https://portal.dnb.de/opac.htm?method=simpleSearch&amp;cqlMode=true&amp;query=idn%3D997238526"/>
    <s v="III 6, 12 - 2 (angebunden)"/>
    <s v="III 6, 12"/>
    <m/>
    <m/>
    <x v="0"/>
    <m/>
    <m/>
    <m/>
    <m/>
    <m/>
    <m/>
    <m/>
    <m/>
    <m/>
    <m/>
    <m/>
    <m/>
    <m/>
    <m/>
    <m/>
    <x v="0"/>
    <m/>
    <m/>
    <m/>
    <m/>
    <m/>
    <m/>
    <m/>
    <m/>
    <m/>
    <m/>
    <m/>
    <m/>
    <m/>
    <m/>
    <m/>
    <m/>
    <m/>
    <m/>
    <m/>
    <m/>
    <m/>
    <m/>
    <m/>
    <m/>
    <m/>
    <m/>
    <m/>
    <n v="0"/>
    <m/>
    <m/>
    <m/>
    <m/>
    <m/>
    <m/>
    <m/>
    <m/>
    <m/>
    <m/>
    <m/>
    <m/>
    <m/>
    <m/>
    <m/>
    <m/>
    <m/>
    <m/>
    <m/>
    <m/>
    <m/>
    <m/>
    <m/>
    <m/>
    <m/>
    <m/>
    <m/>
    <m/>
    <m/>
    <m/>
    <m/>
    <m/>
    <m/>
    <m/>
    <m/>
    <m/>
    <m/>
    <m/>
    <m/>
    <m/>
    <m/>
    <m/>
    <m/>
    <m/>
  </r>
  <r>
    <b v="0"/>
    <n v="93"/>
    <s v="L-1517-315464437"/>
    <s v="1066936609"/>
    <m/>
    <s v="https://portal.dnb.de/opac.htm?method=simpleSearch&amp;cqlMode=true&amp;query=idn%3D1066936609"/>
    <s v="III 6, 13"/>
    <m/>
    <m/>
    <m/>
    <x v="0"/>
    <m/>
    <m/>
    <m/>
    <m/>
    <m/>
    <m/>
    <m/>
    <m/>
    <m/>
    <m/>
    <m/>
    <m/>
    <m/>
    <m/>
    <m/>
    <x v="0"/>
    <m/>
    <m/>
    <m/>
    <m/>
    <m/>
    <m/>
    <m/>
    <m/>
    <m/>
    <m/>
    <m/>
    <m/>
    <m/>
    <m/>
    <m/>
    <m/>
    <m/>
    <m/>
    <m/>
    <m/>
    <m/>
    <m/>
    <m/>
    <m/>
    <m/>
    <m/>
    <m/>
    <n v="0"/>
    <m/>
    <m/>
    <m/>
    <m/>
    <m/>
    <m/>
    <m/>
    <m/>
    <m/>
    <m/>
    <m/>
    <m/>
    <m/>
    <m/>
    <m/>
    <m/>
    <m/>
    <m/>
    <m/>
    <m/>
    <m/>
    <m/>
    <m/>
    <m/>
    <m/>
    <m/>
    <m/>
    <m/>
    <m/>
    <m/>
    <m/>
    <m/>
    <m/>
    <m/>
    <m/>
    <m/>
    <m/>
    <m/>
    <m/>
    <m/>
    <m/>
    <m/>
    <m/>
    <m/>
  </r>
  <r>
    <b v="1"/>
    <m/>
    <s v="L-9999-414175085"/>
    <s v="1137896493"/>
    <s v="Qd"/>
    <m/>
    <s v="III 6, 13"/>
    <s v="III 6, 13"/>
    <m/>
    <m/>
    <x v="0"/>
    <m/>
    <m/>
    <m/>
    <m/>
    <m/>
    <m/>
    <m/>
    <m/>
    <m/>
    <m/>
    <m/>
    <m/>
    <m/>
    <m/>
    <m/>
    <x v="0"/>
    <m/>
    <m/>
    <m/>
    <m/>
    <m/>
    <m/>
    <m/>
    <m/>
    <m/>
    <m/>
    <m/>
    <m/>
    <m/>
    <m/>
    <m/>
    <m/>
    <m/>
    <m/>
    <m/>
    <m/>
    <m/>
    <m/>
    <m/>
    <m/>
    <m/>
    <m/>
    <m/>
    <m/>
    <m/>
    <m/>
    <m/>
    <m/>
    <m/>
    <m/>
    <m/>
    <m/>
    <m/>
    <m/>
    <m/>
    <m/>
    <m/>
    <m/>
    <m/>
    <m/>
    <m/>
    <m/>
    <m/>
    <m/>
    <m/>
    <m/>
    <m/>
    <m/>
    <m/>
    <m/>
    <m/>
    <m/>
    <m/>
    <m/>
    <m/>
    <m/>
    <m/>
    <m/>
    <m/>
    <m/>
    <m/>
    <m/>
    <m/>
    <m/>
    <m/>
    <m/>
    <m/>
    <m/>
  </r>
  <r>
    <b v="0"/>
    <n v="137"/>
    <s v="L-1517-668125241"/>
    <s v="1207570680"/>
    <m/>
    <s v="https://portal.dnb.de/opac.htm?method=simpleSearch&amp;cqlMode=true&amp;query=idn%3D1207570680"/>
    <s v="III 6, 13 (Angebundenes Werk)"/>
    <m/>
    <m/>
    <m/>
    <x v="0"/>
    <m/>
    <m/>
    <m/>
    <m/>
    <m/>
    <m/>
    <m/>
    <m/>
    <m/>
    <m/>
    <m/>
    <m/>
    <m/>
    <m/>
    <m/>
    <x v="0"/>
    <m/>
    <m/>
    <m/>
    <m/>
    <m/>
    <m/>
    <m/>
    <m/>
    <m/>
    <m/>
    <m/>
    <m/>
    <m/>
    <m/>
    <m/>
    <m/>
    <m/>
    <m/>
    <m/>
    <m/>
    <m/>
    <m/>
    <m/>
    <m/>
    <m/>
    <m/>
    <m/>
    <n v="0"/>
    <m/>
    <m/>
    <m/>
    <m/>
    <m/>
    <m/>
    <m/>
    <m/>
    <m/>
    <m/>
    <m/>
    <m/>
    <m/>
    <m/>
    <m/>
    <m/>
    <m/>
    <m/>
    <m/>
    <m/>
    <m/>
    <m/>
    <m/>
    <m/>
    <m/>
    <m/>
    <m/>
    <m/>
    <m/>
    <m/>
    <m/>
    <m/>
    <m/>
    <m/>
    <m/>
    <m/>
    <m/>
    <m/>
    <m/>
    <m/>
    <m/>
    <m/>
    <m/>
    <m/>
  </r>
  <r>
    <b v="1"/>
    <n v="94"/>
    <s v="L-1520-315328991"/>
    <s v="1066871159"/>
    <s v="Aaf"/>
    <s v="https://portal.dnb.de/opac.htm?method=simpleSearch&amp;cqlMode=true&amp;query=idn%3D1066871159"/>
    <s v="III 6, 14"/>
    <s v="III 6, 14"/>
    <m/>
    <m/>
    <x v="0"/>
    <m/>
    <m/>
    <m/>
    <m/>
    <m/>
    <m/>
    <m/>
    <m/>
    <m/>
    <m/>
    <m/>
    <m/>
    <m/>
    <m/>
    <m/>
    <x v="0"/>
    <m/>
    <m/>
    <m/>
    <m/>
    <m/>
    <m/>
    <m/>
    <m/>
    <m/>
    <m/>
    <m/>
    <m/>
    <m/>
    <m/>
    <m/>
    <m/>
    <m/>
    <m/>
    <m/>
    <m/>
    <m/>
    <m/>
    <m/>
    <m/>
    <m/>
    <m/>
    <m/>
    <n v="0"/>
    <m/>
    <m/>
    <m/>
    <m/>
    <m/>
    <m/>
    <m/>
    <m/>
    <m/>
    <m/>
    <m/>
    <m/>
    <m/>
    <m/>
    <m/>
    <m/>
    <m/>
    <m/>
    <m/>
    <m/>
    <m/>
    <m/>
    <m/>
    <m/>
    <m/>
    <m/>
    <m/>
    <m/>
    <m/>
    <m/>
    <m/>
    <m/>
    <m/>
    <m/>
    <m/>
    <m/>
    <m/>
    <m/>
    <m/>
    <m/>
    <m/>
    <m/>
    <m/>
    <m/>
  </r>
  <r>
    <b v="1"/>
    <n v="138"/>
    <s v="L-1522-176986065"/>
    <s v="1002284589"/>
    <s v="Afl"/>
    <s v="https://portal.dnb.de/opac.htm?method=simpleSearch&amp;cqlMode=true&amp;query=idn%3D1002284589"/>
    <s v="III 6, 14 a"/>
    <s v="III 6, 14a"/>
    <m/>
    <m/>
    <x v="2"/>
    <m/>
    <m/>
    <m/>
    <m/>
    <m/>
    <m/>
    <m/>
    <m/>
    <m/>
    <m/>
    <m/>
    <m/>
    <m/>
    <m/>
    <m/>
    <x v="3"/>
    <m/>
    <s v="x"/>
    <s v="f"/>
    <m/>
    <m/>
    <m/>
    <m/>
    <m/>
    <s v="Pa"/>
    <m/>
    <m/>
    <m/>
    <m/>
    <m/>
    <m/>
    <m/>
    <m/>
    <m/>
    <m/>
    <m/>
    <m/>
    <m/>
    <s v="110"/>
    <m/>
    <m/>
    <m/>
    <s v="n"/>
    <n v="0"/>
    <m/>
    <s v="Gewebe"/>
    <m/>
    <m/>
    <m/>
    <m/>
    <m/>
    <m/>
    <m/>
    <m/>
    <m/>
    <m/>
    <m/>
    <m/>
    <m/>
    <m/>
    <m/>
    <m/>
    <m/>
    <m/>
    <m/>
    <m/>
    <m/>
    <m/>
    <m/>
    <m/>
    <m/>
    <m/>
    <m/>
    <m/>
    <m/>
    <m/>
    <m/>
    <m/>
    <m/>
    <m/>
    <m/>
    <m/>
    <m/>
    <m/>
    <m/>
    <m/>
    <m/>
    <m/>
  </r>
  <r>
    <b v="1"/>
    <n v="139"/>
    <s v="L-1517-170718212"/>
    <s v="1000490092"/>
    <s v="Aal"/>
    <s v="https://portal.dnb.de/opac.htm?method=simpleSearch&amp;cqlMode=true&amp;query=idn%3D1000490092"/>
    <s v="III 6, 14 b"/>
    <s v="III 6, 14b"/>
    <m/>
    <m/>
    <x v="0"/>
    <m/>
    <m/>
    <m/>
    <m/>
    <m/>
    <m/>
    <m/>
    <m/>
    <m/>
    <m/>
    <m/>
    <m/>
    <m/>
    <m/>
    <m/>
    <x v="0"/>
    <m/>
    <m/>
    <m/>
    <m/>
    <m/>
    <m/>
    <m/>
    <m/>
    <m/>
    <m/>
    <m/>
    <m/>
    <m/>
    <m/>
    <m/>
    <m/>
    <m/>
    <m/>
    <m/>
    <m/>
    <m/>
    <m/>
    <m/>
    <m/>
    <m/>
    <m/>
    <m/>
    <n v="0"/>
    <m/>
    <m/>
    <m/>
    <m/>
    <m/>
    <m/>
    <m/>
    <m/>
    <m/>
    <m/>
    <m/>
    <m/>
    <m/>
    <m/>
    <m/>
    <m/>
    <m/>
    <m/>
    <m/>
    <m/>
    <m/>
    <m/>
    <m/>
    <m/>
    <m/>
    <m/>
    <m/>
    <m/>
    <m/>
    <m/>
    <m/>
    <m/>
    <m/>
    <m/>
    <m/>
    <m/>
    <m/>
    <m/>
    <m/>
    <m/>
    <m/>
    <m/>
    <m/>
    <m/>
  </r>
  <r>
    <b v="1"/>
    <n v="140"/>
    <s v="L-1522-167627902"/>
    <s v="999154273"/>
    <s v="Aal"/>
    <s v="https://portal.dnb.de/opac.htm?method=simpleSearch&amp;cqlMode=true&amp;query=idn%3D999154273"/>
    <s v="III 6, 14 c"/>
    <s v="III 6, 14c"/>
    <m/>
    <m/>
    <x v="0"/>
    <m/>
    <m/>
    <m/>
    <m/>
    <m/>
    <m/>
    <m/>
    <m/>
    <m/>
    <m/>
    <m/>
    <m/>
    <m/>
    <m/>
    <m/>
    <x v="0"/>
    <m/>
    <m/>
    <m/>
    <m/>
    <m/>
    <m/>
    <m/>
    <m/>
    <m/>
    <m/>
    <m/>
    <m/>
    <m/>
    <m/>
    <m/>
    <m/>
    <m/>
    <m/>
    <m/>
    <m/>
    <m/>
    <m/>
    <m/>
    <m/>
    <m/>
    <m/>
    <m/>
    <n v="0"/>
    <m/>
    <m/>
    <m/>
    <m/>
    <m/>
    <m/>
    <m/>
    <m/>
    <m/>
    <m/>
    <m/>
    <m/>
    <m/>
    <m/>
    <m/>
    <m/>
    <m/>
    <m/>
    <m/>
    <m/>
    <m/>
    <m/>
    <m/>
    <m/>
    <m/>
    <m/>
    <m/>
    <m/>
    <m/>
    <m/>
    <m/>
    <m/>
    <m/>
    <m/>
    <m/>
    <m/>
    <m/>
    <m/>
    <m/>
    <m/>
    <m/>
    <m/>
    <m/>
    <m/>
  </r>
  <r>
    <b v="1"/>
    <n v="95"/>
    <s v="L-1520-315323825"/>
    <s v="106686554X"/>
    <s v="Aaf"/>
    <s v="https://portal.dnb.de/opac.htm?method=simpleSearch&amp;cqlMode=true&amp;query=idn%3D106686554X"/>
    <s v="III 6, 15"/>
    <s v="III 6, 15"/>
    <m/>
    <m/>
    <x v="0"/>
    <m/>
    <m/>
    <m/>
    <m/>
    <m/>
    <m/>
    <m/>
    <m/>
    <m/>
    <m/>
    <m/>
    <m/>
    <m/>
    <m/>
    <m/>
    <x v="0"/>
    <m/>
    <m/>
    <m/>
    <m/>
    <m/>
    <m/>
    <m/>
    <m/>
    <m/>
    <m/>
    <m/>
    <m/>
    <m/>
    <m/>
    <m/>
    <m/>
    <m/>
    <m/>
    <m/>
    <m/>
    <m/>
    <m/>
    <m/>
    <m/>
    <m/>
    <m/>
    <m/>
    <n v="0"/>
    <m/>
    <m/>
    <m/>
    <m/>
    <m/>
    <m/>
    <m/>
    <m/>
    <m/>
    <m/>
    <m/>
    <m/>
    <m/>
    <m/>
    <m/>
    <m/>
    <m/>
    <m/>
    <m/>
    <m/>
    <m/>
    <m/>
    <m/>
    <m/>
    <m/>
    <m/>
    <m/>
    <m/>
    <m/>
    <m/>
    <m/>
    <m/>
    <m/>
    <m/>
    <m/>
    <m/>
    <m/>
    <m/>
    <m/>
    <m/>
    <m/>
    <m/>
    <m/>
    <m/>
  </r>
  <r>
    <b v="0"/>
    <n v="142"/>
    <s v="L-1531-16647780X"/>
    <s v="998550892"/>
    <m/>
    <s v="https://portal.dnb.de/opac.htm?method=simpleSearch&amp;cqlMode=true&amp;query=idn%3D998550892"/>
    <s v="III 6, 15 a"/>
    <m/>
    <s v="X"/>
    <s v="Ledereinband, Schließen, erhabene Buchbeschläge"/>
    <x v="1"/>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0"/>
    <n v="141"/>
    <s v="L-1521-159347181"/>
    <s v="995362432"/>
    <m/>
    <s v="https://portal.dnb.de/opac.htm?method=simpleSearch&amp;cqlMode=true&amp;query=idn%3D995362432"/>
    <s v="III 6, 15 a (Angebundenes Werk)"/>
    <m/>
    <m/>
    <m/>
    <x v="0"/>
    <m/>
    <m/>
    <m/>
    <m/>
    <m/>
    <m/>
    <m/>
    <m/>
    <m/>
    <m/>
    <m/>
    <m/>
    <m/>
    <m/>
    <m/>
    <x v="0"/>
    <m/>
    <m/>
    <m/>
    <m/>
    <m/>
    <m/>
    <m/>
    <m/>
    <m/>
    <m/>
    <m/>
    <m/>
    <m/>
    <m/>
    <m/>
    <m/>
    <m/>
    <m/>
    <m/>
    <m/>
    <m/>
    <m/>
    <m/>
    <m/>
    <m/>
    <m/>
    <m/>
    <n v="0"/>
    <m/>
    <m/>
    <m/>
    <m/>
    <m/>
    <m/>
    <m/>
    <m/>
    <m/>
    <m/>
    <m/>
    <m/>
    <m/>
    <m/>
    <m/>
    <m/>
    <m/>
    <m/>
    <m/>
    <m/>
    <m/>
    <m/>
    <m/>
    <m/>
    <m/>
    <m/>
    <m/>
    <m/>
    <m/>
    <m/>
    <m/>
    <m/>
    <m/>
    <m/>
    <m/>
    <m/>
    <m/>
    <m/>
    <m/>
    <m/>
    <m/>
    <m/>
    <m/>
    <m/>
  </r>
  <r>
    <b v="1"/>
    <n v="145"/>
    <s v="L-1533-176474358"/>
    <s v="1002109876"/>
    <s v="Aal"/>
    <s v="https://portal.dnb.de/opac.htm?method=simpleSearch&amp;cqlMode=true&amp;query=idn%3D1002109876"/>
    <s v="III 6, 15 b"/>
    <s v="III 6, 15b"/>
    <m/>
    <m/>
    <x v="3"/>
    <m/>
    <m/>
    <m/>
    <m/>
    <m/>
    <m/>
    <m/>
    <m/>
    <m/>
    <m/>
    <m/>
    <m/>
    <m/>
    <m/>
    <m/>
    <x v="3"/>
    <m/>
    <m/>
    <s v="f"/>
    <m/>
    <m/>
    <m/>
    <m/>
    <s v="x"/>
    <s v="Pa"/>
    <m/>
    <m/>
    <m/>
    <m/>
    <m/>
    <m/>
    <m/>
    <m/>
    <m/>
    <m/>
    <m/>
    <m/>
    <m/>
    <s v="45"/>
    <m/>
    <m/>
    <m/>
    <s v="n"/>
    <n v="0"/>
    <m/>
    <m/>
    <m/>
    <s v="x"/>
    <m/>
    <m/>
    <m/>
    <m/>
    <s v="x? 45"/>
    <m/>
    <m/>
    <m/>
    <m/>
    <m/>
    <m/>
    <m/>
    <m/>
    <m/>
    <m/>
    <m/>
    <m/>
    <m/>
    <m/>
    <m/>
    <m/>
    <m/>
    <m/>
    <m/>
    <m/>
    <m/>
    <m/>
    <m/>
    <m/>
    <m/>
    <m/>
    <m/>
    <m/>
    <m/>
    <m/>
    <m/>
    <m/>
    <m/>
    <m/>
    <m/>
  </r>
  <r>
    <b v="0"/>
    <n v="143"/>
    <s v="L-1533-154002852"/>
    <s v="993914608"/>
    <m/>
    <s v="https://portal.dnb.de/opac.htm?method=simpleSearch&amp;cqlMode=true&amp;query=idn%3D993914608"/>
    <s v="III 6, 15 b (angebunden?)"/>
    <m/>
    <m/>
    <m/>
    <x v="0"/>
    <m/>
    <m/>
    <m/>
    <m/>
    <m/>
    <m/>
    <m/>
    <m/>
    <m/>
    <m/>
    <m/>
    <m/>
    <m/>
    <m/>
    <m/>
    <x v="0"/>
    <m/>
    <m/>
    <m/>
    <m/>
    <m/>
    <m/>
    <m/>
    <m/>
    <m/>
    <m/>
    <m/>
    <m/>
    <m/>
    <m/>
    <m/>
    <m/>
    <m/>
    <m/>
    <m/>
    <m/>
    <m/>
    <m/>
    <m/>
    <m/>
    <m/>
    <m/>
    <m/>
    <n v="0"/>
    <m/>
    <m/>
    <m/>
    <m/>
    <m/>
    <m/>
    <m/>
    <m/>
    <m/>
    <m/>
    <m/>
    <m/>
    <m/>
    <m/>
    <m/>
    <m/>
    <m/>
    <m/>
    <m/>
    <m/>
    <m/>
    <m/>
    <m/>
    <m/>
    <m/>
    <m/>
    <m/>
    <m/>
    <m/>
    <m/>
    <m/>
    <m/>
    <m/>
    <m/>
    <m/>
    <m/>
    <m/>
    <m/>
    <m/>
    <m/>
    <m/>
    <m/>
    <m/>
    <m/>
  </r>
  <r>
    <b v="0"/>
    <n v="144"/>
    <s v="L-1533-175496242"/>
    <s v="1001756231"/>
    <m/>
    <s v="https://portal.dnb.de/opac.htm?method=simpleSearch&amp;cqlMode=true&amp;query=idn%3D1001756231"/>
    <s v="III 6, 15 b (angebunden?)"/>
    <m/>
    <m/>
    <m/>
    <x v="0"/>
    <m/>
    <m/>
    <m/>
    <m/>
    <m/>
    <m/>
    <m/>
    <m/>
    <m/>
    <m/>
    <m/>
    <m/>
    <m/>
    <m/>
    <m/>
    <x v="0"/>
    <m/>
    <m/>
    <m/>
    <m/>
    <m/>
    <m/>
    <m/>
    <m/>
    <m/>
    <m/>
    <m/>
    <m/>
    <m/>
    <m/>
    <m/>
    <m/>
    <m/>
    <m/>
    <m/>
    <m/>
    <m/>
    <m/>
    <m/>
    <m/>
    <m/>
    <m/>
    <m/>
    <n v="0"/>
    <m/>
    <m/>
    <m/>
    <m/>
    <m/>
    <m/>
    <m/>
    <m/>
    <m/>
    <m/>
    <m/>
    <m/>
    <m/>
    <m/>
    <m/>
    <m/>
    <m/>
    <m/>
    <m/>
    <m/>
    <m/>
    <m/>
    <m/>
    <m/>
    <m/>
    <m/>
    <m/>
    <m/>
    <m/>
    <m/>
    <m/>
    <m/>
    <m/>
    <m/>
    <m/>
    <m/>
    <m/>
    <m/>
    <m/>
    <m/>
    <m/>
    <m/>
    <m/>
    <m/>
  </r>
  <r>
    <b v="0"/>
    <n v="146"/>
    <s v="L-9999-155943421"/>
    <s v="994442157"/>
    <m/>
    <s v="https://portal.dnb.de/opac.htm?method=simpleSearch&amp;cqlMode=true&amp;query=idn%3D994442157"/>
    <s v="III 6, 15 b (angebunden?)"/>
    <m/>
    <m/>
    <m/>
    <x v="0"/>
    <m/>
    <m/>
    <m/>
    <m/>
    <m/>
    <m/>
    <m/>
    <m/>
    <m/>
    <m/>
    <m/>
    <m/>
    <m/>
    <m/>
    <m/>
    <x v="0"/>
    <m/>
    <m/>
    <m/>
    <m/>
    <m/>
    <m/>
    <m/>
    <m/>
    <m/>
    <m/>
    <m/>
    <m/>
    <m/>
    <m/>
    <m/>
    <m/>
    <m/>
    <m/>
    <m/>
    <m/>
    <m/>
    <m/>
    <m/>
    <m/>
    <m/>
    <m/>
    <m/>
    <n v="0"/>
    <m/>
    <m/>
    <m/>
    <m/>
    <m/>
    <m/>
    <m/>
    <m/>
    <m/>
    <m/>
    <m/>
    <m/>
    <m/>
    <m/>
    <m/>
    <m/>
    <m/>
    <m/>
    <m/>
    <m/>
    <m/>
    <m/>
    <m/>
    <m/>
    <m/>
    <m/>
    <m/>
    <m/>
    <m/>
    <m/>
    <m/>
    <m/>
    <m/>
    <m/>
    <m/>
    <m/>
    <m/>
    <m/>
    <m/>
    <m/>
    <m/>
    <m/>
    <m/>
    <m/>
  </r>
  <r>
    <b v="1"/>
    <n v="147"/>
    <s v="L-1535-169968472"/>
    <s v="1000069990"/>
    <s v="Aal"/>
    <s v="https://portal.dnb.de/opac.htm?method=simpleSearch&amp;cqlMode=true&amp;query=idn%3D1000069990"/>
    <s v="III 6, 15 c"/>
    <s v="III 6, 15 c"/>
    <m/>
    <m/>
    <x v="3"/>
    <m/>
    <m/>
    <m/>
    <m/>
    <m/>
    <m/>
    <m/>
    <m/>
    <m/>
    <m/>
    <m/>
    <m/>
    <m/>
    <m/>
    <m/>
    <x v="2"/>
    <m/>
    <s v="x"/>
    <s v="f/V"/>
    <m/>
    <m/>
    <m/>
    <m/>
    <m/>
    <s v="Pa"/>
    <m/>
    <m/>
    <m/>
    <m/>
    <m/>
    <m/>
    <m/>
    <m/>
    <m/>
    <m/>
    <m/>
    <m/>
    <m/>
    <s v="45"/>
    <m/>
    <m/>
    <m/>
    <s v="n"/>
    <n v="0"/>
    <m/>
    <s v="Halbgewebe mit Papier"/>
    <m/>
    <m/>
    <m/>
    <m/>
    <m/>
    <m/>
    <m/>
    <m/>
    <m/>
    <m/>
    <m/>
    <m/>
    <m/>
    <m/>
    <m/>
    <m/>
    <m/>
    <m/>
    <m/>
    <m/>
    <m/>
    <m/>
    <m/>
    <m/>
    <m/>
    <m/>
    <m/>
    <m/>
    <m/>
    <m/>
    <m/>
    <m/>
    <m/>
    <m/>
    <m/>
    <m/>
    <m/>
    <m/>
    <m/>
    <m/>
    <m/>
    <m/>
  </r>
  <r>
    <b v="1"/>
    <n v="148"/>
    <s v="L-1551-159354684"/>
    <s v="995369925"/>
    <s v="Aal"/>
    <s v="https://portal.dnb.de/opac.htm?method=simpleSearch&amp;cqlMode=true&amp;query=idn%3D995369925"/>
    <s v="III 6, 15 d"/>
    <s v="III 6, 15 d"/>
    <m/>
    <s v="Papier- oder Pappeinband"/>
    <x v="1"/>
    <s v="80° bis 110°, einseitig digitalisierbar?"/>
    <s v="hohler Rücken"/>
    <m/>
    <m/>
    <s v="Signaturfahne austauschen"/>
    <n v="0"/>
    <m/>
    <m/>
    <m/>
    <m/>
    <m/>
    <m/>
    <m/>
    <m/>
    <m/>
    <x v="0"/>
    <m/>
    <m/>
    <m/>
    <m/>
    <m/>
    <m/>
    <m/>
    <m/>
    <m/>
    <m/>
    <m/>
    <m/>
    <m/>
    <m/>
    <m/>
    <m/>
    <m/>
    <m/>
    <m/>
    <m/>
    <m/>
    <m/>
    <m/>
    <m/>
    <m/>
    <m/>
    <m/>
    <n v="0"/>
    <m/>
    <m/>
    <m/>
    <m/>
    <m/>
    <m/>
    <m/>
    <m/>
    <m/>
    <m/>
    <m/>
    <m/>
    <m/>
    <m/>
    <m/>
    <m/>
    <m/>
    <m/>
    <m/>
    <m/>
    <m/>
    <m/>
    <m/>
    <m/>
    <m/>
    <m/>
    <m/>
    <m/>
    <m/>
    <m/>
    <m/>
    <m/>
    <m/>
    <m/>
    <m/>
    <m/>
    <m/>
    <m/>
    <m/>
    <m/>
    <m/>
    <m/>
    <m/>
    <m/>
  </r>
  <r>
    <b v="0"/>
    <n v="149"/>
    <s v="L-1551-175065330"/>
    <s v="100152828X"/>
    <m/>
    <s v="https://portal.dnb.de/opac.htm?method=simpleSearch&amp;cqlMode=true&amp;query=idn%3D100152828X"/>
    <s v="III 6, 15 d"/>
    <m/>
    <m/>
    <m/>
    <x v="0"/>
    <m/>
    <m/>
    <m/>
    <m/>
    <m/>
    <m/>
    <m/>
    <m/>
    <m/>
    <m/>
    <m/>
    <m/>
    <m/>
    <m/>
    <m/>
    <x v="0"/>
    <m/>
    <m/>
    <m/>
    <m/>
    <m/>
    <m/>
    <m/>
    <m/>
    <m/>
    <m/>
    <m/>
    <m/>
    <m/>
    <m/>
    <m/>
    <m/>
    <m/>
    <m/>
    <m/>
    <m/>
    <m/>
    <m/>
    <m/>
    <m/>
    <m/>
    <m/>
    <m/>
    <n v="0"/>
    <m/>
    <m/>
    <m/>
    <m/>
    <m/>
    <m/>
    <m/>
    <m/>
    <m/>
    <m/>
    <m/>
    <m/>
    <m/>
    <m/>
    <m/>
    <m/>
    <m/>
    <m/>
    <m/>
    <m/>
    <m/>
    <m/>
    <m/>
    <m/>
    <m/>
    <m/>
    <m/>
    <m/>
    <m/>
    <m/>
    <m/>
    <m/>
    <m/>
    <m/>
    <m/>
    <m/>
    <m/>
    <m/>
    <m/>
    <m/>
    <m/>
    <m/>
    <m/>
    <m/>
  </r>
  <r>
    <b v="0"/>
    <n v="150"/>
    <s v="L-1551-176762302"/>
    <s v="1002180104"/>
    <m/>
    <s v="https://portal.dnb.de/opac.htm?method=simpleSearch&amp;cqlMode=true&amp;query=idn%3D1002180104"/>
    <s v="III 6, 15 d"/>
    <m/>
    <m/>
    <m/>
    <x v="0"/>
    <m/>
    <m/>
    <m/>
    <m/>
    <m/>
    <m/>
    <m/>
    <m/>
    <m/>
    <m/>
    <m/>
    <m/>
    <m/>
    <m/>
    <m/>
    <x v="0"/>
    <m/>
    <m/>
    <m/>
    <m/>
    <m/>
    <m/>
    <m/>
    <m/>
    <m/>
    <m/>
    <m/>
    <m/>
    <m/>
    <m/>
    <m/>
    <m/>
    <m/>
    <m/>
    <m/>
    <m/>
    <m/>
    <m/>
    <m/>
    <m/>
    <m/>
    <m/>
    <m/>
    <n v="0"/>
    <m/>
    <m/>
    <m/>
    <m/>
    <m/>
    <m/>
    <m/>
    <m/>
    <m/>
    <m/>
    <m/>
    <m/>
    <m/>
    <m/>
    <m/>
    <m/>
    <m/>
    <m/>
    <m/>
    <m/>
    <m/>
    <m/>
    <m/>
    <m/>
    <m/>
    <m/>
    <m/>
    <m/>
    <m/>
    <m/>
    <m/>
    <m/>
    <m/>
    <m/>
    <m/>
    <m/>
    <m/>
    <m/>
    <m/>
    <m/>
    <m/>
    <m/>
    <m/>
    <m/>
  </r>
  <r>
    <b v="0"/>
    <n v="151"/>
    <s v="L-1559-163620636"/>
    <s v="997304758"/>
    <m/>
    <s v="https://portal.dnb.de/opac.htm?method=simpleSearch&amp;cqlMode=true&amp;query=idn%3D997304758"/>
    <s v="III 6, 15 e"/>
    <m/>
    <m/>
    <m/>
    <x v="2"/>
    <m/>
    <m/>
    <m/>
    <m/>
    <m/>
    <m/>
    <m/>
    <m/>
    <m/>
    <m/>
    <m/>
    <m/>
    <m/>
    <m/>
    <m/>
    <x v="6"/>
    <m/>
    <m/>
    <s v="f"/>
    <m/>
    <m/>
    <m/>
    <m/>
    <m/>
    <s v="Pa"/>
    <m/>
    <m/>
    <m/>
    <m/>
    <m/>
    <m/>
    <m/>
    <m/>
    <m/>
    <m/>
    <m/>
    <m/>
    <m/>
    <s v="60"/>
    <m/>
    <m/>
    <m/>
    <s v="ja vor"/>
    <n v="4.5"/>
    <m/>
    <m/>
    <m/>
    <s v="x"/>
    <m/>
    <m/>
    <m/>
    <m/>
    <m/>
    <m/>
    <m/>
    <m/>
    <s v="x"/>
    <m/>
    <m/>
    <m/>
    <m/>
    <m/>
    <m/>
    <m/>
    <m/>
    <m/>
    <m/>
    <n v="1"/>
    <s v="nur das Nötigste: loses Material an Ecken und Kanten zurückkleben/sichern"/>
    <m/>
    <m/>
    <m/>
    <m/>
    <m/>
    <m/>
    <m/>
    <m/>
    <m/>
    <m/>
    <m/>
    <s v="x"/>
    <m/>
    <m/>
    <m/>
    <m/>
    <m/>
    <n v="3.5"/>
    <m/>
  </r>
  <r>
    <b v="1"/>
    <n v="152"/>
    <s v="L-1534-171135792"/>
    <s v="100077130X"/>
    <s v="Aal"/>
    <s v="https://portal.dnb.de/opac.htm?method=simpleSearch&amp;cqlMode=true&amp;query=idn%3D100077130X"/>
    <s v="III 6, 15 f"/>
    <s v="III 6, 15 f"/>
    <m/>
    <m/>
    <x v="0"/>
    <m/>
    <m/>
    <m/>
    <m/>
    <m/>
    <m/>
    <m/>
    <m/>
    <m/>
    <m/>
    <m/>
    <m/>
    <m/>
    <m/>
    <m/>
    <x v="0"/>
    <m/>
    <m/>
    <m/>
    <m/>
    <m/>
    <m/>
    <m/>
    <m/>
    <m/>
    <m/>
    <m/>
    <m/>
    <m/>
    <m/>
    <m/>
    <m/>
    <m/>
    <m/>
    <m/>
    <m/>
    <m/>
    <m/>
    <m/>
    <m/>
    <m/>
    <m/>
    <m/>
    <n v="0"/>
    <m/>
    <m/>
    <m/>
    <m/>
    <m/>
    <m/>
    <m/>
    <m/>
    <m/>
    <m/>
    <m/>
    <m/>
    <m/>
    <m/>
    <m/>
    <m/>
    <m/>
    <m/>
    <m/>
    <m/>
    <m/>
    <m/>
    <m/>
    <m/>
    <m/>
    <m/>
    <m/>
    <m/>
    <m/>
    <m/>
    <m/>
    <m/>
    <m/>
    <m/>
    <m/>
    <m/>
    <m/>
    <m/>
    <m/>
    <m/>
    <m/>
    <m/>
    <m/>
    <m/>
  </r>
  <r>
    <b v="1"/>
    <n v="153"/>
    <s v="L-1534-161289894"/>
    <s v="995883831"/>
    <s v="Aal"/>
    <s v="https://portal.dnb.de/opac.htm?method=simpleSearch&amp;cqlMode=true&amp;query=idn%3D995883831"/>
    <s v="III 6, 15 f"/>
    <s v="III 6, 15f"/>
    <m/>
    <m/>
    <x v="0"/>
    <m/>
    <m/>
    <m/>
    <m/>
    <m/>
    <m/>
    <m/>
    <m/>
    <m/>
    <m/>
    <m/>
    <m/>
    <m/>
    <m/>
    <m/>
    <x v="0"/>
    <m/>
    <m/>
    <m/>
    <m/>
    <m/>
    <m/>
    <m/>
    <m/>
    <m/>
    <m/>
    <m/>
    <m/>
    <m/>
    <m/>
    <m/>
    <m/>
    <m/>
    <m/>
    <m/>
    <m/>
    <m/>
    <m/>
    <m/>
    <m/>
    <m/>
    <m/>
    <m/>
    <n v="0"/>
    <m/>
    <m/>
    <m/>
    <m/>
    <m/>
    <m/>
    <m/>
    <m/>
    <m/>
    <m/>
    <m/>
    <m/>
    <m/>
    <m/>
    <m/>
    <m/>
    <m/>
    <m/>
    <m/>
    <m/>
    <m/>
    <m/>
    <m/>
    <m/>
    <m/>
    <m/>
    <m/>
    <m/>
    <m/>
    <m/>
    <m/>
    <m/>
    <m/>
    <m/>
    <m/>
    <m/>
    <m/>
    <m/>
    <m/>
    <m/>
    <m/>
    <m/>
    <m/>
    <m/>
  </r>
  <r>
    <b v="1"/>
    <n v="154"/>
    <s v="L-1534-169918203"/>
    <s v="1000043290"/>
    <s v="Aal"/>
    <s v="https://portal.dnb.de/opac.htm?method=simpleSearch&amp;cqlMode=true&amp;query=idn%3D1000043290"/>
    <s v="III 6, 15 f"/>
    <s v="III 6, 15f"/>
    <m/>
    <m/>
    <x v="0"/>
    <m/>
    <m/>
    <m/>
    <m/>
    <m/>
    <m/>
    <m/>
    <m/>
    <m/>
    <m/>
    <m/>
    <m/>
    <m/>
    <m/>
    <m/>
    <x v="0"/>
    <m/>
    <m/>
    <m/>
    <m/>
    <m/>
    <m/>
    <m/>
    <m/>
    <m/>
    <m/>
    <m/>
    <m/>
    <m/>
    <m/>
    <m/>
    <m/>
    <m/>
    <m/>
    <m/>
    <m/>
    <m/>
    <m/>
    <m/>
    <m/>
    <m/>
    <m/>
    <m/>
    <n v="0"/>
    <m/>
    <m/>
    <m/>
    <m/>
    <m/>
    <m/>
    <m/>
    <m/>
    <m/>
    <m/>
    <m/>
    <m/>
    <m/>
    <m/>
    <m/>
    <m/>
    <m/>
    <m/>
    <m/>
    <m/>
    <m/>
    <m/>
    <m/>
    <m/>
    <m/>
    <m/>
    <m/>
    <m/>
    <m/>
    <m/>
    <m/>
    <m/>
    <m/>
    <m/>
    <m/>
    <m/>
    <m/>
    <m/>
    <m/>
    <m/>
    <m/>
    <m/>
    <m/>
    <m/>
  </r>
  <r>
    <b v="1"/>
    <n v="155"/>
    <s v="L-1534-153917210"/>
    <s v="993863388"/>
    <s v="Aal"/>
    <s v="https://portal.dnb.de/opac.htm?method=simpleSearch&amp;cqlMode=true&amp;query=idn%3D993863388"/>
    <s v="III 6, 15 f"/>
    <s v="III 6, 15f"/>
    <s v="X"/>
    <s v="Halbledereinband"/>
    <x v="1"/>
    <s v="80° bis 110°, einseitig digitalisierbar?"/>
    <s v="hohler Rücken, Kupferfraß"/>
    <m/>
    <s v="Papierumschlag "/>
    <s v="Ja"/>
    <n v="1"/>
    <m/>
    <m/>
    <m/>
    <m/>
    <m/>
    <m/>
    <m/>
    <m/>
    <m/>
    <x v="0"/>
    <m/>
    <m/>
    <m/>
    <m/>
    <m/>
    <m/>
    <m/>
    <m/>
    <m/>
    <m/>
    <m/>
    <m/>
    <m/>
    <m/>
    <m/>
    <m/>
    <m/>
    <m/>
    <m/>
    <m/>
    <m/>
    <m/>
    <m/>
    <m/>
    <m/>
    <m/>
    <m/>
    <n v="0"/>
    <m/>
    <m/>
    <m/>
    <m/>
    <m/>
    <m/>
    <m/>
    <m/>
    <m/>
    <m/>
    <m/>
    <m/>
    <m/>
    <m/>
    <m/>
    <m/>
    <m/>
    <m/>
    <m/>
    <m/>
    <m/>
    <m/>
    <m/>
    <m/>
    <m/>
    <m/>
    <m/>
    <m/>
    <m/>
    <m/>
    <m/>
    <m/>
    <m/>
    <m/>
    <m/>
    <m/>
    <m/>
    <m/>
    <m/>
    <m/>
    <m/>
    <m/>
    <m/>
    <m/>
  </r>
  <r>
    <b v="1"/>
    <n v="157"/>
    <s v="L-1549-157863611"/>
    <s v="99480251X"/>
    <s v="Aal"/>
    <s v="https://portal.dnb.de/opac.htm?method=simpleSearch&amp;cqlMode=true&amp;query=idn%3D99480251X"/>
    <s v="III 6, 15 g"/>
    <s v="III 6, 15g"/>
    <m/>
    <m/>
    <x v="2"/>
    <m/>
    <m/>
    <m/>
    <m/>
    <m/>
    <m/>
    <m/>
    <m/>
    <m/>
    <m/>
    <m/>
    <m/>
    <m/>
    <m/>
    <m/>
    <x v="2"/>
    <m/>
    <s v="x"/>
    <s v="f"/>
    <m/>
    <m/>
    <m/>
    <m/>
    <m/>
    <s v="Pa"/>
    <m/>
    <m/>
    <m/>
    <m/>
    <m/>
    <m/>
    <m/>
    <m/>
    <m/>
    <m/>
    <m/>
    <m/>
    <m/>
    <s v="110"/>
    <m/>
    <m/>
    <m/>
    <s v="n"/>
    <n v="0"/>
    <m/>
    <s v="Gewebe"/>
    <m/>
    <m/>
    <m/>
    <m/>
    <m/>
    <m/>
    <m/>
    <m/>
    <m/>
    <m/>
    <m/>
    <m/>
    <m/>
    <m/>
    <m/>
    <m/>
    <m/>
    <m/>
    <m/>
    <m/>
    <m/>
    <m/>
    <m/>
    <m/>
    <m/>
    <m/>
    <m/>
    <m/>
    <m/>
    <m/>
    <m/>
    <m/>
    <m/>
    <m/>
    <m/>
    <m/>
    <m/>
    <m/>
    <m/>
    <m/>
    <m/>
    <m/>
  </r>
  <r>
    <b v="1"/>
    <n v="156"/>
    <s v="L-1549-162141661"/>
    <s v="996432159"/>
    <s v="Aal"/>
    <s v="https://portal.dnb.de/opac.htm?method=simpleSearch&amp;cqlMode=true&amp;query=idn%3D996432159"/>
    <s v="III 6, 15 g (angebunden)"/>
    <s v="III 6, 15g"/>
    <m/>
    <m/>
    <x v="0"/>
    <m/>
    <m/>
    <m/>
    <m/>
    <m/>
    <m/>
    <m/>
    <m/>
    <m/>
    <m/>
    <m/>
    <m/>
    <m/>
    <m/>
    <m/>
    <x v="0"/>
    <m/>
    <m/>
    <m/>
    <m/>
    <m/>
    <m/>
    <m/>
    <m/>
    <m/>
    <m/>
    <m/>
    <m/>
    <m/>
    <m/>
    <m/>
    <m/>
    <m/>
    <m/>
    <m/>
    <m/>
    <m/>
    <m/>
    <m/>
    <m/>
    <m/>
    <m/>
    <m/>
    <n v="0"/>
    <m/>
    <m/>
    <m/>
    <m/>
    <m/>
    <m/>
    <m/>
    <m/>
    <m/>
    <m/>
    <m/>
    <m/>
    <m/>
    <m/>
    <m/>
    <m/>
    <m/>
    <m/>
    <m/>
    <m/>
    <m/>
    <m/>
    <m/>
    <m/>
    <m/>
    <m/>
    <m/>
    <m/>
    <m/>
    <m/>
    <m/>
    <m/>
    <m/>
    <m/>
    <m/>
    <m/>
    <m/>
    <m/>
    <m/>
    <m/>
    <m/>
    <m/>
    <m/>
    <m/>
  </r>
  <r>
    <b v="1"/>
    <n v="158"/>
    <s v="L-1537-315066954"/>
    <s v="1066678316"/>
    <s v="Aaf"/>
    <s v="https://portal.dnb.de/opac.htm?method=simpleSearch&amp;cqlMode=true&amp;query=idn%3D1066678316"/>
    <s v="III 6, 15 h"/>
    <s v="III 6, 15 h"/>
    <s v="X"/>
    <s v="Pergamentband"/>
    <x v="2"/>
    <s v="180°"/>
    <s v="hohler Rücken"/>
    <m/>
    <s v="Papierumschlag "/>
    <s v="Ja"/>
    <n v="1"/>
    <m/>
    <m/>
    <m/>
    <m/>
    <m/>
    <m/>
    <m/>
    <m/>
    <m/>
    <x v="7"/>
    <m/>
    <m/>
    <s v="h"/>
    <m/>
    <m/>
    <m/>
    <m/>
    <m/>
    <s v="Pa"/>
    <m/>
    <m/>
    <m/>
    <m/>
    <m/>
    <m/>
    <m/>
    <m/>
    <m/>
    <m/>
    <m/>
    <m/>
    <m/>
    <s v="80"/>
    <m/>
    <m/>
    <m/>
    <s v="ja vor"/>
    <n v="2"/>
    <m/>
    <m/>
    <m/>
    <m/>
    <m/>
    <s v="x sauer"/>
    <s v="x"/>
    <m/>
    <m/>
    <m/>
    <s v="x"/>
    <m/>
    <s v="x"/>
    <m/>
    <m/>
    <m/>
    <m/>
    <m/>
    <m/>
    <m/>
    <m/>
    <m/>
    <m/>
    <n v="2"/>
    <s v="Fehlstelle mit JP ergänzen"/>
    <m/>
    <m/>
    <m/>
    <m/>
    <m/>
    <m/>
    <m/>
    <m/>
    <m/>
    <m/>
    <m/>
    <m/>
    <m/>
    <m/>
    <m/>
    <m/>
    <m/>
    <m/>
    <m/>
  </r>
  <r>
    <b v="1"/>
    <m/>
    <s v="L-9999-756478634"/>
    <s v="1248752589"/>
    <s v="Qd"/>
    <m/>
    <s v="III 6, 15a"/>
    <s v="III 6, 15a"/>
    <m/>
    <m/>
    <x v="0"/>
    <m/>
    <m/>
    <m/>
    <m/>
    <m/>
    <m/>
    <m/>
    <m/>
    <m/>
    <m/>
    <m/>
    <m/>
    <m/>
    <m/>
    <m/>
    <x v="0"/>
    <m/>
    <m/>
    <m/>
    <m/>
    <m/>
    <m/>
    <m/>
    <m/>
    <m/>
    <m/>
    <m/>
    <m/>
    <m/>
    <m/>
    <m/>
    <m/>
    <m/>
    <m/>
    <m/>
    <m/>
    <m/>
    <m/>
    <m/>
    <m/>
    <m/>
    <m/>
    <m/>
    <m/>
    <m/>
    <m/>
    <m/>
    <m/>
    <m/>
    <m/>
    <m/>
    <m/>
    <m/>
    <m/>
    <m/>
    <m/>
    <m/>
    <m/>
    <m/>
    <m/>
    <m/>
    <m/>
    <m/>
    <m/>
    <m/>
    <m/>
    <m/>
    <m/>
    <m/>
    <m/>
    <m/>
    <m/>
    <m/>
    <m/>
    <m/>
    <m/>
    <m/>
    <m/>
    <m/>
    <m/>
    <m/>
    <m/>
    <m/>
    <m/>
    <m/>
    <m/>
    <m/>
    <m/>
  </r>
  <r>
    <b v="1"/>
    <n v="96"/>
    <s v="L-1528-315492996"/>
    <s v="1066962642"/>
    <s v="Aaf"/>
    <s v="https://portal.dnb.de/opac.htm?method=simpleSearch&amp;cqlMode=true&amp;query=idn%3D1066962642"/>
    <s v="III 6, 16"/>
    <s v="III 6, 16"/>
    <s v="X"/>
    <s v="Ledereinband, Schließen, erhabene Buchbeschläge"/>
    <x v="2"/>
    <s v="180°"/>
    <m/>
    <m/>
    <m/>
    <m/>
    <m/>
    <m/>
    <s v="defekte Schließe in Sammelbox"/>
    <m/>
    <m/>
    <m/>
    <m/>
    <m/>
    <m/>
    <m/>
    <x v="3"/>
    <s v="x"/>
    <m/>
    <s v="f"/>
    <m/>
    <m/>
    <m/>
    <m/>
    <m/>
    <s v="Pa"/>
    <m/>
    <m/>
    <m/>
    <m/>
    <m/>
    <m/>
    <m/>
    <m/>
    <m/>
    <m/>
    <m/>
    <m/>
    <m/>
    <s v="80"/>
    <m/>
    <m/>
    <m/>
    <s v="ja vor"/>
    <n v="1"/>
    <m/>
    <m/>
    <m/>
    <s v="x"/>
    <m/>
    <m/>
    <m/>
    <m/>
    <m/>
    <m/>
    <s v="x"/>
    <m/>
    <m/>
    <m/>
    <m/>
    <m/>
    <m/>
    <m/>
    <s v="o"/>
    <m/>
    <m/>
    <m/>
    <m/>
    <n v="1"/>
    <s v="Material als &quot;Brücke&quot; einfügen"/>
    <m/>
    <m/>
    <m/>
    <m/>
    <m/>
    <m/>
    <m/>
    <m/>
    <m/>
    <m/>
    <m/>
    <m/>
    <m/>
    <m/>
    <m/>
    <m/>
    <m/>
    <m/>
    <m/>
  </r>
  <r>
    <b v="1"/>
    <n v="97"/>
    <s v="L-1519-315492597"/>
    <s v="1066962197"/>
    <s v="Aaf"/>
    <s v="https://portal.dnb.de/opac.htm?method=simpleSearch&amp;cqlMode=true&amp;query=idn%3D1066962197"/>
    <s v="III 6, 17"/>
    <s v="III 6, 17"/>
    <s v="X"/>
    <s v="Gewebeeinband"/>
    <x v="1"/>
    <m/>
    <m/>
    <m/>
    <m/>
    <m/>
    <m/>
    <m/>
    <m/>
    <m/>
    <m/>
    <m/>
    <m/>
    <m/>
    <m/>
    <m/>
    <x v="0"/>
    <m/>
    <m/>
    <m/>
    <m/>
    <m/>
    <m/>
    <m/>
    <m/>
    <m/>
    <m/>
    <m/>
    <m/>
    <m/>
    <m/>
    <m/>
    <m/>
    <m/>
    <m/>
    <m/>
    <m/>
    <m/>
    <m/>
    <m/>
    <m/>
    <m/>
    <m/>
    <m/>
    <n v="0"/>
    <m/>
    <m/>
    <m/>
    <m/>
    <m/>
    <m/>
    <m/>
    <m/>
    <m/>
    <m/>
    <m/>
    <m/>
    <m/>
    <m/>
    <m/>
    <m/>
    <m/>
    <m/>
    <m/>
    <m/>
    <m/>
    <m/>
    <m/>
    <m/>
    <m/>
    <m/>
    <m/>
    <m/>
    <m/>
    <m/>
    <m/>
    <m/>
    <m/>
    <m/>
    <m/>
    <m/>
    <m/>
    <m/>
    <m/>
    <m/>
    <m/>
    <m/>
    <m/>
    <m/>
  </r>
  <r>
    <b v="1"/>
    <n v="98"/>
    <s v="L-1520-15394689X"/>
    <s v="993882870"/>
    <s v="Aal"/>
    <s v="https://portal.dnb.de/opac.htm?method=simpleSearch&amp;cqlMode=true&amp;query=idn%3D993882870"/>
    <s v="III 6, 18"/>
    <s v="III 6, 18"/>
    <s v="X"/>
    <s v="Gewebeeinband, Schließen, erhabene Buchbeschläge"/>
    <x v="1"/>
    <s v="180°"/>
    <s v="hohler Rücken"/>
    <m/>
    <s v="Schuber"/>
    <s v="Nein"/>
    <n v="0"/>
    <m/>
    <m/>
    <m/>
    <m/>
    <m/>
    <m/>
    <m/>
    <m/>
    <m/>
    <x v="0"/>
    <m/>
    <m/>
    <m/>
    <m/>
    <m/>
    <m/>
    <m/>
    <m/>
    <m/>
    <m/>
    <m/>
    <m/>
    <m/>
    <m/>
    <m/>
    <m/>
    <m/>
    <m/>
    <m/>
    <m/>
    <m/>
    <m/>
    <m/>
    <m/>
    <m/>
    <m/>
    <m/>
    <n v="0"/>
    <m/>
    <m/>
    <m/>
    <m/>
    <m/>
    <m/>
    <m/>
    <m/>
    <m/>
    <m/>
    <m/>
    <m/>
    <m/>
    <m/>
    <m/>
    <m/>
    <m/>
    <m/>
    <m/>
    <m/>
    <m/>
    <m/>
    <m/>
    <m/>
    <m/>
    <m/>
    <m/>
    <m/>
    <m/>
    <m/>
    <m/>
    <m/>
    <m/>
    <m/>
    <m/>
    <m/>
    <m/>
    <m/>
    <m/>
    <m/>
    <m/>
    <m/>
    <m/>
    <m/>
  </r>
  <r>
    <b v="1"/>
    <n v="99"/>
    <s v="L-1520-169970418"/>
    <s v="1000071774"/>
    <s v="Aal"/>
    <s v="https://portal.dnb.de/opac.htm?method=simpleSearch&amp;cqlMode=true&amp;query=idn%3D1000071774"/>
    <s v="III 6, 18"/>
    <s v="III 6, 18"/>
    <m/>
    <m/>
    <x v="0"/>
    <m/>
    <m/>
    <m/>
    <m/>
    <m/>
    <m/>
    <m/>
    <m/>
    <m/>
    <m/>
    <m/>
    <m/>
    <m/>
    <m/>
    <m/>
    <x v="0"/>
    <m/>
    <m/>
    <m/>
    <m/>
    <m/>
    <m/>
    <m/>
    <m/>
    <m/>
    <m/>
    <m/>
    <m/>
    <m/>
    <m/>
    <m/>
    <m/>
    <m/>
    <m/>
    <m/>
    <m/>
    <m/>
    <m/>
    <m/>
    <m/>
    <m/>
    <m/>
    <m/>
    <n v="0"/>
    <m/>
    <m/>
    <m/>
    <m/>
    <m/>
    <m/>
    <m/>
    <m/>
    <m/>
    <m/>
    <m/>
    <m/>
    <m/>
    <m/>
    <m/>
    <m/>
    <m/>
    <m/>
    <m/>
    <m/>
    <m/>
    <m/>
    <m/>
    <m/>
    <m/>
    <m/>
    <m/>
    <m/>
    <m/>
    <m/>
    <m/>
    <m/>
    <m/>
    <m/>
    <m/>
    <m/>
    <m/>
    <m/>
    <m/>
    <m/>
    <m/>
    <m/>
    <m/>
    <m/>
  </r>
  <r>
    <b v="1"/>
    <n v="159"/>
    <s v="L-1521-169770265"/>
    <s v="999957643"/>
    <s v="Aal"/>
    <s v="https://portal.dnb.de/opac.htm?method=simpleSearch&amp;cqlMode=true&amp;query=idn%3D999957643"/>
    <s v="III 6, 18 a"/>
    <s v="III 6, 18 a"/>
    <m/>
    <m/>
    <x v="2"/>
    <m/>
    <m/>
    <m/>
    <m/>
    <m/>
    <m/>
    <m/>
    <m/>
    <m/>
    <m/>
    <m/>
    <m/>
    <m/>
    <m/>
    <m/>
    <x v="3"/>
    <m/>
    <m/>
    <s v="f"/>
    <m/>
    <m/>
    <m/>
    <m/>
    <s v="x"/>
    <s v="Pa"/>
    <m/>
    <m/>
    <m/>
    <m/>
    <m/>
    <m/>
    <m/>
    <m/>
    <m/>
    <m/>
    <m/>
    <m/>
    <m/>
    <s v="80"/>
    <m/>
    <m/>
    <m/>
    <s v="ja vor"/>
    <n v="2"/>
    <m/>
    <m/>
    <m/>
    <m/>
    <m/>
    <s v="x sauer"/>
    <s v="x"/>
    <m/>
    <m/>
    <s v="Box (wg. Schließe, sperrt)"/>
    <m/>
    <m/>
    <s v="x"/>
    <m/>
    <m/>
    <m/>
    <m/>
    <m/>
    <m/>
    <m/>
    <m/>
    <m/>
    <s v="x"/>
    <n v="1"/>
    <m/>
    <m/>
    <m/>
    <m/>
    <m/>
    <m/>
    <m/>
    <m/>
    <m/>
    <m/>
    <s v="x"/>
    <m/>
    <m/>
    <m/>
    <m/>
    <m/>
    <m/>
    <m/>
    <n v="1"/>
    <m/>
  </r>
  <r>
    <b v="0"/>
    <n v="160"/>
    <s v="L-1521-168951355"/>
    <s v="999656791"/>
    <m/>
    <s v="https://portal.dnb.de/opac.htm?method=simpleSearch&amp;cqlMode=true&amp;query=idn%3D999656791"/>
    <s v="III 6, 18 a (angebunden?)"/>
    <m/>
    <m/>
    <m/>
    <x v="0"/>
    <m/>
    <m/>
    <m/>
    <m/>
    <m/>
    <m/>
    <m/>
    <m/>
    <m/>
    <m/>
    <m/>
    <m/>
    <m/>
    <m/>
    <m/>
    <x v="0"/>
    <m/>
    <m/>
    <m/>
    <m/>
    <m/>
    <m/>
    <m/>
    <m/>
    <m/>
    <m/>
    <m/>
    <m/>
    <m/>
    <m/>
    <m/>
    <m/>
    <m/>
    <m/>
    <m/>
    <m/>
    <m/>
    <m/>
    <m/>
    <m/>
    <m/>
    <m/>
    <m/>
    <n v="0"/>
    <m/>
    <m/>
    <m/>
    <m/>
    <m/>
    <m/>
    <m/>
    <m/>
    <m/>
    <m/>
    <m/>
    <m/>
    <m/>
    <m/>
    <m/>
    <m/>
    <m/>
    <m/>
    <m/>
    <m/>
    <m/>
    <m/>
    <m/>
    <m/>
    <m/>
    <m/>
    <m/>
    <m/>
    <m/>
    <m/>
    <m/>
    <m/>
    <m/>
    <m/>
    <m/>
    <m/>
    <m/>
    <m/>
    <m/>
    <m/>
    <m/>
    <m/>
    <m/>
    <m/>
  </r>
  <r>
    <b v="0"/>
    <n v="161"/>
    <s v="L-1521-177835885"/>
    <s v="1002682134"/>
    <m/>
    <s v="https://portal.dnb.de/opac.htm?method=simpleSearch&amp;cqlMode=true&amp;query=idn%3D1002682134"/>
    <s v="III 6, 18 a (angebunden?)"/>
    <m/>
    <m/>
    <m/>
    <x v="0"/>
    <m/>
    <m/>
    <m/>
    <m/>
    <m/>
    <m/>
    <m/>
    <m/>
    <m/>
    <m/>
    <m/>
    <m/>
    <m/>
    <m/>
    <m/>
    <x v="0"/>
    <m/>
    <m/>
    <m/>
    <m/>
    <m/>
    <m/>
    <m/>
    <m/>
    <m/>
    <m/>
    <m/>
    <m/>
    <m/>
    <m/>
    <m/>
    <m/>
    <m/>
    <m/>
    <m/>
    <m/>
    <m/>
    <m/>
    <m/>
    <m/>
    <m/>
    <m/>
    <m/>
    <n v="0"/>
    <m/>
    <m/>
    <m/>
    <m/>
    <m/>
    <m/>
    <m/>
    <m/>
    <m/>
    <m/>
    <m/>
    <m/>
    <m/>
    <m/>
    <m/>
    <m/>
    <m/>
    <m/>
    <m/>
    <m/>
    <m/>
    <m/>
    <m/>
    <m/>
    <m/>
    <m/>
    <m/>
    <m/>
    <m/>
    <m/>
    <m/>
    <m/>
    <m/>
    <m/>
    <m/>
    <m/>
    <m/>
    <m/>
    <m/>
    <m/>
    <m/>
    <m/>
    <m/>
    <m/>
  </r>
  <r>
    <b v="1"/>
    <n v="100"/>
    <s v="L-1527-315490845"/>
    <s v="1066960356"/>
    <s v="Aaf"/>
    <s v="https://portal.dnb.de/opac.htm?method=simpleSearch&amp;cqlMode=true&amp;query=idn%3D1066960356"/>
    <s v="III 6, 19"/>
    <s v="III 6, 19"/>
    <s v="X"/>
    <s v="Gewebeeinband, Schließen, erhabene Buchbeschläge"/>
    <x v="1"/>
    <s v="180°"/>
    <s v="hohler Rücken"/>
    <m/>
    <s v="Schuber"/>
    <s v="Nein"/>
    <n v="0"/>
    <m/>
    <m/>
    <m/>
    <m/>
    <m/>
    <m/>
    <m/>
    <m/>
    <m/>
    <x v="0"/>
    <m/>
    <m/>
    <m/>
    <m/>
    <m/>
    <m/>
    <m/>
    <m/>
    <m/>
    <m/>
    <m/>
    <m/>
    <m/>
    <m/>
    <m/>
    <m/>
    <m/>
    <m/>
    <m/>
    <m/>
    <m/>
    <m/>
    <m/>
    <m/>
    <m/>
    <m/>
    <m/>
    <n v="0"/>
    <m/>
    <m/>
    <m/>
    <m/>
    <m/>
    <m/>
    <m/>
    <m/>
    <m/>
    <m/>
    <m/>
    <m/>
    <m/>
    <m/>
    <m/>
    <m/>
    <m/>
    <m/>
    <m/>
    <m/>
    <m/>
    <m/>
    <m/>
    <m/>
    <m/>
    <m/>
    <m/>
    <m/>
    <m/>
    <m/>
    <m/>
    <m/>
    <m/>
    <m/>
    <m/>
    <m/>
    <m/>
    <m/>
    <m/>
    <m/>
    <m/>
    <m/>
    <m/>
    <m/>
  </r>
  <r>
    <b v="1"/>
    <n v="101"/>
    <s v="L-1533-169972178"/>
    <s v="1000078248"/>
    <s v="Aal"/>
    <s v="https://portal.dnb.de/opac.htm?method=simpleSearch&amp;cqlMode=true&amp;query=idn%3D1000078248"/>
    <s v="III 6, 20"/>
    <s v="III 6, 20"/>
    <m/>
    <m/>
    <x v="2"/>
    <m/>
    <m/>
    <m/>
    <m/>
    <m/>
    <m/>
    <m/>
    <m/>
    <m/>
    <m/>
    <m/>
    <m/>
    <m/>
    <m/>
    <m/>
    <x v="3"/>
    <s v="x"/>
    <m/>
    <s v="f/V"/>
    <m/>
    <m/>
    <m/>
    <m/>
    <m/>
    <s v="Pa"/>
    <m/>
    <m/>
    <m/>
    <m/>
    <m/>
    <m/>
    <m/>
    <m/>
    <m/>
    <m/>
    <m/>
    <m/>
    <m/>
    <s v="60"/>
    <m/>
    <m/>
    <m/>
    <s v="ja vor"/>
    <n v="1.5"/>
    <m/>
    <m/>
    <m/>
    <s v="x"/>
    <m/>
    <m/>
    <m/>
    <m/>
    <m/>
    <m/>
    <m/>
    <s v="x"/>
    <s v="x"/>
    <m/>
    <s v="v"/>
    <m/>
    <m/>
    <m/>
    <m/>
    <m/>
    <m/>
    <m/>
    <m/>
    <n v="1.5"/>
    <s v="Rücken/Gelenk sichern, Ecke belassen"/>
    <m/>
    <m/>
    <m/>
    <m/>
    <m/>
    <m/>
    <m/>
    <m/>
    <m/>
    <m/>
    <m/>
    <m/>
    <m/>
    <m/>
    <m/>
    <m/>
    <m/>
    <m/>
    <m/>
  </r>
  <r>
    <b v="1"/>
    <n v="102"/>
    <s v="L-1519-315490616"/>
    <s v="1066960089"/>
    <s v="Aaf"/>
    <s v="https://portal.dnb.de/opac.htm?method=simpleSearch&amp;cqlMode=true&amp;query=idn%3D1066960089"/>
    <s v="III 6, 21"/>
    <s v="III 6, 21"/>
    <s v="X"/>
    <s v="Gewebeeinband"/>
    <x v="1"/>
    <s v="180°"/>
    <s v="hohler Rücken"/>
    <m/>
    <m/>
    <m/>
    <n v="2"/>
    <m/>
    <m/>
    <m/>
    <m/>
    <m/>
    <m/>
    <m/>
    <m/>
    <m/>
    <x v="0"/>
    <m/>
    <m/>
    <m/>
    <m/>
    <m/>
    <m/>
    <m/>
    <m/>
    <m/>
    <m/>
    <m/>
    <m/>
    <m/>
    <m/>
    <m/>
    <m/>
    <m/>
    <m/>
    <m/>
    <m/>
    <m/>
    <m/>
    <m/>
    <m/>
    <m/>
    <m/>
    <m/>
    <n v="0"/>
    <m/>
    <m/>
    <m/>
    <m/>
    <m/>
    <m/>
    <m/>
    <m/>
    <m/>
    <m/>
    <m/>
    <m/>
    <m/>
    <m/>
    <m/>
    <m/>
    <m/>
    <m/>
    <m/>
    <m/>
    <m/>
    <m/>
    <m/>
    <m/>
    <m/>
    <m/>
    <m/>
    <m/>
    <m/>
    <m/>
    <m/>
    <m/>
    <m/>
    <m/>
    <m/>
    <m/>
    <m/>
    <m/>
    <m/>
    <m/>
    <m/>
    <m/>
    <m/>
    <m/>
  </r>
  <r>
    <b v="1"/>
    <n v="103"/>
    <s v="L-1522-315469250"/>
    <s v="1066941599"/>
    <s v="Aaf"/>
    <s v="https://portal.dnb.de/opac.htm?method=simpleSearch&amp;cqlMode=true&amp;query=idn%3D1066941599"/>
    <s v="III 6, 22"/>
    <s v="III 6, 22"/>
    <s v="X"/>
    <s v="Gewebeeinband"/>
    <x v="1"/>
    <s v="180°"/>
    <s v="hohler Rücken"/>
    <m/>
    <m/>
    <m/>
    <n v="0"/>
    <m/>
    <m/>
    <m/>
    <m/>
    <m/>
    <m/>
    <m/>
    <m/>
    <m/>
    <x v="0"/>
    <m/>
    <m/>
    <m/>
    <m/>
    <m/>
    <m/>
    <m/>
    <m/>
    <m/>
    <m/>
    <m/>
    <m/>
    <m/>
    <m/>
    <m/>
    <m/>
    <m/>
    <m/>
    <m/>
    <m/>
    <m/>
    <m/>
    <m/>
    <m/>
    <m/>
    <m/>
    <m/>
    <n v="0"/>
    <m/>
    <m/>
    <m/>
    <m/>
    <m/>
    <m/>
    <m/>
    <m/>
    <m/>
    <m/>
    <m/>
    <m/>
    <m/>
    <m/>
    <m/>
    <m/>
    <m/>
    <m/>
    <m/>
    <m/>
    <m/>
    <m/>
    <m/>
    <m/>
    <m/>
    <m/>
    <m/>
    <m/>
    <m/>
    <m/>
    <m/>
    <m/>
    <m/>
    <m/>
    <m/>
    <m/>
    <m/>
    <m/>
    <m/>
    <m/>
    <m/>
    <m/>
    <m/>
    <m/>
  </r>
  <r>
    <b v="1"/>
    <n v="104"/>
    <s v="L-1522-315489200"/>
    <s v="1066958599"/>
    <s v="Aaf"/>
    <s v="https://portal.dnb.de/opac.htm?method=simpleSearch&amp;cqlMode=true&amp;query=idn%3D1066958599"/>
    <s v="III 6, 25"/>
    <s v="III 6, 25"/>
    <m/>
    <m/>
    <x v="0"/>
    <m/>
    <m/>
    <m/>
    <m/>
    <m/>
    <m/>
    <m/>
    <m/>
    <m/>
    <m/>
    <m/>
    <m/>
    <m/>
    <m/>
    <m/>
    <x v="0"/>
    <m/>
    <m/>
    <m/>
    <m/>
    <m/>
    <m/>
    <m/>
    <m/>
    <m/>
    <m/>
    <m/>
    <m/>
    <m/>
    <m/>
    <m/>
    <m/>
    <m/>
    <m/>
    <m/>
    <m/>
    <m/>
    <m/>
    <m/>
    <m/>
    <m/>
    <m/>
    <m/>
    <n v="0"/>
    <m/>
    <m/>
    <m/>
    <m/>
    <m/>
    <m/>
    <m/>
    <m/>
    <m/>
    <m/>
    <m/>
    <m/>
    <m/>
    <m/>
    <m/>
    <m/>
    <m/>
    <m/>
    <m/>
    <m/>
    <m/>
    <m/>
    <m/>
    <m/>
    <m/>
    <m/>
    <m/>
    <m/>
    <m/>
    <m/>
    <m/>
    <m/>
    <m/>
    <m/>
    <m/>
    <m/>
    <m/>
    <m/>
    <m/>
    <m/>
    <m/>
    <m/>
    <m/>
    <m/>
  </r>
  <r>
    <b v="1"/>
    <n v="105"/>
    <s v="L-1530-315490063"/>
    <s v="1066959501"/>
    <s v="Aaf"/>
    <s v="https://portal.dnb.de/opac.htm?method=simpleSearch&amp;cqlMode=true&amp;query=idn%3D1066959501"/>
    <s v="III 6, 26"/>
    <s v="III 6, 26"/>
    <s v="X"/>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162"/>
    <s v="L-2009-324233"/>
    <s v="997607521"/>
    <s v="Aa"/>
    <s v="https://portal.dnb.de/opac.htm?method=simpleSearch&amp;cqlMode=true&amp;query=idn%3D997607521"/>
    <s v="III 6, 26 a"/>
    <s v="III 6, 26 a"/>
    <m/>
    <s v="Broschur"/>
    <x v="1"/>
    <s v="180°"/>
    <m/>
    <m/>
    <s v="Papierumschlag "/>
    <s v="Nein"/>
    <n v="0"/>
    <m/>
    <m/>
    <m/>
    <m/>
    <m/>
    <m/>
    <m/>
    <m/>
    <m/>
    <x v="0"/>
    <m/>
    <m/>
    <m/>
    <m/>
    <m/>
    <m/>
    <m/>
    <m/>
    <m/>
    <m/>
    <m/>
    <m/>
    <m/>
    <m/>
    <m/>
    <m/>
    <m/>
    <m/>
    <m/>
    <m/>
    <m/>
    <m/>
    <m/>
    <m/>
    <m/>
    <m/>
    <m/>
    <n v="0"/>
    <m/>
    <m/>
    <m/>
    <m/>
    <m/>
    <m/>
    <m/>
    <m/>
    <m/>
    <m/>
    <m/>
    <m/>
    <m/>
    <m/>
    <m/>
    <m/>
    <m/>
    <m/>
    <m/>
    <m/>
    <m/>
    <m/>
    <m/>
    <m/>
    <m/>
    <m/>
    <m/>
    <m/>
    <m/>
    <m/>
    <m/>
    <m/>
    <m/>
    <m/>
    <m/>
    <m/>
    <m/>
    <m/>
    <m/>
    <m/>
    <m/>
    <m/>
    <m/>
    <m/>
  </r>
  <r>
    <b v="1"/>
    <n v="106"/>
    <s v="L-1544-154354929"/>
    <s v="994041403"/>
    <s v="Aal"/>
    <s v="https://portal.dnb.de/opac.htm?method=simpleSearch&amp;cqlMode=true&amp;query=idn%3D994041403"/>
    <s v="III 6, 27"/>
    <s v="III 6, 27"/>
    <m/>
    <m/>
    <x v="0"/>
    <m/>
    <m/>
    <m/>
    <m/>
    <m/>
    <m/>
    <m/>
    <m/>
    <m/>
    <m/>
    <m/>
    <m/>
    <m/>
    <m/>
    <m/>
    <x v="0"/>
    <m/>
    <m/>
    <m/>
    <m/>
    <m/>
    <m/>
    <m/>
    <m/>
    <m/>
    <m/>
    <m/>
    <m/>
    <m/>
    <m/>
    <m/>
    <m/>
    <m/>
    <m/>
    <m/>
    <m/>
    <m/>
    <m/>
    <m/>
    <m/>
    <m/>
    <m/>
    <m/>
    <n v="0"/>
    <m/>
    <m/>
    <m/>
    <m/>
    <m/>
    <m/>
    <m/>
    <m/>
    <m/>
    <m/>
    <m/>
    <m/>
    <m/>
    <m/>
    <m/>
    <m/>
    <m/>
    <m/>
    <m/>
    <m/>
    <m/>
    <m/>
    <m/>
    <m/>
    <m/>
    <m/>
    <m/>
    <m/>
    <m/>
    <m/>
    <m/>
    <m/>
    <m/>
    <m/>
    <m/>
    <m/>
    <m/>
    <m/>
    <m/>
    <m/>
    <m/>
    <m/>
    <m/>
    <m/>
  </r>
  <r>
    <b v="1"/>
    <n v="108"/>
    <s v="L-1544-154354929"/>
    <s v="994041403"/>
    <s v="Aal"/>
    <s v="https://portal.dnb.de/opac.htm?method=simpleSearch&amp;cqlMode=true&amp;query=idn%3D994041403"/>
    <s v="III 6, 27"/>
    <s v="III 6, 27"/>
    <m/>
    <m/>
    <x v="0"/>
    <m/>
    <m/>
    <m/>
    <m/>
    <m/>
    <m/>
    <m/>
    <m/>
    <m/>
    <m/>
    <m/>
    <m/>
    <m/>
    <m/>
    <m/>
    <x v="0"/>
    <m/>
    <m/>
    <m/>
    <m/>
    <m/>
    <m/>
    <m/>
    <m/>
    <m/>
    <m/>
    <m/>
    <m/>
    <m/>
    <m/>
    <m/>
    <m/>
    <m/>
    <m/>
    <m/>
    <m/>
    <m/>
    <m/>
    <m/>
    <m/>
    <m/>
    <m/>
    <m/>
    <n v="0"/>
    <m/>
    <m/>
    <m/>
    <m/>
    <m/>
    <m/>
    <m/>
    <m/>
    <m/>
    <m/>
    <m/>
    <m/>
    <m/>
    <m/>
    <m/>
    <m/>
    <m/>
    <m/>
    <m/>
    <m/>
    <m/>
    <m/>
    <m/>
    <m/>
    <m/>
    <m/>
    <m/>
    <m/>
    <m/>
    <m/>
    <m/>
    <m/>
    <m/>
    <m/>
    <m/>
    <m/>
    <m/>
    <m/>
    <m/>
    <m/>
    <m/>
    <m/>
    <m/>
    <m/>
  </r>
  <r>
    <b v="1"/>
    <n v="107"/>
    <s v="L-1540-315320400"/>
    <s v="1066861765"/>
    <s v="Aaf"/>
    <s v="https://portal.dnb.de/opac.htm?method=simpleSearch&amp;cqlMode=true&amp;query=idn%3D1066861765"/>
    <s v="III 6, 27"/>
    <s v="III 6, 27"/>
    <s v="X"/>
    <s v="Ledereinband, Schließen, erhabene Buchbeschläge"/>
    <x v="2"/>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164"/>
    <s v="L-1544-159504325"/>
    <s v="995417059"/>
    <s v="Afl"/>
    <s v="https://portal.dnb.de/opac.htm?method=simpleSearch&amp;cqlMode=true&amp;query=idn%3D995417059"/>
    <s v="III 6, 27 a - 1"/>
    <s v="III 6, 27 a"/>
    <s v="X"/>
    <s v="Ledereinband"/>
    <x v="1"/>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1"/>
    <n v="163"/>
    <s v="L-1544-15952167X"/>
    <s v="995434395"/>
    <s v="Afl"/>
    <s v="https://portal.dnb.de/opac.htm?method=simpleSearch&amp;cqlMode=true&amp;query=idn%3D995434395"/>
    <s v="III 6, 27 a - 2"/>
    <s v="III 6, 27 a"/>
    <m/>
    <s v="Papier- oder Pappeinband"/>
    <x v="1"/>
    <s v="80° bis 110°, einseitig digitalisierbar?"/>
    <s v="welliger Buchblock"/>
    <m/>
    <s v="Papierumschlag "/>
    <s v="Ja"/>
    <n v="2"/>
    <m/>
    <m/>
    <m/>
    <m/>
    <m/>
    <m/>
    <m/>
    <m/>
    <m/>
    <x v="8"/>
    <m/>
    <m/>
    <s v="f"/>
    <m/>
    <m/>
    <m/>
    <m/>
    <m/>
    <s v="Pa"/>
    <m/>
    <m/>
    <m/>
    <m/>
    <m/>
    <m/>
    <m/>
    <m/>
    <m/>
    <m/>
    <m/>
    <m/>
    <m/>
    <s v="45"/>
    <m/>
    <m/>
    <m/>
    <s v="ja vor"/>
    <n v="3"/>
    <m/>
    <m/>
    <m/>
    <m/>
    <m/>
    <s v="x sauer"/>
    <s v="x"/>
    <m/>
    <m/>
    <s v="Box (Pg. Mak.)"/>
    <s v="x"/>
    <m/>
    <s v="x"/>
    <m/>
    <s v="v/h"/>
    <m/>
    <m/>
    <m/>
    <m/>
    <s v="x"/>
    <m/>
    <m/>
    <m/>
    <n v="3"/>
    <s v="nur das Nötigste: Ecken stabilisieren, loses Material an Rücken und Ecken zurückkleben/sichern, ggf. teils mit JP überfangen"/>
    <m/>
    <m/>
    <m/>
    <m/>
    <m/>
    <m/>
    <m/>
    <m/>
    <m/>
    <m/>
    <m/>
    <m/>
    <m/>
    <m/>
    <m/>
    <m/>
    <m/>
    <m/>
    <m/>
  </r>
  <r>
    <b v="1"/>
    <n v="166"/>
    <s v="L-1536-164449248"/>
    <s v="997624930"/>
    <s v="Aal"/>
    <s v="https://portal.dnb.de/opac.htm?method=simpleSearch&amp;cqlMode=true&amp;query=idn%3D997624930"/>
    <s v="III 6, 27 b"/>
    <s v="III 6, 27 b"/>
    <m/>
    <m/>
    <x v="2"/>
    <m/>
    <m/>
    <m/>
    <m/>
    <m/>
    <m/>
    <m/>
    <m/>
    <m/>
    <m/>
    <m/>
    <m/>
    <m/>
    <m/>
    <m/>
    <x v="3"/>
    <m/>
    <s v="x"/>
    <s v="f"/>
    <m/>
    <m/>
    <m/>
    <m/>
    <m/>
    <s v="Pa"/>
    <m/>
    <m/>
    <m/>
    <m/>
    <m/>
    <m/>
    <m/>
    <m/>
    <m/>
    <m/>
    <m/>
    <m/>
    <m/>
    <s v="110"/>
    <m/>
    <s v="x"/>
    <m/>
    <s v="n"/>
    <n v="0"/>
    <m/>
    <s v="Gewebe mit Papier"/>
    <m/>
    <m/>
    <m/>
    <m/>
    <m/>
    <m/>
    <m/>
    <m/>
    <m/>
    <m/>
    <m/>
    <m/>
    <m/>
    <m/>
    <m/>
    <m/>
    <m/>
    <m/>
    <m/>
    <m/>
    <m/>
    <m/>
    <m/>
    <m/>
    <m/>
    <m/>
    <m/>
    <m/>
    <m/>
    <m/>
    <m/>
    <m/>
    <m/>
    <m/>
    <m/>
    <m/>
    <m/>
    <m/>
    <m/>
    <m/>
    <m/>
    <m/>
  </r>
  <r>
    <b v="1"/>
    <n v="165"/>
    <s v="L-1536-169681939"/>
    <s v="999907077"/>
    <s v="Aal"/>
    <s v="https://portal.dnb.de/opac.htm?method=simpleSearch&amp;cqlMode=true&amp;query=idn%3D999907077"/>
    <s v="III 6, 27 b (angebunden?)"/>
    <s v="III 6, 27 b"/>
    <m/>
    <m/>
    <x v="0"/>
    <m/>
    <m/>
    <m/>
    <m/>
    <m/>
    <m/>
    <m/>
    <m/>
    <m/>
    <m/>
    <m/>
    <m/>
    <m/>
    <m/>
    <m/>
    <x v="0"/>
    <m/>
    <m/>
    <m/>
    <m/>
    <m/>
    <m/>
    <m/>
    <m/>
    <m/>
    <m/>
    <m/>
    <m/>
    <m/>
    <m/>
    <m/>
    <m/>
    <m/>
    <m/>
    <m/>
    <m/>
    <m/>
    <m/>
    <m/>
    <m/>
    <m/>
    <m/>
    <m/>
    <n v="0"/>
    <m/>
    <m/>
    <m/>
    <m/>
    <m/>
    <m/>
    <m/>
    <m/>
    <m/>
    <m/>
    <m/>
    <m/>
    <m/>
    <m/>
    <m/>
    <m/>
    <m/>
    <m/>
    <m/>
    <m/>
    <m/>
    <m/>
    <m/>
    <m/>
    <m/>
    <m/>
    <m/>
    <m/>
    <m/>
    <m/>
    <m/>
    <m/>
    <m/>
    <m/>
    <m/>
    <m/>
    <m/>
    <m/>
    <m/>
    <m/>
    <m/>
    <m/>
    <m/>
    <m/>
  </r>
  <r>
    <b v="0"/>
    <n v="167"/>
    <s v="L-1557-161526888"/>
    <s v="995989966"/>
    <m/>
    <s v="https://portal.dnb.de/opac.htm?method=simpleSearch&amp;cqlMode=true&amp;query=idn%3D995989966"/>
    <s v="III 6, 27 c"/>
    <m/>
    <m/>
    <m/>
    <x v="0"/>
    <m/>
    <m/>
    <m/>
    <m/>
    <m/>
    <m/>
    <m/>
    <m/>
    <m/>
    <m/>
    <m/>
    <m/>
    <m/>
    <m/>
    <m/>
    <x v="0"/>
    <m/>
    <m/>
    <m/>
    <m/>
    <m/>
    <m/>
    <m/>
    <m/>
    <m/>
    <m/>
    <m/>
    <m/>
    <m/>
    <m/>
    <m/>
    <m/>
    <m/>
    <m/>
    <m/>
    <m/>
    <m/>
    <m/>
    <m/>
    <m/>
    <m/>
    <m/>
    <m/>
    <n v="0"/>
    <m/>
    <m/>
    <m/>
    <m/>
    <m/>
    <m/>
    <m/>
    <m/>
    <m/>
    <m/>
    <m/>
    <m/>
    <m/>
    <m/>
    <m/>
    <m/>
    <m/>
    <m/>
    <m/>
    <m/>
    <m/>
    <m/>
    <m/>
    <m/>
    <m/>
    <m/>
    <m/>
    <m/>
    <m/>
    <m/>
    <m/>
    <m/>
    <m/>
    <m/>
    <m/>
    <m/>
    <m/>
    <m/>
    <m/>
    <m/>
    <m/>
    <m/>
    <m/>
    <m/>
  </r>
  <r>
    <b v="1"/>
    <n v="168"/>
    <s v="L-1557-163414513"/>
    <s v="99713237X"/>
    <s v="Aal"/>
    <s v="https://portal.dnb.de/opac.htm?method=simpleSearch&amp;cqlMode=true&amp;query=idn%3D99713237X"/>
    <s v="III 6, 27 c"/>
    <s v="III 6, 27 c"/>
    <s v="X"/>
    <s v="Halbpergamentband"/>
    <x v="2"/>
    <s v="180°"/>
    <s v="hohler Rücken, welliger Buchblock"/>
    <m/>
    <m/>
    <m/>
    <m/>
    <m/>
    <m/>
    <m/>
    <m/>
    <m/>
    <m/>
    <m/>
    <m/>
    <m/>
    <x v="0"/>
    <m/>
    <m/>
    <m/>
    <m/>
    <m/>
    <m/>
    <m/>
    <m/>
    <m/>
    <m/>
    <m/>
    <m/>
    <m/>
    <m/>
    <m/>
    <m/>
    <m/>
    <m/>
    <m/>
    <m/>
    <m/>
    <m/>
    <m/>
    <m/>
    <m/>
    <m/>
    <m/>
    <n v="0"/>
    <m/>
    <m/>
    <m/>
    <m/>
    <m/>
    <m/>
    <m/>
    <m/>
    <m/>
    <m/>
    <m/>
    <m/>
    <m/>
    <m/>
    <m/>
    <m/>
    <m/>
    <m/>
    <m/>
    <m/>
    <m/>
    <m/>
    <m/>
    <m/>
    <m/>
    <m/>
    <m/>
    <m/>
    <m/>
    <m/>
    <m/>
    <m/>
    <m/>
    <m/>
    <m/>
    <m/>
    <m/>
    <m/>
    <m/>
    <m/>
    <m/>
    <m/>
    <m/>
    <m/>
  </r>
  <r>
    <b v="1"/>
    <n v="169"/>
    <s v="L-1556-162142099"/>
    <s v="996432566"/>
    <s v="Aal"/>
    <s v="https://portal.dnb.de/opac.htm?method=simpleSearch&amp;cqlMode=true&amp;query=idn%3D996432566"/>
    <s v="III 6, 27 d"/>
    <s v="III 6, 27 d"/>
    <m/>
    <m/>
    <x v="0"/>
    <m/>
    <m/>
    <m/>
    <m/>
    <m/>
    <m/>
    <m/>
    <m/>
    <m/>
    <m/>
    <m/>
    <m/>
    <m/>
    <m/>
    <m/>
    <x v="0"/>
    <m/>
    <m/>
    <m/>
    <m/>
    <m/>
    <m/>
    <m/>
    <m/>
    <m/>
    <m/>
    <m/>
    <m/>
    <m/>
    <m/>
    <m/>
    <m/>
    <m/>
    <m/>
    <m/>
    <m/>
    <m/>
    <m/>
    <m/>
    <m/>
    <m/>
    <m/>
    <m/>
    <n v="0"/>
    <m/>
    <m/>
    <m/>
    <m/>
    <m/>
    <m/>
    <m/>
    <m/>
    <m/>
    <m/>
    <m/>
    <m/>
    <m/>
    <m/>
    <m/>
    <m/>
    <m/>
    <m/>
    <m/>
    <m/>
    <m/>
    <m/>
    <m/>
    <m/>
    <m/>
    <m/>
    <m/>
    <m/>
    <m/>
    <m/>
    <m/>
    <m/>
    <m/>
    <m/>
    <m/>
    <m/>
    <m/>
    <m/>
    <m/>
    <m/>
    <m/>
    <m/>
    <m/>
    <m/>
  </r>
  <r>
    <b v="1"/>
    <n v="171"/>
    <s v="L-1556-166924229"/>
    <s v="998780650"/>
    <s v="Afl"/>
    <s v="https://portal.dnb.de/opac.htm?method=simpleSearch&amp;cqlMode=true&amp;query=idn%3D998780650"/>
    <s v="III 6, 27 d - 2"/>
    <s v="III 6, 27 d"/>
    <s v="X"/>
    <s v="Ledereinband, Schließen, erhabene Buchbeschläge"/>
    <x v="1"/>
    <s v="80° bis 110°, einseitig digitalisierbar?"/>
    <s v="fester Rücken mit Schmuckprägung, welliger Buchblock"/>
    <m/>
    <s v="Kassette"/>
    <s v="Nein"/>
    <n v="0"/>
    <m/>
    <m/>
    <m/>
    <m/>
    <m/>
    <m/>
    <m/>
    <m/>
    <m/>
    <x v="0"/>
    <m/>
    <m/>
    <m/>
    <m/>
    <m/>
    <m/>
    <m/>
    <m/>
    <m/>
    <m/>
    <m/>
    <m/>
    <m/>
    <m/>
    <m/>
    <m/>
    <m/>
    <m/>
    <m/>
    <m/>
    <m/>
    <m/>
    <m/>
    <m/>
    <m/>
    <m/>
    <m/>
    <n v="0"/>
    <m/>
    <m/>
    <m/>
    <m/>
    <m/>
    <m/>
    <m/>
    <m/>
    <m/>
    <m/>
    <m/>
    <m/>
    <m/>
    <m/>
    <m/>
    <m/>
    <m/>
    <m/>
    <m/>
    <m/>
    <m/>
    <m/>
    <m/>
    <m/>
    <m/>
    <m/>
    <m/>
    <m/>
    <m/>
    <m/>
    <m/>
    <m/>
    <m/>
    <m/>
    <m/>
    <m/>
    <m/>
    <m/>
    <m/>
    <m/>
    <m/>
    <m/>
    <m/>
    <m/>
  </r>
  <r>
    <b v="1"/>
    <n v="170"/>
    <s v="L-1556-16692430X"/>
    <s v="998780723"/>
    <s v="Afl"/>
    <s v="https://portal.dnb.de/opac.htm?method=simpleSearch&amp;cqlMode=true&amp;query=idn%3D998780723"/>
    <s v="III 6, 27 d - 3"/>
    <s v="III 6, 27 d"/>
    <s v="X"/>
    <s v="Ledereinband, Schließen, erhabene Buchbeschläge"/>
    <x v="1"/>
    <s v="80° bis 110°, einseitig digitalisierbar?"/>
    <s v="fester Rücken mit Schmuckprägung, welliger Buchblock"/>
    <m/>
    <s v="Kassette"/>
    <s v="Nein"/>
    <n v="0"/>
    <m/>
    <m/>
    <m/>
    <m/>
    <m/>
    <m/>
    <m/>
    <m/>
    <m/>
    <x v="0"/>
    <m/>
    <m/>
    <m/>
    <m/>
    <m/>
    <m/>
    <m/>
    <m/>
    <m/>
    <m/>
    <m/>
    <m/>
    <m/>
    <m/>
    <m/>
    <m/>
    <m/>
    <m/>
    <m/>
    <m/>
    <m/>
    <m/>
    <m/>
    <m/>
    <m/>
    <m/>
    <m/>
    <n v="0"/>
    <m/>
    <m/>
    <m/>
    <m/>
    <m/>
    <m/>
    <m/>
    <m/>
    <m/>
    <m/>
    <m/>
    <m/>
    <m/>
    <m/>
    <m/>
    <m/>
    <m/>
    <m/>
    <m/>
    <m/>
    <m/>
    <m/>
    <m/>
    <m/>
    <m/>
    <m/>
    <m/>
    <m/>
    <m/>
    <m/>
    <m/>
    <m/>
    <m/>
    <m/>
    <m/>
    <m/>
    <m/>
    <m/>
    <m/>
    <m/>
    <m/>
    <m/>
    <m/>
    <m/>
  </r>
  <r>
    <b v="1"/>
    <n v="172"/>
    <s v="L-1556-166924490"/>
    <s v="998780944"/>
    <s v="Afl"/>
    <s v="https://portal.dnb.de/opac.htm?method=simpleSearch&amp;cqlMode=true&amp;query=idn%3D998780944"/>
    <s v="III 6, 27 d - 4"/>
    <s v="III 6, 27 d"/>
    <s v="X"/>
    <s v="Ledereinband, Schließen, erhabene Buchbeschläge"/>
    <x v="1"/>
    <s v="80° bis 110°, einseitig digitalisierbar?"/>
    <s v="fester Rücken mit Schmuckprägung, welliger Buchblock, Tintenfraß"/>
    <m/>
    <s v="Kassette"/>
    <s v="Nein"/>
    <n v="0"/>
    <m/>
    <m/>
    <m/>
    <m/>
    <m/>
    <m/>
    <m/>
    <m/>
    <m/>
    <x v="0"/>
    <m/>
    <m/>
    <m/>
    <m/>
    <m/>
    <m/>
    <m/>
    <m/>
    <m/>
    <m/>
    <m/>
    <m/>
    <m/>
    <m/>
    <m/>
    <m/>
    <m/>
    <m/>
    <m/>
    <m/>
    <m/>
    <m/>
    <m/>
    <m/>
    <m/>
    <m/>
    <m/>
    <n v="0"/>
    <m/>
    <m/>
    <m/>
    <m/>
    <m/>
    <m/>
    <m/>
    <m/>
    <m/>
    <m/>
    <m/>
    <m/>
    <m/>
    <m/>
    <m/>
    <m/>
    <m/>
    <m/>
    <m/>
    <m/>
    <m/>
    <m/>
    <m/>
    <m/>
    <m/>
    <m/>
    <m/>
    <m/>
    <m/>
    <m/>
    <m/>
    <m/>
    <m/>
    <m/>
    <m/>
    <m/>
    <m/>
    <m/>
    <m/>
    <m/>
    <m/>
    <m/>
    <m/>
    <m/>
  </r>
  <r>
    <b v="1"/>
    <n v="173"/>
    <s v="L-1540-17709835X"/>
    <s v="1002374065"/>
    <s v="Aal"/>
    <s v="https://portal.dnb.de/opac.htm?method=simpleSearch&amp;cqlMode=true&amp;query=idn%3D1002374065"/>
    <s v="III 6, 27 e"/>
    <s v="III 6, 27e"/>
    <s v="X"/>
    <s v="Papier- oder Pappeinband"/>
    <x v="2"/>
    <s v="180°"/>
    <s v="hohler Rücken"/>
    <m/>
    <s v="Papierumschlag "/>
    <s v="Ja"/>
    <n v="0"/>
    <m/>
    <m/>
    <m/>
    <m/>
    <m/>
    <m/>
    <m/>
    <m/>
    <m/>
    <x v="0"/>
    <m/>
    <m/>
    <m/>
    <m/>
    <m/>
    <m/>
    <m/>
    <m/>
    <m/>
    <m/>
    <m/>
    <m/>
    <m/>
    <m/>
    <m/>
    <m/>
    <m/>
    <m/>
    <m/>
    <m/>
    <m/>
    <m/>
    <m/>
    <m/>
    <m/>
    <m/>
    <m/>
    <n v="0"/>
    <m/>
    <m/>
    <m/>
    <m/>
    <m/>
    <m/>
    <m/>
    <m/>
    <m/>
    <m/>
    <m/>
    <m/>
    <m/>
    <m/>
    <m/>
    <m/>
    <m/>
    <m/>
    <m/>
    <m/>
    <m/>
    <m/>
    <m/>
    <m/>
    <m/>
    <m/>
    <m/>
    <m/>
    <m/>
    <m/>
    <m/>
    <m/>
    <m/>
    <m/>
    <m/>
    <m/>
    <m/>
    <m/>
    <m/>
    <m/>
    <m/>
    <m/>
    <m/>
    <m/>
  </r>
  <r>
    <b v="1"/>
    <n v="109"/>
    <s v="L-1557-315488565"/>
    <s v="1066957924"/>
    <s v="Aaf"/>
    <s v="https://portal.dnb.de/opac.htm?method=simpleSearch&amp;cqlMode=true&amp;query=idn%3D1066957924"/>
    <s v="III 6, 28"/>
    <s v="III 6, 28"/>
    <s v="X"/>
    <s v="Halbpergamentband, Schließen, erhabene Buchbeschläge"/>
    <x v="2"/>
    <s v="180°"/>
    <s v="hohler Rücken"/>
    <m/>
    <s v="Buchschuh"/>
    <s v="Nein"/>
    <n v="0"/>
    <m/>
    <m/>
    <m/>
    <m/>
    <m/>
    <m/>
    <m/>
    <m/>
    <m/>
    <x v="0"/>
    <m/>
    <m/>
    <m/>
    <m/>
    <m/>
    <m/>
    <m/>
    <m/>
    <m/>
    <m/>
    <m/>
    <m/>
    <m/>
    <m/>
    <m/>
    <m/>
    <m/>
    <m/>
    <m/>
    <m/>
    <m/>
    <m/>
    <m/>
    <m/>
    <m/>
    <m/>
    <m/>
    <n v="0"/>
    <m/>
    <m/>
    <m/>
    <m/>
    <m/>
    <m/>
    <m/>
    <m/>
    <m/>
    <m/>
    <m/>
    <m/>
    <m/>
    <m/>
    <m/>
    <m/>
    <m/>
    <m/>
    <m/>
    <m/>
    <m/>
    <m/>
    <m/>
    <m/>
    <m/>
    <m/>
    <m/>
    <m/>
    <m/>
    <m/>
    <m/>
    <m/>
    <m/>
    <m/>
    <m/>
    <m/>
    <m/>
    <m/>
    <m/>
    <m/>
    <m/>
    <m/>
    <m/>
    <m/>
  </r>
  <r>
    <b v="1"/>
    <n v="110"/>
    <s v="L-1560-315329416"/>
    <s v="1066871612"/>
    <s v="Aaf"/>
    <s v="https://portal.dnb.de/opac.htm?method=simpleSearch&amp;cqlMode=true&amp;query=idn%3D1066871612"/>
    <s v="III 6, 29"/>
    <s v="III 6, 29"/>
    <s v="X"/>
    <s v="Pergamentband, Schließen, erhabene Buchbeschläge"/>
    <x v="2"/>
    <s v="180°"/>
    <s v="hohler Rücken, welliger Buchblock"/>
    <m/>
    <s v="Buchschuh"/>
    <s v="Nein"/>
    <n v="0"/>
    <m/>
    <s v="gereinigt"/>
    <m/>
    <m/>
    <m/>
    <m/>
    <m/>
    <m/>
    <m/>
    <x v="0"/>
    <m/>
    <m/>
    <m/>
    <m/>
    <m/>
    <m/>
    <m/>
    <m/>
    <m/>
    <m/>
    <m/>
    <m/>
    <m/>
    <m/>
    <m/>
    <m/>
    <m/>
    <m/>
    <m/>
    <m/>
    <m/>
    <m/>
    <m/>
    <m/>
    <m/>
    <m/>
    <m/>
    <n v="0"/>
    <m/>
    <m/>
    <m/>
    <m/>
    <m/>
    <m/>
    <m/>
    <m/>
    <m/>
    <m/>
    <m/>
    <m/>
    <m/>
    <m/>
    <m/>
    <m/>
    <m/>
    <m/>
    <m/>
    <m/>
    <m/>
    <m/>
    <m/>
    <m/>
    <m/>
    <m/>
    <m/>
    <m/>
    <m/>
    <m/>
    <m/>
    <m/>
    <m/>
    <m/>
    <m/>
    <m/>
    <m/>
    <m/>
    <m/>
    <m/>
    <m/>
    <m/>
    <m/>
    <m/>
  </r>
  <r>
    <b v="0"/>
    <n v="174"/>
    <s v="L-1549-175974756"/>
    <s v="100199566X"/>
    <m/>
    <s v="https://portal.dnb.de/opac.htm?method=simpleSearch&amp;cqlMode=true&amp;query=idn%3D100199566X"/>
    <s v="III 6, 29 a"/>
    <m/>
    <m/>
    <m/>
    <x v="2"/>
    <m/>
    <m/>
    <m/>
    <m/>
    <m/>
    <m/>
    <m/>
    <m/>
    <m/>
    <m/>
    <m/>
    <m/>
    <m/>
    <m/>
    <m/>
    <x v="3"/>
    <m/>
    <s v="x"/>
    <s v="f"/>
    <m/>
    <m/>
    <m/>
    <m/>
    <m/>
    <s v="Pa"/>
    <m/>
    <m/>
    <m/>
    <m/>
    <m/>
    <m/>
    <m/>
    <m/>
    <m/>
    <m/>
    <m/>
    <m/>
    <m/>
    <s v="110"/>
    <m/>
    <m/>
    <m/>
    <s v="n"/>
    <n v="0"/>
    <m/>
    <s v="Gewebe"/>
    <m/>
    <m/>
    <m/>
    <m/>
    <m/>
    <m/>
    <m/>
    <m/>
    <m/>
    <m/>
    <m/>
    <m/>
    <m/>
    <m/>
    <m/>
    <m/>
    <m/>
    <m/>
    <m/>
    <m/>
    <m/>
    <m/>
    <m/>
    <m/>
    <m/>
    <m/>
    <m/>
    <m/>
    <m/>
    <m/>
    <m/>
    <m/>
    <m/>
    <m/>
    <m/>
    <m/>
    <m/>
    <m/>
    <m/>
    <m/>
    <m/>
    <m/>
  </r>
  <r>
    <b v="1"/>
    <m/>
    <s v="L-1549-441874363"/>
    <s v="1155441567"/>
    <s v="Qd"/>
    <m/>
    <s v="III 6, 29 a"/>
    <s v="III 6, 29 a"/>
    <m/>
    <m/>
    <x v="0"/>
    <m/>
    <m/>
    <m/>
    <m/>
    <m/>
    <m/>
    <m/>
    <m/>
    <m/>
    <m/>
    <m/>
    <m/>
    <m/>
    <m/>
    <m/>
    <x v="0"/>
    <m/>
    <m/>
    <m/>
    <m/>
    <m/>
    <m/>
    <m/>
    <m/>
    <m/>
    <m/>
    <m/>
    <m/>
    <m/>
    <m/>
    <m/>
    <m/>
    <m/>
    <m/>
    <m/>
    <m/>
    <m/>
    <m/>
    <m/>
    <m/>
    <m/>
    <m/>
    <m/>
    <m/>
    <m/>
    <m/>
    <m/>
    <m/>
    <m/>
    <m/>
    <m/>
    <m/>
    <m/>
    <m/>
    <m/>
    <m/>
    <m/>
    <m/>
    <m/>
    <m/>
    <m/>
    <m/>
    <m/>
    <m/>
    <m/>
    <m/>
    <m/>
    <m/>
    <m/>
    <m/>
    <m/>
    <m/>
    <m/>
    <m/>
    <m/>
    <m/>
    <m/>
    <m/>
    <m/>
    <m/>
    <m/>
    <m/>
    <m/>
    <m/>
    <m/>
    <m/>
    <m/>
    <m/>
  </r>
  <r>
    <b v="1"/>
    <n v="111"/>
    <s v="L-1533-315307676"/>
    <s v="1066848572"/>
    <s v="Aaf"/>
    <s v="https://portal.dnb.de/opac.htm?method=simpleSearch&amp;cqlMode=true&amp;query=idn%3D1066848572"/>
    <s v="III 6, 30"/>
    <s v="III 6, 30"/>
    <s v="X"/>
    <s v="Papier- oder Pappeinband"/>
    <x v="1"/>
    <s v="180°"/>
    <m/>
    <m/>
    <m/>
    <m/>
    <m/>
    <m/>
    <m/>
    <m/>
    <m/>
    <m/>
    <m/>
    <m/>
    <m/>
    <m/>
    <x v="5"/>
    <m/>
    <m/>
    <m/>
    <m/>
    <m/>
    <m/>
    <m/>
    <m/>
    <s v="Pa"/>
    <m/>
    <m/>
    <m/>
    <m/>
    <m/>
    <m/>
    <m/>
    <m/>
    <m/>
    <m/>
    <m/>
    <m/>
    <m/>
    <s v="110"/>
    <m/>
    <m/>
    <m/>
    <s v="ja vor"/>
    <n v="1.5"/>
    <m/>
    <m/>
    <m/>
    <m/>
    <m/>
    <m/>
    <m/>
    <m/>
    <m/>
    <m/>
    <s v="x"/>
    <m/>
    <m/>
    <m/>
    <s v="v"/>
    <m/>
    <s v="x"/>
    <m/>
    <m/>
    <m/>
    <m/>
    <m/>
    <m/>
    <n v="1.5"/>
    <s v="Hülse, Ecken stabilisieren"/>
    <m/>
    <m/>
    <m/>
    <m/>
    <m/>
    <m/>
    <m/>
    <m/>
    <m/>
    <m/>
    <m/>
    <m/>
    <m/>
    <m/>
    <m/>
    <m/>
    <m/>
    <m/>
    <m/>
  </r>
  <r>
    <b v="1"/>
    <n v="112"/>
    <s v="L-1534-315493275"/>
    <s v="1066963002"/>
    <s v="Aaf"/>
    <s v="https://portal.dnb.de/opac.htm?method=simpleSearch&amp;cqlMode=true&amp;query=idn%3D1066963002"/>
    <s v="III 6, 31"/>
    <s v="III 6, 31"/>
    <s v="X"/>
    <s v="Ledereinband, Schließen, erhabene Buchbeschläge"/>
    <x v="1"/>
    <s v="80° bis 110°, einseitig digitalisierbar?"/>
    <s v="hohler Rücken, welliger Buchblock"/>
    <m/>
    <s v="Buchschuh"/>
    <s v="Nein"/>
    <n v="1"/>
    <m/>
    <s v="gereinigt"/>
    <m/>
    <m/>
    <m/>
    <m/>
    <m/>
    <m/>
    <m/>
    <x v="3"/>
    <s v="x"/>
    <m/>
    <s v="h"/>
    <m/>
    <m/>
    <m/>
    <m/>
    <m/>
    <s v="Pa"/>
    <m/>
    <m/>
    <m/>
    <m/>
    <m/>
    <m/>
    <m/>
    <m/>
    <m/>
    <m/>
    <m/>
    <m/>
    <m/>
    <s v="80"/>
    <m/>
    <m/>
    <m/>
    <s v="n"/>
    <n v="0"/>
    <m/>
    <m/>
    <m/>
    <s v="x"/>
    <m/>
    <m/>
    <m/>
    <m/>
    <m/>
    <m/>
    <m/>
    <m/>
    <m/>
    <m/>
    <m/>
    <m/>
    <m/>
    <m/>
    <m/>
    <m/>
    <m/>
    <m/>
    <m/>
    <m/>
    <m/>
    <m/>
    <m/>
    <m/>
    <m/>
    <m/>
    <m/>
    <m/>
    <m/>
    <m/>
    <m/>
    <m/>
    <m/>
    <m/>
    <m/>
    <m/>
    <m/>
    <m/>
    <m/>
    <m/>
  </r>
  <r>
    <b v="1"/>
    <n v="113"/>
    <s v="L-1540-315308206"/>
    <s v="1066849153"/>
    <s v="Aaf"/>
    <s v="https://portal.dnb.de/opac.htm?method=simpleSearch&amp;cqlMode=true&amp;query=idn%3D1066849153"/>
    <s v="III 6, 32"/>
    <s v="III 6, 32"/>
    <m/>
    <m/>
    <x v="2"/>
    <m/>
    <m/>
    <m/>
    <m/>
    <m/>
    <m/>
    <m/>
    <m/>
    <m/>
    <m/>
    <m/>
    <m/>
    <m/>
    <m/>
    <m/>
    <x v="3"/>
    <s v="x"/>
    <s v="x"/>
    <s v="f"/>
    <m/>
    <m/>
    <m/>
    <m/>
    <m/>
    <s v="Pa"/>
    <m/>
    <m/>
    <m/>
    <m/>
    <m/>
    <m/>
    <m/>
    <m/>
    <m/>
    <m/>
    <m/>
    <m/>
    <m/>
    <s v="45"/>
    <m/>
    <m/>
    <m/>
    <s v="ja vor"/>
    <n v="0.5"/>
    <m/>
    <m/>
    <m/>
    <m/>
    <s v="x"/>
    <m/>
    <m/>
    <m/>
    <m/>
    <m/>
    <m/>
    <s v="x"/>
    <s v="x"/>
    <m/>
    <m/>
    <m/>
    <m/>
    <m/>
    <m/>
    <m/>
    <m/>
    <m/>
    <m/>
    <n v="0.5"/>
    <s v="Gelenk ggf. mit JP überfangen"/>
    <m/>
    <m/>
    <m/>
    <m/>
    <m/>
    <m/>
    <m/>
    <m/>
    <m/>
    <m/>
    <m/>
    <m/>
    <m/>
    <m/>
    <m/>
    <m/>
    <m/>
    <m/>
    <m/>
  </r>
  <r>
    <b v="1"/>
    <n v="175"/>
    <s v="L-1538-170205894"/>
    <s v="1000202720"/>
    <s v="Aal"/>
    <s v="https://portal.dnb.de/opac.htm?method=simpleSearch&amp;cqlMode=true&amp;query=idn%3D1000202720"/>
    <s v="III 6, 32 a"/>
    <s v="III 6, 32a"/>
    <s v="X"/>
    <s v="Papier- oder Pappeinband"/>
    <x v="2"/>
    <s v="180°"/>
    <s v="hohler Rücken"/>
    <m/>
    <m/>
    <m/>
    <n v="0"/>
    <m/>
    <m/>
    <m/>
    <m/>
    <m/>
    <m/>
    <m/>
    <m/>
    <m/>
    <x v="5"/>
    <m/>
    <m/>
    <s v="h/E"/>
    <m/>
    <m/>
    <m/>
    <m/>
    <m/>
    <s v="Pa"/>
    <m/>
    <m/>
    <m/>
    <m/>
    <m/>
    <m/>
    <m/>
    <m/>
    <m/>
    <m/>
    <m/>
    <m/>
    <m/>
    <s v="110"/>
    <m/>
    <m/>
    <m/>
    <s v="n"/>
    <n v="0"/>
    <m/>
    <m/>
    <m/>
    <m/>
    <m/>
    <m/>
    <m/>
    <s v="Schaden stabil"/>
    <m/>
    <m/>
    <m/>
    <m/>
    <m/>
    <m/>
    <m/>
    <m/>
    <m/>
    <m/>
    <m/>
    <m/>
    <m/>
    <m/>
    <m/>
    <m/>
    <m/>
    <m/>
    <m/>
    <m/>
    <m/>
    <m/>
    <m/>
    <m/>
    <m/>
    <m/>
    <m/>
    <m/>
    <m/>
    <m/>
    <m/>
    <m/>
    <m/>
    <m/>
    <m/>
    <m/>
  </r>
  <r>
    <b v="1"/>
    <n v="176"/>
    <s v="L-1539-176023844"/>
    <s v="1002030188"/>
    <s v="Aal"/>
    <s v="https://portal.dnb.de/opac.htm?method=simpleSearch&amp;cqlMode=true&amp;query=idn%3D1002030188"/>
    <s v="III 6, 32 b"/>
    <s v="III 6, 32b"/>
    <m/>
    <m/>
    <x v="2"/>
    <m/>
    <m/>
    <m/>
    <m/>
    <m/>
    <m/>
    <m/>
    <m/>
    <m/>
    <m/>
    <m/>
    <m/>
    <m/>
    <m/>
    <m/>
    <x v="9"/>
    <m/>
    <m/>
    <s v="h/E"/>
    <m/>
    <m/>
    <m/>
    <m/>
    <m/>
    <s v="Pa"/>
    <m/>
    <m/>
    <m/>
    <m/>
    <m/>
    <m/>
    <m/>
    <m/>
    <m/>
    <m/>
    <m/>
    <m/>
    <m/>
    <s v="max 110"/>
    <m/>
    <m/>
    <s v="x"/>
    <s v="ja vor"/>
    <n v="5"/>
    <m/>
    <m/>
    <m/>
    <m/>
    <m/>
    <s v="x sauer"/>
    <s v="x"/>
    <m/>
    <m/>
    <s v="Umschlag (abriebgefährdet)"/>
    <m/>
    <m/>
    <m/>
    <m/>
    <m/>
    <m/>
    <m/>
    <m/>
    <m/>
    <m/>
    <m/>
    <m/>
    <m/>
    <m/>
    <m/>
    <m/>
    <m/>
    <m/>
    <m/>
    <m/>
    <m/>
    <m/>
    <m/>
    <s v="x"/>
    <m/>
    <m/>
    <m/>
    <m/>
    <m/>
    <m/>
    <m/>
    <m/>
    <n v="5"/>
    <s v="ca. 100-120 Seiten sind am Vorderschnitt sehr wattig --&gt; Nachleimen (Sprühen)"/>
  </r>
  <r>
    <b v="1"/>
    <n v="114"/>
    <s v="L-1538-315493291"/>
    <s v="1066963029"/>
    <s v="Aaf"/>
    <s v="https://portal.dnb.de/opac.htm?method=simpleSearch&amp;cqlMode=true&amp;query=idn%3D1066963029"/>
    <s v="III 6, 33"/>
    <s v="III 6, 33"/>
    <s v="X"/>
    <s v="Halbledereinband"/>
    <x v="1"/>
    <m/>
    <m/>
    <m/>
    <m/>
    <m/>
    <m/>
    <m/>
    <m/>
    <m/>
    <m/>
    <m/>
    <m/>
    <m/>
    <m/>
    <m/>
    <x v="2"/>
    <m/>
    <m/>
    <s v="f/V"/>
    <m/>
    <m/>
    <m/>
    <m/>
    <m/>
    <s v="Pa"/>
    <m/>
    <m/>
    <m/>
    <m/>
    <m/>
    <m/>
    <m/>
    <m/>
    <m/>
    <m/>
    <m/>
    <m/>
    <m/>
    <s v="0"/>
    <m/>
    <m/>
    <m/>
    <s v="n"/>
    <n v="0"/>
    <m/>
    <m/>
    <m/>
    <m/>
    <m/>
    <m/>
    <m/>
    <m/>
    <m/>
    <m/>
    <m/>
    <m/>
    <m/>
    <m/>
    <m/>
    <m/>
    <m/>
    <m/>
    <m/>
    <m/>
    <m/>
    <m/>
    <m/>
    <m/>
    <m/>
    <m/>
    <m/>
    <m/>
    <m/>
    <m/>
    <m/>
    <m/>
    <m/>
    <m/>
    <m/>
    <m/>
    <m/>
    <m/>
    <m/>
    <m/>
    <m/>
    <m/>
    <m/>
    <m/>
  </r>
  <r>
    <b v="1"/>
    <n v="177"/>
    <s v="L-1538-315494654"/>
    <s v="1066964424"/>
    <s v="Aaf"/>
    <s v="https://portal.dnb.de/opac.htm?method=simpleSearch&amp;cqlMode=true&amp;query=idn%3D1066964424"/>
    <s v="III 6, 33 a"/>
    <s v="III 6, 33 a"/>
    <m/>
    <m/>
    <x v="2"/>
    <m/>
    <m/>
    <m/>
    <m/>
    <m/>
    <m/>
    <m/>
    <m/>
    <m/>
    <m/>
    <m/>
    <m/>
    <m/>
    <m/>
    <m/>
    <x v="3"/>
    <m/>
    <m/>
    <s v="f"/>
    <m/>
    <m/>
    <m/>
    <m/>
    <s v="x"/>
    <s v="Pa"/>
    <m/>
    <m/>
    <m/>
    <m/>
    <m/>
    <m/>
    <m/>
    <m/>
    <m/>
    <m/>
    <m/>
    <m/>
    <m/>
    <s v="60"/>
    <m/>
    <m/>
    <s v="x"/>
    <s v="n"/>
    <n v="0"/>
    <m/>
    <s v="Gewebe"/>
    <m/>
    <m/>
    <m/>
    <m/>
    <m/>
    <m/>
    <m/>
    <m/>
    <m/>
    <m/>
    <m/>
    <m/>
    <m/>
    <m/>
    <m/>
    <m/>
    <m/>
    <m/>
    <m/>
    <m/>
    <m/>
    <m/>
    <m/>
    <m/>
    <m/>
    <m/>
    <m/>
    <m/>
    <m/>
    <m/>
    <m/>
    <m/>
    <m/>
    <m/>
    <m/>
    <m/>
    <m/>
    <m/>
    <m/>
    <m/>
    <m/>
    <m/>
  </r>
  <r>
    <b v="1"/>
    <n v="178"/>
    <s v="L-1543-159380235"/>
    <s v="995382972"/>
    <s v="Aal"/>
    <s v="https://portal.dnb.de/opac.htm?method=simpleSearch&amp;cqlMode=true&amp;query=idn%3D995382972"/>
    <s v="III 6, 33 b"/>
    <s v="III 6, 33 b"/>
    <m/>
    <m/>
    <x v="3"/>
    <m/>
    <m/>
    <m/>
    <m/>
    <m/>
    <m/>
    <m/>
    <m/>
    <m/>
    <m/>
    <m/>
    <m/>
    <m/>
    <m/>
    <m/>
    <x v="3"/>
    <m/>
    <m/>
    <s v="f"/>
    <m/>
    <m/>
    <m/>
    <m/>
    <m/>
    <s v="Pa"/>
    <m/>
    <m/>
    <m/>
    <m/>
    <m/>
    <m/>
    <m/>
    <m/>
    <m/>
    <m/>
    <m/>
    <m/>
    <m/>
    <s v="60"/>
    <m/>
    <m/>
    <m/>
    <s v="ja vor"/>
    <n v="2"/>
    <m/>
    <m/>
    <m/>
    <m/>
    <m/>
    <s v="x sauer"/>
    <s v="x"/>
    <m/>
    <m/>
    <s v="Box (sperrt)"/>
    <m/>
    <s v="x"/>
    <s v="x"/>
    <m/>
    <s v="v"/>
    <m/>
    <m/>
    <m/>
    <m/>
    <m/>
    <m/>
    <m/>
    <m/>
    <n v="2"/>
    <s v="Gelenk evtl. mit Leder anstatt JP unterlegen wegen Flexibilität"/>
    <m/>
    <m/>
    <m/>
    <m/>
    <m/>
    <m/>
    <m/>
    <m/>
    <m/>
    <m/>
    <m/>
    <m/>
    <m/>
    <m/>
    <m/>
    <m/>
    <m/>
    <m/>
    <m/>
  </r>
  <r>
    <b v="1"/>
    <n v="115"/>
    <s v="L-1543-315489871"/>
    <s v="1066959285"/>
    <s v="Aaf"/>
    <s v="https://portal.dnb.de/opac.htm?method=simpleSearch&amp;cqlMode=true&amp;query=idn%3D1066959285"/>
    <s v="III 6, 34"/>
    <s v="III 6, 34"/>
    <s v="X"/>
    <s v="Halbledereinband, Schließen, erhabene Buchbeschläge"/>
    <x v="2"/>
    <m/>
    <m/>
    <m/>
    <m/>
    <m/>
    <m/>
    <m/>
    <m/>
    <m/>
    <m/>
    <m/>
    <m/>
    <m/>
    <m/>
    <m/>
    <x v="6"/>
    <s v="x"/>
    <m/>
    <s v="f/V"/>
    <m/>
    <m/>
    <m/>
    <m/>
    <m/>
    <s v="Pa"/>
    <m/>
    <m/>
    <m/>
    <m/>
    <m/>
    <m/>
    <m/>
    <m/>
    <m/>
    <m/>
    <m/>
    <m/>
    <m/>
    <s v="45"/>
    <m/>
    <m/>
    <m/>
    <s v="ja vor"/>
    <n v="6"/>
    <m/>
    <m/>
    <m/>
    <s v="x"/>
    <m/>
    <m/>
    <m/>
    <m/>
    <m/>
    <m/>
    <s v="x"/>
    <s v="x"/>
    <s v="x"/>
    <m/>
    <s v="v/h"/>
    <m/>
    <m/>
    <m/>
    <m/>
    <m/>
    <m/>
    <m/>
    <m/>
    <n v="6"/>
    <s v="loses Material fixieren, Gelenke mit JP unterlegen"/>
    <m/>
    <m/>
    <m/>
    <m/>
    <m/>
    <m/>
    <m/>
    <m/>
    <m/>
    <m/>
    <m/>
    <m/>
    <m/>
    <m/>
    <m/>
    <m/>
    <m/>
    <m/>
    <m/>
  </r>
  <r>
    <b v="1"/>
    <n v="179"/>
    <s v="L-1553-177912766"/>
    <s v="1002740533"/>
    <s v="Aal"/>
    <s v="https://portal.dnb.de/opac.htm?method=simpleSearch&amp;cqlMode=true&amp;query=idn%3D1002740533"/>
    <s v="III 6, 34 a"/>
    <s v="III 6, 34a"/>
    <m/>
    <m/>
    <x v="0"/>
    <m/>
    <m/>
    <m/>
    <m/>
    <m/>
    <m/>
    <m/>
    <m/>
    <m/>
    <m/>
    <m/>
    <m/>
    <m/>
    <m/>
    <m/>
    <x v="0"/>
    <m/>
    <m/>
    <m/>
    <m/>
    <m/>
    <m/>
    <m/>
    <m/>
    <m/>
    <m/>
    <m/>
    <m/>
    <m/>
    <m/>
    <m/>
    <m/>
    <m/>
    <m/>
    <m/>
    <m/>
    <m/>
    <m/>
    <m/>
    <m/>
    <m/>
    <m/>
    <m/>
    <n v="0"/>
    <m/>
    <m/>
    <m/>
    <m/>
    <m/>
    <m/>
    <m/>
    <m/>
    <m/>
    <m/>
    <m/>
    <m/>
    <m/>
    <m/>
    <m/>
    <m/>
    <m/>
    <m/>
    <m/>
    <m/>
    <m/>
    <m/>
    <m/>
    <m/>
    <m/>
    <m/>
    <m/>
    <m/>
    <m/>
    <m/>
    <m/>
    <m/>
    <m/>
    <m/>
    <m/>
    <m/>
    <m/>
    <m/>
    <m/>
    <m/>
    <m/>
    <m/>
    <m/>
    <m/>
  </r>
  <r>
    <b v="1"/>
    <n v="180"/>
    <s v="L-1553-177913002"/>
    <s v="1002740738"/>
    <s v="Aal"/>
    <s v="https://portal.dnb.de/opac.htm?method=simpleSearch&amp;cqlMode=true&amp;query=idn%3D1002740738"/>
    <s v="III 6, 34 a"/>
    <s v="III 6, 34a"/>
    <s v="X"/>
    <s v="Ledereinband, Schließen, erhabene Buchbeschläge"/>
    <x v="1"/>
    <s v="80° bis 110°, einseitig digitalisierbar?"/>
    <s v="welliger Buchblock"/>
    <m/>
    <s v="Kassette"/>
    <s v="Nein"/>
    <n v="0"/>
    <m/>
    <s v="gereinigt"/>
    <m/>
    <m/>
    <m/>
    <m/>
    <m/>
    <m/>
    <m/>
    <x v="0"/>
    <m/>
    <m/>
    <m/>
    <m/>
    <m/>
    <m/>
    <m/>
    <m/>
    <m/>
    <m/>
    <m/>
    <m/>
    <m/>
    <m/>
    <m/>
    <m/>
    <m/>
    <m/>
    <m/>
    <m/>
    <m/>
    <m/>
    <m/>
    <m/>
    <m/>
    <m/>
    <m/>
    <n v="0"/>
    <m/>
    <m/>
    <m/>
    <m/>
    <m/>
    <m/>
    <m/>
    <m/>
    <m/>
    <m/>
    <m/>
    <m/>
    <m/>
    <m/>
    <m/>
    <m/>
    <m/>
    <m/>
    <m/>
    <m/>
    <m/>
    <m/>
    <m/>
    <m/>
    <m/>
    <m/>
    <m/>
    <m/>
    <m/>
    <m/>
    <m/>
    <m/>
    <m/>
    <m/>
    <m/>
    <m/>
    <m/>
    <m/>
    <m/>
    <m/>
    <m/>
    <m/>
    <m/>
    <m/>
  </r>
  <r>
    <b v="1"/>
    <n v="181"/>
    <s v="L-1549-169972550"/>
    <s v="1000079600"/>
    <s v="Aal"/>
    <s v="https://portal.dnb.de/opac.htm?method=simpleSearch&amp;cqlMode=true&amp;query=idn%3D1000079600"/>
    <s v="III 6, 34 b"/>
    <s v="III 6, 34b"/>
    <m/>
    <m/>
    <x v="3"/>
    <m/>
    <m/>
    <m/>
    <m/>
    <m/>
    <m/>
    <m/>
    <m/>
    <m/>
    <m/>
    <m/>
    <m/>
    <m/>
    <m/>
    <m/>
    <x v="3"/>
    <m/>
    <m/>
    <s v="f"/>
    <m/>
    <m/>
    <m/>
    <m/>
    <m/>
    <s v="Pa"/>
    <m/>
    <m/>
    <m/>
    <m/>
    <m/>
    <m/>
    <m/>
    <m/>
    <m/>
    <m/>
    <m/>
    <m/>
    <m/>
    <s v="60"/>
    <m/>
    <m/>
    <m/>
    <s v="n"/>
    <n v="0"/>
    <m/>
    <m/>
    <s v="x"/>
    <m/>
    <m/>
    <m/>
    <s v="x"/>
    <m/>
    <m/>
    <s v="Box (sperrt)"/>
    <m/>
    <m/>
    <m/>
    <m/>
    <m/>
    <m/>
    <m/>
    <m/>
    <m/>
    <m/>
    <m/>
    <m/>
    <m/>
    <m/>
    <m/>
    <m/>
    <m/>
    <m/>
    <m/>
    <m/>
    <m/>
    <m/>
    <m/>
    <m/>
    <m/>
    <m/>
    <m/>
    <m/>
    <m/>
    <m/>
    <m/>
    <m/>
    <m/>
    <m/>
  </r>
  <r>
    <b v="1"/>
    <n v="182"/>
    <s v="L-1551-180257552"/>
    <s v="1003588670"/>
    <s v="Afl"/>
    <s v="https://portal.dnb.de/opac.htm?method=simpleSearch&amp;cqlMode=true&amp;query=idn%3D1003588670"/>
    <s v="III 6, 34 c"/>
    <s v="III 6, 34c"/>
    <m/>
    <s v="Ledereinband"/>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n v="116"/>
    <s v="L-1543-315490411"/>
    <s v="1066959897"/>
    <s v="Aaf"/>
    <s v="https://portal.dnb.de/opac.htm?method=simpleSearch&amp;cqlMode=true&amp;query=idn%3D1066959897"/>
    <s v="III 6, 35"/>
    <s v="III 6, 35"/>
    <s v="X"/>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n v="117"/>
    <s v="L-1543-315494433"/>
    <s v="1066964203"/>
    <s v="Aaf"/>
    <s v="https://portal.dnb.de/opac.htm?method=simpleSearch&amp;cqlMode=true&amp;query=idn%3D1066964203"/>
    <s v="III 6, 36"/>
    <s v="III 6, 36"/>
    <m/>
    <m/>
    <x v="0"/>
    <m/>
    <m/>
    <m/>
    <m/>
    <m/>
    <m/>
    <m/>
    <m/>
    <m/>
    <m/>
    <m/>
    <m/>
    <m/>
    <m/>
    <m/>
    <x v="0"/>
    <m/>
    <m/>
    <m/>
    <m/>
    <m/>
    <m/>
    <m/>
    <m/>
    <m/>
    <m/>
    <m/>
    <m/>
    <m/>
    <m/>
    <m/>
    <m/>
    <m/>
    <m/>
    <m/>
    <m/>
    <m/>
    <m/>
    <m/>
    <m/>
    <m/>
    <m/>
    <m/>
    <n v="0"/>
    <m/>
    <m/>
    <m/>
    <m/>
    <m/>
    <m/>
    <m/>
    <m/>
    <m/>
    <m/>
    <m/>
    <m/>
    <m/>
    <m/>
    <m/>
    <m/>
    <m/>
    <m/>
    <m/>
    <m/>
    <m/>
    <m/>
    <m/>
    <m/>
    <m/>
    <m/>
    <m/>
    <m/>
    <m/>
    <m/>
    <m/>
    <m/>
    <m/>
    <m/>
    <m/>
    <m/>
    <m/>
    <m/>
    <m/>
    <m/>
    <m/>
    <m/>
    <m/>
    <m/>
  </r>
  <r>
    <b v="1"/>
    <n v="183"/>
    <s v="L-1538-179398717"/>
    <s v="1003299857"/>
    <s v="Aal"/>
    <s v="https://portal.dnb.de/opac.htm?method=simpleSearch&amp;cqlMode=true&amp;query=idn%3D1003299857"/>
    <s v="III 6, 36 a"/>
    <s v="III 6, 36a"/>
    <m/>
    <m/>
    <x v="0"/>
    <m/>
    <m/>
    <m/>
    <m/>
    <m/>
    <m/>
    <m/>
    <m/>
    <m/>
    <m/>
    <m/>
    <m/>
    <m/>
    <m/>
    <m/>
    <x v="0"/>
    <m/>
    <m/>
    <m/>
    <m/>
    <m/>
    <m/>
    <m/>
    <m/>
    <m/>
    <m/>
    <m/>
    <m/>
    <m/>
    <m/>
    <m/>
    <m/>
    <m/>
    <m/>
    <m/>
    <m/>
    <m/>
    <m/>
    <m/>
    <m/>
    <m/>
    <m/>
    <m/>
    <n v="0"/>
    <m/>
    <m/>
    <m/>
    <m/>
    <m/>
    <m/>
    <m/>
    <m/>
    <m/>
    <m/>
    <m/>
    <m/>
    <m/>
    <m/>
    <m/>
    <m/>
    <m/>
    <m/>
    <m/>
    <m/>
    <m/>
    <m/>
    <m/>
    <m/>
    <m/>
    <m/>
    <m/>
    <m/>
    <m/>
    <m/>
    <m/>
    <m/>
    <m/>
    <m/>
    <m/>
    <m/>
    <m/>
    <m/>
    <m/>
    <m/>
    <m/>
    <m/>
    <m/>
    <m/>
  </r>
  <r>
    <b v="1"/>
    <n v="118"/>
    <s v="L-1551-163598088"/>
    <s v="997291915"/>
    <s v="Afl"/>
    <s v="https://portal.dnb.de/opac.htm?method=simpleSearch&amp;cqlMode=true&amp;query=idn%3D997291915"/>
    <s v="III 6, 37"/>
    <s v="III 6, 37"/>
    <m/>
    <m/>
    <x v="2"/>
    <m/>
    <m/>
    <m/>
    <m/>
    <m/>
    <m/>
    <m/>
    <m/>
    <m/>
    <m/>
    <m/>
    <m/>
    <m/>
    <m/>
    <m/>
    <x v="7"/>
    <s v="x"/>
    <m/>
    <s v="h"/>
    <s v="x"/>
    <m/>
    <m/>
    <m/>
    <m/>
    <s v="Pa"/>
    <m/>
    <m/>
    <m/>
    <m/>
    <m/>
    <m/>
    <m/>
    <m/>
    <m/>
    <m/>
    <m/>
    <m/>
    <m/>
    <s v="110"/>
    <m/>
    <m/>
    <m/>
    <s v="ja vor"/>
    <n v="0.5"/>
    <m/>
    <m/>
    <m/>
    <s v="x"/>
    <m/>
    <m/>
    <m/>
    <m/>
    <m/>
    <m/>
    <s v="x"/>
    <m/>
    <s v="x"/>
    <m/>
    <m/>
    <m/>
    <m/>
    <m/>
    <m/>
    <m/>
    <m/>
    <m/>
    <m/>
    <n v="0.5"/>
    <m/>
    <m/>
    <m/>
    <m/>
    <m/>
    <m/>
    <m/>
    <m/>
    <m/>
    <m/>
    <m/>
    <m/>
    <m/>
    <m/>
    <m/>
    <m/>
    <m/>
    <m/>
    <m/>
    <m/>
  </r>
  <r>
    <b v="1"/>
    <n v="119"/>
    <s v="L-1551-163598045"/>
    <s v="997291877"/>
    <s v="Afl"/>
    <s v="https://portal.dnb.de/opac.htm?method=simpleSearch&amp;cqlMode=true&amp;query=idn%3D997291877"/>
    <s v="III 6, 37 (angebunden?)"/>
    <s v="III 6, 37"/>
    <m/>
    <m/>
    <x v="0"/>
    <m/>
    <m/>
    <m/>
    <m/>
    <m/>
    <m/>
    <m/>
    <m/>
    <m/>
    <m/>
    <m/>
    <m/>
    <m/>
    <m/>
    <m/>
    <x v="0"/>
    <m/>
    <m/>
    <m/>
    <m/>
    <m/>
    <m/>
    <m/>
    <m/>
    <m/>
    <m/>
    <m/>
    <m/>
    <m/>
    <m/>
    <m/>
    <m/>
    <m/>
    <m/>
    <m/>
    <m/>
    <m/>
    <m/>
    <m/>
    <m/>
    <m/>
    <m/>
    <m/>
    <n v="0"/>
    <m/>
    <m/>
    <m/>
    <m/>
    <m/>
    <m/>
    <m/>
    <m/>
    <m/>
    <m/>
    <m/>
    <m/>
    <m/>
    <m/>
    <m/>
    <m/>
    <m/>
    <m/>
    <m/>
    <m/>
    <m/>
    <m/>
    <m/>
    <m/>
    <m/>
    <m/>
    <m/>
    <m/>
    <m/>
    <m/>
    <m/>
    <m/>
    <m/>
    <m/>
    <m/>
    <m/>
    <m/>
    <m/>
    <m/>
    <m/>
    <m/>
    <m/>
    <m/>
    <m/>
  </r>
  <r>
    <b v="1"/>
    <n v="120"/>
    <s v="L-1551-169971058"/>
    <s v="1000072444"/>
    <s v="Aal"/>
    <s v="https://portal.dnb.de/opac.htm?method=simpleSearch&amp;cqlMode=true&amp;query=idn%3D1000072444"/>
    <s v="III 6, 37 (angebunden?)"/>
    <s v="III 6, 37"/>
    <m/>
    <m/>
    <x v="0"/>
    <m/>
    <m/>
    <m/>
    <m/>
    <m/>
    <m/>
    <m/>
    <m/>
    <m/>
    <m/>
    <m/>
    <m/>
    <m/>
    <m/>
    <m/>
    <x v="0"/>
    <m/>
    <m/>
    <m/>
    <m/>
    <m/>
    <m/>
    <m/>
    <m/>
    <m/>
    <m/>
    <m/>
    <m/>
    <m/>
    <m/>
    <m/>
    <m/>
    <m/>
    <m/>
    <m/>
    <m/>
    <m/>
    <m/>
    <m/>
    <m/>
    <m/>
    <m/>
    <m/>
    <n v="0"/>
    <m/>
    <m/>
    <m/>
    <m/>
    <m/>
    <m/>
    <m/>
    <m/>
    <m/>
    <m/>
    <m/>
    <m/>
    <m/>
    <m/>
    <m/>
    <m/>
    <m/>
    <m/>
    <m/>
    <m/>
    <m/>
    <m/>
    <m/>
    <m/>
    <m/>
    <m/>
    <m/>
    <m/>
    <m/>
    <m/>
    <m/>
    <m/>
    <m/>
    <m/>
    <m/>
    <m/>
    <m/>
    <m/>
    <m/>
    <m/>
    <m/>
    <m/>
    <m/>
    <m/>
  </r>
  <r>
    <b v="1"/>
    <n v="184"/>
    <s v="L-1551-163598789"/>
    <s v="997291915"/>
    <s v="Afl"/>
    <s v="https://portal.dnb.de/opac.htm?method=simpleSearch&amp;cqlMode=true&amp;query=idn%3D997291915"/>
    <s v="III 6, 37 a"/>
    <s v="III 6, 37 a"/>
    <m/>
    <m/>
    <x v="0"/>
    <m/>
    <m/>
    <m/>
    <m/>
    <m/>
    <m/>
    <m/>
    <m/>
    <m/>
    <m/>
    <m/>
    <m/>
    <m/>
    <m/>
    <m/>
    <x v="0"/>
    <m/>
    <m/>
    <m/>
    <m/>
    <m/>
    <m/>
    <m/>
    <m/>
    <m/>
    <m/>
    <m/>
    <m/>
    <m/>
    <m/>
    <m/>
    <m/>
    <m/>
    <m/>
    <m/>
    <m/>
    <m/>
    <m/>
    <m/>
    <m/>
    <m/>
    <m/>
    <m/>
    <n v="0"/>
    <m/>
    <m/>
    <m/>
    <m/>
    <m/>
    <m/>
    <m/>
    <m/>
    <m/>
    <m/>
    <m/>
    <m/>
    <m/>
    <m/>
    <m/>
    <m/>
    <m/>
    <m/>
    <m/>
    <m/>
    <m/>
    <m/>
    <m/>
    <m/>
    <m/>
    <m/>
    <m/>
    <m/>
    <m/>
    <m/>
    <m/>
    <m/>
    <m/>
    <m/>
    <m/>
    <m/>
    <m/>
    <m/>
    <m/>
    <m/>
    <m/>
    <m/>
    <m/>
    <m/>
  </r>
  <r>
    <b v="1"/>
    <n v="185"/>
    <s v="L-1553-16359869X"/>
    <s v="99729261X"/>
    <s v="Afl"/>
    <s v="https://portal.dnb.de/opac.htm?method=simpleSearch&amp;cqlMode=true&amp;query=idn%3D99729261X"/>
    <s v="III 6, 37 a"/>
    <s v="III 6, 37a"/>
    <m/>
    <s v="Ledereinband, Schließen, erhabene Buchbeschläge"/>
    <x v="2"/>
    <s v="80° bis 110°, einseitig digitalisierbar?"/>
    <s v="Schrift bis in den Falz"/>
    <m/>
    <s v="Kassette"/>
    <s v="Nein, Signaturfahne austauschen"/>
    <n v="0"/>
    <m/>
    <m/>
    <m/>
    <m/>
    <m/>
    <m/>
    <m/>
    <m/>
    <m/>
    <x v="3"/>
    <m/>
    <s v="x"/>
    <s v="f"/>
    <m/>
    <m/>
    <m/>
    <m/>
    <m/>
    <s v="Pa"/>
    <m/>
    <m/>
    <m/>
    <m/>
    <m/>
    <m/>
    <m/>
    <m/>
    <m/>
    <m/>
    <m/>
    <m/>
    <m/>
    <s v="110"/>
    <m/>
    <s v="x"/>
    <m/>
    <s v="n"/>
    <n v="0"/>
    <m/>
    <s v="Gewebe"/>
    <m/>
    <m/>
    <m/>
    <m/>
    <m/>
    <m/>
    <m/>
    <m/>
    <m/>
    <m/>
    <m/>
    <m/>
    <m/>
    <m/>
    <m/>
    <m/>
    <m/>
    <m/>
    <m/>
    <m/>
    <m/>
    <m/>
    <m/>
    <m/>
    <m/>
    <m/>
    <m/>
    <m/>
    <m/>
    <m/>
    <m/>
    <m/>
    <m/>
    <m/>
    <m/>
    <m/>
    <m/>
    <m/>
    <m/>
    <m/>
    <m/>
    <m/>
  </r>
  <r>
    <b v="1"/>
    <n v="186"/>
    <s v="L-1553-173762050"/>
    <s v="1001169433"/>
    <s v="Afl"/>
    <s v="https://portal.dnb.de/opac.htm?method=simpleSearch&amp;cqlMode=true&amp;query=idn%3D1001169433"/>
    <s v="III 6, 37 a"/>
    <s v="III 6, 37a"/>
    <m/>
    <m/>
    <x v="0"/>
    <m/>
    <m/>
    <m/>
    <m/>
    <m/>
    <m/>
    <m/>
    <m/>
    <m/>
    <m/>
    <m/>
    <m/>
    <m/>
    <m/>
    <m/>
    <x v="0"/>
    <m/>
    <m/>
    <m/>
    <m/>
    <m/>
    <m/>
    <m/>
    <m/>
    <m/>
    <m/>
    <m/>
    <m/>
    <m/>
    <m/>
    <m/>
    <m/>
    <m/>
    <m/>
    <m/>
    <m/>
    <m/>
    <m/>
    <m/>
    <m/>
    <m/>
    <m/>
    <m/>
    <n v="0"/>
    <m/>
    <m/>
    <m/>
    <m/>
    <m/>
    <m/>
    <m/>
    <m/>
    <m/>
    <m/>
    <m/>
    <m/>
    <m/>
    <m/>
    <m/>
    <m/>
    <m/>
    <m/>
    <m/>
    <m/>
    <m/>
    <m/>
    <m/>
    <m/>
    <m/>
    <m/>
    <m/>
    <m/>
    <m/>
    <m/>
    <m/>
    <m/>
    <m/>
    <m/>
    <m/>
    <m/>
    <m/>
    <m/>
    <m/>
    <m/>
    <m/>
    <m/>
    <m/>
    <m/>
  </r>
  <r>
    <b v="1"/>
    <n v="187"/>
    <s v="L-1551-169971120"/>
    <s v="1000072495"/>
    <s v="Aal"/>
    <s v="https://portal.dnb.de/opac.htm?method=simpleSearch&amp;cqlMode=true&amp;query=idn%3D1000072495"/>
    <s v="III 6, 37 a"/>
    <s v="III 6, 37a"/>
    <m/>
    <m/>
    <x v="0"/>
    <m/>
    <m/>
    <m/>
    <m/>
    <m/>
    <m/>
    <m/>
    <m/>
    <m/>
    <m/>
    <m/>
    <m/>
    <m/>
    <m/>
    <m/>
    <x v="0"/>
    <m/>
    <m/>
    <m/>
    <m/>
    <m/>
    <m/>
    <m/>
    <m/>
    <m/>
    <m/>
    <m/>
    <m/>
    <m/>
    <m/>
    <m/>
    <m/>
    <m/>
    <m/>
    <m/>
    <m/>
    <m/>
    <m/>
    <m/>
    <m/>
    <m/>
    <m/>
    <m/>
    <n v="0"/>
    <m/>
    <m/>
    <m/>
    <m/>
    <m/>
    <m/>
    <m/>
    <m/>
    <m/>
    <m/>
    <m/>
    <m/>
    <m/>
    <m/>
    <m/>
    <m/>
    <m/>
    <m/>
    <m/>
    <m/>
    <m/>
    <m/>
    <m/>
    <m/>
    <m/>
    <m/>
    <m/>
    <m/>
    <m/>
    <m/>
    <m/>
    <m/>
    <m/>
    <m/>
    <m/>
    <m/>
    <m/>
    <m/>
    <m/>
    <m/>
    <m/>
    <m/>
    <m/>
    <m/>
  </r>
  <r>
    <b v="1"/>
    <n v="121"/>
    <s v="L-1552-315493992"/>
    <s v="1066963789"/>
    <s v="Aaf"/>
    <s v="https://portal.dnb.de/opac.htm?method=simpleSearch&amp;cqlMode=true&amp;query=idn%3D1066963789"/>
    <s v="III 6, 38"/>
    <s v="III 6, 38"/>
    <m/>
    <m/>
    <x v="0"/>
    <m/>
    <m/>
    <m/>
    <m/>
    <m/>
    <m/>
    <m/>
    <m/>
    <m/>
    <m/>
    <m/>
    <m/>
    <m/>
    <m/>
    <m/>
    <x v="0"/>
    <m/>
    <m/>
    <m/>
    <m/>
    <m/>
    <m/>
    <m/>
    <m/>
    <m/>
    <m/>
    <m/>
    <m/>
    <m/>
    <m/>
    <m/>
    <m/>
    <m/>
    <m/>
    <m/>
    <m/>
    <m/>
    <m/>
    <m/>
    <m/>
    <m/>
    <m/>
    <m/>
    <n v="0"/>
    <m/>
    <m/>
    <m/>
    <m/>
    <m/>
    <m/>
    <m/>
    <m/>
    <m/>
    <m/>
    <m/>
    <m/>
    <m/>
    <m/>
    <m/>
    <m/>
    <m/>
    <m/>
    <m/>
    <m/>
    <m/>
    <m/>
    <m/>
    <m/>
    <m/>
    <m/>
    <m/>
    <m/>
    <m/>
    <m/>
    <m/>
    <m/>
    <m/>
    <m/>
    <m/>
    <m/>
    <m/>
    <m/>
    <m/>
    <m/>
    <m/>
    <m/>
    <m/>
    <m/>
  </r>
  <r>
    <b v="1"/>
    <n v="122"/>
    <s v="L-1555-17842868X"/>
    <s v="1002919940"/>
    <s v="Aal"/>
    <s v="https://portal.dnb.de/opac.htm?method=simpleSearch&amp;cqlMode=true&amp;query=idn%3D1002919940"/>
    <s v="III 6, 40"/>
    <s v="III 6, 40"/>
    <m/>
    <m/>
    <x v="0"/>
    <m/>
    <m/>
    <m/>
    <m/>
    <m/>
    <m/>
    <m/>
    <m/>
    <m/>
    <m/>
    <m/>
    <m/>
    <m/>
    <m/>
    <m/>
    <x v="0"/>
    <m/>
    <m/>
    <m/>
    <m/>
    <m/>
    <m/>
    <m/>
    <m/>
    <m/>
    <m/>
    <m/>
    <m/>
    <m/>
    <m/>
    <m/>
    <m/>
    <m/>
    <m/>
    <m/>
    <m/>
    <m/>
    <m/>
    <m/>
    <m/>
    <m/>
    <m/>
    <m/>
    <n v="0"/>
    <m/>
    <m/>
    <m/>
    <m/>
    <m/>
    <m/>
    <m/>
    <m/>
    <m/>
    <m/>
    <m/>
    <m/>
    <m/>
    <m/>
    <m/>
    <m/>
    <m/>
    <m/>
    <m/>
    <m/>
    <m/>
    <m/>
    <m/>
    <m/>
    <m/>
    <m/>
    <m/>
    <m/>
    <m/>
    <m/>
    <m/>
    <m/>
    <m/>
    <m/>
    <m/>
    <m/>
    <m/>
    <m/>
    <m/>
    <m/>
    <m/>
    <m/>
    <m/>
    <m/>
  </r>
  <r>
    <b v="1"/>
    <n v="123"/>
    <s v="L-1555-170542408"/>
    <s v="1000376133"/>
    <s v="Aal"/>
    <s v="https://portal.dnb.de/opac.htm?method=simpleSearch&amp;cqlMode=true&amp;query=idn%3D1000376133"/>
    <s v="III 6, 40"/>
    <s v="III 6, 40"/>
    <m/>
    <m/>
    <x v="0"/>
    <m/>
    <m/>
    <m/>
    <m/>
    <m/>
    <m/>
    <m/>
    <m/>
    <m/>
    <m/>
    <m/>
    <m/>
    <m/>
    <m/>
    <m/>
    <x v="0"/>
    <m/>
    <m/>
    <m/>
    <m/>
    <m/>
    <m/>
    <m/>
    <m/>
    <m/>
    <m/>
    <m/>
    <m/>
    <m/>
    <m/>
    <m/>
    <m/>
    <m/>
    <m/>
    <m/>
    <m/>
    <m/>
    <m/>
    <m/>
    <m/>
    <m/>
    <m/>
    <m/>
    <n v="0"/>
    <m/>
    <m/>
    <m/>
    <m/>
    <m/>
    <m/>
    <m/>
    <m/>
    <m/>
    <m/>
    <m/>
    <m/>
    <m/>
    <m/>
    <m/>
    <m/>
    <m/>
    <m/>
    <m/>
    <m/>
    <m/>
    <m/>
    <m/>
    <m/>
    <m/>
    <m/>
    <m/>
    <m/>
    <m/>
    <m/>
    <m/>
    <m/>
    <m/>
    <m/>
    <m/>
    <m/>
    <m/>
    <m/>
    <m/>
    <m/>
    <m/>
    <m/>
    <m/>
    <m/>
  </r>
  <r>
    <b v="1"/>
    <n v="124"/>
    <s v="L-1555-159344743"/>
    <s v="995360138"/>
    <s v="Aal"/>
    <s v="https://portal.dnb.de/opac.htm?method=simpleSearch&amp;cqlMode=true&amp;query=idn%3D995360138"/>
    <s v="III 6, 40"/>
    <s v="III 6, 40"/>
    <s v="X"/>
    <s v="Ledereinband, Schließen, erhabene Buchbeschläge"/>
    <x v="1"/>
    <s v="180°"/>
    <s v="hohler Rücken"/>
    <m/>
    <s v="Buchschuh"/>
    <s v="Nein, Signaturfahne austauschen"/>
    <n v="1"/>
    <m/>
    <m/>
    <m/>
    <m/>
    <m/>
    <m/>
    <m/>
    <m/>
    <m/>
    <x v="0"/>
    <m/>
    <m/>
    <m/>
    <m/>
    <m/>
    <m/>
    <m/>
    <m/>
    <m/>
    <m/>
    <m/>
    <m/>
    <m/>
    <m/>
    <m/>
    <m/>
    <m/>
    <m/>
    <m/>
    <m/>
    <m/>
    <m/>
    <m/>
    <m/>
    <m/>
    <m/>
    <m/>
    <n v="0"/>
    <m/>
    <m/>
    <m/>
    <m/>
    <m/>
    <m/>
    <m/>
    <m/>
    <m/>
    <m/>
    <m/>
    <m/>
    <m/>
    <m/>
    <m/>
    <m/>
    <m/>
    <m/>
    <m/>
    <m/>
    <m/>
    <m/>
    <m/>
    <m/>
    <m/>
    <m/>
    <m/>
    <m/>
    <m/>
    <m/>
    <m/>
    <m/>
    <m/>
    <m/>
    <m/>
    <m/>
    <m/>
    <m/>
    <m/>
    <m/>
    <m/>
    <m/>
    <m/>
    <m/>
  </r>
  <r>
    <b v="1"/>
    <n v="125"/>
    <s v="L-1555-178428493"/>
    <s v="1002919827"/>
    <s v="Afl"/>
    <s v="https://portal.dnb.de/opac.htm?method=simpleSearch&amp;cqlMode=true&amp;query=idn%3D1002919827"/>
    <s v="III 6, 42"/>
    <s v="III 6, 42"/>
    <s v="X"/>
    <s v="Pergamentband"/>
    <x v="2"/>
    <s v="80° bis 110°, einseitig digitalisierbar?"/>
    <s v="hohler Rücken, Einband mit Schutz- oder Stoßkanten"/>
    <m/>
    <s v="Kassette"/>
    <s v="Nein"/>
    <n v="0"/>
    <m/>
    <m/>
    <m/>
    <m/>
    <m/>
    <m/>
    <m/>
    <m/>
    <m/>
    <x v="7"/>
    <m/>
    <s v="x"/>
    <s v="h/E"/>
    <s v="x"/>
    <m/>
    <m/>
    <m/>
    <m/>
    <s v="Pa"/>
    <m/>
    <m/>
    <m/>
    <m/>
    <m/>
    <m/>
    <m/>
    <m/>
    <m/>
    <m/>
    <m/>
    <m/>
    <m/>
    <s v="110"/>
    <m/>
    <m/>
    <m/>
    <s v="n"/>
    <n v="0"/>
    <m/>
    <s v="Gewebe"/>
    <m/>
    <m/>
    <m/>
    <m/>
    <m/>
    <m/>
    <m/>
    <m/>
    <m/>
    <m/>
    <m/>
    <m/>
    <m/>
    <m/>
    <m/>
    <m/>
    <m/>
    <m/>
    <m/>
    <m/>
    <m/>
    <m/>
    <m/>
    <m/>
    <m/>
    <m/>
    <m/>
    <m/>
    <m/>
    <m/>
    <m/>
    <m/>
    <m/>
    <m/>
    <m/>
    <m/>
    <m/>
    <m/>
    <m/>
    <m/>
    <m/>
    <m/>
  </r>
  <r>
    <b v="1"/>
    <n v="126"/>
    <s v="L-1560-178157546"/>
    <s v="1002778123"/>
    <s v="Aal"/>
    <s v="https://portal.dnb.de/opac.htm?method=simpleSearch&amp;cqlMode=true&amp;query=idn%3D1002778123"/>
    <s v="III 6, 43"/>
    <s v="III 6, 43"/>
    <m/>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n v="127"/>
    <s v="L-1560-162039808"/>
    <s v="996355340"/>
    <s v="Aal"/>
    <s v="https://portal.dnb.de/opac.htm?method=simpleSearch&amp;cqlMode=true&amp;query=idn%3D996355340"/>
    <s v="III 6, 44"/>
    <s v="III 6, 44"/>
    <m/>
    <s v="Ledereinband, Schließen, erhabene Buchbeschläge"/>
    <x v="2"/>
    <s v="nur sehr geringer Öffnungswinkel"/>
    <s v="Schrift bis in den Falz"/>
    <m/>
    <s v="Buchschuh"/>
    <s v="Nein"/>
    <n v="1"/>
    <m/>
    <m/>
    <m/>
    <m/>
    <m/>
    <m/>
    <m/>
    <m/>
    <m/>
    <x v="3"/>
    <m/>
    <m/>
    <s v="f"/>
    <m/>
    <m/>
    <m/>
    <m/>
    <m/>
    <s v="Pa"/>
    <m/>
    <m/>
    <m/>
    <s v="x"/>
    <m/>
    <m/>
    <m/>
    <m/>
    <m/>
    <m/>
    <m/>
    <n v="2"/>
    <s v="x"/>
    <s v="45"/>
    <m/>
    <m/>
    <m/>
    <s v="ja vor"/>
    <n v="2"/>
    <m/>
    <m/>
    <m/>
    <s v="x"/>
    <m/>
    <m/>
    <m/>
    <m/>
    <m/>
    <m/>
    <m/>
    <m/>
    <s v="x"/>
    <m/>
    <m/>
    <m/>
    <m/>
    <m/>
    <s v="x"/>
    <m/>
    <m/>
    <m/>
    <m/>
    <n v="2"/>
    <m/>
    <m/>
    <m/>
    <m/>
    <m/>
    <m/>
    <m/>
    <m/>
    <m/>
    <m/>
    <m/>
    <m/>
    <m/>
    <m/>
    <m/>
    <m/>
    <m/>
    <m/>
    <m/>
    <m/>
  </r>
  <r>
    <b v="1"/>
    <n v="128"/>
    <s v="L-1550-154117374"/>
    <s v="993976697"/>
    <s v="Afl"/>
    <s v="https://portal.dnb.de/opac.htm?method=simpleSearch&amp;cqlMode=true&amp;query=idn%3D993976697"/>
    <s v="III 6, 45"/>
    <s v="III 6, 45"/>
    <m/>
    <m/>
    <x v="0"/>
    <m/>
    <m/>
    <m/>
    <m/>
    <m/>
    <m/>
    <m/>
    <m/>
    <m/>
    <m/>
    <m/>
    <m/>
    <m/>
    <m/>
    <m/>
    <x v="0"/>
    <m/>
    <m/>
    <m/>
    <m/>
    <m/>
    <m/>
    <m/>
    <m/>
    <m/>
    <m/>
    <m/>
    <m/>
    <m/>
    <m/>
    <m/>
    <m/>
    <m/>
    <m/>
    <m/>
    <m/>
    <m/>
    <m/>
    <m/>
    <m/>
    <m/>
    <m/>
    <m/>
    <n v="0"/>
    <m/>
    <m/>
    <m/>
    <m/>
    <m/>
    <m/>
    <m/>
    <m/>
    <m/>
    <m/>
    <m/>
    <m/>
    <m/>
    <m/>
    <m/>
    <m/>
    <m/>
    <m/>
    <m/>
    <m/>
    <m/>
    <m/>
    <m/>
    <m/>
    <m/>
    <m/>
    <m/>
    <m/>
    <m/>
    <m/>
    <m/>
    <m/>
    <m/>
    <m/>
    <m/>
    <m/>
    <m/>
    <m/>
    <m/>
    <m/>
    <m/>
    <m/>
    <m/>
    <m/>
  </r>
  <r>
    <b v="1"/>
    <n v="129"/>
    <s v="L-1550-154117307"/>
    <s v="993976670"/>
    <s v="Afl"/>
    <s v="https://portal.dnb.de/opac.htm?method=simpleSearch&amp;cqlMode=true&amp;query=idn%3D993976670"/>
    <s v="III 6, 45"/>
    <s v="III 6, 45"/>
    <m/>
    <s v="Ledereinband, Schließen, erhabene Buchbeschläge"/>
    <x v="3"/>
    <s v="80° bis 110°, einseitig digitalisierbar?"/>
    <s v="Schrift bis in den Falz"/>
    <m/>
    <s v="Kassette"/>
    <s v="Nein"/>
    <n v="0"/>
    <m/>
    <m/>
    <m/>
    <m/>
    <m/>
    <m/>
    <m/>
    <m/>
    <m/>
    <x v="3"/>
    <m/>
    <s v="x"/>
    <s v="f"/>
    <m/>
    <m/>
    <m/>
    <m/>
    <m/>
    <s v="Pa"/>
    <m/>
    <m/>
    <m/>
    <m/>
    <s v="x"/>
    <m/>
    <m/>
    <m/>
    <m/>
    <m/>
    <m/>
    <n v="2"/>
    <m/>
    <s v="110"/>
    <m/>
    <m/>
    <m/>
    <s v="ja vor"/>
    <n v="1"/>
    <m/>
    <s v="Gewebe"/>
    <m/>
    <m/>
    <m/>
    <m/>
    <m/>
    <m/>
    <m/>
    <m/>
    <m/>
    <m/>
    <m/>
    <m/>
    <m/>
    <m/>
    <m/>
    <s v="x"/>
    <m/>
    <m/>
    <m/>
    <m/>
    <m/>
    <n v="1"/>
    <m/>
    <m/>
    <m/>
    <m/>
    <m/>
    <m/>
    <m/>
    <m/>
    <m/>
    <m/>
    <m/>
    <m/>
    <m/>
    <m/>
    <m/>
    <m/>
    <m/>
    <m/>
    <m/>
    <m/>
  </r>
  <r>
    <b v="1"/>
    <n v="130"/>
    <s v="L-2009-322713"/>
    <s v="998517313"/>
    <s v="Aa"/>
    <s v="https://portal.dnb.de/opac.htm?method=simpleSearch&amp;cqlMode=true&amp;query=idn%3D998517313"/>
    <s v="III 6, 46"/>
    <s v="III 6, 46"/>
    <m/>
    <s v="Halbpergamentband"/>
    <x v="2"/>
    <s v="180°"/>
    <s v="hohler Rücken"/>
    <m/>
    <s v="Papierumschlag "/>
    <s v="Unklar"/>
    <n v="0"/>
    <m/>
    <s v="gereinigt"/>
    <m/>
    <m/>
    <m/>
    <m/>
    <m/>
    <m/>
    <m/>
    <x v="0"/>
    <m/>
    <m/>
    <m/>
    <m/>
    <m/>
    <m/>
    <m/>
    <m/>
    <m/>
    <m/>
    <m/>
    <m/>
    <m/>
    <m/>
    <m/>
    <m/>
    <m/>
    <m/>
    <m/>
    <m/>
    <m/>
    <m/>
    <m/>
    <m/>
    <m/>
    <m/>
    <m/>
    <n v="0"/>
    <m/>
    <m/>
    <m/>
    <m/>
    <m/>
    <m/>
    <m/>
    <m/>
    <m/>
    <m/>
    <m/>
    <m/>
    <m/>
    <m/>
    <m/>
    <m/>
    <m/>
    <m/>
    <m/>
    <m/>
    <m/>
    <m/>
    <m/>
    <m/>
    <m/>
    <m/>
    <m/>
    <m/>
    <m/>
    <m/>
    <m/>
    <m/>
    <m/>
    <m/>
    <m/>
    <m/>
    <m/>
    <m/>
    <m/>
    <m/>
    <m/>
    <m/>
    <m/>
    <m/>
  </r>
  <r>
    <b v="1"/>
    <n v="131"/>
    <s v="L-2012-327132"/>
    <s v="1027390439"/>
    <s v="Aa"/>
    <s v="https://portal.dnb.de/opac.htm?method=simpleSearch&amp;cqlMode=true&amp;query=idn%3D1027390439"/>
    <s v="III 6, 47"/>
    <s v="III 6, 47"/>
    <m/>
    <s v="Gewebeeinband"/>
    <x v="2"/>
    <s v="180°"/>
    <s v="hohler Rücken"/>
    <m/>
    <s v="Archivkarton"/>
    <s v="Nein"/>
    <n v="0"/>
    <m/>
    <m/>
    <m/>
    <m/>
    <m/>
    <m/>
    <m/>
    <m/>
    <m/>
    <x v="0"/>
    <m/>
    <m/>
    <m/>
    <m/>
    <m/>
    <m/>
    <m/>
    <m/>
    <m/>
    <m/>
    <m/>
    <m/>
    <m/>
    <m/>
    <m/>
    <m/>
    <m/>
    <m/>
    <m/>
    <m/>
    <m/>
    <m/>
    <m/>
    <m/>
    <m/>
    <m/>
    <m/>
    <n v="0"/>
    <m/>
    <m/>
    <m/>
    <m/>
    <m/>
    <m/>
    <m/>
    <m/>
    <m/>
    <m/>
    <m/>
    <m/>
    <m/>
    <m/>
    <m/>
    <m/>
    <m/>
    <m/>
    <m/>
    <m/>
    <m/>
    <m/>
    <m/>
    <m/>
    <m/>
    <m/>
    <m/>
    <m/>
    <m/>
    <m/>
    <m/>
    <m/>
    <m/>
    <m/>
    <m/>
    <m/>
    <m/>
    <m/>
    <m/>
    <m/>
    <m/>
    <m/>
    <m/>
    <m/>
  </r>
  <r>
    <b v="1"/>
    <n v="188"/>
    <s v="L-1513-320046397"/>
    <s v="1068927240"/>
    <s v="Aa"/>
    <s v="https://portal.dnb.de/opac.htm?method=simpleSearch&amp;cqlMode=true&amp;query=idn%3D1068927240"/>
    <s v="III 6, 48 - Fragm."/>
    <s v="III 6, 48 - Fragm."/>
    <m/>
    <m/>
    <x v="0"/>
    <m/>
    <m/>
    <m/>
    <m/>
    <m/>
    <m/>
    <m/>
    <m/>
    <m/>
    <m/>
    <m/>
    <m/>
    <m/>
    <m/>
    <m/>
    <x v="0"/>
    <m/>
    <m/>
    <m/>
    <m/>
    <m/>
    <m/>
    <m/>
    <m/>
    <m/>
    <m/>
    <m/>
    <m/>
    <m/>
    <m/>
    <m/>
    <m/>
    <m/>
    <m/>
    <m/>
    <m/>
    <m/>
    <m/>
    <m/>
    <m/>
    <m/>
    <m/>
    <m/>
    <n v="0"/>
    <m/>
    <m/>
    <m/>
    <m/>
    <m/>
    <m/>
    <m/>
    <m/>
    <m/>
    <m/>
    <m/>
    <m/>
    <m/>
    <m/>
    <m/>
    <m/>
    <m/>
    <m/>
    <m/>
    <m/>
    <m/>
    <m/>
    <m/>
    <m/>
    <m/>
    <m/>
    <m/>
    <m/>
    <m/>
    <m/>
    <m/>
    <m/>
    <m/>
    <m/>
    <m/>
    <m/>
    <m/>
    <m/>
    <m/>
    <m/>
    <m/>
    <m/>
    <m/>
    <m/>
  </r>
  <r>
    <b v="1"/>
    <n v="192"/>
    <s v="L-1542-315494409"/>
    <s v="1066964181"/>
    <s v="Aaf"/>
    <s v="https://portal.dnb.de/opac.htm?method=simpleSearch&amp;cqlMode=true&amp;query=idn%3D1066964181"/>
    <s v="III 7, 1"/>
    <s v="III 7, 1"/>
    <s v="X"/>
    <s v="Pergamentband, Schließen, erhabene Buchbeschläge"/>
    <x v="1"/>
    <s v="180°"/>
    <m/>
    <m/>
    <s v="Kassette"/>
    <s v="Nein"/>
    <n v="3"/>
    <m/>
    <s v="Einband und Buchblock jeweils einzeln im Archivkarton"/>
    <m/>
    <m/>
    <m/>
    <m/>
    <m/>
    <m/>
    <m/>
    <x v="0"/>
    <m/>
    <m/>
    <m/>
    <m/>
    <m/>
    <m/>
    <m/>
    <m/>
    <m/>
    <m/>
    <m/>
    <m/>
    <m/>
    <m/>
    <m/>
    <m/>
    <m/>
    <m/>
    <m/>
    <m/>
    <m/>
    <m/>
    <m/>
    <m/>
    <m/>
    <m/>
    <m/>
    <n v="0"/>
    <m/>
    <m/>
    <m/>
    <m/>
    <m/>
    <m/>
    <m/>
    <m/>
    <m/>
    <m/>
    <m/>
    <m/>
    <m/>
    <m/>
    <m/>
    <m/>
    <m/>
    <m/>
    <m/>
    <m/>
    <m/>
    <m/>
    <m/>
    <m/>
    <m/>
    <m/>
    <m/>
    <m/>
    <m/>
    <m/>
    <m/>
    <m/>
    <m/>
    <m/>
    <m/>
    <m/>
    <m/>
    <m/>
    <m/>
    <m/>
    <m/>
    <m/>
    <m/>
    <m/>
  </r>
  <r>
    <b v="1"/>
    <n v="193"/>
    <s v="L-1555-315487259"/>
    <s v="1066956596"/>
    <s v="Aaf"/>
    <s v="https://portal.dnb.de/opac.htm?method=simpleSearch&amp;cqlMode=true&amp;query=idn%3D1066956596"/>
    <s v="III 7, 2"/>
    <s v="III 7, 2"/>
    <s v="X"/>
    <s v="Halbledereinband"/>
    <x v="1"/>
    <s v="80° bis 110°, einseitig digitalisierbar?"/>
    <s v="fester Rücken mit Schmuckprägung, gefaltete Blätter"/>
    <m/>
    <s v="Papierumschlag "/>
    <s v="Ja"/>
    <n v="0"/>
    <m/>
    <m/>
    <m/>
    <m/>
    <m/>
    <m/>
    <m/>
    <m/>
    <m/>
    <x v="6"/>
    <m/>
    <m/>
    <s v="f"/>
    <m/>
    <m/>
    <m/>
    <m/>
    <m/>
    <s v="Pa"/>
    <m/>
    <m/>
    <m/>
    <m/>
    <m/>
    <m/>
    <s v="x"/>
    <s v="B: 15x21_x000a_F: 33x42"/>
    <m/>
    <m/>
    <m/>
    <m/>
    <m/>
    <s v="80"/>
    <m/>
    <m/>
    <m/>
    <s v="ja vor"/>
    <n v="1"/>
    <m/>
    <m/>
    <m/>
    <m/>
    <m/>
    <s v="x sauer"/>
    <s v="x"/>
    <m/>
    <m/>
    <m/>
    <m/>
    <m/>
    <m/>
    <m/>
    <m/>
    <m/>
    <m/>
    <m/>
    <m/>
    <m/>
    <m/>
    <m/>
    <m/>
    <m/>
    <m/>
    <m/>
    <m/>
    <m/>
    <m/>
    <m/>
    <m/>
    <m/>
    <m/>
    <m/>
    <s v="x"/>
    <m/>
    <m/>
    <s v="x"/>
    <m/>
    <m/>
    <m/>
    <m/>
    <n v="1"/>
    <m/>
  </r>
  <r>
    <b v="1"/>
    <n v="194"/>
    <s v="L-1556-315306424"/>
    <s v="1066847134"/>
    <s v="AaB"/>
    <s v="https://portal.dnb.de/opac.htm?method=simpleSearch&amp;cqlMode=true&amp;query=idn%3D1066847134"/>
    <s v="III 7, 3"/>
    <s v="III 7, 3"/>
    <s v="X"/>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195"/>
    <s v="L-1557-315490152"/>
    <s v="1066959625"/>
    <s v="Aaf"/>
    <s v="https://portal.dnb.de/opac.htm?method=simpleSearch&amp;cqlMode=true&amp;query=idn%3D1066959625"/>
    <s v="III 7, 4"/>
    <s v="III 7, 4"/>
    <m/>
    <m/>
    <x v="0"/>
    <m/>
    <m/>
    <m/>
    <m/>
    <m/>
    <m/>
    <m/>
    <m/>
    <m/>
    <m/>
    <m/>
    <m/>
    <m/>
    <m/>
    <m/>
    <x v="0"/>
    <m/>
    <m/>
    <m/>
    <m/>
    <m/>
    <m/>
    <m/>
    <m/>
    <m/>
    <m/>
    <m/>
    <m/>
    <m/>
    <m/>
    <m/>
    <m/>
    <m/>
    <m/>
    <m/>
    <m/>
    <m/>
    <m/>
    <m/>
    <m/>
    <m/>
    <m/>
    <m/>
    <n v="0"/>
    <m/>
    <m/>
    <m/>
    <m/>
    <m/>
    <m/>
    <m/>
    <m/>
    <m/>
    <m/>
    <m/>
    <m/>
    <m/>
    <m/>
    <m/>
    <m/>
    <m/>
    <m/>
    <m/>
    <m/>
    <m/>
    <m/>
    <m/>
    <m/>
    <m/>
    <m/>
    <m/>
    <m/>
    <m/>
    <m/>
    <m/>
    <m/>
    <m/>
    <m/>
    <m/>
    <m/>
    <m/>
    <m/>
    <m/>
    <m/>
    <m/>
    <m/>
    <m/>
    <m/>
  </r>
  <r>
    <b v="1"/>
    <n v="196"/>
    <s v="L-1540-315328770"/>
    <s v="1066870896"/>
    <s v="Aaf"/>
    <s v="https://portal.dnb.de/opac.htm?method=simpleSearch&amp;cqlMode=true&amp;query=idn%3D1066870896"/>
    <s v="III 8, 1"/>
    <s v="III 8, 1"/>
    <m/>
    <m/>
    <x v="0"/>
    <m/>
    <m/>
    <m/>
    <m/>
    <m/>
    <m/>
    <m/>
    <m/>
    <m/>
    <m/>
    <m/>
    <m/>
    <m/>
    <m/>
    <m/>
    <x v="0"/>
    <m/>
    <m/>
    <m/>
    <m/>
    <m/>
    <m/>
    <m/>
    <m/>
    <m/>
    <m/>
    <m/>
    <m/>
    <m/>
    <m/>
    <m/>
    <m/>
    <m/>
    <m/>
    <m/>
    <m/>
    <m/>
    <m/>
    <m/>
    <m/>
    <m/>
    <m/>
    <m/>
    <n v="0"/>
    <m/>
    <m/>
    <m/>
    <m/>
    <m/>
    <m/>
    <m/>
    <m/>
    <m/>
    <m/>
    <m/>
    <m/>
    <m/>
    <m/>
    <m/>
    <m/>
    <m/>
    <m/>
    <m/>
    <m/>
    <m/>
    <m/>
    <m/>
    <m/>
    <m/>
    <m/>
    <m/>
    <m/>
    <m/>
    <m/>
    <m/>
    <m/>
    <m/>
    <m/>
    <m/>
    <m/>
    <m/>
    <m/>
    <m/>
    <m/>
    <m/>
    <m/>
    <m/>
    <m/>
  </r>
  <r>
    <b v="1"/>
    <n v="197"/>
    <s v="L-1541-315183861"/>
    <s v="1066761140"/>
    <s v="Aaf"/>
    <s v="https://portal.dnb.de/opac.htm?method=simpleSearch&amp;cqlMode=true&amp;query=idn%3D1066761140"/>
    <s v="III 8, 2"/>
    <s v="III 8, 2"/>
    <m/>
    <m/>
    <x v="0"/>
    <m/>
    <m/>
    <m/>
    <m/>
    <m/>
    <m/>
    <m/>
    <m/>
    <m/>
    <m/>
    <m/>
    <m/>
    <m/>
    <m/>
    <m/>
    <x v="0"/>
    <m/>
    <m/>
    <m/>
    <m/>
    <m/>
    <m/>
    <m/>
    <m/>
    <m/>
    <m/>
    <m/>
    <m/>
    <m/>
    <m/>
    <m/>
    <m/>
    <m/>
    <m/>
    <m/>
    <m/>
    <m/>
    <m/>
    <m/>
    <m/>
    <m/>
    <m/>
    <m/>
    <n v="0"/>
    <m/>
    <m/>
    <m/>
    <m/>
    <m/>
    <m/>
    <m/>
    <m/>
    <m/>
    <m/>
    <m/>
    <m/>
    <m/>
    <m/>
    <m/>
    <m/>
    <m/>
    <m/>
    <m/>
    <m/>
    <m/>
    <m/>
    <m/>
    <m/>
    <m/>
    <m/>
    <m/>
    <m/>
    <m/>
    <m/>
    <m/>
    <m/>
    <m/>
    <m/>
    <m/>
    <m/>
    <m/>
    <m/>
    <m/>
    <m/>
    <m/>
    <m/>
    <m/>
    <m/>
  </r>
  <r>
    <b v="1"/>
    <n v="198"/>
    <s v="L-1542-315330813"/>
    <s v="1066873054"/>
    <s v="Aaf"/>
    <s v="https://portal.dnb.de/opac.htm?method=simpleSearch&amp;cqlMode=true&amp;query=idn%3D1066873054"/>
    <s v="III 8, 3"/>
    <s v="III 8, 3"/>
    <m/>
    <m/>
    <x v="0"/>
    <m/>
    <m/>
    <m/>
    <m/>
    <m/>
    <m/>
    <m/>
    <m/>
    <m/>
    <m/>
    <m/>
    <m/>
    <m/>
    <m/>
    <m/>
    <x v="0"/>
    <m/>
    <m/>
    <m/>
    <m/>
    <m/>
    <m/>
    <m/>
    <m/>
    <m/>
    <m/>
    <m/>
    <m/>
    <m/>
    <m/>
    <m/>
    <m/>
    <m/>
    <m/>
    <m/>
    <m/>
    <m/>
    <m/>
    <m/>
    <m/>
    <m/>
    <m/>
    <m/>
    <n v="0"/>
    <m/>
    <m/>
    <m/>
    <m/>
    <m/>
    <m/>
    <m/>
    <m/>
    <m/>
    <m/>
    <m/>
    <m/>
    <m/>
    <m/>
    <m/>
    <m/>
    <m/>
    <m/>
    <m/>
    <m/>
    <m/>
    <m/>
    <m/>
    <m/>
    <m/>
    <m/>
    <m/>
    <m/>
    <m/>
    <m/>
    <m/>
    <m/>
    <m/>
    <m/>
    <m/>
    <m/>
    <m/>
    <m/>
    <m/>
    <m/>
    <m/>
    <m/>
    <m/>
    <m/>
  </r>
  <r>
    <b v="1"/>
    <n v="199"/>
    <s v="L-1939-315298626"/>
    <s v="1066838550"/>
    <s v="Aaf"/>
    <s v="https://portal.dnb.de/opac.htm?method=simpleSearch&amp;cqlMode=true&amp;query=idn%3D1066838550"/>
    <s v="III 9, 1"/>
    <s v="III 9, 1"/>
    <m/>
    <m/>
    <x v="0"/>
    <m/>
    <m/>
    <m/>
    <m/>
    <m/>
    <m/>
    <m/>
    <m/>
    <m/>
    <m/>
    <m/>
    <m/>
    <m/>
    <m/>
    <m/>
    <x v="0"/>
    <m/>
    <m/>
    <m/>
    <m/>
    <m/>
    <m/>
    <m/>
    <m/>
    <m/>
    <m/>
    <m/>
    <m/>
    <m/>
    <m/>
    <m/>
    <m/>
    <m/>
    <m/>
    <m/>
    <m/>
    <m/>
    <m/>
    <m/>
    <m/>
    <m/>
    <m/>
    <m/>
    <n v="0"/>
    <m/>
    <m/>
    <m/>
    <m/>
    <m/>
    <m/>
    <m/>
    <m/>
    <m/>
    <m/>
    <m/>
    <m/>
    <m/>
    <m/>
    <m/>
    <m/>
    <m/>
    <m/>
    <m/>
    <m/>
    <m/>
    <m/>
    <m/>
    <m/>
    <m/>
    <m/>
    <m/>
    <m/>
    <m/>
    <m/>
    <m/>
    <m/>
    <m/>
    <m/>
    <m/>
    <m/>
    <m/>
    <m/>
    <m/>
    <m/>
    <m/>
    <m/>
    <m/>
    <m/>
  </r>
  <r>
    <b v="0"/>
    <n v="200"/>
    <s v="L-1543-315487356"/>
    <s v="1066956715"/>
    <m/>
    <s v="https://portal.dnb.de/opac.htm?method=simpleSearch&amp;cqlMode=true&amp;query=idn%3D1066956715"/>
    <s v="III 10, 1"/>
    <m/>
    <s v="X"/>
    <s v="Pergamentband"/>
    <x v="2"/>
    <s v="180°"/>
    <s v="hohler Rücken"/>
    <m/>
    <s v="Kassette"/>
    <s v="Nein"/>
    <n v="3"/>
    <m/>
    <m/>
    <m/>
    <m/>
    <m/>
    <m/>
    <m/>
    <m/>
    <m/>
    <x v="7"/>
    <m/>
    <m/>
    <s v="h"/>
    <m/>
    <m/>
    <m/>
    <m/>
    <m/>
    <s v="Pa"/>
    <m/>
    <m/>
    <m/>
    <m/>
    <m/>
    <m/>
    <m/>
    <m/>
    <m/>
    <m/>
    <m/>
    <m/>
    <m/>
    <s v="80"/>
    <m/>
    <m/>
    <m/>
    <s v="n"/>
    <n v="0"/>
    <m/>
    <s v="Gewebe"/>
    <m/>
    <m/>
    <m/>
    <m/>
    <m/>
    <s v="Schaden stabil"/>
    <m/>
    <m/>
    <m/>
    <m/>
    <m/>
    <m/>
    <m/>
    <m/>
    <m/>
    <m/>
    <m/>
    <m/>
    <m/>
    <m/>
    <m/>
    <m/>
    <m/>
    <m/>
    <m/>
    <m/>
    <m/>
    <m/>
    <m/>
    <m/>
    <m/>
    <m/>
    <m/>
    <m/>
    <m/>
    <m/>
    <m/>
    <m/>
    <m/>
    <m/>
    <m/>
    <m/>
  </r>
  <r>
    <b v="1"/>
    <m/>
    <s v="L-9999-414746600"/>
    <s v="1138241385"/>
    <s v="Qd"/>
    <m/>
    <s v="III 10, 1"/>
    <s v="III 10, 1"/>
    <m/>
    <m/>
    <x v="0"/>
    <m/>
    <m/>
    <m/>
    <m/>
    <m/>
    <m/>
    <m/>
    <m/>
    <m/>
    <m/>
    <m/>
    <m/>
    <m/>
    <m/>
    <m/>
    <x v="0"/>
    <m/>
    <m/>
    <m/>
    <m/>
    <m/>
    <m/>
    <m/>
    <m/>
    <m/>
    <m/>
    <m/>
    <m/>
    <m/>
    <m/>
    <m/>
    <m/>
    <m/>
    <m/>
    <m/>
    <m/>
    <m/>
    <m/>
    <m/>
    <m/>
    <m/>
    <m/>
    <m/>
    <m/>
    <m/>
    <m/>
    <m/>
    <m/>
    <m/>
    <m/>
    <m/>
    <m/>
    <m/>
    <m/>
    <m/>
    <m/>
    <m/>
    <m/>
    <m/>
    <m/>
    <m/>
    <m/>
    <m/>
    <m/>
    <m/>
    <m/>
    <m/>
    <m/>
    <m/>
    <m/>
    <m/>
    <m/>
    <m/>
    <m/>
    <m/>
    <m/>
    <m/>
    <m/>
    <m/>
    <m/>
    <m/>
    <m/>
    <m/>
    <m/>
    <m/>
    <m/>
    <m/>
    <m/>
  </r>
  <r>
    <b v="0"/>
    <n v="201"/>
    <s v="L-1545-667831827"/>
    <s v="1207426016"/>
    <m/>
    <s v="https://portal.dnb.de/opac.htm?method=simpleSearch&amp;cqlMode=true&amp;query=idn%3D1207426016"/>
    <s v="III 10, 1 (1. angebundenes Werk)"/>
    <m/>
    <m/>
    <m/>
    <x v="0"/>
    <m/>
    <m/>
    <m/>
    <m/>
    <m/>
    <m/>
    <m/>
    <m/>
    <m/>
    <m/>
    <m/>
    <m/>
    <m/>
    <m/>
    <m/>
    <x v="0"/>
    <m/>
    <m/>
    <m/>
    <m/>
    <m/>
    <m/>
    <m/>
    <m/>
    <m/>
    <m/>
    <m/>
    <m/>
    <m/>
    <m/>
    <m/>
    <m/>
    <m/>
    <m/>
    <m/>
    <m/>
    <m/>
    <m/>
    <m/>
    <m/>
    <m/>
    <m/>
    <m/>
    <n v="0"/>
    <m/>
    <m/>
    <m/>
    <m/>
    <m/>
    <m/>
    <m/>
    <m/>
    <m/>
    <m/>
    <m/>
    <m/>
    <m/>
    <m/>
    <m/>
    <m/>
    <m/>
    <m/>
    <m/>
    <m/>
    <m/>
    <m/>
    <m/>
    <m/>
    <m/>
    <m/>
    <m/>
    <m/>
    <m/>
    <m/>
    <m/>
    <m/>
    <m/>
    <m/>
    <m/>
    <m/>
    <m/>
    <m/>
    <m/>
    <m/>
    <m/>
    <m/>
    <m/>
    <m/>
  </r>
  <r>
    <b v="0"/>
    <n v="202"/>
    <s v="L-1547-668126027"/>
    <s v="1207571555"/>
    <m/>
    <s v="https://portal.dnb.de/opac.htm?method=simpleSearch&amp;cqlMode=true&amp;query=idn%3D1207571555"/>
    <s v="III 10, 1 (2. angebundenes Werk)"/>
    <m/>
    <m/>
    <m/>
    <x v="0"/>
    <m/>
    <m/>
    <m/>
    <m/>
    <m/>
    <m/>
    <m/>
    <m/>
    <m/>
    <m/>
    <m/>
    <m/>
    <m/>
    <m/>
    <m/>
    <x v="0"/>
    <m/>
    <m/>
    <m/>
    <m/>
    <m/>
    <m/>
    <m/>
    <m/>
    <m/>
    <m/>
    <m/>
    <m/>
    <m/>
    <m/>
    <m/>
    <m/>
    <m/>
    <m/>
    <m/>
    <m/>
    <m/>
    <m/>
    <m/>
    <m/>
    <m/>
    <m/>
    <m/>
    <n v="0"/>
    <m/>
    <m/>
    <m/>
    <m/>
    <m/>
    <m/>
    <m/>
    <m/>
    <m/>
    <m/>
    <m/>
    <m/>
    <m/>
    <m/>
    <m/>
    <m/>
    <m/>
    <m/>
    <m/>
    <m/>
    <m/>
    <m/>
    <m/>
    <m/>
    <m/>
    <m/>
    <m/>
    <m/>
    <m/>
    <m/>
    <m/>
    <m/>
    <m/>
    <m/>
    <m/>
    <m/>
    <m/>
    <m/>
    <m/>
    <m/>
    <m/>
    <m/>
    <m/>
    <m/>
  </r>
  <r>
    <b v="1"/>
    <n v="1198"/>
    <s v="L-1539-170700631"/>
    <s v="100048369X"/>
    <s v="Aal"/>
    <s v="https://portal.dnb.de/opac.htm?method=simpleSearch&amp;cqlMode=true&amp;query=idn%3D100048369X"/>
    <s v="III 11 D, 1"/>
    <s v="III 11 D, 1"/>
    <m/>
    <m/>
    <x v="0"/>
    <m/>
    <m/>
    <m/>
    <m/>
    <m/>
    <m/>
    <m/>
    <m/>
    <m/>
    <m/>
    <m/>
    <m/>
    <m/>
    <m/>
    <m/>
    <x v="0"/>
    <m/>
    <m/>
    <m/>
    <m/>
    <m/>
    <m/>
    <m/>
    <m/>
    <m/>
    <m/>
    <m/>
    <m/>
    <m/>
    <m/>
    <m/>
    <m/>
    <m/>
    <m/>
    <m/>
    <m/>
    <m/>
    <m/>
    <m/>
    <m/>
    <m/>
    <m/>
    <m/>
    <n v="0"/>
    <m/>
    <m/>
    <m/>
    <m/>
    <m/>
    <m/>
    <m/>
    <m/>
    <m/>
    <m/>
    <m/>
    <m/>
    <m/>
    <m/>
    <m/>
    <m/>
    <m/>
    <m/>
    <m/>
    <m/>
    <m/>
    <m/>
    <m/>
    <m/>
    <m/>
    <m/>
    <m/>
    <m/>
    <m/>
    <m/>
    <m/>
    <m/>
    <m/>
    <m/>
    <m/>
    <m/>
    <m/>
    <m/>
    <m/>
    <m/>
    <m/>
    <m/>
    <m/>
    <m/>
  </r>
  <r>
    <b v="1"/>
    <n v="1199"/>
    <s v="L-1539-170700836"/>
    <s v="100048369X"/>
    <s v="Aal"/>
    <s v="https://portal.dnb.de/opac.htm?method=simpleSearch&amp;cqlMode=true&amp;query=idn%3D100048369X"/>
    <s v="III 11 D, 1 a"/>
    <s v="III 11 D, 1 a"/>
    <m/>
    <m/>
    <x v="1"/>
    <m/>
    <m/>
    <m/>
    <m/>
    <m/>
    <m/>
    <m/>
    <m/>
    <m/>
    <m/>
    <m/>
    <m/>
    <m/>
    <m/>
    <m/>
    <x v="9"/>
    <m/>
    <s v="x"/>
    <s v="h/E"/>
    <m/>
    <m/>
    <m/>
    <m/>
    <m/>
    <s v="Pa"/>
    <m/>
    <m/>
    <m/>
    <m/>
    <m/>
    <m/>
    <m/>
    <m/>
    <m/>
    <m/>
    <m/>
    <m/>
    <m/>
    <s v="110"/>
    <m/>
    <m/>
    <m/>
    <s v="n"/>
    <n v="0"/>
    <m/>
    <m/>
    <m/>
    <m/>
    <m/>
    <m/>
    <m/>
    <m/>
    <m/>
    <m/>
    <m/>
    <m/>
    <m/>
    <m/>
    <m/>
    <m/>
    <m/>
    <m/>
    <m/>
    <m/>
    <m/>
    <m/>
    <m/>
    <m/>
    <m/>
    <m/>
    <m/>
    <m/>
    <m/>
    <m/>
    <m/>
    <m/>
    <m/>
    <m/>
    <m/>
    <m/>
    <m/>
    <m/>
    <m/>
    <m/>
    <m/>
    <m/>
    <m/>
    <m/>
  </r>
  <r>
    <b v="1"/>
    <n v="203"/>
    <s v="L-1557-315334738"/>
    <s v="1066877033"/>
    <s v="Aaf"/>
    <s v="https://portal.dnb.de/opac.htm?method=simpleSearch&amp;cqlMode=true&amp;query=idn%3D1066877033"/>
    <s v="III 11, 1"/>
    <s v="III 11, 1"/>
    <m/>
    <m/>
    <x v="0"/>
    <m/>
    <m/>
    <m/>
    <m/>
    <m/>
    <m/>
    <m/>
    <m/>
    <m/>
    <m/>
    <m/>
    <m/>
    <m/>
    <m/>
    <m/>
    <x v="0"/>
    <m/>
    <m/>
    <m/>
    <m/>
    <m/>
    <m/>
    <m/>
    <m/>
    <m/>
    <m/>
    <m/>
    <m/>
    <m/>
    <m/>
    <m/>
    <m/>
    <m/>
    <m/>
    <m/>
    <m/>
    <m/>
    <m/>
    <m/>
    <m/>
    <m/>
    <m/>
    <m/>
    <n v="0"/>
    <m/>
    <m/>
    <m/>
    <m/>
    <m/>
    <m/>
    <m/>
    <m/>
    <m/>
    <m/>
    <m/>
    <m/>
    <m/>
    <m/>
    <m/>
    <m/>
    <m/>
    <m/>
    <m/>
    <m/>
    <m/>
    <m/>
    <m/>
    <m/>
    <m/>
    <m/>
    <m/>
    <m/>
    <m/>
    <m/>
    <m/>
    <m/>
    <m/>
    <m/>
    <m/>
    <m/>
    <m/>
    <m/>
    <m/>
    <m/>
    <m/>
    <m/>
    <m/>
    <m/>
  </r>
  <r>
    <b v="1"/>
    <n v="204"/>
    <s v="L-1523-315469307"/>
    <s v="1066941653"/>
    <s v="Aaf"/>
    <s v="https://portal.dnb.de/opac.htm?method=simpleSearch&amp;cqlMode=true&amp;query=idn%3D1066941653"/>
    <s v="III 12, 1"/>
    <s v="III 12, 1"/>
    <m/>
    <s v="Halbledereinband, Schließen, erhabene Buchbeschläge"/>
    <x v="1"/>
    <s v="180°"/>
    <s v="hohler Rücken"/>
    <m/>
    <s v="Buchschuh"/>
    <s v="Nein"/>
    <n v="0"/>
    <m/>
    <m/>
    <m/>
    <m/>
    <m/>
    <m/>
    <m/>
    <m/>
    <m/>
    <x v="0"/>
    <m/>
    <m/>
    <m/>
    <m/>
    <m/>
    <m/>
    <m/>
    <m/>
    <m/>
    <m/>
    <m/>
    <m/>
    <m/>
    <m/>
    <m/>
    <m/>
    <m/>
    <m/>
    <m/>
    <m/>
    <m/>
    <m/>
    <m/>
    <m/>
    <m/>
    <m/>
    <m/>
    <n v="0"/>
    <m/>
    <m/>
    <m/>
    <m/>
    <m/>
    <m/>
    <m/>
    <m/>
    <m/>
    <m/>
    <m/>
    <m/>
    <m/>
    <m/>
    <m/>
    <m/>
    <m/>
    <m/>
    <m/>
    <m/>
    <m/>
    <m/>
    <m/>
    <m/>
    <m/>
    <m/>
    <m/>
    <m/>
    <m/>
    <m/>
    <m/>
    <m/>
    <m/>
    <m/>
    <m/>
    <m/>
    <m/>
    <m/>
    <m/>
    <m/>
    <m/>
    <m/>
    <m/>
    <m/>
  </r>
  <r>
    <b v="0"/>
    <n v="207"/>
    <s v="L-1870-370531019"/>
    <s v="10730419"/>
    <m/>
    <s v="https://portal.dnb.de/opac.htm?method=simpleSearch&amp;cqlMode=true&amp;query=idn%3D10730419"/>
    <s v="III 12, 1 (angebunden)"/>
    <m/>
    <m/>
    <m/>
    <x v="0"/>
    <m/>
    <m/>
    <m/>
    <m/>
    <m/>
    <m/>
    <m/>
    <m/>
    <m/>
    <m/>
    <m/>
    <m/>
    <m/>
    <m/>
    <m/>
    <x v="0"/>
    <m/>
    <m/>
    <m/>
    <m/>
    <m/>
    <m/>
    <m/>
    <m/>
    <m/>
    <m/>
    <m/>
    <m/>
    <m/>
    <m/>
    <m/>
    <m/>
    <m/>
    <m/>
    <m/>
    <m/>
    <m/>
    <m/>
    <m/>
    <m/>
    <m/>
    <m/>
    <m/>
    <n v="0"/>
    <m/>
    <m/>
    <m/>
    <m/>
    <m/>
    <m/>
    <m/>
    <m/>
    <m/>
    <m/>
    <m/>
    <m/>
    <m/>
    <m/>
    <m/>
    <m/>
    <m/>
    <m/>
    <m/>
    <m/>
    <m/>
    <m/>
    <m/>
    <m/>
    <m/>
    <m/>
    <m/>
    <m/>
    <m/>
    <m/>
    <m/>
    <m/>
    <m/>
    <m/>
    <m/>
    <m/>
    <m/>
    <m/>
    <m/>
    <m/>
    <m/>
    <m/>
    <m/>
    <m/>
  </r>
  <r>
    <b v="1"/>
    <n v="205"/>
    <s v="L-1523-315488174"/>
    <s v="1066957541"/>
    <s v="Aaf"/>
    <s v="https://portal.dnb.de/opac.htm?method=simpleSearch&amp;cqlMode=true&amp;query=idn%3D1066957541"/>
    <s v="III 12, 2"/>
    <s v="III 12, 2"/>
    <m/>
    <m/>
    <x v="0"/>
    <m/>
    <m/>
    <m/>
    <m/>
    <m/>
    <m/>
    <m/>
    <m/>
    <m/>
    <m/>
    <m/>
    <m/>
    <m/>
    <m/>
    <m/>
    <x v="0"/>
    <m/>
    <m/>
    <m/>
    <m/>
    <m/>
    <m/>
    <m/>
    <m/>
    <m/>
    <m/>
    <m/>
    <m/>
    <m/>
    <m/>
    <m/>
    <m/>
    <m/>
    <m/>
    <m/>
    <m/>
    <m/>
    <m/>
    <m/>
    <m/>
    <m/>
    <m/>
    <m/>
    <n v="0"/>
    <m/>
    <m/>
    <m/>
    <m/>
    <m/>
    <m/>
    <m/>
    <m/>
    <m/>
    <m/>
    <m/>
    <m/>
    <m/>
    <m/>
    <m/>
    <m/>
    <m/>
    <m/>
    <m/>
    <m/>
    <m/>
    <m/>
    <m/>
    <m/>
    <m/>
    <m/>
    <m/>
    <m/>
    <m/>
    <m/>
    <m/>
    <m/>
    <m/>
    <m/>
    <m/>
    <m/>
    <m/>
    <m/>
    <m/>
    <m/>
    <m/>
    <m/>
    <m/>
    <m/>
  </r>
  <r>
    <b v="1"/>
    <n v="206"/>
    <s v="L-1519-315488638"/>
    <s v="1066957991"/>
    <s v="Aaf"/>
    <s v="https://portal.dnb.de/opac.htm?method=simpleSearch&amp;cqlMode=true&amp;query=idn%3D1066957991"/>
    <s v="III 12, 3"/>
    <s v="III 12, 3"/>
    <s v="X"/>
    <s v="Halbgewebeband"/>
    <x v="1"/>
    <s v="180°"/>
    <m/>
    <m/>
    <m/>
    <s v="Signaturfahne austauschen"/>
    <n v="0"/>
    <m/>
    <m/>
    <m/>
    <m/>
    <m/>
    <m/>
    <m/>
    <m/>
    <m/>
    <x v="0"/>
    <m/>
    <m/>
    <m/>
    <m/>
    <m/>
    <m/>
    <m/>
    <m/>
    <m/>
    <m/>
    <m/>
    <m/>
    <m/>
    <m/>
    <m/>
    <m/>
    <m/>
    <m/>
    <m/>
    <m/>
    <m/>
    <m/>
    <m/>
    <m/>
    <m/>
    <m/>
    <m/>
    <n v="0"/>
    <m/>
    <m/>
    <m/>
    <m/>
    <m/>
    <m/>
    <m/>
    <m/>
    <m/>
    <m/>
    <m/>
    <m/>
    <m/>
    <m/>
    <m/>
    <m/>
    <m/>
    <m/>
    <m/>
    <m/>
    <m/>
    <m/>
    <m/>
    <m/>
    <m/>
    <m/>
    <m/>
    <m/>
    <m/>
    <m/>
    <m/>
    <m/>
    <m/>
    <m/>
    <m/>
    <m/>
    <m/>
    <m/>
    <m/>
    <m/>
    <m/>
    <m/>
    <m/>
    <m/>
  </r>
  <r>
    <b v="1"/>
    <n v="208"/>
    <s v="L-1520-315338350"/>
    <s v="1066880867"/>
    <s v="Aaf"/>
    <s v="https://portal.dnb.de/opac.htm?method=simpleSearch&amp;cqlMode=true&amp;query=idn%3D1066880867"/>
    <s v="III 13, 1"/>
    <s v="III 13, 1"/>
    <m/>
    <m/>
    <x v="0"/>
    <m/>
    <m/>
    <m/>
    <m/>
    <m/>
    <m/>
    <m/>
    <m/>
    <m/>
    <m/>
    <m/>
    <m/>
    <m/>
    <m/>
    <m/>
    <x v="0"/>
    <m/>
    <m/>
    <m/>
    <m/>
    <m/>
    <m/>
    <m/>
    <m/>
    <m/>
    <m/>
    <m/>
    <m/>
    <m/>
    <m/>
    <m/>
    <m/>
    <m/>
    <m/>
    <m/>
    <m/>
    <m/>
    <m/>
    <m/>
    <m/>
    <m/>
    <m/>
    <m/>
    <n v="0"/>
    <m/>
    <m/>
    <m/>
    <m/>
    <m/>
    <m/>
    <m/>
    <m/>
    <m/>
    <m/>
    <m/>
    <m/>
    <m/>
    <m/>
    <m/>
    <m/>
    <m/>
    <m/>
    <m/>
    <m/>
    <m/>
    <m/>
    <m/>
    <m/>
    <m/>
    <m/>
    <m/>
    <m/>
    <m/>
    <m/>
    <m/>
    <m/>
    <m/>
    <m/>
    <m/>
    <m/>
    <m/>
    <m/>
    <m/>
    <m/>
    <m/>
    <m/>
    <m/>
    <m/>
  </r>
  <r>
    <b v="1"/>
    <n v="209"/>
    <s v="L-1545-406971099"/>
    <s v="1132654785"/>
    <s v="Af"/>
    <s v="https://portal.dnb.de/opac.htm?method=simpleSearch&amp;cqlMode=true&amp;query=idn%3D1132654785"/>
    <s v="III 14, 1"/>
    <s v="III 14, 1"/>
    <s v="X"/>
    <s v="Halbledereinband, Schließen, erhabene Buchbeschläge"/>
    <x v="2"/>
    <s v="180°"/>
    <s v="fester Rücken mit Schmuckprägung"/>
    <m/>
    <s v="Buchschuh"/>
    <s v="Nein"/>
    <n v="2"/>
    <m/>
    <m/>
    <m/>
    <m/>
    <m/>
    <m/>
    <m/>
    <m/>
    <m/>
    <x v="6"/>
    <s v="x"/>
    <m/>
    <s v="h/E"/>
    <m/>
    <m/>
    <m/>
    <m/>
    <m/>
    <s v="Pa"/>
    <s v="x"/>
    <m/>
    <m/>
    <m/>
    <m/>
    <m/>
    <m/>
    <m/>
    <m/>
    <m/>
    <m/>
    <m/>
    <m/>
    <s v="110"/>
    <m/>
    <m/>
    <m/>
    <s v="n"/>
    <n v="0"/>
    <m/>
    <m/>
    <m/>
    <s v="x"/>
    <m/>
    <m/>
    <m/>
    <s v="Schaden stabil"/>
    <m/>
    <m/>
    <m/>
    <m/>
    <m/>
    <m/>
    <m/>
    <m/>
    <m/>
    <m/>
    <m/>
    <m/>
    <m/>
    <m/>
    <m/>
    <m/>
    <m/>
    <m/>
    <m/>
    <m/>
    <m/>
    <m/>
    <m/>
    <m/>
    <m/>
    <m/>
    <m/>
    <m/>
    <m/>
    <m/>
    <m/>
    <m/>
    <m/>
    <m/>
    <m/>
    <m/>
  </r>
  <r>
    <b v="1"/>
    <n v="210"/>
    <s v="L-1506-315066989"/>
    <s v="1066678340"/>
    <s v="Aaf"/>
    <s v="https://portal.dnb.de/opac.htm?method=simpleSearch&amp;cqlMode=true&amp;query=idn%3D1066678340"/>
    <s v="III 15, 1"/>
    <s v="III 15, 1"/>
    <m/>
    <m/>
    <x v="0"/>
    <m/>
    <m/>
    <m/>
    <m/>
    <m/>
    <m/>
    <m/>
    <m/>
    <m/>
    <m/>
    <m/>
    <m/>
    <m/>
    <m/>
    <m/>
    <x v="0"/>
    <m/>
    <m/>
    <m/>
    <m/>
    <m/>
    <m/>
    <m/>
    <m/>
    <m/>
    <m/>
    <m/>
    <m/>
    <m/>
    <m/>
    <m/>
    <m/>
    <m/>
    <m/>
    <m/>
    <m/>
    <m/>
    <m/>
    <m/>
    <m/>
    <m/>
    <m/>
    <m/>
    <n v="0"/>
    <m/>
    <m/>
    <m/>
    <m/>
    <m/>
    <m/>
    <m/>
    <m/>
    <m/>
    <m/>
    <m/>
    <m/>
    <m/>
    <m/>
    <m/>
    <m/>
    <m/>
    <m/>
    <m/>
    <m/>
    <m/>
    <m/>
    <m/>
    <m/>
    <m/>
    <m/>
    <m/>
    <m/>
    <m/>
    <m/>
    <m/>
    <m/>
    <m/>
    <m/>
    <m/>
    <m/>
    <m/>
    <m/>
    <m/>
    <m/>
    <m/>
    <m/>
    <m/>
    <m/>
  </r>
  <r>
    <b v="1"/>
    <n v="211"/>
    <s v="L-1510-315468580"/>
    <s v="1066940827"/>
    <s v="Aaf"/>
    <s v="https://portal.dnb.de/opac.htm?method=simpleSearch&amp;cqlMode=true&amp;query=idn%3D1066940827"/>
    <s v="III 17, 1"/>
    <s v="III 17, 1"/>
    <m/>
    <m/>
    <x v="2"/>
    <m/>
    <m/>
    <m/>
    <m/>
    <m/>
    <m/>
    <m/>
    <m/>
    <m/>
    <m/>
    <m/>
    <m/>
    <m/>
    <m/>
    <m/>
    <x v="6"/>
    <s v="x"/>
    <m/>
    <s v="h/E"/>
    <m/>
    <s v="x"/>
    <m/>
    <m/>
    <m/>
    <s v="Pa"/>
    <m/>
    <m/>
    <m/>
    <m/>
    <m/>
    <m/>
    <m/>
    <m/>
    <m/>
    <m/>
    <m/>
    <m/>
    <m/>
    <s v="110"/>
    <m/>
    <m/>
    <m/>
    <s v="n"/>
    <n v="0"/>
    <m/>
    <m/>
    <m/>
    <s v="x"/>
    <m/>
    <m/>
    <m/>
    <s v="Schaden stabil"/>
    <s v="x 110"/>
    <s v="Umschlag (Leder pudert)"/>
    <m/>
    <m/>
    <m/>
    <m/>
    <m/>
    <m/>
    <m/>
    <m/>
    <m/>
    <m/>
    <m/>
    <m/>
    <m/>
    <m/>
    <m/>
    <m/>
    <m/>
    <m/>
    <m/>
    <m/>
    <m/>
    <m/>
    <m/>
    <m/>
    <m/>
    <m/>
    <m/>
    <m/>
    <m/>
    <m/>
    <m/>
    <m/>
    <m/>
    <m/>
  </r>
  <r>
    <b v="1"/>
    <n v="212"/>
    <s v="L-1543-153967803"/>
    <s v="993906184"/>
    <s v="Aal"/>
    <s v="https://portal.dnb.de/opac.htm?method=simpleSearch&amp;cqlMode=true&amp;query=idn%3D993906184"/>
    <s v="III 18, 1"/>
    <s v="III 18, 1"/>
    <s v="X"/>
    <s v="Pergament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213"/>
    <s v="L-1550-153916583"/>
    <s v="993862659"/>
    <s v="Aal"/>
    <s v="https://portal.dnb.de/opac.htm?method=simpleSearch&amp;cqlMode=true&amp;query=idn%3D993862659"/>
    <s v="III 20, 1"/>
    <s v="III 20, 1"/>
    <s v="X"/>
    <s v="Papier- oder Pappeinband"/>
    <x v="1"/>
    <s v="180°"/>
    <s v="hohler Rücken"/>
    <m/>
    <m/>
    <m/>
    <n v="1"/>
    <m/>
    <m/>
    <m/>
    <m/>
    <m/>
    <m/>
    <m/>
    <m/>
    <m/>
    <x v="0"/>
    <m/>
    <m/>
    <m/>
    <m/>
    <m/>
    <m/>
    <m/>
    <m/>
    <m/>
    <m/>
    <m/>
    <m/>
    <m/>
    <m/>
    <m/>
    <m/>
    <m/>
    <m/>
    <m/>
    <m/>
    <m/>
    <m/>
    <m/>
    <m/>
    <m/>
    <m/>
    <m/>
    <n v="0"/>
    <m/>
    <m/>
    <m/>
    <m/>
    <m/>
    <m/>
    <m/>
    <m/>
    <m/>
    <m/>
    <m/>
    <m/>
    <m/>
    <m/>
    <m/>
    <m/>
    <m/>
    <m/>
    <m/>
    <m/>
    <m/>
    <m/>
    <m/>
    <m/>
    <m/>
    <m/>
    <m/>
    <m/>
    <m/>
    <m/>
    <m/>
    <m/>
    <m/>
    <m/>
    <m/>
    <m/>
    <m/>
    <m/>
    <m/>
    <m/>
    <m/>
    <m/>
    <m/>
    <m/>
  </r>
  <r>
    <b v="1"/>
    <n v="214"/>
    <s v="L-1551-315492651"/>
    <s v="1066962251"/>
    <s v="Aaf"/>
    <s v="https://portal.dnb.de/opac.htm?method=simpleSearch&amp;cqlMode=true&amp;query=idn%3D1066962251"/>
    <s v="III 20, 2"/>
    <s v="III 20, 2"/>
    <s v="X"/>
    <s v="Halbgewebeband"/>
    <x v="1"/>
    <s v="180°"/>
    <m/>
    <m/>
    <m/>
    <m/>
    <n v="0"/>
    <m/>
    <m/>
    <m/>
    <m/>
    <m/>
    <m/>
    <m/>
    <m/>
    <m/>
    <x v="0"/>
    <m/>
    <m/>
    <m/>
    <m/>
    <m/>
    <m/>
    <m/>
    <m/>
    <m/>
    <m/>
    <m/>
    <m/>
    <m/>
    <m/>
    <m/>
    <m/>
    <m/>
    <m/>
    <m/>
    <m/>
    <m/>
    <m/>
    <m/>
    <m/>
    <m/>
    <m/>
    <m/>
    <n v="0"/>
    <m/>
    <m/>
    <m/>
    <m/>
    <m/>
    <m/>
    <m/>
    <m/>
    <m/>
    <m/>
    <m/>
    <m/>
    <m/>
    <m/>
    <m/>
    <m/>
    <m/>
    <m/>
    <m/>
    <m/>
    <m/>
    <m/>
    <m/>
    <m/>
    <m/>
    <m/>
    <m/>
    <m/>
    <m/>
    <m/>
    <m/>
    <m/>
    <m/>
    <m/>
    <m/>
    <m/>
    <m/>
    <m/>
    <m/>
    <m/>
    <m/>
    <m/>
    <m/>
    <m/>
  </r>
  <r>
    <b v="1"/>
    <n v="215"/>
    <s v="L-1501-31533228X"/>
    <s v="1066874492"/>
    <s v="Aaf"/>
    <s v="https://portal.dnb.de/opac.htm?method=simpleSearch&amp;cqlMode=true&amp;query=idn%3D1066874492"/>
    <s v="III 21, 1"/>
    <s v="III 21, 1"/>
    <s v="X"/>
    <s v="Halbledereinband, Schließen, erhabene Buchbeschläge"/>
    <x v="1"/>
    <s v="180°"/>
    <s v="fester Rücken mit Schmuckprägung, Schrift bis in den Falz"/>
    <m/>
    <s v="Buchschuh"/>
    <s v="Nein"/>
    <n v="3"/>
    <m/>
    <m/>
    <m/>
    <m/>
    <m/>
    <m/>
    <m/>
    <m/>
    <m/>
    <x v="6"/>
    <s v="x"/>
    <m/>
    <s v="h/E"/>
    <m/>
    <m/>
    <m/>
    <m/>
    <m/>
    <s v="Pa"/>
    <s v="x"/>
    <m/>
    <m/>
    <m/>
    <m/>
    <m/>
    <m/>
    <m/>
    <m/>
    <m/>
    <m/>
    <m/>
    <m/>
    <s v="80"/>
    <m/>
    <m/>
    <m/>
    <s v="n"/>
    <n v="0"/>
    <m/>
    <m/>
    <m/>
    <s v="x"/>
    <m/>
    <m/>
    <m/>
    <m/>
    <m/>
    <m/>
    <m/>
    <m/>
    <m/>
    <m/>
    <m/>
    <m/>
    <m/>
    <m/>
    <m/>
    <m/>
    <m/>
    <m/>
    <m/>
    <m/>
    <m/>
    <m/>
    <m/>
    <m/>
    <m/>
    <m/>
    <m/>
    <m/>
    <m/>
    <m/>
    <m/>
    <m/>
    <m/>
    <m/>
    <m/>
    <m/>
    <m/>
    <m/>
    <m/>
    <m/>
  </r>
  <r>
    <b v="1"/>
    <n v="216"/>
    <s v="L-1502-154070270"/>
    <s v="993948014"/>
    <s v="Aal"/>
    <s v="https://portal.dnb.de/opac.htm?method=simpleSearch&amp;cqlMode=true&amp;query=idn%3D993948014"/>
    <s v="III 21, 2"/>
    <s v="III 21, 2"/>
    <m/>
    <s v="Leder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256"/>
    <s v="L-1506-166225983"/>
    <s v="998441562"/>
    <s v="Aal"/>
    <s v="https://portal.dnb.de/opac.htm?method=simpleSearch&amp;cqlMode=true&amp;query=idn%3D998441562"/>
    <s v="III 21, 2 a"/>
    <s v="III 21, 2 a"/>
    <m/>
    <s v="Halbpergamentband"/>
    <x v="1"/>
    <s v="180°"/>
    <s v="hohler Rücken"/>
    <m/>
    <m/>
    <m/>
    <n v="0"/>
    <m/>
    <m/>
    <m/>
    <m/>
    <m/>
    <m/>
    <m/>
    <m/>
    <m/>
    <x v="0"/>
    <m/>
    <m/>
    <m/>
    <m/>
    <m/>
    <m/>
    <m/>
    <m/>
    <m/>
    <m/>
    <m/>
    <m/>
    <m/>
    <m/>
    <m/>
    <m/>
    <m/>
    <m/>
    <m/>
    <m/>
    <m/>
    <m/>
    <m/>
    <m/>
    <m/>
    <m/>
    <m/>
    <n v="0"/>
    <m/>
    <m/>
    <m/>
    <m/>
    <m/>
    <m/>
    <m/>
    <m/>
    <m/>
    <m/>
    <m/>
    <m/>
    <m/>
    <m/>
    <m/>
    <m/>
    <m/>
    <m/>
    <m/>
    <m/>
    <m/>
    <m/>
    <m/>
    <m/>
    <m/>
    <m/>
    <m/>
    <m/>
    <m/>
    <m/>
    <m/>
    <m/>
    <m/>
    <m/>
    <m/>
    <m/>
    <m/>
    <m/>
    <m/>
    <m/>
    <m/>
    <m/>
    <m/>
    <m/>
  </r>
  <r>
    <b v="0"/>
    <m/>
    <m/>
    <m/>
    <m/>
    <m/>
    <s v="III 21, 3"/>
    <m/>
    <s v="X"/>
    <s v="Gewebeeinband"/>
    <x v="1"/>
    <s v="180°"/>
    <s v="hohler Rücken"/>
    <m/>
    <m/>
    <m/>
    <n v="0"/>
    <m/>
    <m/>
    <m/>
    <m/>
    <m/>
    <m/>
    <m/>
    <m/>
    <m/>
    <x v="0"/>
    <m/>
    <m/>
    <m/>
    <m/>
    <m/>
    <m/>
    <m/>
    <m/>
    <m/>
    <m/>
    <m/>
    <m/>
    <m/>
    <m/>
    <m/>
    <m/>
    <m/>
    <m/>
    <m/>
    <m/>
    <m/>
    <m/>
    <m/>
    <m/>
    <m/>
    <m/>
    <m/>
    <n v="0"/>
    <m/>
    <m/>
    <m/>
    <m/>
    <m/>
    <m/>
    <m/>
    <m/>
    <m/>
    <m/>
    <m/>
    <m/>
    <m/>
    <m/>
    <m/>
    <m/>
    <m/>
    <m/>
    <m/>
    <m/>
    <m/>
    <m/>
    <m/>
    <m/>
    <m/>
    <m/>
    <m/>
    <m/>
    <m/>
    <m/>
    <m/>
    <m/>
    <m/>
    <m/>
    <m/>
    <m/>
    <m/>
    <m/>
    <m/>
    <m/>
    <m/>
    <m/>
    <m/>
    <m/>
  </r>
  <r>
    <b v="1"/>
    <n v="217"/>
    <s v="L-1516-31549249X"/>
    <s v="106696209X"/>
    <s v="Aaf"/>
    <s v="https://portal.dnb.de/opac.htm?method=simpleSearch&amp;cqlMode=true&amp;query=idn%3D106696209X"/>
    <s v="III 21, 4"/>
    <s v="III 21, 4"/>
    <s v="X"/>
    <s v="Gewebeeinband"/>
    <x v="1"/>
    <s v="180°"/>
    <s v="hohler Rücken"/>
    <m/>
    <m/>
    <m/>
    <n v="0"/>
    <m/>
    <m/>
    <m/>
    <m/>
    <m/>
    <m/>
    <m/>
    <m/>
    <m/>
    <x v="0"/>
    <m/>
    <m/>
    <m/>
    <m/>
    <m/>
    <m/>
    <m/>
    <m/>
    <m/>
    <m/>
    <m/>
    <m/>
    <m/>
    <m/>
    <m/>
    <m/>
    <m/>
    <m/>
    <m/>
    <m/>
    <m/>
    <m/>
    <m/>
    <m/>
    <m/>
    <m/>
    <m/>
    <n v="0"/>
    <m/>
    <m/>
    <m/>
    <m/>
    <m/>
    <m/>
    <m/>
    <m/>
    <m/>
    <m/>
    <m/>
    <m/>
    <m/>
    <m/>
    <m/>
    <m/>
    <m/>
    <m/>
    <m/>
    <m/>
    <m/>
    <m/>
    <m/>
    <m/>
    <m/>
    <m/>
    <m/>
    <m/>
    <m/>
    <m/>
    <m/>
    <m/>
    <m/>
    <m/>
    <m/>
    <m/>
    <m/>
    <m/>
    <m/>
    <m/>
    <m/>
    <m/>
    <m/>
    <m/>
  </r>
  <r>
    <b v="1"/>
    <n v="218"/>
    <s v="L-1518-315299193"/>
    <s v="106683914X"/>
    <s v="Aaf"/>
    <s v="https://portal.dnb.de/opac.htm?method=simpleSearch&amp;cqlMode=true&amp;query=idn%3D106683914X"/>
    <s v="III 21, 5"/>
    <s v="III 21, 5"/>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219"/>
    <s v="L-1524-315329734"/>
    <s v="1066871981"/>
    <s v="Aaf"/>
    <s v="https://portal.dnb.de/opac.htm?method=simpleSearch&amp;cqlMode=true&amp;query=idn%3D1066871981"/>
    <s v="III 21, 6"/>
    <s v="III 21, 6"/>
    <s v="X"/>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220"/>
    <s v="L-1525-315323558"/>
    <s v="1066865256"/>
    <s v="Aaf"/>
    <s v="https://portal.dnb.de/opac.htm?method=simpleSearch&amp;cqlMode=true&amp;query=idn%3D1066865256"/>
    <s v="III 21, 7"/>
    <s v="III 21, 7"/>
    <s v="X"/>
    <s v="Gewebeeinband"/>
    <x v="1"/>
    <s v="180°"/>
    <s v="hohler Rücken"/>
    <m/>
    <m/>
    <m/>
    <n v="0"/>
    <m/>
    <m/>
    <m/>
    <m/>
    <m/>
    <m/>
    <m/>
    <m/>
    <m/>
    <x v="0"/>
    <m/>
    <m/>
    <m/>
    <m/>
    <m/>
    <m/>
    <m/>
    <m/>
    <m/>
    <m/>
    <m/>
    <m/>
    <m/>
    <m/>
    <m/>
    <m/>
    <m/>
    <m/>
    <m/>
    <m/>
    <m/>
    <m/>
    <m/>
    <m/>
    <m/>
    <m/>
    <m/>
    <n v="0"/>
    <m/>
    <m/>
    <m/>
    <m/>
    <m/>
    <m/>
    <m/>
    <m/>
    <m/>
    <m/>
    <m/>
    <m/>
    <m/>
    <m/>
    <m/>
    <m/>
    <m/>
    <m/>
    <m/>
    <m/>
    <m/>
    <m/>
    <m/>
    <m/>
    <m/>
    <m/>
    <m/>
    <m/>
    <m/>
    <m/>
    <m/>
    <m/>
    <m/>
    <m/>
    <m/>
    <m/>
    <m/>
    <m/>
    <m/>
    <m/>
    <m/>
    <m/>
    <m/>
    <m/>
  </r>
  <r>
    <b v="1"/>
    <n v="221"/>
    <s v="L-1508-31548960X"/>
    <s v="1066958998"/>
    <s v="Aaf"/>
    <s v="https://portal.dnb.de/opac.htm?method=simpleSearch&amp;cqlMode=true&amp;query=idn%3D1066958998"/>
    <s v="III 21, 8"/>
    <s v="III 21, 3"/>
    <s v="X"/>
    <s v="Ledereinband"/>
    <x v="1"/>
    <s v="80° bis 110°, einseitig digitalisierbar?"/>
    <s v="hohler Rücken"/>
    <m/>
    <s v="Kassette"/>
    <s v="Nein"/>
    <n v="0"/>
    <m/>
    <m/>
    <s v="falscher Link zum Portal; Link gehört zu III 21, 3"/>
    <m/>
    <m/>
    <m/>
    <m/>
    <m/>
    <m/>
    <x v="0"/>
    <m/>
    <m/>
    <m/>
    <m/>
    <m/>
    <m/>
    <m/>
    <m/>
    <m/>
    <m/>
    <m/>
    <m/>
    <m/>
    <m/>
    <m/>
    <m/>
    <m/>
    <m/>
    <m/>
    <m/>
    <m/>
    <m/>
    <m/>
    <m/>
    <m/>
    <m/>
    <m/>
    <n v="0"/>
    <m/>
    <m/>
    <m/>
    <m/>
    <m/>
    <m/>
    <m/>
    <m/>
    <m/>
    <m/>
    <m/>
    <m/>
    <m/>
    <m/>
    <m/>
    <m/>
    <m/>
    <m/>
    <m/>
    <m/>
    <m/>
    <m/>
    <m/>
    <m/>
    <m/>
    <m/>
    <m/>
    <m/>
    <m/>
    <m/>
    <m/>
    <m/>
    <m/>
    <m/>
    <m/>
    <m/>
    <m/>
    <m/>
    <m/>
    <m/>
    <m/>
    <m/>
    <m/>
    <m/>
  </r>
  <r>
    <b v="1"/>
    <m/>
    <s v="L-1531-83361035X"/>
    <s v="1268570087"/>
    <s v="Aa"/>
    <m/>
    <s v="III 21, 8"/>
    <s v="III 21, 8"/>
    <m/>
    <m/>
    <x v="0"/>
    <m/>
    <m/>
    <m/>
    <m/>
    <m/>
    <m/>
    <m/>
    <m/>
    <m/>
    <m/>
    <m/>
    <m/>
    <m/>
    <m/>
    <m/>
    <x v="0"/>
    <m/>
    <m/>
    <m/>
    <m/>
    <m/>
    <m/>
    <m/>
    <m/>
    <m/>
    <m/>
    <m/>
    <m/>
    <m/>
    <m/>
    <m/>
    <m/>
    <m/>
    <m/>
    <m/>
    <m/>
    <m/>
    <m/>
    <m/>
    <m/>
    <m/>
    <m/>
    <m/>
    <m/>
    <m/>
    <m/>
    <m/>
    <m/>
    <m/>
    <m/>
    <m/>
    <m/>
    <m/>
    <m/>
    <m/>
    <m/>
    <m/>
    <m/>
    <m/>
    <m/>
    <m/>
    <m/>
    <m/>
    <m/>
    <m/>
    <m/>
    <m/>
    <m/>
    <m/>
    <m/>
    <m/>
    <m/>
    <m/>
    <m/>
    <m/>
    <m/>
    <m/>
    <m/>
    <m/>
    <m/>
    <m/>
    <m/>
    <m/>
    <m/>
    <m/>
    <m/>
    <m/>
    <m/>
  </r>
  <r>
    <b v="1"/>
    <n v="222"/>
    <s v="L-1549-315488158"/>
    <s v="1066957525"/>
    <s v="Aaf"/>
    <s v="https://portal.dnb.de/opac.htm?method=simpleSearch&amp;cqlMode=true&amp;query=idn%3D1066957525"/>
    <s v="III 21, 9"/>
    <s v="III 21, 9"/>
    <s v="X"/>
    <s v="Gewebeeinband"/>
    <x v="1"/>
    <s v="180°"/>
    <s v="hohler Rücken"/>
    <m/>
    <m/>
    <m/>
    <n v="1"/>
    <m/>
    <m/>
    <m/>
    <m/>
    <m/>
    <m/>
    <m/>
    <m/>
    <m/>
    <x v="0"/>
    <m/>
    <m/>
    <m/>
    <m/>
    <m/>
    <m/>
    <m/>
    <m/>
    <m/>
    <m/>
    <m/>
    <m/>
    <m/>
    <m/>
    <m/>
    <m/>
    <m/>
    <m/>
    <m/>
    <m/>
    <m/>
    <m/>
    <m/>
    <m/>
    <m/>
    <m/>
    <m/>
    <n v="0"/>
    <m/>
    <m/>
    <m/>
    <m/>
    <m/>
    <m/>
    <m/>
    <m/>
    <m/>
    <m/>
    <m/>
    <m/>
    <m/>
    <m/>
    <m/>
    <m/>
    <m/>
    <m/>
    <m/>
    <m/>
    <m/>
    <m/>
    <m/>
    <m/>
    <m/>
    <m/>
    <m/>
    <m/>
    <m/>
    <m/>
    <m/>
    <m/>
    <m/>
    <m/>
    <m/>
    <m/>
    <m/>
    <m/>
    <m/>
    <m/>
    <m/>
    <m/>
    <m/>
    <m/>
  </r>
  <r>
    <b v="1"/>
    <n v="223"/>
    <s v="L-1549-315493429"/>
    <s v="1066963142"/>
    <s v="Aaf"/>
    <s v="https://portal.dnb.de/opac.htm?method=simpleSearch&amp;cqlMode=true&amp;query=idn%3D1066963142"/>
    <s v="III 21, 10"/>
    <s v="III 21, 10"/>
    <s v="X"/>
    <s v="Gewebeeinband"/>
    <x v="1"/>
    <s v="180°"/>
    <s v="hohler Rücken"/>
    <m/>
    <m/>
    <m/>
    <n v="0"/>
    <m/>
    <m/>
    <m/>
    <m/>
    <m/>
    <m/>
    <m/>
    <m/>
    <m/>
    <x v="0"/>
    <m/>
    <m/>
    <m/>
    <m/>
    <m/>
    <m/>
    <m/>
    <m/>
    <m/>
    <m/>
    <m/>
    <m/>
    <m/>
    <m/>
    <m/>
    <m/>
    <m/>
    <m/>
    <m/>
    <m/>
    <m/>
    <m/>
    <m/>
    <m/>
    <m/>
    <m/>
    <m/>
    <n v="0"/>
    <m/>
    <m/>
    <m/>
    <m/>
    <m/>
    <m/>
    <m/>
    <m/>
    <m/>
    <m/>
    <m/>
    <m/>
    <m/>
    <m/>
    <m/>
    <m/>
    <m/>
    <m/>
    <m/>
    <m/>
    <m/>
    <m/>
    <m/>
    <m/>
    <m/>
    <m/>
    <m/>
    <m/>
    <m/>
    <m/>
    <m/>
    <m/>
    <m/>
    <m/>
    <m/>
    <m/>
    <m/>
    <m/>
    <m/>
    <m/>
    <m/>
    <m/>
    <m/>
    <m/>
  </r>
  <r>
    <b v="1"/>
    <n v="224"/>
    <s v="L-1554-315492392"/>
    <s v="1066961999"/>
    <s v="Aaf"/>
    <s v="https://portal.dnb.de/opac.htm?method=simpleSearch&amp;cqlMode=true&amp;query=idn%3D1066961999"/>
    <s v="III 21, 11"/>
    <s v="III 21, 11"/>
    <s v="X"/>
    <s v="Ledereinband"/>
    <x v="2"/>
    <m/>
    <s v="hohler Rücken"/>
    <m/>
    <m/>
    <m/>
    <n v="0"/>
    <m/>
    <m/>
    <m/>
    <m/>
    <m/>
    <m/>
    <m/>
    <m/>
    <m/>
    <x v="2"/>
    <s v="x"/>
    <m/>
    <s v="h/E"/>
    <m/>
    <m/>
    <m/>
    <m/>
    <m/>
    <s v="Pa"/>
    <m/>
    <m/>
    <m/>
    <m/>
    <m/>
    <m/>
    <m/>
    <m/>
    <m/>
    <m/>
    <m/>
    <m/>
    <m/>
    <s v="110"/>
    <m/>
    <m/>
    <m/>
    <s v="n"/>
    <n v="0"/>
    <m/>
    <m/>
    <m/>
    <m/>
    <m/>
    <m/>
    <m/>
    <m/>
    <s v="x 110"/>
    <m/>
    <m/>
    <m/>
    <m/>
    <m/>
    <m/>
    <m/>
    <m/>
    <m/>
    <m/>
    <m/>
    <m/>
    <m/>
    <m/>
    <m/>
    <m/>
    <m/>
    <m/>
    <m/>
    <m/>
    <m/>
    <m/>
    <m/>
    <m/>
    <m/>
    <m/>
    <m/>
    <m/>
    <m/>
    <m/>
    <m/>
    <m/>
    <m/>
    <m/>
    <m/>
  </r>
  <r>
    <b v="1"/>
    <n v="225"/>
    <s v="L-1555-315490748"/>
    <s v="1066960232"/>
    <s v="Aaf"/>
    <s v="https://portal.dnb.de/opac.htm?method=simpleSearch&amp;cqlMode=true&amp;query=idn%3D1066960232"/>
    <s v="III 21, 12"/>
    <s v="III 21, 12"/>
    <s v="X"/>
    <s v="Ledereinband, Schließen, erhabene Buchbeschläge"/>
    <x v="1"/>
    <s v="nur sehr geringer Öffnungswinkel"/>
    <s v="fester Rücken mit Schmuckprägung, welliger Buchblock, Schrift bis in den Falz"/>
    <m/>
    <s v="Buchschuh"/>
    <s v="Nein"/>
    <n v="0"/>
    <m/>
    <m/>
    <m/>
    <m/>
    <m/>
    <m/>
    <m/>
    <m/>
    <m/>
    <x v="0"/>
    <m/>
    <m/>
    <m/>
    <m/>
    <m/>
    <m/>
    <m/>
    <m/>
    <m/>
    <m/>
    <m/>
    <m/>
    <m/>
    <m/>
    <m/>
    <m/>
    <m/>
    <m/>
    <m/>
    <m/>
    <m/>
    <m/>
    <m/>
    <m/>
    <m/>
    <m/>
    <m/>
    <n v="0"/>
    <m/>
    <m/>
    <m/>
    <m/>
    <m/>
    <m/>
    <m/>
    <m/>
    <m/>
    <m/>
    <m/>
    <m/>
    <m/>
    <m/>
    <m/>
    <m/>
    <m/>
    <m/>
    <m/>
    <m/>
    <m/>
    <m/>
    <m/>
    <m/>
    <m/>
    <m/>
    <m/>
    <m/>
    <m/>
    <m/>
    <m/>
    <m/>
    <m/>
    <m/>
    <m/>
    <m/>
    <m/>
    <m/>
    <m/>
    <m/>
    <m/>
    <m/>
    <m/>
    <m/>
  </r>
  <r>
    <b v="1"/>
    <n v="226"/>
    <s v="L-1503-315489111"/>
    <s v="1066958491"/>
    <s v="Aaf"/>
    <s v="https://portal.dnb.de/opac.htm?method=simpleSearch&amp;cqlMode=true&amp;query=idn%3D1066958491"/>
    <s v="III 21, 13"/>
    <s v="III 21, 13"/>
    <s v="X"/>
    <s v="Gewebeeinband"/>
    <x v="1"/>
    <s v="80° bis 110°, einseitig digitalisierbar?"/>
    <s v="hohler Rücken"/>
    <m/>
    <m/>
    <m/>
    <n v="0"/>
    <m/>
    <m/>
    <m/>
    <m/>
    <m/>
    <m/>
    <m/>
    <m/>
    <m/>
    <x v="0"/>
    <m/>
    <m/>
    <m/>
    <m/>
    <m/>
    <m/>
    <m/>
    <m/>
    <m/>
    <m/>
    <m/>
    <m/>
    <m/>
    <m/>
    <m/>
    <m/>
    <m/>
    <m/>
    <m/>
    <m/>
    <m/>
    <m/>
    <m/>
    <m/>
    <m/>
    <m/>
    <m/>
    <n v="0"/>
    <m/>
    <m/>
    <m/>
    <m/>
    <m/>
    <m/>
    <m/>
    <m/>
    <m/>
    <m/>
    <m/>
    <m/>
    <m/>
    <m/>
    <m/>
    <m/>
    <m/>
    <m/>
    <m/>
    <m/>
    <m/>
    <m/>
    <m/>
    <m/>
    <m/>
    <m/>
    <m/>
    <m/>
    <m/>
    <m/>
    <m/>
    <m/>
    <m/>
    <m/>
    <m/>
    <m/>
    <m/>
    <m/>
    <m/>
    <m/>
    <m/>
    <m/>
    <m/>
    <m/>
  </r>
  <r>
    <b v="0"/>
    <n v="227"/>
    <s v="L-1504-315464100"/>
    <s v="1066936242"/>
    <m/>
    <s v="https://portal.dnb.de/opac.htm?method=simpleSearch&amp;cqlMode=true&amp;query=idn%3D1066936242"/>
    <s v="III 21, 14"/>
    <m/>
    <s v="X"/>
    <s v="Ledereinband, Schließen, erhabene Buchbeschläge"/>
    <x v="1"/>
    <s v="nur sehr geringer Öffnungswinkel"/>
    <s v="fester Rücken mit Schmuckprägung, welliger Buchblock, Schrift bis in den Falz"/>
    <m/>
    <s v="Kassette"/>
    <s v="Nein"/>
    <n v="0"/>
    <m/>
    <m/>
    <m/>
    <m/>
    <m/>
    <m/>
    <m/>
    <m/>
    <m/>
    <x v="0"/>
    <m/>
    <m/>
    <m/>
    <m/>
    <m/>
    <m/>
    <m/>
    <m/>
    <m/>
    <m/>
    <m/>
    <m/>
    <m/>
    <m/>
    <m/>
    <m/>
    <m/>
    <m/>
    <m/>
    <m/>
    <m/>
    <m/>
    <m/>
    <m/>
    <m/>
    <m/>
    <m/>
    <n v="0"/>
    <m/>
    <m/>
    <m/>
    <m/>
    <m/>
    <m/>
    <m/>
    <m/>
    <m/>
    <m/>
    <m/>
    <m/>
    <m/>
    <m/>
    <m/>
    <m/>
    <m/>
    <m/>
    <m/>
    <m/>
    <m/>
    <m/>
    <m/>
    <m/>
    <m/>
    <m/>
    <m/>
    <m/>
    <m/>
    <m/>
    <m/>
    <m/>
    <m/>
    <m/>
    <m/>
    <m/>
    <m/>
    <m/>
    <m/>
    <m/>
    <m/>
    <m/>
    <m/>
    <m/>
  </r>
  <r>
    <b v="1"/>
    <m/>
    <s v="L-9999-414377192"/>
    <s v="1138058696"/>
    <s v="Qd"/>
    <m/>
    <s v="III 21, 14"/>
    <s v="III 21, 14"/>
    <m/>
    <m/>
    <x v="0"/>
    <m/>
    <m/>
    <m/>
    <m/>
    <m/>
    <m/>
    <m/>
    <m/>
    <m/>
    <m/>
    <m/>
    <m/>
    <m/>
    <m/>
    <m/>
    <x v="0"/>
    <m/>
    <m/>
    <m/>
    <m/>
    <m/>
    <m/>
    <m/>
    <m/>
    <m/>
    <m/>
    <m/>
    <m/>
    <m/>
    <m/>
    <m/>
    <m/>
    <m/>
    <m/>
    <m/>
    <m/>
    <m/>
    <m/>
    <m/>
    <m/>
    <m/>
    <m/>
    <m/>
    <m/>
    <m/>
    <m/>
    <m/>
    <m/>
    <m/>
    <m/>
    <m/>
    <m/>
    <m/>
    <m/>
    <m/>
    <m/>
    <m/>
    <m/>
    <m/>
    <m/>
    <m/>
    <m/>
    <m/>
    <m/>
    <m/>
    <m/>
    <m/>
    <m/>
    <m/>
    <m/>
    <m/>
    <m/>
    <m/>
    <m/>
    <m/>
    <m/>
    <m/>
    <m/>
    <m/>
    <m/>
    <m/>
    <m/>
    <m/>
    <m/>
    <m/>
    <m/>
    <m/>
    <m/>
  </r>
  <r>
    <b v="0"/>
    <n v="254"/>
    <s v="L-1503-676545815"/>
    <s v="1210208466"/>
    <m/>
    <s v="https://portal.dnb.de/opac.htm?method=simpleSearch&amp;cqlMode=true&amp;query=idn%3D1210208466"/>
    <s v="III 21, 14 (Angebundenes Werk)"/>
    <m/>
    <m/>
    <m/>
    <x v="0"/>
    <m/>
    <m/>
    <m/>
    <m/>
    <m/>
    <m/>
    <m/>
    <m/>
    <m/>
    <m/>
    <m/>
    <m/>
    <m/>
    <m/>
    <m/>
    <x v="0"/>
    <m/>
    <m/>
    <m/>
    <m/>
    <m/>
    <m/>
    <m/>
    <m/>
    <m/>
    <m/>
    <m/>
    <m/>
    <m/>
    <m/>
    <m/>
    <m/>
    <m/>
    <m/>
    <m/>
    <m/>
    <m/>
    <m/>
    <m/>
    <m/>
    <m/>
    <m/>
    <m/>
    <n v="0"/>
    <m/>
    <m/>
    <m/>
    <m/>
    <m/>
    <m/>
    <m/>
    <m/>
    <m/>
    <m/>
    <m/>
    <m/>
    <m/>
    <m/>
    <m/>
    <m/>
    <m/>
    <m/>
    <m/>
    <m/>
    <m/>
    <m/>
    <m/>
    <m/>
    <m/>
    <m/>
    <m/>
    <m/>
    <m/>
    <m/>
    <m/>
    <m/>
    <m/>
    <m/>
    <m/>
    <m/>
    <m/>
    <m/>
    <m/>
    <m/>
    <m/>
    <m/>
    <m/>
    <m/>
  </r>
  <r>
    <b v="1"/>
    <n v="228"/>
    <s v="L-1506-315492910"/>
    <s v="1066962561"/>
    <s v="Aaf"/>
    <s v="https://portal.dnb.de/opac.htm?method=simpleSearch&amp;cqlMode=true&amp;query=idn%3D1066962561"/>
    <s v="III 21, 15"/>
    <s v="III 21, 15"/>
    <s v="X"/>
    <s v="Halbledereinband, Schließen, erhabene Buchbeschläge"/>
    <x v="1"/>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229"/>
    <s v="L-1508-315324228"/>
    <s v="1066865949"/>
    <s v="Aaf"/>
    <s v="https://portal.dnb.de/opac.htm?method=simpleSearch&amp;cqlMode=true&amp;query=idn%3D1066865949"/>
    <s v="III 21, 16"/>
    <s v="III 21, 16"/>
    <s v="X"/>
    <s v="Gewebeeinband"/>
    <x v="1"/>
    <s v="180°"/>
    <s v="hohler Rücken"/>
    <m/>
    <m/>
    <m/>
    <n v="0"/>
    <m/>
    <m/>
    <m/>
    <m/>
    <m/>
    <m/>
    <m/>
    <m/>
    <m/>
    <x v="0"/>
    <m/>
    <m/>
    <m/>
    <m/>
    <m/>
    <m/>
    <m/>
    <m/>
    <m/>
    <m/>
    <m/>
    <m/>
    <m/>
    <m/>
    <m/>
    <m/>
    <m/>
    <m/>
    <m/>
    <m/>
    <m/>
    <m/>
    <m/>
    <m/>
    <m/>
    <m/>
    <m/>
    <n v="0"/>
    <m/>
    <m/>
    <m/>
    <m/>
    <m/>
    <m/>
    <m/>
    <m/>
    <m/>
    <m/>
    <m/>
    <m/>
    <m/>
    <m/>
    <m/>
    <m/>
    <m/>
    <m/>
    <m/>
    <m/>
    <m/>
    <m/>
    <m/>
    <m/>
    <m/>
    <m/>
    <m/>
    <m/>
    <m/>
    <m/>
    <m/>
    <m/>
    <m/>
    <m/>
    <m/>
    <m/>
    <m/>
    <m/>
    <m/>
    <m/>
    <m/>
    <m/>
    <m/>
    <m/>
  </r>
  <r>
    <b v="1"/>
    <n v="230"/>
    <s v="L-1510-315487119"/>
    <s v="106695643X"/>
    <s v="Aaf"/>
    <s v="https://portal.dnb.de/opac.htm?method=simpleSearch&amp;cqlMode=true&amp;query=idn%3D106695643X"/>
    <s v="III 21, 17"/>
    <s v="III 21, 17"/>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0"/>
    <n v="231"/>
    <s v="L-1508-315490632"/>
    <s v="1066960119"/>
    <m/>
    <s v="https://portal.dnb.de/opac.htm?method=simpleSearch&amp;cqlMode=true&amp;query=idn%3D1066960119"/>
    <s v="III 21, 18"/>
    <m/>
    <s v="X"/>
    <s v="Halbleder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m/>
    <s v="L-9999-414748514"/>
    <s v="1138244430"/>
    <s v="Qd"/>
    <m/>
    <s v="III 21, 18"/>
    <s v="III 21, 18"/>
    <m/>
    <m/>
    <x v="0"/>
    <m/>
    <m/>
    <m/>
    <m/>
    <m/>
    <m/>
    <m/>
    <m/>
    <m/>
    <m/>
    <m/>
    <m/>
    <m/>
    <m/>
    <m/>
    <x v="0"/>
    <m/>
    <m/>
    <m/>
    <m/>
    <m/>
    <m/>
    <m/>
    <m/>
    <m/>
    <m/>
    <m/>
    <m/>
    <m/>
    <m/>
    <m/>
    <m/>
    <m/>
    <m/>
    <m/>
    <m/>
    <m/>
    <m/>
    <m/>
    <m/>
    <m/>
    <m/>
    <m/>
    <m/>
    <m/>
    <m/>
    <m/>
    <m/>
    <m/>
    <m/>
    <m/>
    <m/>
    <m/>
    <m/>
    <m/>
    <m/>
    <m/>
    <m/>
    <m/>
    <m/>
    <m/>
    <m/>
    <m/>
    <m/>
    <m/>
    <m/>
    <m/>
    <m/>
    <m/>
    <m/>
    <m/>
    <m/>
    <m/>
    <m/>
    <m/>
    <m/>
    <m/>
    <m/>
    <m/>
    <m/>
    <m/>
    <m/>
    <m/>
    <m/>
    <m/>
    <m/>
    <m/>
    <m/>
  </r>
  <r>
    <b v="0"/>
    <n v="255"/>
    <s v="L-1880-678548862"/>
    <s v="121095611X"/>
    <m/>
    <s v="https://portal.dnb.de/opac.htm?method=simpleSearch&amp;cqlMode=true&amp;query=idn%3D121095611X"/>
    <s v="III 21, 18 (1. angebundenes Werk)"/>
    <m/>
    <m/>
    <m/>
    <x v="0"/>
    <m/>
    <m/>
    <m/>
    <m/>
    <m/>
    <m/>
    <m/>
    <m/>
    <m/>
    <m/>
    <m/>
    <m/>
    <m/>
    <m/>
    <m/>
    <x v="0"/>
    <m/>
    <m/>
    <m/>
    <m/>
    <m/>
    <m/>
    <m/>
    <m/>
    <m/>
    <m/>
    <m/>
    <m/>
    <m/>
    <m/>
    <m/>
    <m/>
    <m/>
    <m/>
    <m/>
    <m/>
    <m/>
    <m/>
    <m/>
    <m/>
    <m/>
    <m/>
    <m/>
    <n v="0"/>
    <m/>
    <m/>
    <m/>
    <m/>
    <m/>
    <m/>
    <m/>
    <m/>
    <m/>
    <m/>
    <m/>
    <m/>
    <m/>
    <m/>
    <m/>
    <m/>
    <m/>
    <m/>
    <m/>
    <m/>
    <m/>
    <m/>
    <m/>
    <m/>
    <m/>
    <m/>
    <m/>
    <m/>
    <m/>
    <m/>
    <m/>
    <m/>
    <m/>
    <m/>
    <m/>
    <m/>
    <m/>
    <m/>
    <m/>
    <m/>
    <m/>
    <m/>
    <m/>
    <m/>
  </r>
  <r>
    <b v="1"/>
    <n v="232"/>
    <s v="L-1508-315491116"/>
    <s v="1066960623"/>
    <s v="Aaf"/>
    <s v="https://portal.dnb.de/opac.htm?method=simpleSearch&amp;cqlMode=true&amp;query=idn%3D1066960623"/>
    <s v="III 21, 19"/>
    <s v="III 21, 19"/>
    <s v="X"/>
    <s v="Halbledereinband"/>
    <x v="1"/>
    <s v="180°"/>
    <s v="hohler Rücken"/>
    <m/>
    <m/>
    <m/>
    <n v="1"/>
    <m/>
    <m/>
    <m/>
    <m/>
    <m/>
    <m/>
    <m/>
    <m/>
    <m/>
    <x v="0"/>
    <m/>
    <m/>
    <m/>
    <m/>
    <m/>
    <m/>
    <m/>
    <m/>
    <m/>
    <m/>
    <m/>
    <m/>
    <m/>
    <m/>
    <m/>
    <m/>
    <m/>
    <m/>
    <m/>
    <m/>
    <m/>
    <m/>
    <m/>
    <m/>
    <m/>
    <m/>
    <m/>
    <n v="0"/>
    <m/>
    <m/>
    <m/>
    <m/>
    <m/>
    <m/>
    <m/>
    <m/>
    <m/>
    <m/>
    <m/>
    <m/>
    <m/>
    <m/>
    <m/>
    <m/>
    <m/>
    <m/>
    <m/>
    <m/>
    <m/>
    <m/>
    <m/>
    <m/>
    <m/>
    <m/>
    <m/>
    <m/>
    <m/>
    <m/>
    <m/>
    <m/>
    <m/>
    <m/>
    <m/>
    <m/>
    <m/>
    <m/>
    <m/>
    <m/>
    <m/>
    <m/>
    <m/>
    <m/>
  </r>
  <r>
    <b v="1"/>
    <n v="233"/>
    <s v="L-1509-315493216"/>
    <s v="1066962944"/>
    <s v="Aaf"/>
    <s v="https://portal.dnb.de/opac.htm?method=simpleSearch&amp;cqlMode=true&amp;query=idn%3D1066962944"/>
    <s v="III 21, 20"/>
    <s v="III 21, 20"/>
    <s v="X"/>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0"/>
    <n v="234"/>
    <s v="L-1519-315487623"/>
    <s v="1066957002"/>
    <m/>
    <s v="https://portal.dnb.de/opac.htm?method=simpleSearch&amp;cqlMode=true&amp;query=idn%3D1066957002"/>
    <s v="III 21, 21"/>
    <m/>
    <s v="X"/>
    <s v="Ledereinband, Schließen, erhabene Buchbeschläge"/>
    <x v="2"/>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1"/>
    <m/>
    <s v="L-9999-414746635"/>
    <s v="1138241431"/>
    <s v="Qd"/>
    <m/>
    <s v="III 21, 21"/>
    <s v="III 21, 21"/>
    <m/>
    <m/>
    <x v="0"/>
    <m/>
    <m/>
    <m/>
    <m/>
    <m/>
    <m/>
    <m/>
    <m/>
    <m/>
    <m/>
    <m/>
    <m/>
    <m/>
    <m/>
    <m/>
    <x v="0"/>
    <m/>
    <m/>
    <m/>
    <m/>
    <m/>
    <m/>
    <m/>
    <m/>
    <m/>
    <m/>
    <m/>
    <m/>
    <m/>
    <m/>
    <m/>
    <m/>
    <m/>
    <m/>
    <m/>
    <m/>
    <m/>
    <m/>
    <m/>
    <m/>
    <m/>
    <m/>
    <m/>
    <m/>
    <m/>
    <m/>
    <m/>
    <m/>
    <m/>
    <m/>
    <m/>
    <m/>
    <m/>
    <m/>
    <m/>
    <m/>
    <m/>
    <m/>
    <m/>
    <m/>
    <m/>
    <m/>
    <m/>
    <m/>
    <m/>
    <m/>
    <m/>
    <m/>
    <m/>
    <m/>
    <m/>
    <m/>
    <m/>
    <m/>
    <m/>
    <m/>
    <m/>
    <m/>
    <m/>
    <m/>
    <m/>
    <m/>
    <m/>
    <m/>
    <m/>
    <m/>
    <m/>
    <m/>
  </r>
  <r>
    <b v="0"/>
    <n v="257"/>
    <s v="L-1520-679679731"/>
    <s v="1211505642"/>
    <m/>
    <s v="https://portal.dnb.de/opac.htm?method=simpleSearch&amp;cqlMode=true&amp;query=idn%3D1211505642"/>
    <s v="III 21, 21 (Angebundenes Werk)"/>
    <m/>
    <m/>
    <m/>
    <x v="0"/>
    <m/>
    <m/>
    <m/>
    <m/>
    <m/>
    <m/>
    <m/>
    <m/>
    <m/>
    <m/>
    <m/>
    <m/>
    <m/>
    <m/>
    <m/>
    <x v="0"/>
    <m/>
    <m/>
    <m/>
    <m/>
    <m/>
    <m/>
    <m/>
    <m/>
    <m/>
    <m/>
    <m/>
    <m/>
    <m/>
    <m/>
    <m/>
    <m/>
    <m/>
    <m/>
    <m/>
    <m/>
    <m/>
    <m/>
    <m/>
    <m/>
    <m/>
    <m/>
    <m/>
    <n v="0"/>
    <m/>
    <m/>
    <m/>
    <m/>
    <m/>
    <m/>
    <m/>
    <m/>
    <m/>
    <m/>
    <m/>
    <m/>
    <m/>
    <m/>
    <m/>
    <m/>
    <m/>
    <m/>
    <m/>
    <m/>
    <m/>
    <m/>
    <m/>
    <m/>
    <m/>
    <m/>
    <m/>
    <m/>
    <m/>
    <m/>
    <m/>
    <m/>
    <m/>
    <m/>
    <m/>
    <m/>
    <m/>
    <m/>
    <m/>
    <m/>
    <m/>
    <m/>
    <m/>
    <m/>
  </r>
  <r>
    <b v="0"/>
    <n v="264"/>
    <s v="L-1532-167685104"/>
    <s v="999178415"/>
    <m/>
    <s v="https://portal.dnb.de/opac.htm?method=simpleSearch&amp;cqlMode=true&amp;query=idn%3D999178415"/>
    <s v="III 21, 21 a"/>
    <m/>
    <m/>
    <m/>
    <x v="0"/>
    <m/>
    <m/>
    <m/>
    <m/>
    <m/>
    <m/>
    <m/>
    <m/>
    <m/>
    <m/>
    <m/>
    <m/>
    <m/>
    <m/>
    <m/>
    <x v="0"/>
    <m/>
    <m/>
    <m/>
    <m/>
    <m/>
    <m/>
    <m/>
    <m/>
    <m/>
    <m/>
    <m/>
    <m/>
    <m/>
    <m/>
    <m/>
    <m/>
    <m/>
    <m/>
    <m/>
    <m/>
    <m/>
    <m/>
    <m/>
    <m/>
    <m/>
    <m/>
    <m/>
    <n v="0"/>
    <m/>
    <m/>
    <m/>
    <m/>
    <m/>
    <m/>
    <m/>
    <m/>
    <m/>
    <m/>
    <m/>
    <m/>
    <m/>
    <m/>
    <m/>
    <m/>
    <m/>
    <m/>
    <m/>
    <m/>
    <m/>
    <m/>
    <m/>
    <m/>
    <m/>
    <m/>
    <m/>
    <m/>
    <m/>
    <m/>
    <m/>
    <m/>
    <m/>
    <m/>
    <m/>
    <m/>
    <m/>
    <m/>
    <m/>
    <m/>
    <m/>
    <m/>
    <m/>
    <m/>
  </r>
  <r>
    <b v="0"/>
    <n v="265"/>
    <s v="L-1529-167646516"/>
    <s v="999172697"/>
    <m/>
    <s v="https://portal.dnb.de/opac.htm?method=simpleSearch&amp;cqlMode=true&amp;query=idn%3D999172697"/>
    <s v="III 21, 21 a"/>
    <m/>
    <m/>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m/>
    <s v="L-1529-812449851"/>
    <s v="1267872691"/>
    <s v="Qd"/>
    <m/>
    <s v="III 21, 21 a"/>
    <s v="III 21, 21 a"/>
    <m/>
    <m/>
    <x v="0"/>
    <m/>
    <m/>
    <m/>
    <m/>
    <m/>
    <m/>
    <m/>
    <m/>
    <m/>
    <m/>
    <m/>
    <m/>
    <m/>
    <m/>
    <m/>
    <x v="0"/>
    <m/>
    <m/>
    <m/>
    <m/>
    <m/>
    <m/>
    <m/>
    <m/>
    <m/>
    <m/>
    <m/>
    <m/>
    <m/>
    <m/>
    <m/>
    <m/>
    <m/>
    <m/>
    <m/>
    <m/>
    <m/>
    <m/>
    <m/>
    <m/>
    <m/>
    <m/>
    <m/>
    <m/>
    <m/>
    <m/>
    <m/>
    <m/>
    <m/>
    <m/>
    <m/>
    <m/>
    <m/>
    <m/>
    <m/>
    <m/>
    <m/>
    <m/>
    <m/>
    <m/>
    <m/>
    <m/>
    <m/>
    <m/>
    <m/>
    <m/>
    <m/>
    <m/>
    <m/>
    <m/>
    <m/>
    <m/>
    <m/>
    <m/>
    <m/>
    <m/>
    <m/>
    <m/>
    <m/>
    <m/>
    <m/>
    <m/>
    <m/>
    <m/>
    <m/>
    <m/>
    <m/>
    <m/>
  </r>
  <r>
    <b v="0"/>
    <n v="258"/>
    <s v="L-1531-159236924"/>
    <s v="995310181"/>
    <m/>
    <s v="https://portal.dnb.de/opac.htm?method=simpleSearch&amp;cqlMode=true&amp;query=idn%3D995310181"/>
    <s v="III 21, 21 a ( 1. Angebundenes Werk)"/>
    <m/>
    <m/>
    <m/>
    <x v="0"/>
    <m/>
    <m/>
    <m/>
    <m/>
    <m/>
    <m/>
    <m/>
    <m/>
    <m/>
    <m/>
    <m/>
    <m/>
    <m/>
    <m/>
    <m/>
    <x v="0"/>
    <m/>
    <m/>
    <m/>
    <m/>
    <m/>
    <m/>
    <m/>
    <m/>
    <m/>
    <m/>
    <m/>
    <m/>
    <m/>
    <m/>
    <m/>
    <m/>
    <m/>
    <m/>
    <m/>
    <m/>
    <m/>
    <m/>
    <m/>
    <m/>
    <m/>
    <m/>
    <m/>
    <n v="0"/>
    <m/>
    <m/>
    <m/>
    <m/>
    <m/>
    <m/>
    <m/>
    <m/>
    <m/>
    <m/>
    <m/>
    <m/>
    <m/>
    <m/>
    <m/>
    <m/>
    <m/>
    <m/>
    <m/>
    <m/>
    <m/>
    <m/>
    <m/>
    <m/>
    <m/>
    <m/>
    <m/>
    <m/>
    <m/>
    <m/>
    <m/>
    <m/>
    <m/>
    <m/>
    <m/>
    <m/>
    <m/>
    <m/>
    <m/>
    <m/>
    <m/>
    <m/>
    <m/>
    <m/>
  </r>
  <r>
    <b v="0"/>
    <n v="262"/>
    <s v="L-1530-162143168"/>
    <s v="996433384"/>
    <m/>
    <s v="https://portal.dnb.de/opac.htm?method=simpleSearch&amp;cqlMode=true&amp;query=idn%3D996433384"/>
    <s v="III 21, 21 a ( 2. Angebundenes Werk)"/>
    <m/>
    <m/>
    <m/>
    <x v="0"/>
    <m/>
    <m/>
    <m/>
    <m/>
    <m/>
    <m/>
    <m/>
    <m/>
    <m/>
    <m/>
    <m/>
    <m/>
    <m/>
    <m/>
    <m/>
    <x v="0"/>
    <m/>
    <m/>
    <m/>
    <m/>
    <m/>
    <m/>
    <m/>
    <m/>
    <m/>
    <m/>
    <m/>
    <m/>
    <m/>
    <m/>
    <m/>
    <m/>
    <m/>
    <m/>
    <m/>
    <m/>
    <m/>
    <m/>
    <m/>
    <m/>
    <m/>
    <m/>
    <m/>
    <n v="0"/>
    <m/>
    <m/>
    <m/>
    <m/>
    <m/>
    <m/>
    <m/>
    <m/>
    <m/>
    <m/>
    <m/>
    <m/>
    <m/>
    <m/>
    <m/>
    <m/>
    <m/>
    <m/>
    <m/>
    <m/>
    <m/>
    <m/>
    <m/>
    <m/>
    <m/>
    <m/>
    <m/>
    <m/>
    <m/>
    <m/>
    <m/>
    <m/>
    <m/>
    <m/>
    <m/>
    <m/>
    <m/>
    <m/>
    <m/>
    <m/>
    <m/>
    <m/>
    <m/>
    <m/>
  </r>
  <r>
    <b v="0"/>
    <n v="261"/>
    <s v="L-1530-169892549"/>
    <s v="1000018237"/>
    <m/>
    <s v="https://portal.dnb.de/opac.htm?method=simpleSearch&amp;cqlMode=true&amp;query=idn%3D1000018237"/>
    <s v="III 21, 21 a ( 3. Angebundenes Werk)"/>
    <m/>
    <m/>
    <m/>
    <x v="0"/>
    <m/>
    <m/>
    <m/>
    <m/>
    <m/>
    <m/>
    <m/>
    <m/>
    <m/>
    <m/>
    <m/>
    <m/>
    <m/>
    <m/>
    <m/>
    <x v="0"/>
    <m/>
    <m/>
    <m/>
    <m/>
    <m/>
    <m/>
    <m/>
    <m/>
    <m/>
    <m/>
    <m/>
    <m/>
    <m/>
    <m/>
    <m/>
    <m/>
    <m/>
    <m/>
    <m/>
    <m/>
    <m/>
    <m/>
    <m/>
    <m/>
    <m/>
    <m/>
    <m/>
    <n v="0"/>
    <m/>
    <m/>
    <m/>
    <m/>
    <m/>
    <m/>
    <m/>
    <m/>
    <m/>
    <m/>
    <m/>
    <m/>
    <m/>
    <m/>
    <m/>
    <m/>
    <m/>
    <m/>
    <m/>
    <m/>
    <m/>
    <m/>
    <m/>
    <m/>
    <m/>
    <m/>
    <m/>
    <m/>
    <m/>
    <m/>
    <m/>
    <m/>
    <m/>
    <m/>
    <m/>
    <m/>
    <m/>
    <m/>
    <m/>
    <m/>
    <m/>
    <m/>
    <m/>
    <m/>
  </r>
  <r>
    <b v="0"/>
    <n v="267"/>
    <s v="L-1532-180006444"/>
    <s v="1003501338"/>
    <m/>
    <s v="https://portal.dnb.de/opac.htm?method=simpleSearch&amp;cqlMode=true&amp;query=idn%3D1003501338"/>
    <s v="III 21, 21 a ( 4. Angebundenes Werk)"/>
    <m/>
    <m/>
    <m/>
    <x v="0"/>
    <m/>
    <m/>
    <m/>
    <m/>
    <m/>
    <m/>
    <m/>
    <m/>
    <m/>
    <m/>
    <m/>
    <m/>
    <m/>
    <m/>
    <m/>
    <x v="0"/>
    <m/>
    <m/>
    <m/>
    <m/>
    <m/>
    <m/>
    <m/>
    <m/>
    <m/>
    <m/>
    <m/>
    <m/>
    <m/>
    <m/>
    <m/>
    <m/>
    <m/>
    <m/>
    <m/>
    <m/>
    <m/>
    <m/>
    <m/>
    <m/>
    <m/>
    <m/>
    <m/>
    <n v="0"/>
    <m/>
    <m/>
    <m/>
    <m/>
    <m/>
    <m/>
    <m/>
    <m/>
    <m/>
    <m/>
    <m/>
    <m/>
    <m/>
    <m/>
    <m/>
    <m/>
    <m/>
    <m/>
    <m/>
    <m/>
    <m/>
    <m/>
    <m/>
    <m/>
    <m/>
    <m/>
    <m/>
    <m/>
    <m/>
    <m/>
    <m/>
    <m/>
    <m/>
    <m/>
    <m/>
    <m/>
    <m/>
    <m/>
    <m/>
    <m/>
    <m/>
    <m/>
    <m/>
    <m/>
  </r>
  <r>
    <b v="0"/>
    <n v="263"/>
    <s v="L-1532-167685015"/>
    <s v="99917830X"/>
    <m/>
    <s v="https://portal.dnb.de/opac.htm?method=simpleSearch&amp;cqlMode=true&amp;query=idn%3D99917830X"/>
    <s v="III 21, 21 a ( 5. Angebundenes Werk)"/>
    <m/>
    <m/>
    <m/>
    <x v="0"/>
    <m/>
    <m/>
    <m/>
    <m/>
    <m/>
    <m/>
    <m/>
    <m/>
    <m/>
    <m/>
    <m/>
    <m/>
    <m/>
    <m/>
    <m/>
    <x v="0"/>
    <m/>
    <m/>
    <m/>
    <m/>
    <m/>
    <m/>
    <m/>
    <m/>
    <m/>
    <m/>
    <m/>
    <m/>
    <m/>
    <m/>
    <m/>
    <m/>
    <m/>
    <m/>
    <m/>
    <m/>
    <m/>
    <m/>
    <m/>
    <m/>
    <m/>
    <m/>
    <m/>
    <n v="0"/>
    <m/>
    <m/>
    <m/>
    <m/>
    <m/>
    <m/>
    <m/>
    <m/>
    <m/>
    <m/>
    <m/>
    <m/>
    <m/>
    <m/>
    <m/>
    <m/>
    <m/>
    <m/>
    <m/>
    <m/>
    <m/>
    <m/>
    <m/>
    <m/>
    <m/>
    <m/>
    <m/>
    <m/>
    <m/>
    <m/>
    <m/>
    <m/>
    <m/>
    <m/>
    <m/>
    <m/>
    <m/>
    <m/>
    <m/>
    <m/>
    <m/>
    <m/>
    <m/>
    <m/>
  </r>
  <r>
    <b v="0"/>
    <n v="268"/>
    <s v="L-1530-177109114"/>
    <s v="100238494X"/>
    <m/>
    <s v="https://portal.dnb.de/opac.htm?method=simpleSearch&amp;cqlMode=true&amp;query=idn%3D100238494X"/>
    <s v="III 21, 21 a ( 6. Angebundenes Werk)"/>
    <m/>
    <m/>
    <m/>
    <x v="0"/>
    <m/>
    <m/>
    <m/>
    <m/>
    <m/>
    <m/>
    <m/>
    <m/>
    <m/>
    <m/>
    <m/>
    <m/>
    <m/>
    <m/>
    <m/>
    <x v="0"/>
    <m/>
    <m/>
    <m/>
    <m/>
    <m/>
    <m/>
    <m/>
    <m/>
    <m/>
    <m/>
    <m/>
    <m/>
    <m/>
    <m/>
    <m/>
    <m/>
    <m/>
    <m/>
    <m/>
    <m/>
    <m/>
    <m/>
    <m/>
    <m/>
    <m/>
    <m/>
    <m/>
    <n v="0"/>
    <m/>
    <m/>
    <m/>
    <m/>
    <m/>
    <m/>
    <m/>
    <m/>
    <m/>
    <m/>
    <m/>
    <m/>
    <m/>
    <m/>
    <m/>
    <m/>
    <m/>
    <m/>
    <m/>
    <m/>
    <m/>
    <m/>
    <m/>
    <m/>
    <m/>
    <m/>
    <m/>
    <m/>
    <m/>
    <m/>
    <m/>
    <m/>
    <m/>
    <m/>
    <m/>
    <m/>
    <m/>
    <m/>
    <m/>
    <m/>
    <m/>
    <m/>
    <m/>
    <m/>
  </r>
  <r>
    <b v="0"/>
    <n v="266"/>
    <s v="L-1530-154382876"/>
    <s v="994054076"/>
    <m/>
    <s v="https://portal.dnb.de/opac.htm?method=simpleSearch&amp;cqlMode=true&amp;query=idn%3D994054076"/>
    <s v="III 21, 21 a ( 7. Angebundenes Werk)"/>
    <m/>
    <m/>
    <m/>
    <x v="0"/>
    <m/>
    <m/>
    <m/>
    <m/>
    <m/>
    <m/>
    <m/>
    <m/>
    <m/>
    <m/>
    <m/>
    <m/>
    <m/>
    <m/>
    <m/>
    <x v="0"/>
    <m/>
    <m/>
    <m/>
    <m/>
    <m/>
    <m/>
    <m/>
    <m/>
    <m/>
    <m/>
    <m/>
    <m/>
    <m/>
    <m/>
    <m/>
    <m/>
    <m/>
    <m/>
    <m/>
    <m/>
    <m/>
    <m/>
    <m/>
    <m/>
    <m/>
    <m/>
    <m/>
    <n v="0"/>
    <m/>
    <m/>
    <m/>
    <m/>
    <m/>
    <m/>
    <m/>
    <m/>
    <m/>
    <m/>
    <m/>
    <m/>
    <m/>
    <m/>
    <m/>
    <m/>
    <m/>
    <m/>
    <m/>
    <m/>
    <m/>
    <m/>
    <m/>
    <m/>
    <m/>
    <m/>
    <m/>
    <m/>
    <m/>
    <m/>
    <m/>
    <m/>
    <m/>
    <m/>
    <m/>
    <m/>
    <m/>
    <m/>
    <m/>
    <m/>
    <m/>
    <m/>
    <m/>
    <m/>
  </r>
  <r>
    <b v="0"/>
    <n v="259"/>
    <s v="L-1532-167685066"/>
    <s v="999178369"/>
    <m/>
    <s v="https://portal.dnb.de/opac.htm?method=simpleSearch&amp;cqlMode=true&amp;query=idn%3D999178369"/>
    <s v="III 21, 21 a (Angebundenes Werk)"/>
    <m/>
    <m/>
    <m/>
    <x v="0"/>
    <m/>
    <m/>
    <m/>
    <m/>
    <m/>
    <m/>
    <m/>
    <m/>
    <m/>
    <m/>
    <m/>
    <m/>
    <m/>
    <m/>
    <m/>
    <x v="0"/>
    <m/>
    <m/>
    <m/>
    <m/>
    <m/>
    <m/>
    <m/>
    <m/>
    <m/>
    <m/>
    <m/>
    <m/>
    <m/>
    <m/>
    <m/>
    <m/>
    <m/>
    <m/>
    <m/>
    <m/>
    <m/>
    <m/>
    <m/>
    <m/>
    <m/>
    <m/>
    <m/>
    <n v="0"/>
    <m/>
    <m/>
    <m/>
    <m/>
    <m/>
    <m/>
    <m/>
    <m/>
    <m/>
    <m/>
    <m/>
    <m/>
    <m/>
    <m/>
    <m/>
    <m/>
    <m/>
    <m/>
    <m/>
    <m/>
    <m/>
    <m/>
    <m/>
    <m/>
    <m/>
    <m/>
    <m/>
    <m/>
    <m/>
    <m/>
    <m/>
    <m/>
    <m/>
    <m/>
    <m/>
    <m/>
    <m/>
    <m/>
    <m/>
    <m/>
    <m/>
    <m/>
    <m/>
    <m/>
  </r>
  <r>
    <b v="0"/>
    <n v="260"/>
    <s v="L-1532-167685198"/>
    <s v="999178547"/>
    <m/>
    <s v="https://portal.dnb.de/opac.htm?method=simpleSearch&amp;cqlMode=true&amp;query=idn%3D999178547"/>
    <s v="III 21, 21 a (Angebundenes Werk)"/>
    <m/>
    <m/>
    <m/>
    <x v="0"/>
    <m/>
    <m/>
    <m/>
    <m/>
    <m/>
    <m/>
    <m/>
    <m/>
    <m/>
    <m/>
    <m/>
    <m/>
    <m/>
    <m/>
    <m/>
    <x v="0"/>
    <m/>
    <m/>
    <m/>
    <m/>
    <m/>
    <m/>
    <m/>
    <m/>
    <m/>
    <m/>
    <m/>
    <m/>
    <m/>
    <m/>
    <m/>
    <m/>
    <m/>
    <m/>
    <m/>
    <m/>
    <m/>
    <m/>
    <m/>
    <m/>
    <m/>
    <m/>
    <m/>
    <n v="0"/>
    <m/>
    <m/>
    <m/>
    <m/>
    <m/>
    <m/>
    <m/>
    <m/>
    <m/>
    <m/>
    <m/>
    <m/>
    <m/>
    <m/>
    <m/>
    <m/>
    <m/>
    <m/>
    <m/>
    <m/>
    <m/>
    <m/>
    <m/>
    <m/>
    <m/>
    <m/>
    <m/>
    <m/>
    <m/>
    <m/>
    <m/>
    <m/>
    <m/>
    <m/>
    <m/>
    <m/>
    <m/>
    <m/>
    <m/>
    <m/>
    <m/>
    <m/>
    <m/>
    <m/>
  </r>
  <r>
    <b v="0"/>
    <n v="269"/>
    <s v="L-1533-157862615"/>
    <s v="994801777"/>
    <m/>
    <s v="https://portal.dnb.de/opac.htm?method=simpleSearch&amp;cqlMode=true&amp;query=idn%3D994801777"/>
    <s v="III 21, 21 c"/>
    <m/>
    <s v="X"/>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m/>
    <s v="L-1532-833464094"/>
    <s v="1268481602"/>
    <s v="Qd"/>
    <m/>
    <s v="III 21, 21 c"/>
    <s v="III 21, 21 c"/>
    <m/>
    <m/>
    <x v="0"/>
    <m/>
    <m/>
    <m/>
    <m/>
    <m/>
    <m/>
    <m/>
    <m/>
    <m/>
    <m/>
    <m/>
    <m/>
    <m/>
    <m/>
    <m/>
    <x v="0"/>
    <m/>
    <m/>
    <m/>
    <m/>
    <m/>
    <m/>
    <m/>
    <m/>
    <m/>
    <m/>
    <m/>
    <m/>
    <m/>
    <m/>
    <m/>
    <m/>
    <m/>
    <m/>
    <m/>
    <m/>
    <m/>
    <m/>
    <m/>
    <m/>
    <m/>
    <m/>
    <m/>
    <m/>
    <m/>
    <m/>
    <m/>
    <m/>
    <m/>
    <m/>
    <m/>
    <m/>
    <m/>
    <m/>
    <m/>
    <m/>
    <m/>
    <m/>
    <m/>
    <m/>
    <m/>
    <m/>
    <m/>
    <m/>
    <m/>
    <m/>
    <m/>
    <m/>
    <m/>
    <m/>
    <m/>
    <m/>
    <m/>
    <m/>
    <m/>
    <m/>
    <m/>
    <m/>
    <m/>
    <m/>
    <m/>
    <m/>
    <m/>
    <m/>
    <m/>
    <m/>
    <m/>
    <m/>
  </r>
  <r>
    <b v="0"/>
    <n v="270"/>
    <s v="L-1532-167049003"/>
    <s v="998842877"/>
    <m/>
    <s v="https://portal.dnb.de/opac.htm?method=simpleSearch&amp;cqlMode=true&amp;query=idn%3D998842877"/>
    <s v="III 21, 21 c (Angebundenes Werk)"/>
    <m/>
    <m/>
    <m/>
    <x v="0"/>
    <m/>
    <m/>
    <m/>
    <m/>
    <m/>
    <m/>
    <m/>
    <m/>
    <m/>
    <m/>
    <m/>
    <m/>
    <m/>
    <m/>
    <m/>
    <x v="0"/>
    <m/>
    <m/>
    <m/>
    <m/>
    <m/>
    <m/>
    <m/>
    <m/>
    <m/>
    <m/>
    <m/>
    <m/>
    <m/>
    <m/>
    <m/>
    <m/>
    <m/>
    <m/>
    <m/>
    <m/>
    <m/>
    <m/>
    <m/>
    <m/>
    <m/>
    <m/>
    <m/>
    <n v="0"/>
    <m/>
    <m/>
    <m/>
    <m/>
    <m/>
    <m/>
    <m/>
    <m/>
    <m/>
    <m/>
    <m/>
    <m/>
    <m/>
    <m/>
    <m/>
    <m/>
    <m/>
    <m/>
    <m/>
    <m/>
    <m/>
    <m/>
    <m/>
    <m/>
    <m/>
    <m/>
    <m/>
    <m/>
    <m/>
    <m/>
    <m/>
    <m/>
    <m/>
    <m/>
    <m/>
    <m/>
    <m/>
    <m/>
    <m/>
    <m/>
    <m/>
    <m/>
    <m/>
    <m/>
  </r>
  <r>
    <b v="1"/>
    <n v="271"/>
    <s v="L-2006-325430"/>
    <s v="981668178"/>
    <s v="Aa"/>
    <s v="https://portal.dnb.de/opac.htm?method=simpleSearch&amp;cqlMode=true&amp;query=idn%3D981668178"/>
    <s v="III 21, 21 d"/>
    <s v="III 21, 21 d"/>
    <m/>
    <s v="Halbgewebeband, Halbledereinband"/>
    <x v="2"/>
    <s v="180°"/>
    <s v="fester Rücken mit Schmuckprägung"/>
    <m/>
    <s v="Mappe"/>
    <s v="Nein"/>
    <n v="2"/>
    <m/>
    <m/>
    <m/>
    <m/>
    <m/>
    <m/>
    <m/>
    <m/>
    <m/>
    <x v="9"/>
    <m/>
    <m/>
    <s v="h"/>
    <m/>
    <m/>
    <m/>
    <m/>
    <m/>
    <s v="Pa"/>
    <m/>
    <m/>
    <m/>
    <m/>
    <m/>
    <m/>
    <m/>
    <m/>
    <m/>
    <m/>
    <m/>
    <m/>
    <m/>
    <s v="110"/>
    <m/>
    <m/>
    <m/>
    <s v="n"/>
    <n v="0"/>
    <m/>
    <m/>
    <m/>
    <m/>
    <s v="x"/>
    <m/>
    <m/>
    <s v="Schaden stabil"/>
    <m/>
    <m/>
    <m/>
    <m/>
    <m/>
    <m/>
    <m/>
    <m/>
    <m/>
    <m/>
    <m/>
    <m/>
    <m/>
    <m/>
    <m/>
    <m/>
    <m/>
    <m/>
    <m/>
    <m/>
    <m/>
    <m/>
    <m/>
    <m/>
    <m/>
    <m/>
    <m/>
    <m/>
    <m/>
    <m/>
    <m/>
    <m/>
    <m/>
    <m/>
    <m/>
    <m/>
  </r>
  <r>
    <b v="1"/>
    <n v="272"/>
    <s v="L-1525-161362591"/>
    <s v="995935467"/>
    <s v="Aal"/>
    <s v="https://portal.dnb.de/opac.htm?method=simpleSearch&amp;cqlMode=true&amp;query=idn%3D995935467"/>
    <s v="III 21, 21/b"/>
    <s v="III 21, 21/b"/>
    <m/>
    <s v="Papier- oder Pappeinband"/>
    <x v="1"/>
    <s v="180°"/>
    <s v="hohler Rücken"/>
    <m/>
    <m/>
    <s v="Signaturfahne austauschen"/>
    <n v="0"/>
    <m/>
    <m/>
    <m/>
    <m/>
    <m/>
    <m/>
    <m/>
    <m/>
    <m/>
    <x v="0"/>
    <m/>
    <m/>
    <m/>
    <m/>
    <m/>
    <m/>
    <m/>
    <m/>
    <m/>
    <m/>
    <m/>
    <m/>
    <m/>
    <m/>
    <m/>
    <m/>
    <m/>
    <m/>
    <m/>
    <m/>
    <m/>
    <m/>
    <m/>
    <m/>
    <m/>
    <m/>
    <m/>
    <n v="0"/>
    <m/>
    <m/>
    <m/>
    <m/>
    <m/>
    <m/>
    <m/>
    <m/>
    <m/>
    <m/>
    <m/>
    <m/>
    <m/>
    <m/>
    <m/>
    <m/>
    <m/>
    <m/>
    <m/>
    <m/>
    <m/>
    <m/>
    <m/>
    <m/>
    <m/>
    <m/>
    <m/>
    <m/>
    <m/>
    <m/>
    <m/>
    <m/>
    <m/>
    <m/>
    <m/>
    <m/>
    <m/>
    <m/>
    <m/>
    <m/>
    <m/>
    <m/>
    <m/>
    <m/>
  </r>
  <r>
    <b v="1"/>
    <n v="235"/>
    <s v="L-1522-315494190"/>
    <s v="1066963983"/>
    <s v="Aaf"/>
    <s v="https://portal.dnb.de/opac.htm?method=simpleSearch&amp;cqlMode=true&amp;query=idn%3D1066963983"/>
    <s v="III 21, 22"/>
    <s v="III 21, 22"/>
    <s v="X"/>
    <s v="Pergamentband"/>
    <x v="1"/>
    <s v="80° bis 110°, einseitig digitalisierbar?"/>
    <s v="hohler Rücken"/>
    <m/>
    <s v="Kassette"/>
    <s v="Nein"/>
    <n v="0"/>
    <m/>
    <m/>
    <m/>
    <m/>
    <m/>
    <m/>
    <m/>
    <m/>
    <m/>
    <x v="0"/>
    <m/>
    <m/>
    <m/>
    <m/>
    <m/>
    <m/>
    <m/>
    <m/>
    <m/>
    <m/>
    <m/>
    <m/>
    <m/>
    <m/>
    <m/>
    <m/>
    <m/>
    <m/>
    <m/>
    <m/>
    <m/>
    <m/>
    <m/>
    <m/>
    <m/>
    <m/>
    <m/>
    <n v="0"/>
    <m/>
    <m/>
    <m/>
    <m/>
    <m/>
    <m/>
    <m/>
    <m/>
    <m/>
    <m/>
    <m/>
    <m/>
    <m/>
    <m/>
    <m/>
    <m/>
    <m/>
    <m/>
    <m/>
    <m/>
    <m/>
    <m/>
    <m/>
    <m/>
    <m/>
    <m/>
    <m/>
    <m/>
    <m/>
    <m/>
    <m/>
    <m/>
    <m/>
    <m/>
    <m/>
    <m/>
    <m/>
    <m/>
    <m/>
    <m/>
    <m/>
    <m/>
    <m/>
    <m/>
  </r>
  <r>
    <b v="0"/>
    <n v="236"/>
    <s v="L-1510-315493909"/>
    <s v="1066963665"/>
    <m/>
    <s v="https://portal.dnb.de/opac.htm?method=simpleSearch&amp;cqlMode=true&amp;query=idn%3D1066963665"/>
    <s v="III 21, 23"/>
    <m/>
    <s v="X"/>
    <s v="Gewebeeinband"/>
    <x v="1"/>
    <s v="80° bis 110°, einseitig digitalisierbar?"/>
    <s v="hohler Rücken"/>
    <m/>
    <m/>
    <m/>
    <n v="0"/>
    <m/>
    <m/>
    <m/>
    <m/>
    <s v="Sonderkonto"/>
    <m/>
    <m/>
    <m/>
    <m/>
    <x v="0"/>
    <m/>
    <m/>
    <m/>
    <m/>
    <m/>
    <m/>
    <m/>
    <m/>
    <m/>
    <m/>
    <m/>
    <m/>
    <m/>
    <m/>
    <m/>
    <m/>
    <m/>
    <m/>
    <m/>
    <m/>
    <m/>
    <m/>
    <m/>
    <m/>
    <m/>
    <m/>
    <m/>
    <n v="0"/>
    <m/>
    <m/>
    <m/>
    <m/>
    <m/>
    <m/>
    <m/>
    <m/>
    <m/>
    <m/>
    <m/>
    <m/>
    <m/>
    <m/>
    <m/>
    <m/>
    <m/>
    <m/>
    <m/>
    <m/>
    <m/>
    <m/>
    <m/>
    <m/>
    <m/>
    <m/>
    <m/>
    <m/>
    <m/>
    <m/>
    <m/>
    <m/>
    <m/>
    <m/>
    <m/>
    <m/>
    <m/>
    <m/>
    <m/>
    <m/>
    <m/>
    <m/>
    <m/>
    <m/>
  </r>
  <r>
    <b v="1"/>
    <m/>
    <s v="L-9999-414986288"/>
    <s v="1138379727"/>
    <s v="Qd"/>
    <m/>
    <s v="III 21, 23"/>
    <s v="III 21, 23"/>
    <m/>
    <m/>
    <x v="0"/>
    <m/>
    <m/>
    <m/>
    <m/>
    <m/>
    <m/>
    <m/>
    <m/>
    <m/>
    <m/>
    <m/>
    <m/>
    <m/>
    <m/>
    <m/>
    <x v="0"/>
    <m/>
    <m/>
    <m/>
    <m/>
    <m/>
    <m/>
    <m/>
    <m/>
    <m/>
    <m/>
    <m/>
    <m/>
    <m/>
    <m/>
    <m/>
    <m/>
    <m/>
    <m/>
    <m/>
    <m/>
    <m/>
    <m/>
    <m/>
    <m/>
    <m/>
    <m/>
    <m/>
    <m/>
    <m/>
    <m/>
    <m/>
    <m/>
    <m/>
    <m/>
    <m/>
    <m/>
    <m/>
    <m/>
    <m/>
    <m/>
    <m/>
    <m/>
    <m/>
    <m/>
    <m/>
    <m/>
    <m/>
    <m/>
    <m/>
    <m/>
    <m/>
    <m/>
    <m/>
    <m/>
    <m/>
    <m/>
    <m/>
    <m/>
    <m/>
    <m/>
    <m/>
    <m/>
    <m/>
    <m/>
    <m/>
    <m/>
    <m/>
    <m/>
    <m/>
    <m/>
    <m/>
    <m/>
  </r>
  <r>
    <b v="0"/>
    <n v="237"/>
    <s v="L-1526-315492473"/>
    <s v="1066962073"/>
    <m/>
    <s v="https://portal.dnb.de/opac.htm?method=simpleSearch&amp;cqlMode=true&amp;query=idn%3D1066962073"/>
    <s v="III 21, 24"/>
    <m/>
    <s v="X"/>
    <s v="Ledereinband, Schließen, erhabene Buchbeschläge"/>
    <x v="2"/>
    <s v="80° bis 110°, einseitig digitalisierbar?"/>
    <s v="fester Rücken mit Schmuckprägung, welliger Buchblock"/>
    <m/>
    <s v="Buchschuh"/>
    <s v="Nein"/>
    <n v="1"/>
    <m/>
    <m/>
    <m/>
    <m/>
    <m/>
    <m/>
    <m/>
    <m/>
    <m/>
    <x v="3"/>
    <s v="x"/>
    <m/>
    <s v="f/V"/>
    <m/>
    <m/>
    <m/>
    <m/>
    <m/>
    <s v="Pa"/>
    <m/>
    <m/>
    <m/>
    <m/>
    <m/>
    <m/>
    <m/>
    <m/>
    <m/>
    <m/>
    <m/>
    <m/>
    <m/>
    <s v="45"/>
    <m/>
    <m/>
    <m/>
    <s v="ja vor"/>
    <n v="1"/>
    <m/>
    <m/>
    <m/>
    <s v="x"/>
    <m/>
    <m/>
    <m/>
    <m/>
    <m/>
    <m/>
    <s v="x"/>
    <m/>
    <s v="x"/>
    <m/>
    <m/>
    <m/>
    <m/>
    <m/>
    <m/>
    <m/>
    <m/>
    <m/>
    <s v="o"/>
    <n v="1"/>
    <m/>
    <m/>
    <m/>
    <m/>
    <m/>
    <m/>
    <m/>
    <m/>
    <m/>
    <m/>
    <m/>
    <m/>
    <m/>
    <m/>
    <m/>
    <m/>
    <m/>
    <m/>
    <m/>
    <m/>
  </r>
  <r>
    <b v="1"/>
    <m/>
    <s v="L-9999-414828461"/>
    <s v="1138311480"/>
    <s v="Qd"/>
    <m/>
    <s v="III 21, 24"/>
    <s v="III 21, 24"/>
    <m/>
    <m/>
    <x v="0"/>
    <m/>
    <m/>
    <m/>
    <m/>
    <m/>
    <m/>
    <m/>
    <m/>
    <m/>
    <m/>
    <m/>
    <m/>
    <m/>
    <m/>
    <m/>
    <x v="0"/>
    <m/>
    <m/>
    <m/>
    <m/>
    <m/>
    <m/>
    <m/>
    <m/>
    <m/>
    <m/>
    <m/>
    <m/>
    <m/>
    <m/>
    <m/>
    <m/>
    <m/>
    <m/>
    <m/>
    <m/>
    <m/>
    <m/>
    <m/>
    <m/>
    <m/>
    <m/>
    <m/>
    <m/>
    <m/>
    <m/>
    <m/>
    <m/>
    <m/>
    <m/>
    <m/>
    <m/>
    <m/>
    <m/>
    <m/>
    <m/>
    <m/>
    <m/>
    <m/>
    <m/>
    <m/>
    <m/>
    <m/>
    <m/>
    <m/>
    <m/>
    <m/>
    <m/>
    <m/>
    <m/>
    <m/>
    <m/>
    <m/>
    <m/>
    <m/>
    <m/>
    <m/>
    <m/>
    <m/>
    <m/>
    <m/>
    <m/>
    <m/>
    <m/>
    <m/>
    <m/>
    <m/>
    <m/>
  </r>
  <r>
    <b v="0"/>
    <n v="273"/>
    <s v="L-1526-671050176"/>
    <s v="1208924478"/>
    <m/>
    <s v="https://portal.dnb.de/opac.htm?method=simpleSearch&amp;cqlMode=true&amp;query=idn%3D1208924478"/>
    <s v="III 21, 24 (1. angebundenes Werk)"/>
    <m/>
    <m/>
    <m/>
    <x v="0"/>
    <m/>
    <m/>
    <m/>
    <m/>
    <m/>
    <m/>
    <m/>
    <m/>
    <m/>
    <m/>
    <m/>
    <m/>
    <m/>
    <m/>
    <m/>
    <x v="0"/>
    <m/>
    <m/>
    <m/>
    <m/>
    <m/>
    <m/>
    <m/>
    <m/>
    <m/>
    <m/>
    <m/>
    <m/>
    <m/>
    <m/>
    <m/>
    <m/>
    <m/>
    <m/>
    <m/>
    <m/>
    <m/>
    <m/>
    <m/>
    <m/>
    <m/>
    <m/>
    <m/>
    <n v="0"/>
    <m/>
    <m/>
    <m/>
    <m/>
    <m/>
    <m/>
    <m/>
    <m/>
    <m/>
    <m/>
    <m/>
    <m/>
    <m/>
    <m/>
    <m/>
    <m/>
    <m/>
    <m/>
    <m/>
    <m/>
    <m/>
    <m/>
    <m/>
    <m/>
    <m/>
    <m/>
    <m/>
    <m/>
    <m/>
    <m/>
    <m/>
    <m/>
    <m/>
    <m/>
    <m/>
    <m/>
    <m/>
    <m/>
    <m/>
    <m/>
    <m/>
    <m/>
    <m/>
    <m/>
  </r>
  <r>
    <b v="0"/>
    <n v="274"/>
    <s v="L-1526-671050001"/>
    <s v="1208924192"/>
    <m/>
    <s v="https://portal.dnb.de/opac.htm?method=simpleSearch&amp;cqlMode=true&amp;query=idn%3D1208924192"/>
    <s v="III 21, 24 (2. angebundenes Werk)"/>
    <m/>
    <m/>
    <m/>
    <x v="0"/>
    <m/>
    <m/>
    <m/>
    <m/>
    <m/>
    <m/>
    <m/>
    <m/>
    <m/>
    <m/>
    <m/>
    <m/>
    <m/>
    <m/>
    <m/>
    <x v="0"/>
    <m/>
    <m/>
    <m/>
    <m/>
    <m/>
    <m/>
    <m/>
    <m/>
    <m/>
    <m/>
    <m/>
    <m/>
    <m/>
    <m/>
    <m/>
    <m/>
    <m/>
    <m/>
    <m/>
    <m/>
    <m/>
    <m/>
    <m/>
    <m/>
    <m/>
    <m/>
    <m/>
    <n v="0"/>
    <m/>
    <m/>
    <m/>
    <m/>
    <m/>
    <m/>
    <m/>
    <m/>
    <m/>
    <m/>
    <m/>
    <m/>
    <m/>
    <m/>
    <m/>
    <m/>
    <m/>
    <m/>
    <m/>
    <m/>
    <m/>
    <m/>
    <m/>
    <m/>
    <m/>
    <m/>
    <m/>
    <m/>
    <m/>
    <m/>
    <m/>
    <m/>
    <m/>
    <m/>
    <m/>
    <m/>
    <m/>
    <m/>
    <m/>
    <m/>
    <m/>
    <m/>
    <m/>
    <m/>
  </r>
  <r>
    <b v="0"/>
    <n v="275"/>
    <s v="L-1526-671049410"/>
    <s v="1208923269"/>
    <m/>
    <s v="https://portal.dnb.de/opac.htm?method=simpleSearch&amp;cqlMode=true&amp;query=idn%3D1208923269"/>
    <s v="III 21, 24 (3. angebundenes Werk)"/>
    <m/>
    <m/>
    <m/>
    <x v="0"/>
    <m/>
    <m/>
    <m/>
    <m/>
    <m/>
    <m/>
    <m/>
    <m/>
    <m/>
    <m/>
    <m/>
    <m/>
    <m/>
    <m/>
    <m/>
    <x v="0"/>
    <m/>
    <m/>
    <m/>
    <m/>
    <m/>
    <m/>
    <m/>
    <m/>
    <m/>
    <m/>
    <m/>
    <m/>
    <m/>
    <m/>
    <m/>
    <m/>
    <m/>
    <m/>
    <m/>
    <m/>
    <m/>
    <m/>
    <m/>
    <m/>
    <m/>
    <m/>
    <m/>
    <n v="0"/>
    <m/>
    <m/>
    <m/>
    <m/>
    <m/>
    <m/>
    <m/>
    <m/>
    <m/>
    <m/>
    <m/>
    <m/>
    <m/>
    <m/>
    <m/>
    <m/>
    <m/>
    <m/>
    <m/>
    <m/>
    <m/>
    <m/>
    <m/>
    <m/>
    <m/>
    <m/>
    <m/>
    <m/>
    <m/>
    <m/>
    <m/>
    <m/>
    <m/>
    <m/>
    <m/>
    <m/>
    <m/>
    <m/>
    <m/>
    <m/>
    <m/>
    <m/>
    <m/>
    <m/>
  </r>
  <r>
    <b v="1"/>
    <n v="276"/>
    <s v="L-1557-167360604"/>
    <s v="999011383"/>
    <s v="Aal"/>
    <s v="https://portal.dnb.de/opac.htm?method=simpleSearch&amp;cqlMode=true&amp;query=idn%3D999011383"/>
    <s v="III 21, 24 a"/>
    <s v="III 21, 24 a"/>
    <m/>
    <s v="Pergamentband, Schließen, erhabene Buchbeschläge"/>
    <x v="1"/>
    <s v="80° bis 110°, einseitig digitalisierbar?"/>
    <s v="hohler Rücken, Einband mit Schutz- oder Stoßkanten"/>
    <m/>
    <s v="Kassette"/>
    <s v="Nein"/>
    <n v="0"/>
    <m/>
    <m/>
    <m/>
    <m/>
    <m/>
    <m/>
    <m/>
    <m/>
    <m/>
    <x v="0"/>
    <m/>
    <m/>
    <m/>
    <m/>
    <m/>
    <m/>
    <m/>
    <m/>
    <m/>
    <m/>
    <m/>
    <m/>
    <m/>
    <m/>
    <m/>
    <m/>
    <m/>
    <m/>
    <m/>
    <m/>
    <m/>
    <m/>
    <m/>
    <m/>
    <m/>
    <m/>
    <m/>
    <n v="0"/>
    <m/>
    <m/>
    <m/>
    <m/>
    <m/>
    <m/>
    <m/>
    <m/>
    <m/>
    <m/>
    <m/>
    <m/>
    <m/>
    <m/>
    <m/>
    <m/>
    <m/>
    <m/>
    <m/>
    <m/>
    <m/>
    <m/>
    <m/>
    <m/>
    <m/>
    <m/>
    <m/>
    <m/>
    <m/>
    <m/>
    <m/>
    <m/>
    <m/>
    <m/>
    <m/>
    <m/>
    <m/>
    <m/>
    <m/>
    <m/>
    <m/>
    <m/>
    <m/>
    <m/>
  </r>
  <r>
    <b v="1"/>
    <n v="238"/>
    <s v="L-1526-315488379"/>
    <s v="1066957754"/>
    <s v="Aaf"/>
    <s v="https://portal.dnb.de/opac.htm?method=simpleSearch&amp;cqlMode=true&amp;query=idn%3D1066957754"/>
    <s v="III 21, 25"/>
    <s v="III 21, 25"/>
    <s v="X"/>
    <s v="Gewebeeinband, Schließen, erhabene Buchbeschläge"/>
    <x v="2"/>
    <s v="180°"/>
    <s v="hohler Rücken"/>
    <m/>
    <s v="Buchschuh"/>
    <s v="Nein"/>
    <n v="1"/>
    <m/>
    <m/>
    <m/>
    <m/>
    <m/>
    <m/>
    <m/>
    <m/>
    <m/>
    <x v="0"/>
    <m/>
    <m/>
    <m/>
    <m/>
    <m/>
    <m/>
    <m/>
    <m/>
    <m/>
    <m/>
    <m/>
    <m/>
    <m/>
    <m/>
    <m/>
    <m/>
    <m/>
    <m/>
    <m/>
    <m/>
    <m/>
    <m/>
    <m/>
    <m/>
    <m/>
    <m/>
    <m/>
    <n v="0"/>
    <m/>
    <m/>
    <m/>
    <m/>
    <m/>
    <m/>
    <m/>
    <m/>
    <m/>
    <m/>
    <m/>
    <m/>
    <m/>
    <m/>
    <m/>
    <m/>
    <m/>
    <m/>
    <m/>
    <m/>
    <m/>
    <m/>
    <m/>
    <m/>
    <m/>
    <m/>
    <m/>
    <m/>
    <m/>
    <m/>
    <m/>
    <m/>
    <m/>
    <m/>
    <m/>
    <m/>
    <m/>
    <m/>
    <m/>
    <m/>
    <m/>
    <m/>
    <m/>
    <m/>
  </r>
  <r>
    <b v="1"/>
    <n v="239"/>
    <s v="L-1526-315181427"/>
    <s v="1066758786"/>
    <s v="AaB"/>
    <s v="https://portal.dnb.de/opac.htm?method=simpleSearch&amp;cqlMode=true&amp;query=idn%3D1066758786"/>
    <s v="III 21, 26"/>
    <s v="III 21, 26"/>
    <s v="X"/>
    <s v="Gewebeeinband"/>
    <x v="2"/>
    <s v="180°"/>
    <s v="hohler Rücken"/>
    <m/>
    <m/>
    <m/>
    <n v="1"/>
    <m/>
    <m/>
    <m/>
    <m/>
    <m/>
    <m/>
    <m/>
    <m/>
    <m/>
    <x v="0"/>
    <m/>
    <m/>
    <m/>
    <m/>
    <m/>
    <m/>
    <m/>
    <m/>
    <m/>
    <m/>
    <m/>
    <m/>
    <m/>
    <m/>
    <m/>
    <m/>
    <m/>
    <m/>
    <m/>
    <m/>
    <m/>
    <m/>
    <m/>
    <m/>
    <m/>
    <m/>
    <m/>
    <n v="0"/>
    <m/>
    <m/>
    <m/>
    <m/>
    <m/>
    <m/>
    <m/>
    <m/>
    <m/>
    <m/>
    <m/>
    <m/>
    <m/>
    <m/>
    <m/>
    <m/>
    <m/>
    <m/>
    <m/>
    <m/>
    <m/>
    <m/>
    <m/>
    <m/>
    <m/>
    <m/>
    <m/>
    <m/>
    <m/>
    <m/>
    <m/>
    <m/>
    <m/>
    <m/>
    <m/>
    <m/>
    <m/>
    <m/>
    <m/>
    <m/>
    <m/>
    <m/>
    <m/>
    <m/>
  </r>
  <r>
    <b v="1"/>
    <n v="240"/>
    <s v="L-1531-153964464"/>
    <s v="993901212"/>
    <s v="Aal"/>
    <s v="https://portal.dnb.de/opac.htm?method=simpleSearch&amp;cqlMode=true&amp;query=idn%3D993901212"/>
    <s v="III 21, 27"/>
    <s v="III 21, 27"/>
    <s v="X"/>
    <s v="Pergamentband, Schließen, erhabene Buchbeschläge"/>
    <x v="1"/>
    <s v="80° bis 110°, einseitig digitalisierbar?"/>
    <m/>
    <m/>
    <s v="Kassette"/>
    <s v="Nein"/>
    <n v="0"/>
    <m/>
    <m/>
    <m/>
    <m/>
    <m/>
    <m/>
    <m/>
    <m/>
    <m/>
    <x v="0"/>
    <m/>
    <m/>
    <m/>
    <m/>
    <m/>
    <m/>
    <m/>
    <m/>
    <m/>
    <m/>
    <m/>
    <m/>
    <m/>
    <m/>
    <m/>
    <m/>
    <m/>
    <m/>
    <m/>
    <m/>
    <m/>
    <m/>
    <m/>
    <m/>
    <m/>
    <m/>
    <m/>
    <n v="0"/>
    <m/>
    <m/>
    <m/>
    <m/>
    <m/>
    <m/>
    <m/>
    <m/>
    <m/>
    <m/>
    <m/>
    <m/>
    <m/>
    <m/>
    <m/>
    <m/>
    <m/>
    <m/>
    <m/>
    <m/>
    <m/>
    <m/>
    <m/>
    <m/>
    <m/>
    <m/>
    <m/>
    <m/>
    <m/>
    <m/>
    <m/>
    <m/>
    <m/>
    <m/>
    <m/>
    <m/>
    <m/>
    <m/>
    <m/>
    <m/>
    <m/>
    <m/>
    <m/>
    <m/>
  </r>
  <r>
    <b v="1"/>
    <n v="241"/>
    <s v="L-1527-154280437"/>
    <s v="994000316"/>
    <s v="Aal"/>
    <s v="https://portal.dnb.de/opac.htm?method=simpleSearch&amp;cqlMode=true&amp;query=idn%3D994000316"/>
    <s v="III 21, 28"/>
    <s v="III 21, 28"/>
    <s v="X"/>
    <s v="Gewebeeinband"/>
    <x v="1"/>
    <s v="80° bis 110°, einseitig digitalisierbar?"/>
    <s v="hohler Rücken, Schrift bis in den Falz"/>
    <m/>
    <m/>
    <m/>
    <n v="0"/>
    <m/>
    <m/>
    <m/>
    <m/>
    <m/>
    <m/>
    <m/>
    <m/>
    <m/>
    <x v="0"/>
    <m/>
    <m/>
    <m/>
    <m/>
    <m/>
    <m/>
    <m/>
    <m/>
    <m/>
    <m/>
    <m/>
    <m/>
    <m/>
    <m/>
    <m/>
    <m/>
    <m/>
    <m/>
    <m/>
    <m/>
    <m/>
    <m/>
    <m/>
    <m/>
    <m/>
    <m/>
    <m/>
    <n v="0"/>
    <m/>
    <m/>
    <m/>
    <m/>
    <m/>
    <m/>
    <m/>
    <m/>
    <m/>
    <m/>
    <m/>
    <m/>
    <m/>
    <m/>
    <m/>
    <m/>
    <m/>
    <m/>
    <m/>
    <m/>
    <m/>
    <m/>
    <m/>
    <m/>
    <m/>
    <m/>
    <m/>
    <m/>
    <m/>
    <m/>
    <m/>
    <m/>
    <m/>
    <m/>
    <m/>
    <m/>
    <m/>
    <m/>
    <m/>
    <m/>
    <m/>
    <m/>
    <m/>
    <m/>
  </r>
  <r>
    <b v="1"/>
    <n v="242"/>
    <s v="L-1531-315468513"/>
    <s v="1066940754"/>
    <s v="Aaf"/>
    <s v="https://portal.dnb.de/opac.htm?method=simpleSearch&amp;cqlMode=true&amp;query=idn%3D1066940754"/>
    <s v="III 21, 29"/>
    <s v="III 21, 29"/>
    <s v="X"/>
    <s v="Papier- oder Pappeinband"/>
    <x v="1"/>
    <s v="80° bis 110°, einseitig digitalisierbar?"/>
    <s v="hohler Rücken"/>
    <m/>
    <m/>
    <m/>
    <n v="1"/>
    <m/>
    <m/>
    <m/>
    <m/>
    <m/>
    <m/>
    <m/>
    <m/>
    <m/>
    <x v="0"/>
    <m/>
    <m/>
    <m/>
    <m/>
    <m/>
    <m/>
    <m/>
    <m/>
    <m/>
    <m/>
    <m/>
    <m/>
    <m/>
    <m/>
    <m/>
    <m/>
    <m/>
    <m/>
    <m/>
    <m/>
    <m/>
    <m/>
    <m/>
    <m/>
    <m/>
    <m/>
    <m/>
    <n v="0"/>
    <m/>
    <m/>
    <m/>
    <m/>
    <m/>
    <m/>
    <m/>
    <m/>
    <m/>
    <m/>
    <m/>
    <m/>
    <m/>
    <m/>
    <m/>
    <m/>
    <m/>
    <m/>
    <m/>
    <m/>
    <m/>
    <m/>
    <m/>
    <m/>
    <m/>
    <m/>
    <m/>
    <m/>
    <m/>
    <m/>
    <m/>
    <m/>
    <m/>
    <m/>
    <m/>
    <m/>
    <m/>
    <m/>
    <m/>
    <m/>
    <m/>
    <m/>
    <m/>
    <m/>
  </r>
  <r>
    <b v="1"/>
    <n v="243"/>
    <s v="L-1532-315487801"/>
    <s v="1066957185"/>
    <s v="Aaf"/>
    <s v="https://portal.dnb.de/opac.htm?method=simpleSearch&amp;cqlMode=true&amp;query=idn%3D1066957185"/>
    <s v="III 21, 30"/>
    <s v="III 21, 30"/>
    <s v="X"/>
    <s v="Gewebeeinband"/>
    <x v="1"/>
    <s v="80° bis 110°, einseitig digitalisierbar?"/>
    <s v="hohler Rücken"/>
    <m/>
    <m/>
    <m/>
    <n v="0"/>
    <m/>
    <m/>
    <m/>
    <m/>
    <m/>
    <m/>
    <m/>
    <m/>
    <m/>
    <x v="0"/>
    <m/>
    <m/>
    <m/>
    <m/>
    <m/>
    <m/>
    <m/>
    <m/>
    <m/>
    <m/>
    <m/>
    <m/>
    <m/>
    <m/>
    <m/>
    <m/>
    <m/>
    <m/>
    <m/>
    <m/>
    <m/>
    <m/>
    <m/>
    <m/>
    <m/>
    <m/>
    <m/>
    <n v="0"/>
    <m/>
    <m/>
    <m/>
    <m/>
    <m/>
    <m/>
    <m/>
    <m/>
    <m/>
    <m/>
    <m/>
    <m/>
    <m/>
    <m/>
    <m/>
    <m/>
    <m/>
    <m/>
    <m/>
    <m/>
    <m/>
    <m/>
    <m/>
    <m/>
    <m/>
    <m/>
    <m/>
    <m/>
    <m/>
    <m/>
    <m/>
    <m/>
    <m/>
    <m/>
    <m/>
    <m/>
    <m/>
    <m/>
    <m/>
    <m/>
    <m/>
    <m/>
    <m/>
    <m/>
  </r>
  <r>
    <b v="1"/>
    <n v="244"/>
    <s v="L-1532-315491167"/>
    <s v="1066960682"/>
    <s v="Aaf"/>
    <s v="https://portal.dnb.de/opac.htm?method=simpleSearch&amp;cqlMode=true&amp;query=idn%3D1066960682"/>
    <s v="III 21, 31"/>
    <s v="III 21, 31"/>
    <s v="X"/>
    <s v="Ledereinband, Schließen, erhabene Buchbeschläge"/>
    <x v="1"/>
    <s v="80° bis 110°, einseitig digitalisierbar?"/>
    <s v="fester Rücken mit Schmuckprägung"/>
    <m/>
    <s v="Buchschuh"/>
    <s v="Nein"/>
    <n v="2"/>
    <m/>
    <m/>
    <m/>
    <m/>
    <m/>
    <m/>
    <m/>
    <m/>
    <m/>
    <x v="2"/>
    <s v="x"/>
    <m/>
    <s v="h"/>
    <m/>
    <m/>
    <m/>
    <m/>
    <m/>
    <s v="Pa"/>
    <m/>
    <m/>
    <m/>
    <m/>
    <m/>
    <m/>
    <m/>
    <m/>
    <m/>
    <m/>
    <m/>
    <m/>
    <m/>
    <s v="110"/>
    <m/>
    <m/>
    <m/>
    <s v="n"/>
    <n v="0"/>
    <m/>
    <m/>
    <m/>
    <s v="x"/>
    <m/>
    <m/>
    <m/>
    <s v="Schaden stabil"/>
    <s v="x 110"/>
    <m/>
    <m/>
    <m/>
    <m/>
    <m/>
    <m/>
    <m/>
    <m/>
    <m/>
    <m/>
    <m/>
    <m/>
    <m/>
    <m/>
    <m/>
    <m/>
    <m/>
    <m/>
    <m/>
    <m/>
    <m/>
    <m/>
    <m/>
    <m/>
    <m/>
    <m/>
    <m/>
    <m/>
    <m/>
    <m/>
    <m/>
    <m/>
    <m/>
    <m/>
    <m/>
  </r>
  <r>
    <b v="1"/>
    <n v="277"/>
    <s v="L-1530-169953572"/>
    <s v="1000055183"/>
    <s v="Aal"/>
    <s v="https://portal.dnb.de/opac.htm?method=simpleSearch&amp;cqlMode=true&amp;query=idn%3D1000055183"/>
    <s v="III 21, 31 a"/>
    <s v="III 21, 31 a"/>
    <m/>
    <s v="Pergamentband"/>
    <x v="1"/>
    <s v="80° bis 110°, einseitig digitalisierbar?"/>
    <m/>
    <m/>
    <s v="Papierumschlag "/>
    <s v="Ja"/>
    <n v="1"/>
    <m/>
    <m/>
    <m/>
    <m/>
    <m/>
    <m/>
    <m/>
    <m/>
    <m/>
    <x v="7"/>
    <m/>
    <m/>
    <s v="h"/>
    <m/>
    <m/>
    <m/>
    <m/>
    <m/>
    <s v="Pa"/>
    <m/>
    <m/>
    <m/>
    <m/>
    <m/>
    <m/>
    <m/>
    <m/>
    <m/>
    <m/>
    <m/>
    <m/>
    <m/>
    <s v="45"/>
    <m/>
    <m/>
    <m/>
    <s v="n"/>
    <n v="0"/>
    <m/>
    <m/>
    <m/>
    <m/>
    <m/>
    <s v="x sauer"/>
    <s v="x"/>
    <s v="Schaden stabil"/>
    <m/>
    <s v="Box (flexibler Pg.)"/>
    <m/>
    <m/>
    <m/>
    <m/>
    <m/>
    <m/>
    <m/>
    <m/>
    <m/>
    <m/>
    <m/>
    <m/>
    <m/>
    <m/>
    <m/>
    <m/>
    <m/>
    <m/>
    <m/>
    <m/>
    <m/>
    <m/>
    <m/>
    <m/>
    <m/>
    <m/>
    <m/>
    <m/>
    <m/>
    <m/>
    <m/>
    <m/>
    <m/>
    <m/>
  </r>
  <r>
    <b v="1"/>
    <n v="245"/>
    <s v="L-1536-315200499"/>
    <s v="1066778531"/>
    <s v="Aaf"/>
    <s v="https://portal.dnb.de/opac.htm?method=simpleSearch&amp;cqlMode=true&amp;query=idn%3D1066778531"/>
    <s v="III 21, 32"/>
    <s v="III 21, 32"/>
    <s v="X"/>
    <s v="Ledereinband, Schließen, erhabene Buchbeschläge"/>
    <x v="1"/>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246"/>
    <s v="L-1539-315494484"/>
    <s v="1066964254"/>
    <s v="Aaf"/>
    <s v="https://portal.dnb.de/opac.htm?method=simpleSearch&amp;cqlMode=true&amp;query=idn%3D1066964254"/>
    <s v="III 21, 33"/>
    <s v="III 21, 33"/>
    <s v="X"/>
    <s v="Gewebeeinband"/>
    <x v="2"/>
    <s v="80° bis 110°, einseitig digitalisierbar?"/>
    <s v="hohler Rücken"/>
    <m/>
    <m/>
    <m/>
    <n v="1"/>
    <m/>
    <m/>
    <m/>
    <m/>
    <m/>
    <m/>
    <m/>
    <m/>
    <m/>
    <x v="4"/>
    <s v="x"/>
    <m/>
    <s v="h/E"/>
    <m/>
    <m/>
    <m/>
    <m/>
    <m/>
    <s v="Pa"/>
    <m/>
    <m/>
    <m/>
    <m/>
    <m/>
    <m/>
    <m/>
    <m/>
    <m/>
    <m/>
    <m/>
    <m/>
    <m/>
    <s v="45"/>
    <m/>
    <m/>
    <m/>
    <s v="n"/>
    <n v="0"/>
    <m/>
    <m/>
    <m/>
    <m/>
    <m/>
    <m/>
    <m/>
    <s v="Schaden stabil"/>
    <s v="x 45"/>
    <m/>
    <m/>
    <m/>
    <m/>
    <m/>
    <m/>
    <m/>
    <m/>
    <m/>
    <m/>
    <m/>
    <m/>
    <m/>
    <m/>
    <m/>
    <m/>
    <m/>
    <m/>
    <m/>
    <m/>
    <m/>
    <m/>
    <m/>
    <m/>
    <m/>
    <m/>
    <m/>
    <m/>
    <m/>
    <m/>
    <m/>
    <m/>
    <m/>
    <m/>
    <m/>
  </r>
  <r>
    <b v="1"/>
    <n v="278"/>
    <s v="L-1542-154112917"/>
    <s v="993972926"/>
    <s v="Aal"/>
    <s v="https://portal.dnb.de/opac.htm?method=simpleSearch&amp;cqlMode=true&amp;query=idn%3D993972926"/>
    <s v="III 21, 33 a"/>
    <s v="III 21, 33 a"/>
    <s v="X"/>
    <s v="Halbpergamentband"/>
    <x v="1"/>
    <s v="80° bis 110°, einseitig digitalisierbar?"/>
    <m/>
    <m/>
    <m/>
    <s v="Signaturfahne austauschen"/>
    <n v="0"/>
    <m/>
    <m/>
    <m/>
    <m/>
    <m/>
    <m/>
    <m/>
    <m/>
    <m/>
    <x v="0"/>
    <m/>
    <m/>
    <m/>
    <m/>
    <m/>
    <m/>
    <m/>
    <m/>
    <m/>
    <m/>
    <m/>
    <m/>
    <m/>
    <m/>
    <m/>
    <m/>
    <m/>
    <m/>
    <m/>
    <m/>
    <m/>
    <m/>
    <m/>
    <m/>
    <m/>
    <m/>
    <m/>
    <n v="0"/>
    <m/>
    <m/>
    <m/>
    <m/>
    <m/>
    <m/>
    <m/>
    <m/>
    <m/>
    <m/>
    <m/>
    <m/>
    <m/>
    <m/>
    <m/>
    <m/>
    <m/>
    <m/>
    <m/>
    <m/>
    <m/>
    <m/>
    <m/>
    <m/>
    <m/>
    <m/>
    <m/>
    <m/>
    <m/>
    <m/>
    <m/>
    <m/>
    <m/>
    <m/>
    <m/>
    <m/>
    <m/>
    <m/>
    <m/>
    <m/>
    <m/>
    <m/>
    <m/>
    <m/>
  </r>
  <r>
    <b v="1"/>
    <n v="247"/>
    <s v="L-1544-315494360"/>
    <s v="1066964149"/>
    <s v="Aaf"/>
    <s v="https://portal.dnb.de/opac.htm?method=simpleSearch&amp;cqlMode=true&amp;query=idn%3D1066964149"/>
    <s v="III 21, 34"/>
    <s v="III 21, 34"/>
    <s v="X"/>
    <s v="Gewebeeinband"/>
    <x v="1"/>
    <s v="80° bis 110°, einseitig digitalisierbar?"/>
    <s v="hohler Rücken, Schrift bis in den Falz"/>
    <m/>
    <m/>
    <m/>
    <n v="0"/>
    <m/>
    <m/>
    <m/>
    <m/>
    <m/>
    <m/>
    <m/>
    <m/>
    <m/>
    <x v="0"/>
    <m/>
    <m/>
    <m/>
    <m/>
    <m/>
    <m/>
    <m/>
    <m/>
    <m/>
    <m/>
    <m/>
    <m/>
    <m/>
    <m/>
    <m/>
    <m/>
    <m/>
    <m/>
    <m/>
    <m/>
    <m/>
    <m/>
    <m/>
    <m/>
    <m/>
    <m/>
    <m/>
    <n v="0"/>
    <m/>
    <m/>
    <m/>
    <m/>
    <m/>
    <m/>
    <m/>
    <m/>
    <m/>
    <m/>
    <m/>
    <m/>
    <m/>
    <m/>
    <m/>
    <m/>
    <m/>
    <m/>
    <m/>
    <m/>
    <m/>
    <m/>
    <m/>
    <m/>
    <m/>
    <m/>
    <m/>
    <m/>
    <m/>
    <m/>
    <m/>
    <m/>
    <m/>
    <m/>
    <m/>
    <m/>
    <m/>
    <m/>
    <m/>
    <m/>
    <m/>
    <m/>
    <m/>
    <m/>
  </r>
  <r>
    <b v="1"/>
    <n v="248"/>
    <s v="L-1538-315324120"/>
    <s v="1066865841"/>
    <s v="Aaf"/>
    <s v="https://portal.dnb.de/opac.htm?method=simpleSearch&amp;cqlMode=true&amp;query=idn%3D1066865841"/>
    <s v="III 21, 35"/>
    <s v="III 21, 35"/>
    <s v="X"/>
    <s v="Gewebeeinband"/>
    <x v="1"/>
    <s v="80° bis 110°, einseitig digitalisierbar?"/>
    <s v="hohler Rücken"/>
    <m/>
    <m/>
    <m/>
    <n v="0"/>
    <m/>
    <m/>
    <m/>
    <m/>
    <m/>
    <m/>
    <m/>
    <m/>
    <m/>
    <x v="0"/>
    <m/>
    <m/>
    <m/>
    <m/>
    <m/>
    <m/>
    <m/>
    <m/>
    <m/>
    <m/>
    <m/>
    <m/>
    <m/>
    <m/>
    <m/>
    <m/>
    <m/>
    <m/>
    <m/>
    <m/>
    <m/>
    <m/>
    <m/>
    <m/>
    <m/>
    <m/>
    <m/>
    <n v="0"/>
    <m/>
    <m/>
    <m/>
    <m/>
    <m/>
    <m/>
    <m/>
    <m/>
    <m/>
    <m/>
    <m/>
    <m/>
    <m/>
    <m/>
    <m/>
    <m/>
    <m/>
    <m/>
    <m/>
    <m/>
    <m/>
    <m/>
    <m/>
    <m/>
    <m/>
    <m/>
    <m/>
    <m/>
    <m/>
    <m/>
    <m/>
    <m/>
    <m/>
    <m/>
    <m/>
    <m/>
    <m/>
    <m/>
    <m/>
    <m/>
    <m/>
    <m/>
    <m/>
    <m/>
  </r>
  <r>
    <b v="1"/>
    <n v="249"/>
    <s v="L-1550-315490322"/>
    <s v="1066959803"/>
    <s v="Aaf"/>
    <s v="https://portal.dnb.de/opac.htm?method=simpleSearch&amp;cqlMode=true&amp;query=idn%3D1066959803"/>
    <s v="III 21, 36"/>
    <s v="III 21, 36"/>
    <s v="X"/>
    <s v="Gewebeeinband"/>
    <x v="1"/>
    <s v="80° bis 110°, einseitig digitalisierbar?"/>
    <s v="hohler Rücken"/>
    <m/>
    <m/>
    <m/>
    <n v="1"/>
    <m/>
    <m/>
    <m/>
    <m/>
    <m/>
    <m/>
    <m/>
    <m/>
    <m/>
    <x v="0"/>
    <m/>
    <m/>
    <m/>
    <m/>
    <m/>
    <m/>
    <m/>
    <m/>
    <m/>
    <m/>
    <m/>
    <m/>
    <m/>
    <m/>
    <m/>
    <m/>
    <m/>
    <m/>
    <m/>
    <m/>
    <m/>
    <m/>
    <m/>
    <m/>
    <m/>
    <m/>
    <m/>
    <n v="0"/>
    <m/>
    <m/>
    <m/>
    <m/>
    <m/>
    <m/>
    <m/>
    <m/>
    <m/>
    <m/>
    <m/>
    <m/>
    <m/>
    <m/>
    <m/>
    <m/>
    <m/>
    <m/>
    <m/>
    <m/>
    <m/>
    <m/>
    <m/>
    <m/>
    <m/>
    <m/>
    <m/>
    <m/>
    <m/>
    <m/>
    <m/>
    <m/>
    <m/>
    <m/>
    <m/>
    <m/>
    <m/>
    <m/>
    <m/>
    <m/>
    <m/>
    <m/>
    <m/>
    <m/>
  </r>
  <r>
    <b v="1"/>
    <n v="250"/>
    <s v="L-1552-315487410"/>
    <s v="1066956804"/>
    <s v="Aaf"/>
    <s v="https://portal.dnb.de/opac.htm?method=simpleSearch&amp;cqlMode=true&amp;query=idn%3D1066956804"/>
    <s v="III 21, 37"/>
    <s v="III 21, 37"/>
    <s v="X"/>
    <s v="Gewebeeinband"/>
    <x v="2"/>
    <s v="80° bis 110°, einseitig digitalisierbar?"/>
    <s v="hohler Rücken"/>
    <m/>
    <m/>
    <m/>
    <n v="0"/>
    <m/>
    <m/>
    <m/>
    <m/>
    <m/>
    <m/>
    <m/>
    <m/>
    <m/>
    <x v="0"/>
    <m/>
    <m/>
    <m/>
    <m/>
    <m/>
    <m/>
    <m/>
    <m/>
    <m/>
    <m/>
    <m/>
    <m/>
    <m/>
    <m/>
    <m/>
    <m/>
    <m/>
    <m/>
    <m/>
    <m/>
    <m/>
    <m/>
    <m/>
    <m/>
    <m/>
    <m/>
    <m/>
    <n v="0"/>
    <m/>
    <m/>
    <m/>
    <m/>
    <m/>
    <m/>
    <m/>
    <m/>
    <m/>
    <m/>
    <m/>
    <m/>
    <m/>
    <m/>
    <m/>
    <m/>
    <m/>
    <m/>
    <m/>
    <m/>
    <m/>
    <m/>
    <m/>
    <m/>
    <m/>
    <m/>
    <m/>
    <m/>
    <m/>
    <m/>
    <m/>
    <m/>
    <m/>
    <m/>
    <m/>
    <m/>
    <m/>
    <m/>
    <m/>
    <m/>
    <m/>
    <m/>
    <m/>
    <m/>
  </r>
  <r>
    <b v="1"/>
    <n v="251"/>
    <s v="L-1560-155912321"/>
    <s v="994422881"/>
    <s v="Aal"/>
    <s v="https://portal.dnb.de/opac.htm?method=simpleSearch&amp;cqlMode=true&amp;query=idn%3D994422881"/>
    <s v="III 21, 38"/>
    <s v="III 21, 38"/>
    <m/>
    <s v="Pergamentband"/>
    <x v="1"/>
    <s v="80° bis 110°, einseitig digitalisierbar?"/>
    <s v="Schrift bis in den Falz"/>
    <m/>
    <s v="Kassette"/>
    <s v="Nein"/>
    <n v="0"/>
    <m/>
    <m/>
    <m/>
    <m/>
    <m/>
    <m/>
    <m/>
    <m/>
    <m/>
    <x v="0"/>
    <m/>
    <m/>
    <m/>
    <m/>
    <m/>
    <m/>
    <m/>
    <m/>
    <m/>
    <m/>
    <m/>
    <m/>
    <m/>
    <m/>
    <m/>
    <m/>
    <m/>
    <m/>
    <m/>
    <m/>
    <m/>
    <m/>
    <m/>
    <m/>
    <m/>
    <m/>
    <m/>
    <n v="0"/>
    <m/>
    <m/>
    <m/>
    <m/>
    <m/>
    <m/>
    <m/>
    <m/>
    <m/>
    <m/>
    <m/>
    <m/>
    <m/>
    <m/>
    <m/>
    <m/>
    <m/>
    <m/>
    <m/>
    <m/>
    <m/>
    <m/>
    <m/>
    <m/>
    <m/>
    <m/>
    <m/>
    <m/>
    <m/>
    <m/>
    <m/>
    <m/>
    <m/>
    <m/>
    <m/>
    <m/>
    <m/>
    <m/>
    <m/>
    <m/>
    <m/>
    <m/>
    <m/>
    <m/>
  </r>
  <r>
    <b v="0"/>
    <n v="252"/>
    <s v="L-1505-16792236X"/>
    <s v="999323601"/>
    <m/>
    <s v="https://portal.dnb.de/opac.htm?method=simpleSearch&amp;cqlMode=true&amp;query=idn%3D999323601"/>
    <s v="III 21, 39"/>
    <m/>
    <m/>
    <s v="Pergamentband"/>
    <x v="1"/>
    <s v="80° bis 110°, einseitig digitalisierbar?"/>
    <m/>
    <m/>
    <s v="Kassette"/>
    <s v="Nein"/>
    <n v="2"/>
    <m/>
    <m/>
    <m/>
    <m/>
    <m/>
    <m/>
    <m/>
    <m/>
    <m/>
    <x v="0"/>
    <m/>
    <m/>
    <m/>
    <m/>
    <m/>
    <m/>
    <m/>
    <m/>
    <m/>
    <m/>
    <m/>
    <m/>
    <m/>
    <m/>
    <m/>
    <m/>
    <m/>
    <m/>
    <m/>
    <m/>
    <m/>
    <m/>
    <m/>
    <m/>
    <m/>
    <m/>
    <m/>
    <n v="0"/>
    <m/>
    <m/>
    <m/>
    <m/>
    <m/>
    <m/>
    <m/>
    <m/>
    <m/>
    <m/>
    <m/>
    <m/>
    <m/>
    <m/>
    <m/>
    <m/>
    <m/>
    <m/>
    <m/>
    <m/>
    <m/>
    <m/>
    <m/>
    <m/>
    <m/>
    <m/>
    <m/>
    <m/>
    <m/>
    <m/>
    <m/>
    <m/>
    <m/>
    <m/>
    <m/>
    <m/>
    <m/>
    <m/>
    <m/>
    <m/>
    <m/>
    <m/>
    <m/>
    <m/>
  </r>
  <r>
    <b v="1"/>
    <m/>
    <s v="L-9999-414837339"/>
    <s v="1138320404"/>
    <s v="Qd"/>
    <m/>
    <s v="III 21, 39"/>
    <s v="III 21, 39"/>
    <m/>
    <m/>
    <x v="0"/>
    <m/>
    <m/>
    <m/>
    <m/>
    <m/>
    <m/>
    <m/>
    <m/>
    <m/>
    <m/>
    <m/>
    <m/>
    <m/>
    <m/>
    <m/>
    <x v="0"/>
    <m/>
    <m/>
    <m/>
    <m/>
    <m/>
    <m/>
    <m/>
    <m/>
    <m/>
    <m/>
    <m/>
    <m/>
    <m/>
    <m/>
    <m/>
    <m/>
    <m/>
    <m/>
    <m/>
    <m/>
    <m/>
    <m/>
    <m/>
    <m/>
    <m/>
    <m/>
    <m/>
    <m/>
    <m/>
    <m/>
    <m/>
    <m/>
    <m/>
    <m/>
    <m/>
    <m/>
    <m/>
    <m/>
    <m/>
    <m/>
    <m/>
    <m/>
    <m/>
    <m/>
    <m/>
    <m/>
    <m/>
    <m/>
    <m/>
    <m/>
    <m/>
    <m/>
    <m/>
    <m/>
    <m/>
    <m/>
    <m/>
    <m/>
    <m/>
    <m/>
    <m/>
    <m/>
    <m/>
    <m/>
    <m/>
    <m/>
    <m/>
    <m/>
    <m/>
    <m/>
    <m/>
    <m/>
  </r>
  <r>
    <b v="0"/>
    <n v="279"/>
    <s v="L-1505-154046310"/>
    <s v="99393689X"/>
    <m/>
    <s v="https://portal.dnb.de/opac.htm?method=simpleSearch&amp;cqlMode=true&amp;query=idn%3D99393689X"/>
    <s v="III 21, 39 (1. angebundenes Werk)"/>
    <m/>
    <m/>
    <m/>
    <x v="0"/>
    <m/>
    <m/>
    <m/>
    <m/>
    <m/>
    <m/>
    <m/>
    <m/>
    <m/>
    <m/>
    <m/>
    <m/>
    <m/>
    <m/>
    <m/>
    <x v="0"/>
    <m/>
    <m/>
    <m/>
    <m/>
    <m/>
    <m/>
    <m/>
    <m/>
    <m/>
    <m/>
    <m/>
    <m/>
    <m/>
    <m/>
    <m/>
    <m/>
    <m/>
    <m/>
    <m/>
    <m/>
    <m/>
    <m/>
    <m/>
    <m/>
    <m/>
    <m/>
    <m/>
    <n v="0"/>
    <m/>
    <m/>
    <m/>
    <m/>
    <m/>
    <m/>
    <m/>
    <m/>
    <m/>
    <m/>
    <m/>
    <m/>
    <m/>
    <m/>
    <m/>
    <m/>
    <m/>
    <m/>
    <m/>
    <m/>
    <m/>
    <m/>
    <m/>
    <m/>
    <m/>
    <m/>
    <m/>
    <m/>
    <m/>
    <m/>
    <m/>
    <m/>
    <m/>
    <m/>
    <m/>
    <m/>
    <m/>
    <m/>
    <m/>
    <m/>
    <m/>
    <m/>
    <m/>
    <m/>
  </r>
  <r>
    <b v="0"/>
    <n v="280"/>
    <s v="L-1500-405944926"/>
    <s v="1132093619"/>
    <m/>
    <s v="https://portal.dnb.de/opac.htm?method=simpleSearch&amp;cqlMode=true&amp;query=idn%3D1132093619"/>
    <s v="III 21, 39 (2. angebundenes Werk)"/>
    <m/>
    <m/>
    <m/>
    <x v="0"/>
    <m/>
    <m/>
    <m/>
    <m/>
    <m/>
    <m/>
    <m/>
    <m/>
    <m/>
    <m/>
    <m/>
    <m/>
    <m/>
    <m/>
    <m/>
    <x v="0"/>
    <m/>
    <m/>
    <m/>
    <m/>
    <m/>
    <m/>
    <m/>
    <m/>
    <m/>
    <m/>
    <m/>
    <m/>
    <m/>
    <m/>
    <m/>
    <m/>
    <m/>
    <m/>
    <m/>
    <m/>
    <m/>
    <m/>
    <m/>
    <m/>
    <m/>
    <m/>
    <m/>
    <n v="0"/>
    <m/>
    <m/>
    <m/>
    <m/>
    <m/>
    <m/>
    <m/>
    <m/>
    <m/>
    <m/>
    <m/>
    <m/>
    <m/>
    <m/>
    <m/>
    <m/>
    <m/>
    <m/>
    <m/>
    <m/>
    <m/>
    <m/>
    <m/>
    <m/>
    <m/>
    <m/>
    <m/>
    <m/>
    <m/>
    <m/>
    <m/>
    <m/>
    <m/>
    <m/>
    <m/>
    <m/>
    <m/>
    <m/>
    <m/>
    <m/>
    <m/>
    <m/>
    <m/>
    <m/>
  </r>
  <r>
    <b v="0"/>
    <n v="281"/>
    <s v="L-1500-405944926"/>
    <s v="1132093619"/>
    <m/>
    <s v="https://portal.dnb.de/opac.htm?method=simpleSearch&amp;cqlMode=true&amp;query=idn%3D1132093619"/>
    <s v="III 21, 39 (2. angebundenes Werk)"/>
    <m/>
    <m/>
    <m/>
    <x v="0"/>
    <m/>
    <m/>
    <m/>
    <m/>
    <m/>
    <m/>
    <m/>
    <m/>
    <m/>
    <m/>
    <m/>
    <m/>
    <m/>
    <m/>
    <m/>
    <x v="0"/>
    <m/>
    <m/>
    <m/>
    <m/>
    <m/>
    <m/>
    <m/>
    <m/>
    <m/>
    <m/>
    <m/>
    <m/>
    <m/>
    <m/>
    <m/>
    <m/>
    <m/>
    <m/>
    <m/>
    <m/>
    <m/>
    <m/>
    <m/>
    <m/>
    <m/>
    <m/>
    <m/>
    <n v="0"/>
    <m/>
    <m/>
    <m/>
    <m/>
    <m/>
    <m/>
    <m/>
    <m/>
    <m/>
    <m/>
    <m/>
    <m/>
    <m/>
    <m/>
    <m/>
    <m/>
    <m/>
    <m/>
    <m/>
    <m/>
    <m/>
    <m/>
    <m/>
    <m/>
    <m/>
    <m/>
    <m/>
    <m/>
    <m/>
    <m/>
    <m/>
    <m/>
    <m/>
    <m/>
    <m/>
    <m/>
    <m/>
    <m/>
    <m/>
    <m/>
    <m/>
    <m/>
    <m/>
    <m/>
  </r>
  <r>
    <b v="0"/>
    <n v="282"/>
    <s v="L-1505-153972785"/>
    <s v="993910246"/>
    <m/>
    <s v="https://portal.dnb.de/opac.htm?method=simpleSearch&amp;cqlMode=true&amp;query=idn%3D993910246"/>
    <s v="III 21, 39 (3. angebundenes Werk)"/>
    <m/>
    <m/>
    <m/>
    <x v="0"/>
    <m/>
    <m/>
    <m/>
    <m/>
    <m/>
    <m/>
    <m/>
    <m/>
    <m/>
    <m/>
    <m/>
    <m/>
    <m/>
    <m/>
    <m/>
    <x v="0"/>
    <m/>
    <m/>
    <m/>
    <m/>
    <m/>
    <m/>
    <m/>
    <m/>
    <m/>
    <m/>
    <m/>
    <m/>
    <m/>
    <m/>
    <m/>
    <m/>
    <m/>
    <m/>
    <m/>
    <m/>
    <m/>
    <m/>
    <m/>
    <m/>
    <m/>
    <m/>
    <m/>
    <n v="0"/>
    <m/>
    <m/>
    <m/>
    <m/>
    <m/>
    <m/>
    <m/>
    <m/>
    <m/>
    <m/>
    <m/>
    <m/>
    <m/>
    <m/>
    <m/>
    <m/>
    <m/>
    <m/>
    <m/>
    <m/>
    <m/>
    <m/>
    <m/>
    <m/>
    <m/>
    <m/>
    <m/>
    <m/>
    <m/>
    <m/>
    <m/>
    <m/>
    <m/>
    <m/>
    <m/>
    <m/>
    <m/>
    <m/>
    <m/>
    <m/>
    <m/>
    <m/>
    <m/>
    <m/>
  </r>
  <r>
    <b v="1"/>
    <n v="253"/>
    <s v="L-2019-302374"/>
    <s v="1194269303"/>
    <s v="Aa"/>
    <s v="https://portal.dnb.de/opac.htm?method=simpleSearch&amp;cqlMode=true&amp;query=idn%3D1194269303"/>
    <s v="III 21, 40"/>
    <s v="III 21, 40"/>
    <m/>
    <m/>
    <x v="4"/>
    <m/>
    <m/>
    <m/>
    <m/>
    <m/>
    <m/>
    <m/>
    <m/>
    <m/>
    <m/>
    <m/>
    <m/>
    <m/>
    <m/>
    <m/>
    <x v="3"/>
    <m/>
    <m/>
    <s v="f"/>
    <m/>
    <m/>
    <m/>
    <m/>
    <m/>
    <s v="Pa"/>
    <m/>
    <m/>
    <m/>
    <m/>
    <m/>
    <m/>
    <m/>
    <m/>
    <m/>
    <m/>
    <m/>
    <m/>
    <m/>
    <s v="110"/>
    <m/>
    <m/>
    <m/>
    <s v="ja vor"/>
    <n v="64"/>
    <m/>
    <s v="Wellpappe"/>
    <m/>
    <m/>
    <m/>
    <m/>
    <m/>
    <m/>
    <m/>
    <m/>
    <m/>
    <m/>
    <s v="x"/>
    <m/>
    <m/>
    <m/>
    <m/>
    <m/>
    <m/>
    <m/>
    <s v="VD"/>
    <m/>
    <m/>
    <n v="4"/>
    <m/>
    <m/>
    <s v="x"/>
    <m/>
    <m/>
    <m/>
    <s v="x"/>
    <m/>
    <m/>
    <s v="x"/>
    <s v="x"/>
    <s v="x"/>
    <m/>
    <m/>
    <m/>
    <m/>
    <m/>
    <m/>
    <n v="60"/>
    <s v="nahezu gesamter BB mit Rissen, Fehlstellen, wattierten Blattbereichen; Rest.bedarf muss noch genauer geschätzt werden"/>
  </r>
  <r>
    <b v="0"/>
    <n v="283"/>
    <s v="L-1521-315466200"/>
    <s v="1066938423"/>
    <m/>
    <s v="https://portal.dnb.de/opac.htm?method=simpleSearch&amp;cqlMode=true&amp;query=idn%3D1066938423"/>
    <s v="III 22, 1"/>
    <m/>
    <m/>
    <m/>
    <x v="0"/>
    <m/>
    <m/>
    <m/>
    <m/>
    <m/>
    <m/>
    <m/>
    <m/>
    <m/>
    <m/>
    <s v="DA"/>
    <m/>
    <m/>
    <m/>
    <m/>
    <x v="0"/>
    <m/>
    <m/>
    <m/>
    <m/>
    <m/>
    <m/>
    <m/>
    <m/>
    <m/>
    <m/>
    <m/>
    <m/>
    <m/>
    <m/>
    <m/>
    <m/>
    <m/>
    <m/>
    <m/>
    <m/>
    <m/>
    <m/>
    <m/>
    <m/>
    <m/>
    <m/>
    <m/>
    <n v="0"/>
    <m/>
    <m/>
    <m/>
    <m/>
    <m/>
    <m/>
    <m/>
    <m/>
    <m/>
    <m/>
    <m/>
    <m/>
    <m/>
    <m/>
    <m/>
    <m/>
    <m/>
    <m/>
    <m/>
    <m/>
    <m/>
    <m/>
    <m/>
    <m/>
    <m/>
    <m/>
    <m/>
    <m/>
    <m/>
    <m/>
    <m/>
    <m/>
    <m/>
    <m/>
    <m/>
    <m/>
    <m/>
    <m/>
    <m/>
    <m/>
    <m/>
    <m/>
    <m/>
    <m/>
  </r>
  <r>
    <b v="1"/>
    <n v="284"/>
    <s v="L-1506-315217251"/>
    <s v="1066796890"/>
    <s v="Aaf"/>
    <s v="https://portal.dnb.de/opac.htm?method=simpleSearch&amp;cqlMode=true&amp;query=idn%3D1066796890"/>
    <s v="III 23, 1"/>
    <s v="III 23, 1"/>
    <m/>
    <s v="Pergamentband"/>
    <x v="1"/>
    <s v="80° bis 110°, einseitig digitalisierbar?"/>
    <m/>
    <m/>
    <s v="Kassette"/>
    <s v="Nein"/>
    <n v="0"/>
    <m/>
    <m/>
    <m/>
    <m/>
    <m/>
    <m/>
    <m/>
    <m/>
    <m/>
    <x v="0"/>
    <m/>
    <m/>
    <m/>
    <m/>
    <m/>
    <m/>
    <m/>
    <m/>
    <m/>
    <m/>
    <m/>
    <m/>
    <m/>
    <m/>
    <m/>
    <m/>
    <m/>
    <m/>
    <m/>
    <m/>
    <m/>
    <m/>
    <m/>
    <m/>
    <m/>
    <m/>
    <m/>
    <n v="0"/>
    <m/>
    <m/>
    <m/>
    <m/>
    <m/>
    <m/>
    <m/>
    <m/>
    <m/>
    <m/>
    <m/>
    <m/>
    <m/>
    <m/>
    <m/>
    <m/>
    <m/>
    <m/>
    <m/>
    <m/>
    <m/>
    <m/>
    <m/>
    <m/>
    <m/>
    <m/>
    <m/>
    <m/>
    <m/>
    <m/>
    <m/>
    <m/>
    <m/>
    <m/>
    <m/>
    <m/>
    <m/>
    <m/>
    <m/>
    <m/>
    <m/>
    <m/>
    <m/>
    <m/>
  </r>
  <r>
    <b v="1"/>
    <n v="285"/>
    <s v="L-1518-315328878"/>
    <s v="1066871019"/>
    <s v="Aaf"/>
    <s v="https://portal.dnb.de/opac.htm?method=simpleSearch&amp;cqlMode=true&amp;query=idn%3D1066871019"/>
    <s v="III 23, 2"/>
    <s v="III 23, 2"/>
    <s v="X"/>
    <s v="Halbledereinband"/>
    <x v="1"/>
    <s v="180°"/>
    <m/>
    <m/>
    <m/>
    <m/>
    <n v="0"/>
    <m/>
    <m/>
    <m/>
    <m/>
    <m/>
    <m/>
    <m/>
    <m/>
    <m/>
    <x v="0"/>
    <m/>
    <m/>
    <m/>
    <m/>
    <m/>
    <m/>
    <m/>
    <m/>
    <m/>
    <m/>
    <m/>
    <m/>
    <m/>
    <m/>
    <m/>
    <m/>
    <m/>
    <m/>
    <m/>
    <m/>
    <m/>
    <m/>
    <m/>
    <m/>
    <m/>
    <m/>
    <m/>
    <n v="0"/>
    <m/>
    <m/>
    <m/>
    <m/>
    <m/>
    <m/>
    <m/>
    <m/>
    <m/>
    <m/>
    <m/>
    <m/>
    <m/>
    <m/>
    <m/>
    <m/>
    <m/>
    <m/>
    <m/>
    <m/>
    <m/>
    <m/>
    <m/>
    <m/>
    <m/>
    <m/>
    <m/>
    <m/>
    <m/>
    <m/>
    <m/>
    <m/>
    <m/>
    <m/>
    <m/>
    <m/>
    <m/>
    <m/>
    <m/>
    <m/>
    <m/>
    <m/>
    <m/>
    <m/>
  </r>
  <r>
    <b v="1"/>
    <n v="286"/>
    <s v="L-1553-31533178X"/>
    <s v="1066873984"/>
    <s v="Aaf"/>
    <s v="https://portal.dnb.de/opac.htm?method=simpleSearch&amp;cqlMode=true&amp;query=idn%3D1066873984"/>
    <s v="III 24, 1"/>
    <s v="III 24, 1"/>
    <s v="X"/>
    <s v="Pergamentband"/>
    <x v="1"/>
    <s v="80° bis 110°, einseitig digitalisierbar?"/>
    <m/>
    <m/>
    <m/>
    <m/>
    <n v="0"/>
    <m/>
    <m/>
    <m/>
    <m/>
    <m/>
    <m/>
    <m/>
    <m/>
    <m/>
    <x v="0"/>
    <m/>
    <m/>
    <m/>
    <m/>
    <m/>
    <m/>
    <m/>
    <m/>
    <m/>
    <m/>
    <m/>
    <m/>
    <m/>
    <m/>
    <m/>
    <m/>
    <m/>
    <m/>
    <m/>
    <m/>
    <m/>
    <m/>
    <m/>
    <m/>
    <m/>
    <m/>
    <m/>
    <n v="0"/>
    <m/>
    <m/>
    <m/>
    <m/>
    <m/>
    <m/>
    <m/>
    <m/>
    <m/>
    <m/>
    <m/>
    <m/>
    <m/>
    <m/>
    <m/>
    <m/>
    <m/>
    <m/>
    <m/>
    <m/>
    <m/>
    <m/>
    <m/>
    <m/>
    <m/>
    <m/>
    <m/>
    <m/>
    <m/>
    <m/>
    <m/>
    <m/>
    <m/>
    <m/>
    <m/>
    <m/>
    <m/>
    <m/>
    <m/>
    <m/>
    <m/>
    <m/>
    <m/>
    <m/>
  </r>
  <r>
    <b v="1"/>
    <n v="290"/>
    <s v="L-1553-161856195"/>
    <s v="996193081"/>
    <s v="Aal"/>
    <s v="https://portal.dnb.de/opac.htm?method=simpleSearch&amp;cqlMode=true&amp;query=idn%3D996193081"/>
    <s v="III 24, 1 a"/>
    <s v="III 24, 1 a"/>
    <m/>
    <s v="Pergamentband"/>
    <x v="1"/>
    <s v="80° bis 110°, einseitig digitalisierbar?"/>
    <s v="Schrift bis in den Falz"/>
    <m/>
    <m/>
    <m/>
    <n v="2"/>
    <m/>
    <m/>
    <m/>
    <m/>
    <m/>
    <m/>
    <m/>
    <m/>
    <m/>
    <x v="0"/>
    <m/>
    <m/>
    <m/>
    <m/>
    <m/>
    <m/>
    <m/>
    <m/>
    <m/>
    <m/>
    <m/>
    <m/>
    <m/>
    <m/>
    <m/>
    <m/>
    <m/>
    <m/>
    <m/>
    <m/>
    <m/>
    <m/>
    <m/>
    <m/>
    <m/>
    <m/>
    <m/>
    <n v="0"/>
    <m/>
    <m/>
    <m/>
    <m/>
    <m/>
    <m/>
    <m/>
    <m/>
    <m/>
    <m/>
    <m/>
    <m/>
    <m/>
    <m/>
    <m/>
    <m/>
    <m/>
    <m/>
    <m/>
    <m/>
    <m/>
    <m/>
    <m/>
    <m/>
    <m/>
    <m/>
    <m/>
    <m/>
    <m/>
    <m/>
    <m/>
    <m/>
    <m/>
    <m/>
    <m/>
    <m/>
    <m/>
    <m/>
    <m/>
    <m/>
    <m/>
    <m/>
    <m/>
    <m/>
  </r>
  <r>
    <b v="1"/>
    <n v="287"/>
    <s v="L-1555-315490640"/>
    <s v="1066960127"/>
    <s v="Aaf"/>
    <s v="https://portal.dnb.de/opac.htm?method=simpleSearch&amp;cqlMode=true&amp;query=idn%3D1066960127"/>
    <s v="III 24, 2"/>
    <s v="III 24, 2"/>
    <s v="X"/>
    <s v="Pergamentband, Schließen, erhabene Buchbeschläge"/>
    <x v="3"/>
    <s v="80° bis 110°, einseitig digitalisierbar?"/>
    <s v="Einband mit Schutz- oder Stoßkanten, Schrift bis in den Falz, welliger Buchblock"/>
    <m/>
    <s v="Buchschuh"/>
    <s v="Nein"/>
    <n v="0"/>
    <m/>
    <m/>
    <m/>
    <m/>
    <m/>
    <m/>
    <m/>
    <m/>
    <m/>
    <x v="7"/>
    <m/>
    <s v="x"/>
    <s v="h/E"/>
    <s v="x"/>
    <m/>
    <m/>
    <m/>
    <m/>
    <s v="Pa/Pg"/>
    <m/>
    <m/>
    <m/>
    <m/>
    <m/>
    <m/>
    <m/>
    <m/>
    <m/>
    <s v="B/I/R"/>
    <s v="xx"/>
    <m/>
    <m/>
    <s v="nur 110"/>
    <m/>
    <m/>
    <m/>
    <s v="n"/>
    <n v="0"/>
    <m/>
    <m/>
    <m/>
    <s v="x"/>
    <m/>
    <m/>
    <m/>
    <m/>
    <m/>
    <m/>
    <m/>
    <m/>
    <m/>
    <m/>
    <m/>
    <m/>
    <m/>
    <m/>
    <m/>
    <m/>
    <m/>
    <m/>
    <m/>
    <m/>
    <m/>
    <m/>
    <m/>
    <m/>
    <m/>
    <m/>
    <m/>
    <m/>
    <m/>
    <m/>
    <m/>
    <m/>
    <m/>
    <m/>
    <m/>
    <m/>
    <m/>
    <m/>
    <m/>
    <m/>
  </r>
  <r>
    <b v="1"/>
    <n v="288"/>
    <s v="L-1558-153966785"/>
    <s v="993903541"/>
    <s v="Aal"/>
    <s v="https://portal.dnb.de/opac.htm?method=simpleSearch&amp;cqlMode=true&amp;query=idn%3D993903541"/>
    <s v="III 24, 3"/>
    <s v="III 24, 3"/>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0"/>
    <n v="289"/>
    <s v="L-1560-315465689"/>
    <s v="1066937885"/>
    <m/>
    <s v="https://portal.dnb.de/opac.htm?method=simpleSearch&amp;cqlMode=true&amp;query=idn%3D1066937885"/>
    <s v="III 24, 4"/>
    <m/>
    <s v="X"/>
    <s v="Ledereinband"/>
    <x v="1"/>
    <s v="80° bis 110°, einseitig digitalisierbar?"/>
    <s v="hohler Rücken"/>
    <m/>
    <s v="Buchschuh"/>
    <s v="Nein"/>
    <n v="1"/>
    <m/>
    <m/>
    <m/>
    <m/>
    <m/>
    <m/>
    <m/>
    <m/>
    <m/>
    <x v="3"/>
    <s v="x"/>
    <m/>
    <s v="f"/>
    <m/>
    <m/>
    <m/>
    <m/>
    <s v="x"/>
    <s v="Pa"/>
    <m/>
    <m/>
    <m/>
    <m/>
    <m/>
    <m/>
    <m/>
    <m/>
    <m/>
    <m/>
    <m/>
    <m/>
    <m/>
    <s v="45"/>
    <m/>
    <m/>
    <m/>
    <s v="n"/>
    <n v="0"/>
    <m/>
    <m/>
    <m/>
    <s v="x"/>
    <m/>
    <m/>
    <m/>
    <s v="wie geht das bei 45° mit der steifen Schließe?"/>
    <m/>
    <m/>
    <m/>
    <m/>
    <m/>
    <m/>
    <m/>
    <m/>
    <m/>
    <m/>
    <m/>
    <m/>
    <m/>
    <m/>
    <m/>
    <m/>
    <m/>
    <m/>
    <m/>
    <m/>
    <m/>
    <m/>
    <m/>
    <m/>
    <m/>
    <m/>
    <m/>
    <m/>
    <m/>
    <m/>
    <m/>
    <m/>
    <m/>
    <m/>
    <m/>
    <m/>
  </r>
  <r>
    <b v="1"/>
    <m/>
    <s v="L-9999-414378555"/>
    <s v="1138060658"/>
    <s v="Qd"/>
    <m/>
    <s v="III 24, 4"/>
    <s v="III 24, 4"/>
    <m/>
    <m/>
    <x v="0"/>
    <m/>
    <m/>
    <m/>
    <m/>
    <m/>
    <m/>
    <m/>
    <m/>
    <m/>
    <m/>
    <m/>
    <m/>
    <m/>
    <m/>
    <m/>
    <x v="0"/>
    <m/>
    <m/>
    <m/>
    <m/>
    <m/>
    <m/>
    <m/>
    <m/>
    <m/>
    <m/>
    <m/>
    <m/>
    <m/>
    <m/>
    <m/>
    <m/>
    <m/>
    <m/>
    <m/>
    <m/>
    <m/>
    <m/>
    <m/>
    <m/>
    <m/>
    <m/>
    <m/>
    <m/>
    <m/>
    <m/>
    <m/>
    <m/>
    <m/>
    <m/>
    <m/>
    <m/>
    <m/>
    <m/>
    <m/>
    <m/>
    <m/>
    <m/>
    <m/>
    <m/>
    <m/>
    <m/>
    <m/>
    <m/>
    <m/>
    <m/>
    <m/>
    <m/>
    <m/>
    <m/>
    <m/>
    <m/>
    <m/>
    <m/>
    <m/>
    <m/>
    <m/>
    <m/>
    <m/>
    <m/>
    <m/>
    <m/>
    <m/>
    <m/>
    <m/>
    <m/>
    <m/>
    <m/>
  </r>
  <r>
    <b v="0"/>
    <n v="291"/>
    <s v="L-1560-676525075"/>
    <s v="1210182750"/>
    <m/>
    <s v="https://portal.dnb.de/opac.htm?method=simpleSearch&amp;cqlMode=true&amp;query=idn%3D1210182750"/>
    <s v="III 24, 4 (Angebundenes Werk)"/>
    <m/>
    <m/>
    <m/>
    <x v="0"/>
    <m/>
    <m/>
    <m/>
    <m/>
    <m/>
    <m/>
    <m/>
    <m/>
    <m/>
    <m/>
    <m/>
    <m/>
    <m/>
    <m/>
    <m/>
    <x v="0"/>
    <m/>
    <m/>
    <m/>
    <m/>
    <m/>
    <m/>
    <m/>
    <m/>
    <m/>
    <m/>
    <m/>
    <m/>
    <m/>
    <m/>
    <m/>
    <m/>
    <m/>
    <m/>
    <m/>
    <m/>
    <m/>
    <m/>
    <m/>
    <m/>
    <m/>
    <m/>
    <m/>
    <n v="0"/>
    <m/>
    <m/>
    <m/>
    <m/>
    <m/>
    <m/>
    <m/>
    <m/>
    <m/>
    <m/>
    <m/>
    <m/>
    <m/>
    <m/>
    <m/>
    <m/>
    <m/>
    <m/>
    <m/>
    <m/>
    <m/>
    <m/>
    <m/>
    <m/>
    <m/>
    <m/>
    <m/>
    <m/>
    <m/>
    <m/>
    <m/>
    <m/>
    <m/>
    <m/>
    <m/>
    <m/>
    <m/>
    <m/>
    <m/>
    <m/>
    <m/>
    <m/>
    <m/>
    <m/>
  </r>
  <r>
    <b v="1"/>
    <n v="292"/>
    <s v="L-1524-315329645"/>
    <s v="1066871884"/>
    <s v="Aaf"/>
    <s v="https://portal.dnb.de/opac.htm?method=simpleSearch&amp;cqlMode=true&amp;query=idn%3D1066871884"/>
    <s v="III 25, 1"/>
    <s v="III 25, 1"/>
    <s v="X"/>
    <s v="Pergamentband"/>
    <x v="1"/>
    <s v="80° bis 110°, einseitig digitalisierbar?"/>
    <s v="hohler Rücken"/>
    <m/>
    <m/>
    <m/>
    <n v="1"/>
    <m/>
    <m/>
    <m/>
    <m/>
    <m/>
    <m/>
    <m/>
    <m/>
    <m/>
    <x v="0"/>
    <m/>
    <m/>
    <m/>
    <m/>
    <m/>
    <m/>
    <m/>
    <m/>
    <m/>
    <m/>
    <m/>
    <m/>
    <m/>
    <m/>
    <m/>
    <m/>
    <m/>
    <m/>
    <m/>
    <m/>
    <m/>
    <m/>
    <m/>
    <m/>
    <m/>
    <m/>
    <m/>
    <n v="0"/>
    <m/>
    <m/>
    <m/>
    <m/>
    <m/>
    <m/>
    <m/>
    <m/>
    <m/>
    <m/>
    <m/>
    <m/>
    <m/>
    <m/>
    <m/>
    <m/>
    <m/>
    <m/>
    <m/>
    <m/>
    <m/>
    <m/>
    <m/>
    <m/>
    <m/>
    <m/>
    <m/>
    <m/>
    <m/>
    <m/>
    <m/>
    <m/>
    <m/>
    <m/>
    <m/>
    <m/>
    <m/>
    <m/>
    <m/>
    <m/>
    <m/>
    <m/>
    <m/>
    <m/>
  </r>
  <r>
    <b v="1"/>
    <n v="293"/>
    <s v="L-1524-315329300"/>
    <s v="1066871523"/>
    <s v="Aaf"/>
    <s v="https://portal.dnb.de/opac.htm?method=simpleSearch&amp;cqlMode=true&amp;query=idn%3D1066871523"/>
    <s v="III 25, 2"/>
    <s v="III 25, 2"/>
    <s v="X"/>
    <s v="Pergamentband"/>
    <x v="1"/>
    <s v="180°"/>
    <m/>
    <m/>
    <m/>
    <m/>
    <n v="1"/>
    <m/>
    <m/>
    <m/>
    <m/>
    <m/>
    <m/>
    <m/>
    <m/>
    <m/>
    <x v="0"/>
    <m/>
    <m/>
    <m/>
    <m/>
    <m/>
    <m/>
    <m/>
    <m/>
    <m/>
    <m/>
    <m/>
    <m/>
    <m/>
    <m/>
    <m/>
    <m/>
    <m/>
    <m/>
    <m/>
    <m/>
    <m/>
    <m/>
    <m/>
    <m/>
    <m/>
    <m/>
    <m/>
    <n v="0"/>
    <m/>
    <m/>
    <m/>
    <m/>
    <m/>
    <m/>
    <m/>
    <m/>
    <m/>
    <m/>
    <m/>
    <m/>
    <m/>
    <m/>
    <m/>
    <m/>
    <m/>
    <m/>
    <m/>
    <m/>
    <m/>
    <m/>
    <m/>
    <m/>
    <m/>
    <m/>
    <m/>
    <m/>
    <m/>
    <m/>
    <m/>
    <m/>
    <m/>
    <m/>
    <m/>
    <m/>
    <m/>
    <m/>
    <m/>
    <m/>
    <m/>
    <m/>
    <m/>
    <m/>
  </r>
  <r>
    <b v="1"/>
    <n v="294"/>
    <s v="L-1527-406933499"/>
    <s v="1132614945"/>
    <s v="Aaf"/>
    <s v="https://portal.dnb.de/opac.htm?method=simpleSearch&amp;cqlMode=true&amp;query=idn%3D1132614945"/>
    <s v="III 25, 3"/>
    <s v="III 25, 3"/>
    <m/>
    <s v="Ledereinband, Schließen, erhabene Buchbeschläge"/>
    <x v="2"/>
    <s v="80° bis 110°, einseitig digitalisierbar?"/>
    <s v="Schrift bis in den Falz"/>
    <m/>
    <s v="Kassette"/>
    <s v="Nein"/>
    <n v="0"/>
    <m/>
    <m/>
    <m/>
    <m/>
    <m/>
    <m/>
    <m/>
    <m/>
    <m/>
    <x v="0"/>
    <m/>
    <m/>
    <m/>
    <m/>
    <m/>
    <m/>
    <m/>
    <m/>
    <m/>
    <m/>
    <m/>
    <m/>
    <m/>
    <m/>
    <m/>
    <m/>
    <m/>
    <m/>
    <m/>
    <m/>
    <m/>
    <m/>
    <m/>
    <m/>
    <m/>
    <m/>
    <m/>
    <n v="0"/>
    <m/>
    <m/>
    <m/>
    <m/>
    <m/>
    <m/>
    <m/>
    <m/>
    <m/>
    <m/>
    <m/>
    <m/>
    <m/>
    <m/>
    <m/>
    <m/>
    <m/>
    <m/>
    <m/>
    <m/>
    <m/>
    <m/>
    <m/>
    <m/>
    <m/>
    <m/>
    <m/>
    <m/>
    <m/>
    <m/>
    <m/>
    <m/>
    <m/>
    <m/>
    <m/>
    <m/>
    <m/>
    <m/>
    <m/>
    <m/>
    <m/>
    <m/>
    <m/>
    <m/>
  </r>
  <r>
    <b v="0"/>
    <n v="295"/>
    <s v="L-1530-155465481"/>
    <s v="99435195X"/>
    <m/>
    <s v="https://portal.dnb.de/opac.htm?method=simpleSearch&amp;cqlMode=true&amp;query=idn%3D99435195X"/>
    <s v="III 26, 1"/>
    <m/>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m/>
    <s v="L-9999-678830347"/>
    <s v="1211119106"/>
    <s v="Qd"/>
    <m/>
    <s v="III 26, 1"/>
    <s v="III 26, 1"/>
    <m/>
    <m/>
    <x v="0"/>
    <m/>
    <m/>
    <m/>
    <m/>
    <m/>
    <m/>
    <m/>
    <m/>
    <m/>
    <m/>
    <m/>
    <m/>
    <m/>
    <m/>
    <m/>
    <x v="0"/>
    <m/>
    <m/>
    <m/>
    <m/>
    <m/>
    <m/>
    <m/>
    <m/>
    <m/>
    <m/>
    <m/>
    <m/>
    <m/>
    <m/>
    <m/>
    <m/>
    <m/>
    <m/>
    <m/>
    <m/>
    <m/>
    <m/>
    <m/>
    <m/>
    <m/>
    <m/>
    <m/>
    <m/>
    <m/>
    <m/>
    <m/>
    <m/>
    <m/>
    <m/>
    <m/>
    <m/>
    <m/>
    <m/>
    <m/>
    <m/>
    <m/>
    <m/>
    <m/>
    <m/>
    <m/>
    <m/>
    <m/>
    <m/>
    <m/>
    <m/>
    <m/>
    <m/>
    <m/>
    <m/>
    <m/>
    <m/>
    <m/>
    <m/>
    <m/>
    <m/>
    <m/>
    <m/>
    <m/>
    <m/>
    <m/>
    <m/>
    <m/>
    <m/>
    <m/>
    <m/>
    <m/>
    <m/>
  </r>
  <r>
    <b v="0"/>
    <n v="296"/>
    <s v="L-1881-163020639"/>
    <s v="996910387"/>
    <m/>
    <s v="https://portal.dnb.de/opac.htm?method=simpleSearch&amp;cqlMode=true&amp;query=idn%3D996910387"/>
    <s v="III 26, 1 (1. angebundenes Werk)"/>
    <m/>
    <m/>
    <m/>
    <x v="0"/>
    <m/>
    <m/>
    <m/>
    <m/>
    <m/>
    <m/>
    <m/>
    <m/>
    <m/>
    <m/>
    <m/>
    <m/>
    <m/>
    <m/>
    <m/>
    <x v="0"/>
    <m/>
    <m/>
    <m/>
    <m/>
    <m/>
    <m/>
    <m/>
    <m/>
    <m/>
    <m/>
    <m/>
    <m/>
    <m/>
    <m/>
    <m/>
    <m/>
    <m/>
    <m/>
    <m/>
    <m/>
    <m/>
    <m/>
    <m/>
    <m/>
    <m/>
    <m/>
    <m/>
    <n v="0"/>
    <m/>
    <m/>
    <m/>
    <m/>
    <m/>
    <m/>
    <m/>
    <m/>
    <m/>
    <m/>
    <m/>
    <m/>
    <m/>
    <m/>
    <m/>
    <m/>
    <m/>
    <m/>
    <m/>
    <m/>
    <m/>
    <m/>
    <m/>
    <m/>
    <m/>
    <m/>
    <m/>
    <m/>
    <m/>
    <m/>
    <m/>
    <m/>
    <m/>
    <m/>
    <m/>
    <m/>
    <m/>
    <m/>
    <m/>
    <m/>
    <m/>
    <m/>
    <m/>
    <m/>
  </r>
  <r>
    <b v="0"/>
    <n v="297"/>
    <s v="L-1880-170568237"/>
    <s v="1000401340"/>
    <m/>
    <s v="https://portal.dnb.de/opac.htm?method=simpleSearch&amp;cqlMode=true&amp;query=idn%3D1000401340"/>
    <s v="III 26, 1 (2. angebundenes Werk)"/>
    <m/>
    <m/>
    <m/>
    <x v="0"/>
    <m/>
    <m/>
    <m/>
    <m/>
    <m/>
    <m/>
    <m/>
    <m/>
    <m/>
    <m/>
    <m/>
    <m/>
    <m/>
    <m/>
    <m/>
    <x v="0"/>
    <m/>
    <m/>
    <m/>
    <m/>
    <m/>
    <m/>
    <m/>
    <m/>
    <m/>
    <m/>
    <m/>
    <m/>
    <m/>
    <m/>
    <m/>
    <m/>
    <m/>
    <m/>
    <m/>
    <m/>
    <m/>
    <m/>
    <m/>
    <m/>
    <m/>
    <m/>
    <m/>
    <n v="0"/>
    <m/>
    <m/>
    <m/>
    <m/>
    <m/>
    <m/>
    <m/>
    <m/>
    <m/>
    <m/>
    <m/>
    <m/>
    <m/>
    <m/>
    <m/>
    <m/>
    <m/>
    <m/>
    <m/>
    <m/>
    <m/>
    <m/>
    <m/>
    <m/>
    <m/>
    <m/>
    <m/>
    <m/>
    <m/>
    <m/>
    <m/>
    <m/>
    <m/>
    <m/>
    <m/>
    <m/>
    <m/>
    <m/>
    <m/>
    <m/>
    <m/>
    <m/>
    <m/>
    <m/>
  </r>
  <r>
    <b v="0"/>
    <n v="298"/>
    <s v="L-1873-170566617"/>
    <s v="26289377"/>
    <m/>
    <s v="https://portal.dnb.de/opac.htm?method=simpleSearch&amp;cqlMode=true&amp;query=idn%3D26289377"/>
    <s v="III 26, 1 (3 an)"/>
    <m/>
    <m/>
    <m/>
    <x v="0"/>
    <m/>
    <m/>
    <m/>
    <m/>
    <m/>
    <m/>
    <m/>
    <m/>
    <m/>
    <m/>
    <m/>
    <m/>
    <m/>
    <m/>
    <m/>
    <x v="0"/>
    <m/>
    <m/>
    <m/>
    <m/>
    <m/>
    <m/>
    <m/>
    <m/>
    <m/>
    <m/>
    <m/>
    <m/>
    <m/>
    <m/>
    <m/>
    <m/>
    <m/>
    <m/>
    <m/>
    <m/>
    <m/>
    <m/>
    <m/>
    <m/>
    <m/>
    <m/>
    <m/>
    <n v="0"/>
    <m/>
    <m/>
    <m/>
    <m/>
    <m/>
    <m/>
    <m/>
    <m/>
    <m/>
    <m/>
    <m/>
    <m/>
    <m/>
    <m/>
    <m/>
    <m/>
    <m/>
    <m/>
    <m/>
    <m/>
    <m/>
    <m/>
    <m/>
    <m/>
    <m/>
    <m/>
    <m/>
    <m/>
    <m/>
    <m/>
    <m/>
    <m/>
    <m/>
    <m/>
    <m/>
    <m/>
    <m/>
    <m/>
    <m/>
    <m/>
    <m/>
    <m/>
    <m/>
    <m/>
  </r>
  <r>
    <b v="0"/>
    <n v="299"/>
    <s v="L-1880-170566714"/>
    <s v="1000399702"/>
    <m/>
    <s v="https://portal.dnb.de/opac.htm?method=simpleSearch&amp;cqlMode=true&amp;query=idn%3D1000399702"/>
    <s v="III 26, 1 (3. angebundenes Werk)"/>
    <m/>
    <m/>
    <m/>
    <x v="0"/>
    <m/>
    <m/>
    <m/>
    <m/>
    <m/>
    <m/>
    <m/>
    <m/>
    <m/>
    <m/>
    <m/>
    <m/>
    <m/>
    <m/>
    <m/>
    <x v="0"/>
    <m/>
    <m/>
    <m/>
    <m/>
    <m/>
    <m/>
    <m/>
    <m/>
    <m/>
    <m/>
    <m/>
    <m/>
    <m/>
    <m/>
    <m/>
    <m/>
    <m/>
    <m/>
    <m/>
    <m/>
    <m/>
    <m/>
    <m/>
    <m/>
    <m/>
    <m/>
    <m/>
    <n v="0"/>
    <m/>
    <m/>
    <m/>
    <m/>
    <m/>
    <m/>
    <m/>
    <m/>
    <m/>
    <m/>
    <m/>
    <m/>
    <m/>
    <m/>
    <m/>
    <m/>
    <m/>
    <m/>
    <m/>
    <m/>
    <m/>
    <m/>
    <m/>
    <m/>
    <m/>
    <m/>
    <m/>
    <m/>
    <m/>
    <m/>
    <m/>
    <m/>
    <m/>
    <m/>
    <m/>
    <m/>
    <m/>
    <m/>
    <m/>
    <m/>
    <m/>
    <m/>
    <m/>
    <m/>
  </r>
  <r>
    <b v="0"/>
    <n v="300"/>
    <s v="L-1870-370531027"/>
    <s v="10730419"/>
    <m/>
    <s v="https://portal.dnb.de/opac.htm?method=simpleSearch&amp;cqlMode=true&amp;query=idn%3D10730419"/>
    <s v="III 26, 1 (angebunden)"/>
    <m/>
    <m/>
    <m/>
    <x v="0"/>
    <m/>
    <m/>
    <m/>
    <m/>
    <m/>
    <m/>
    <m/>
    <m/>
    <m/>
    <m/>
    <m/>
    <m/>
    <m/>
    <m/>
    <m/>
    <x v="0"/>
    <m/>
    <m/>
    <m/>
    <m/>
    <m/>
    <m/>
    <m/>
    <m/>
    <m/>
    <m/>
    <m/>
    <m/>
    <m/>
    <m/>
    <m/>
    <m/>
    <m/>
    <m/>
    <m/>
    <m/>
    <m/>
    <m/>
    <m/>
    <m/>
    <m/>
    <m/>
    <m/>
    <n v="0"/>
    <m/>
    <m/>
    <m/>
    <m/>
    <m/>
    <m/>
    <m/>
    <m/>
    <m/>
    <m/>
    <m/>
    <m/>
    <m/>
    <m/>
    <m/>
    <m/>
    <m/>
    <m/>
    <m/>
    <m/>
    <m/>
    <m/>
    <m/>
    <m/>
    <m/>
    <m/>
    <m/>
    <m/>
    <m/>
    <m/>
    <m/>
    <m/>
    <m/>
    <m/>
    <m/>
    <m/>
    <m/>
    <m/>
    <m/>
    <m/>
    <m/>
    <m/>
    <m/>
    <m/>
  </r>
  <r>
    <b v="0"/>
    <n v="301"/>
    <s v="L-1523-315492783"/>
    <s v="1066962413"/>
    <m/>
    <s v="https://portal.dnb.de/opac.htm?method=simpleSearch&amp;cqlMode=true&amp;query=idn%3D1066962413"/>
    <s v="III 28, 1"/>
    <m/>
    <s v="X"/>
    <s v="Halbledereinband, Schließen, erhabene Buchbeschläge"/>
    <x v="1"/>
    <s v="80° bis 110°, einseitig digitalisierbar?"/>
    <s v="hohler Rücken"/>
    <m/>
    <s v="Buchschuh"/>
    <s v="Nein"/>
    <n v="1"/>
    <m/>
    <m/>
    <m/>
    <m/>
    <m/>
    <m/>
    <m/>
    <m/>
    <m/>
    <x v="0"/>
    <m/>
    <m/>
    <m/>
    <m/>
    <m/>
    <m/>
    <m/>
    <m/>
    <m/>
    <m/>
    <m/>
    <m/>
    <m/>
    <m/>
    <m/>
    <m/>
    <m/>
    <m/>
    <m/>
    <m/>
    <m/>
    <m/>
    <m/>
    <m/>
    <m/>
    <m/>
    <m/>
    <n v="0"/>
    <m/>
    <m/>
    <m/>
    <m/>
    <m/>
    <m/>
    <m/>
    <m/>
    <m/>
    <m/>
    <m/>
    <m/>
    <m/>
    <m/>
    <m/>
    <m/>
    <m/>
    <m/>
    <m/>
    <m/>
    <m/>
    <m/>
    <m/>
    <m/>
    <m/>
    <m/>
    <m/>
    <m/>
    <m/>
    <m/>
    <m/>
    <m/>
    <m/>
    <m/>
    <m/>
    <m/>
    <m/>
    <m/>
    <m/>
    <m/>
    <m/>
    <m/>
    <m/>
    <m/>
  </r>
  <r>
    <b v="1"/>
    <m/>
    <s v="L-9999-414831152"/>
    <s v="1138314196"/>
    <s v="Qd"/>
    <m/>
    <s v="III 28, 1"/>
    <s v="III 28, 1"/>
    <m/>
    <m/>
    <x v="0"/>
    <m/>
    <m/>
    <m/>
    <m/>
    <m/>
    <m/>
    <m/>
    <m/>
    <m/>
    <m/>
    <m/>
    <m/>
    <m/>
    <m/>
    <m/>
    <x v="0"/>
    <m/>
    <m/>
    <m/>
    <m/>
    <m/>
    <m/>
    <m/>
    <m/>
    <m/>
    <m/>
    <m/>
    <m/>
    <m/>
    <m/>
    <m/>
    <m/>
    <m/>
    <m/>
    <m/>
    <m/>
    <m/>
    <m/>
    <m/>
    <m/>
    <m/>
    <m/>
    <m/>
    <m/>
    <m/>
    <m/>
    <m/>
    <m/>
    <m/>
    <m/>
    <m/>
    <m/>
    <m/>
    <m/>
    <m/>
    <m/>
    <m/>
    <m/>
    <m/>
    <m/>
    <m/>
    <m/>
    <m/>
    <m/>
    <m/>
    <m/>
    <m/>
    <m/>
    <m/>
    <m/>
    <m/>
    <m/>
    <m/>
    <m/>
    <m/>
    <m/>
    <m/>
    <m/>
    <m/>
    <m/>
    <m/>
    <m/>
    <m/>
    <m/>
    <m/>
    <m/>
    <m/>
    <m/>
  </r>
  <r>
    <b v="0"/>
    <n v="304"/>
    <s v="L-1896-670707023"/>
    <s v="19699794"/>
    <m/>
    <s v="https://portal.dnb.de/opac.htm?method=simpleSearch&amp;cqlMode=true&amp;query=idn%3D19699794"/>
    <s v="III 28, 1 (1. angebundenes Werk)"/>
    <m/>
    <m/>
    <m/>
    <x v="0"/>
    <m/>
    <m/>
    <m/>
    <m/>
    <m/>
    <m/>
    <m/>
    <m/>
    <m/>
    <m/>
    <m/>
    <m/>
    <m/>
    <m/>
    <m/>
    <x v="0"/>
    <m/>
    <m/>
    <m/>
    <m/>
    <m/>
    <m/>
    <m/>
    <m/>
    <m/>
    <m/>
    <m/>
    <m/>
    <m/>
    <m/>
    <m/>
    <m/>
    <m/>
    <m/>
    <m/>
    <m/>
    <m/>
    <m/>
    <m/>
    <m/>
    <m/>
    <m/>
    <m/>
    <n v="0"/>
    <m/>
    <m/>
    <m/>
    <m/>
    <m/>
    <m/>
    <m/>
    <m/>
    <m/>
    <m/>
    <m/>
    <m/>
    <m/>
    <m/>
    <m/>
    <m/>
    <m/>
    <m/>
    <m/>
    <m/>
    <m/>
    <m/>
    <m/>
    <m/>
    <m/>
    <m/>
    <m/>
    <m/>
    <m/>
    <m/>
    <m/>
    <m/>
    <m/>
    <m/>
    <m/>
    <m/>
    <m/>
    <m/>
    <m/>
    <m/>
    <m/>
    <m/>
    <m/>
    <m/>
  </r>
  <r>
    <b v="0"/>
    <n v="305"/>
    <s v="L-1880-670707007"/>
    <s v="1208738313"/>
    <m/>
    <s v="https://portal.dnb.de/opac.htm?method=simpleSearch&amp;cqlMode=true&amp;query=idn%3D1208738313"/>
    <s v="III 28, 1 (1.angebundenes Werk)"/>
    <m/>
    <m/>
    <m/>
    <x v="0"/>
    <m/>
    <m/>
    <m/>
    <m/>
    <m/>
    <m/>
    <m/>
    <m/>
    <m/>
    <m/>
    <m/>
    <m/>
    <m/>
    <m/>
    <m/>
    <x v="0"/>
    <m/>
    <m/>
    <m/>
    <m/>
    <m/>
    <m/>
    <m/>
    <m/>
    <m/>
    <m/>
    <m/>
    <m/>
    <m/>
    <m/>
    <m/>
    <m/>
    <m/>
    <m/>
    <m/>
    <m/>
    <m/>
    <m/>
    <m/>
    <m/>
    <m/>
    <m/>
    <m/>
    <n v="0"/>
    <m/>
    <m/>
    <m/>
    <m/>
    <m/>
    <m/>
    <m/>
    <m/>
    <m/>
    <m/>
    <m/>
    <m/>
    <m/>
    <m/>
    <m/>
    <m/>
    <m/>
    <m/>
    <m/>
    <m/>
    <m/>
    <m/>
    <m/>
    <m/>
    <m/>
    <m/>
    <m/>
    <m/>
    <m/>
    <m/>
    <m/>
    <m/>
    <m/>
    <m/>
    <m/>
    <m/>
    <m/>
    <m/>
    <m/>
    <m/>
    <m/>
    <m/>
    <m/>
    <m/>
  </r>
  <r>
    <b v="0"/>
    <n v="306"/>
    <s v="L-1880-670819859"/>
    <s v="1208798723"/>
    <m/>
    <s v="https://portal.dnb.de/opac.htm?method=simpleSearch&amp;cqlMode=true&amp;query=idn%3D1208798723"/>
    <s v="III 28, 1 (2. angebundenes Werk)"/>
    <m/>
    <m/>
    <m/>
    <x v="0"/>
    <m/>
    <m/>
    <m/>
    <m/>
    <m/>
    <m/>
    <m/>
    <m/>
    <m/>
    <m/>
    <m/>
    <m/>
    <m/>
    <m/>
    <m/>
    <x v="0"/>
    <m/>
    <m/>
    <m/>
    <m/>
    <m/>
    <m/>
    <m/>
    <m/>
    <m/>
    <m/>
    <m/>
    <m/>
    <m/>
    <m/>
    <m/>
    <m/>
    <m/>
    <m/>
    <m/>
    <m/>
    <m/>
    <m/>
    <m/>
    <m/>
    <m/>
    <m/>
    <m/>
    <n v="0"/>
    <m/>
    <m/>
    <m/>
    <m/>
    <m/>
    <m/>
    <m/>
    <m/>
    <m/>
    <m/>
    <m/>
    <m/>
    <m/>
    <m/>
    <m/>
    <m/>
    <m/>
    <m/>
    <m/>
    <m/>
    <m/>
    <m/>
    <m/>
    <m/>
    <m/>
    <m/>
    <m/>
    <m/>
    <m/>
    <m/>
    <m/>
    <m/>
    <m/>
    <m/>
    <m/>
    <m/>
    <m/>
    <m/>
    <m/>
    <m/>
    <m/>
    <m/>
    <m/>
    <m/>
  </r>
  <r>
    <b v="0"/>
    <n v="307"/>
    <s v="L-1880-670014834"/>
    <s v="120834126X"/>
    <m/>
    <s v="https://portal.dnb.de/opac.htm?method=simpleSearch&amp;cqlMode=true&amp;query=idn%3D120834126X"/>
    <s v="III 28, 1 (3.angebundenes Werk)"/>
    <m/>
    <m/>
    <m/>
    <x v="0"/>
    <m/>
    <m/>
    <m/>
    <m/>
    <m/>
    <m/>
    <m/>
    <m/>
    <m/>
    <m/>
    <m/>
    <m/>
    <m/>
    <m/>
    <m/>
    <x v="0"/>
    <m/>
    <m/>
    <m/>
    <m/>
    <m/>
    <m/>
    <m/>
    <m/>
    <m/>
    <m/>
    <m/>
    <m/>
    <m/>
    <m/>
    <m/>
    <m/>
    <m/>
    <m/>
    <m/>
    <m/>
    <m/>
    <m/>
    <m/>
    <m/>
    <m/>
    <m/>
    <m/>
    <n v="0"/>
    <m/>
    <m/>
    <m/>
    <m/>
    <m/>
    <m/>
    <m/>
    <m/>
    <m/>
    <m/>
    <m/>
    <m/>
    <m/>
    <m/>
    <m/>
    <m/>
    <m/>
    <m/>
    <m/>
    <m/>
    <m/>
    <m/>
    <m/>
    <m/>
    <m/>
    <m/>
    <m/>
    <m/>
    <m/>
    <m/>
    <m/>
    <m/>
    <m/>
    <m/>
    <m/>
    <m/>
    <m/>
    <m/>
    <m/>
    <m/>
    <m/>
    <m/>
    <m/>
    <m/>
  </r>
  <r>
    <b v="0"/>
    <n v="308"/>
    <s v="L-1880-670952753"/>
    <s v="1208877550"/>
    <m/>
    <s v="https://portal.dnb.de/opac.htm?method=simpleSearch&amp;cqlMode=true&amp;query=idn%3D1208877550"/>
    <s v="III 28, 1 (4. angebundenes Werk)"/>
    <m/>
    <m/>
    <m/>
    <x v="0"/>
    <m/>
    <m/>
    <m/>
    <m/>
    <m/>
    <m/>
    <m/>
    <m/>
    <m/>
    <m/>
    <m/>
    <m/>
    <m/>
    <m/>
    <m/>
    <x v="0"/>
    <m/>
    <m/>
    <m/>
    <m/>
    <m/>
    <m/>
    <m/>
    <m/>
    <m/>
    <m/>
    <m/>
    <m/>
    <m/>
    <m/>
    <m/>
    <m/>
    <m/>
    <m/>
    <m/>
    <m/>
    <m/>
    <m/>
    <m/>
    <m/>
    <m/>
    <m/>
    <m/>
    <n v="0"/>
    <m/>
    <m/>
    <m/>
    <m/>
    <m/>
    <m/>
    <m/>
    <m/>
    <m/>
    <m/>
    <m/>
    <m/>
    <m/>
    <m/>
    <m/>
    <m/>
    <m/>
    <m/>
    <m/>
    <m/>
    <m/>
    <m/>
    <m/>
    <m/>
    <m/>
    <m/>
    <m/>
    <m/>
    <m/>
    <m/>
    <m/>
    <m/>
    <m/>
    <m/>
    <m/>
    <m/>
    <m/>
    <m/>
    <m/>
    <m/>
    <m/>
    <m/>
    <m/>
    <m/>
  </r>
  <r>
    <b v="1"/>
    <n v="302"/>
    <s v="L-1524-315490993"/>
    <s v="106696050X"/>
    <s v="Aaf"/>
    <s v="https://portal.dnb.de/opac.htm?method=simpleSearch&amp;cqlMode=true&amp;query=idn%3D106696050X"/>
    <s v="III 28, 2"/>
    <s v="III 28, 2"/>
    <s v="X"/>
    <s v="Ledereinband"/>
    <x v="1"/>
    <s v="180°"/>
    <s v="hohler Rücken"/>
    <m/>
    <m/>
    <m/>
    <n v="0"/>
    <m/>
    <m/>
    <m/>
    <m/>
    <m/>
    <m/>
    <m/>
    <m/>
    <m/>
    <x v="0"/>
    <m/>
    <m/>
    <m/>
    <m/>
    <m/>
    <m/>
    <m/>
    <m/>
    <m/>
    <m/>
    <m/>
    <m/>
    <m/>
    <m/>
    <m/>
    <m/>
    <m/>
    <m/>
    <m/>
    <m/>
    <m/>
    <m/>
    <m/>
    <m/>
    <m/>
    <m/>
    <m/>
    <n v="0"/>
    <m/>
    <m/>
    <m/>
    <m/>
    <m/>
    <m/>
    <m/>
    <m/>
    <m/>
    <m/>
    <m/>
    <m/>
    <m/>
    <m/>
    <m/>
    <m/>
    <m/>
    <m/>
    <m/>
    <m/>
    <m/>
    <m/>
    <m/>
    <m/>
    <m/>
    <m/>
    <m/>
    <m/>
    <m/>
    <m/>
    <m/>
    <m/>
    <m/>
    <m/>
    <m/>
    <m/>
    <m/>
    <m/>
    <m/>
    <m/>
    <m/>
    <m/>
    <m/>
    <m/>
  </r>
  <r>
    <b v="1"/>
    <n v="303"/>
    <s v="L-1524-315491981"/>
    <s v="1066961581"/>
    <s v="Aaf"/>
    <s v="https://portal.dnb.de/opac.htm?method=simpleSearch&amp;cqlMode=true&amp;query=idn%3D1066961581"/>
    <s v="III 28, 3"/>
    <s v="III 28, 3"/>
    <s v="X"/>
    <s v="Halbledereinband, Schließen, erhabene Buchbeschläge"/>
    <x v="1"/>
    <s v="80° bis 110°, einseitig digitalisierbar?"/>
    <m/>
    <m/>
    <s v="Mappe"/>
    <s v="Nein"/>
    <n v="3"/>
    <m/>
    <m/>
    <m/>
    <m/>
    <m/>
    <m/>
    <m/>
    <m/>
    <m/>
    <x v="0"/>
    <m/>
    <m/>
    <m/>
    <m/>
    <m/>
    <m/>
    <m/>
    <m/>
    <m/>
    <m/>
    <m/>
    <m/>
    <m/>
    <m/>
    <m/>
    <m/>
    <m/>
    <m/>
    <m/>
    <m/>
    <m/>
    <m/>
    <m/>
    <m/>
    <m/>
    <m/>
    <m/>
    <n v="0"/>
    <m/>
    <m/>
    <m/>
    <m/>
    <m/>
    <m/>
    <m/>
    <m/>
    <m/>
    <m/>
    <m/>
    <m/>
    <m/>
    <m/>
    <m/>
    <m/>
    <m/>
    <m/>
    <m/>
    <m/>
    <m/>
    <m/>
    <m/>
    <m/>
    <m/>
    <m/>
    <m/>
    <m/>
    <m/>
    <m/>
    <m/>
    <m/>
    <m/>
    <m/>
    <m/>
    <m/>
    <m/>
    <m/>
    <m/>
    <m/>
    <m/>
    <m/>
    <m/>
    <m/>
  </r>
  <r>
    <b v="1"/>
    <n v="309"/>
    <s v="L-1559-315488298"/>
    <s v="1066957673"/>
    <s v="Aaf"/>
    <s v="https://portal.dnb.de/opac.htm?method=simpleSearch&amp;cqlMode=true&amp;query=idn%3D1066957673"/>
    <s v="III 29, 2"/>
    <s v="III 29, 2"/>
    <s v="X"/>
    <s v="Papier- oder Pappeinband"/>
    <x v="1"/>
    <s v="180°"/>
    <m/>
    <m/>
    <s v="Mappe"/>
    <s v="Ja"/>
    <n v="0"/>
    <m/>
    <m/>
    <m/>
    <m/>
    <m/>
    <m/>
    <m/>
    <m/>
    <m/>
    <x v="0"/>
    <m/>
    <m/>
    <m/>
    <m/>
    <m/>
    <m/>
    <m/>
    <m/>
    <m/>
    <m/>
    <m/>
    <m/>
    <m/>
    <m/>
    <m/>
    <m/>
    <m/>
    <m/>
    <m/>
    <m/>
    <m/>
    <m/>
    <m/>
    <m/>
    <m/>
    <m/>
    <m/>
    <n v="0"/>
    <m/>
    <m/>
    <m/>
    <m/>
    <m/>
    <m/>
    <m/>
    <m/>
    <m/>
    <m/>
    <m/>
    <m/>
    <m/>
    <m/>
    <m/>
    <m/>
    <m/>
    <m/>
    <m/>
    <m/>
    <m/>
    <m/>
    <m/>
    <m/>
    <m/>
    <m/>
    <m/>
    <m/>
    <m/>
    <m/>
    <m/>
    <m/>
    <m/>
    <m/>
    <m/>
    <m/>
    <m/>
    <m/>
    <m/>
    <m/>
    <m/>
    <m/>
    <m/>
    <m/>
  </r>
  <r>
    <b v="1"/>
    <n v="310"/>
    <s v="L-1560-315492740"/>
    <s v="1066962367"/>
    <s v="Aaf"/>
    <s v="https://portal.dnb.de/opac.htm?method=simpleSearch&amp;cqlMode=true&amp;query=idn%3D1066962367"/>
    <s v="III 29, 3"/>
    <s v="III 29, 3"/>
    <s v="X"/>
    <s v="Halbpergamentband, Schließen, erhabene Buchbeschläge"/>
    <x v="1"/>
    <s v="180°"/>
    <s v="hohler Rücken, stark deformiertes Objekt"/>
    <m/>
    <s v="Buchschuh"/>
    <s v="Nein"/>
    <n v="1"/>
    <m/>
    <m/>
    <m/>
    <m/>
    <m/>
    <m/>
    <m/>
    <m/>
    <m/>
    <x v="8"/>
    <s v="x"/>
    <m/>
    <s v="h"/>
    <m/>
    <m/>
    <m/>
    <m/>
    <m/>
    <s v="Pa"/>
    <m/>
    <m/>
    <m/>
    <m/>
    <m/>
    <m/>
    <m/>
    <m/>
    <m/>
    <m/>
    <m/>
    <m/>
    <m/>
    <s v="110"/>
    <m/>
    <m/>
    <m/>
    <s v="n"/>
    <n v="0"/>
    <m/>
    <m/>
    <m/>
    <s v="x"/>
    <m/>
    <m/>
    <m/>
    <s v="Schaden ist stabil"/>
    <m/>
    <m/>
    <m/>
    <m/>
    <m/>
    <m/>
    <m/>
    <m/>
    <m/>
    <m/>
    <m/>
    <m/>
    <m/>
    <m/>
    <m/>
    <m/>
    <m/>
    <m/>
    <m/>
    <m/>
    <m/>
    <m/>
    <m/>
    <m/>
    <m/>
    <m/>
    <m/>
    <m/>
    <m/>
    <m/>
    <m/>
    <m/>
    <m/>
    <m/>
    <m/>
    <m/>
  </r>
  <r>
    <b v="1"/>
    <n v="311"/>
    <s v="L-1554-171708245"/>
    <s v="1000941396"/>
    <s v="Aal"/>
    <s v="https://portal.dnb.de/opac.htm?method=simpleSearch&amp;cqlMode=true&amp;query=idn%3D1000941396"/>
    <s v="III 29, 4"/>
    <s v="III 29, 4"/>
    <m/>
    <s v="Halbpergamentband"/>
    <x v="1"/>
    <s v="180°"/>
    <s v="hohler Rücken"/>
    <m/>
    <m/>
    <m/>
    <n v="0"/>
    <m/>
    <m/>
    <m/>
    <m/>
    <m/>
    <m/>
    <m/>
    <m/>
    <m/>
    <x v="0"/>
    <m/>
    <m/>
    <m/>
    <m/>
    <m/>
    <m/>
    <m/>
    <m/>
    <m/>
    <m/>
    <m/>
    <m/>
    <m/>
    <m/>
    <m/>
    <m/>
    <m/>
    <m/>
    <m/>
    <m/>
    <m/>
    <m/>
    <m/>
    <m/>
    <m/>
    <m/>
    <m/>
    <n v="0"/>
    <m/>
    <m/>
    <m/>
    <m/>
    <m/>
    <m/>
    <m/>
    <m/>
    <m/>
    <m/>
    <m/>
    <m/>
    <m/>
    <m/>
    <m/>
    <m/>
    <m/>
    <m/>
    <m/>
    <m/>
    <m/>
    <m/>
    <m/>
    <m/>
    <m/>
    <m/>
    <m/>
    <m/>
    <m/>
    <m/>
    <m/>
    <m/>
    <m/>
    <m/>
    <m/>
    <m/>
    <m/>
    <m/>
    <m/>
    <m/>
    <m/>
    <m/>
    <m/>
    <m/>
  </r>
  <r>
    <b v="1"/>
    <n v="312"/>
    <s v="L-1560-154524085"/>
    <s v="994116683"/>
    <s v="Aal"/>
    <s v="https://portal.dnb.de/opac.htm?method=simpleSearch&amp;cqlMode=true&amp;query=idn%3D994116683"/>
    <s v="III 29, 5"/>
    <s v="III 29, 5"/>
    <m/>
    <s v="Ledereinband, Schließen, erhabene Buchbeschläge"/>
    <x v="1"/>
    <s v="80° bis 110°, einseitig digitalisierbar?"/>
    <s v="welliger Buchblock"/>
    <m/>
    <m/>
    <m/>
    <n v="2"/>
    <m/>
    <m/>
    <m/>
    <m/>
    <m/>
    <m/>
    <m/>
    <m/>
    <m/>
    <x v="3"/>
    <m/>
    <m/>
    <s v="f"/>
    <m/>
    <m/>
    <m/>
    <m/>
    <m/>
    <s v="Pa"/>
    <m/>
    <m/>
    <m/>
    <m/>
    <m/>
    <m/>
    <m/>
    <m/>
    <m/>
    <m/>
    <m/>
    <m/>
    <m/>
    <s v="45"/>
    <m/>
    <m/>
    <m/>
    <s v="n"/>
    <n v="0"/>
    <m/>
    <m/>
    <m/>
    <m/>
    <m/>
    <m/>
    <m/>
    <s v="Schaden ist stabil"/>
    <m/>
    <m/>
    <m/>
    <m/>
    <m/>
    <m/>
    <m/>
    <m/>
    <m/>
    <m/>
    <m/>
    <m/>
    <m/>
    <m/>
    <m/>
    <m/>
    <m/>
    <m/>
    <m/>
    <m/>
    <m/>
    <m/>
    <m/>
    <m/>
    <m/>
    <m/>
    <m/>
    <m/>
    <m/>
    <m/>
    <m/>
    <m/>
    <m/>
    <m/>
    <m/>
    <m/>
  </r>
  <r>
    <b v="1"/>
    <n v="313"/>
    <s v="L-1514-315493143"/>
    <s v="1066962855"/>
    <s v="Aaf"/>
    <s v="https://portal.dnb.de/opac.htm?method=simpleSearch&amp;cqlMode=true&amp;query=idn%3D1066962855"/>
    <s v="III 30, 1"/>
    <s v="III 30, 1"/>
    <s v="X"/>
    <s v="Pergamentband"/>
    <x v="1"/>
    <s v="80° bis 110°, einseitig digitalisierbar?"/>
    <s v="hohler Rücken"/>
    <m/>
    <m/>
    <m/>
    <n v="0"/>
    <m/>
    <m/>
    <m/>
    <m/>
    <m/>
    <m/>
    <m/>
    <m/>
    <m/>
    <x v="0"/>
    <m/>
    <m/>
    <m/>
    <m/>
    <m/>
    <m/>
    <m/>
    <m/>
    <m/>
    <m/>
    <m/>
    <m/>
    <m/>
    <m/>
    <m/>
    <m/>
    <m/>
    <m/>
    <m/>
    <m/>
    <m/>
    <m/>
    <m/>
    <m/>
    <m/>
    <m/>
    <m/>
    <n v="0"/>
    <m/>
    <m/>
    <m/>
    <m/>
    <m/>
    <m/>
    <m/>
    <m/>
    <m/>
    <m/>
    <m/>
    <m/>
    <m/>
    <m/>
    <m/>
    <m/>
    <m/>
    <m/>
    <m/>
    <m/>
    <m/>
    <m/>
    <m/>
    <m/>
    <m/>
    <m/>
    <m/>
    <m/>
    <m/>
    <m/>
    <m/>
    <m/>
    <m/>
    <m/>
    <m/>
    <m/>
    <m/>
    <m/>
    <m/>
    <m/>
    <m/>
    <m/>
    <m/>
    <m/>
  </r>
  <r>
    <b v="1"/>
    <n v="317"/>
    <s v="L-1519-158978161"/>
    <s v="995212651"/>
    <s v="Aal"/>
    <s v="https://portal.dnb.de/opac.htm?method=simpleSearch&amp;cqlMode=true&amp;query=idn%3D995212651"/>
    <s v="III 30, 1 a"/>
    <s v="III 30, 1 a"/>
    <m/>
    <s v="Pergamentband, Broschur"/>
    <x v="1"/>
    <s v="80° bis 110°, einseitig digitalisierbar?"/>
    <m/>
    <m/>
    <s v="Kassette"/>
    <s v="Nein"/>
    <n v="1"/>
    <m/>
    <m/>
    <m/>
    <m/>
    <m/>
    <m/>
    <m/>
    <m/>
    <m/>
    <x v="0"/>
    <m/>
    <m/>
    <m/>
    <m/>
    <m/>
    <m/>
    <m/>
    <m/>
    <m/>
    <m/>
    <m/>
    <m/>
    <m/>
    <m/>
    <m/>
    <m/>
    <m/>
    <m/>
    <m/>
    <m/>
    <m/>
    <m/>
    <m/>
    <m/>
    <m/>
    <m/>
    <m/>
    <n v="0"/>
    <m/>
    <m/>
    <m/>
    <m/>
    <m/>
    <m/>
    <m/>
    <m/>
    <m/>
    <m/>
    <m/>
    <m/>
    <m/>
    <m/>
    <m/>
    <m/>
    <m/>
    <m/>
    <m/>
    <m/>
    <m/>
    <m/>
    <m/>
    <m/>
    <m/>
    <m/>
    <m/>
    <m/>
    <m/>
    <m/>
    <m/>
    <m/>
    <m/>
    <m/>
    <m/>
    <m/>
    <m/>
    <m/>
    <m/>
    <m/>
    <m/>
    <m/>
    <m/>
    <m/>
  </r>
  <r>
    <b v="1"/>
    <n v="318"/>
    <s v="L-1519-158977858"/>
    <s v="995212384"/>
    <s v="Aal"/>
    <s v="https://portal.dnb.de/opac.htm?method=simpleSearch&amp;cqlMode=true&amp;query=idn%3D995212384"/>
    <s v="III 30, 1 b"/>
    <s v="III 30, 1 b"/>
    <s v="X"/>
    <s v="Halbledereinband"/>
    <x v="1"/>
    <s v="80° bis 110°, einseitig digitalisierbar?"/>
    <s v="hohler Rücken, stark brüchiges Einbandmaterial"/>
    <m/>
    <m/>
    <m/>
    <n v="3"/>
    <m/>
    <m/>
    <m/>
    <m/>
    <m/>
    <m/>
    <m/>
    <m/>
    <m/>
    <x v="6"/>
    <m/>
    <m/>
    <s v="h/E"/>
    <m/>
    <s v="x"/>
    <m/>
    <m/>
    <m/>
    <s v="Pa"/>
    <s v="x"/>
    <m/>
    <m/>
    <m/>
    <m/>
    <m/>
    <m/>
    <m/>
    <m/>
    <m/>
    <m/>
    <m/>
    <m/>
    <s v="110"/>
    <m/>
    <m/>
    <s v="x"/>
    <s v="n"/>
    <n v="0"/>
    <m/>
    <m/>
    <m/>
    <m/>
    <m/>
    <m/>
    <m/>
    <m/>
    <m/>
    <s v="Umschlag (Leder pudert)"/>
    <m/>
    <m/>
    <m/>
    <m/>
    <m/>
    <m/>
    <m/>
    <m/>
    <m/>
    <m/>
    <m/>
    <m/>
    <m/>
    <m/>
    <m/>
    <m/>
    <m/>
    <m/>
    <m/>
    <m/>
    <m/>
    <m/>
    <m/>
    <m/>
    <m/>
    <m/>
    <m/>
    <m/>
    <m/>
    <m/>
    <m/>
    <m/>
    <m/>
    <m/>
  </r>
  <r>
    <b v="0"/>
    <n v="314"/>
    <s v="L-1523-315489340"/>
    <s v="1066958734"/>
    <m/>
    <s v="https://portal.dnb.de/opac.htm?method=simpleSearch&amp;cqlMode=true&amp;query=idn%3D1066958734"/>
    <s v="III 30, 2"/>
    <m/>
    <m/>
    <m/>
    <x v="0"/>
    <m/>
    <m/>
    <m/>
    <m/>
    <m/>
    <m/>
    <m/>
    <m/>
    <m/>
    <m/>
    <m/>
    <m/>
    <m/>
    <m/>
    <m/>
    <x v="0"/>
    <m/>
    <m/>
    <m/>
    <m/>
    <m/>
    <m/>
    <m/>
    <m/>
    <m/>
    <m/>
    <m/>
    <m/>
    <m/>
    <m/>
    <m/>
    <m/>
    <m/>
    <m/>
    <m/>
    <m/>
    <m/>
    <m/>
    <m/>
    <m/>
    <m/>
    <m/>
    <m/>
    <n v="0"/>
    <m/>
    <m/>
    <m/>
    <m/>
    <m/>
    <m/>
    <m/>
    <m/>
    <m/>
    <m/>
    <m/>
    <m/>
    <m/>
    <m/>
    <m/>
    <m/>
    <m/>
    <m/>
    <m/>
    <m/>
    <m/>
    <m/>
    <m/>
    <m/>
    <m/>
    <m/>
    <m/>
    <m/>
    <m/>
    <m/>
    <m/>
    <m/>
    <m/>
    <m/>
    <m/>
    <m/>
    <m/>
    <m/>
    <m/>
    <m/>
    <m/>
    <m/>
    <m/>
    <m/>
  </r>
  <r>
    <b v="1"/>
    <m/>
    <s v="L-9999-41474702X"/>
    <s v="1138242128"/>
    <s v="Qd"/>
    <m/>
    <s v="III 30, 2"/>
    <s v="III 30, 2"/>
    <m/>
    <m/>
    <x v="0"/>
    <m/>
    <m/>
    <m/>
    <m/>
    <m/>
    <m/>
    <m/>
    <m/>
    <m/>
    <m/>
    <m/>
    <m/>
    <m/>
    <m/>
    <m/>
    <x v="0"/>
    <m/>
    <m/>
    <m/>
    <m/>
    <m/>
    <m/>
    <m/>
    <m/>
    <m/>
    <m/>
    <m/>
    <m/>
    <m/>
    <m/>
    <m/>
    <m/>
    <m/>
    <m/>
    <m/>
    <m/>
    <m/>
    <m/>
    <m/>
    <m/>
    <m/>
    <m/>
    <m/>
    <m/>
    <m/>
    <m/>
    <m/>
    <m/>
    <m/>
    <m/>
    <m/>
    <m/>
    <m/>
    <m/>
    <m/>
    <m/>
    <m/>
    <m/>
    <m/>
    <m/>
    <m/>
    <m/>
    <m/>
    <m/>
    <m/>
    <m/>
    <m/>
    <m/>
    <m/>
    <m/>
    <m/>
    <m/>
    <m/>
    <m/>
    <m/>
    <m/>
    <m/>
    <m/>
    <m/>
    <m/>
    <m/>
    <m/>
    <m/>
    <m/>
    <m/>
    <m/>
    <m/>
    <m/>
  </r>
  <r>
    <b v="0"/>
    <n v="319"/>
    <s v="L-1881-670704695"/>
    <s v="1208734385"/>
    <m/>
    <s v="https://portal.dnb.de/opac.htm?method=simpleSearch&amp;cqlMode=true&amp;query=idn%3D1208734385"/>
    <s v="III 30, 2 (1. angebundenes Werk)"/>
    <m/>
    <s v="X"/>
    <s v="Halbledereinband"/>
    <x v="1"/>
    <s v="80° bis 110°, einseitig digitalisierbar?"/>
    <s v="hohler Rücken, Mehrfacheinbände innerhalb eines Buches"/>
    <m/>
    <m/>
    <m/>
    <n v="2"/>
    <m/>
    <m/>
    <m/>
    <m/>
    <m/>
    <m/>
    <m/>
    <m/>
    <m/>
    <x v="0"/>
    <m/>
    <m/>
    <m/>
    <m/>
    <m/>
    <m/>
    <m/>
    <m/>
    <m/>
    <m/>
    <m/>
    <m/>
    <m/>
    <m/>
    <m/>
    <m/>
    <m/>
    <m/>
    <m/>
    <m/>
    <m/>
    <m/>
    <m/>
    <m/>
    <m/>
    <m/>
    <m/>
    <n v="0"/>
    <m/>
    <m/>
    <m/>
    <m/>
    <m/>
    <m/>
    <m/>
    <m/>
    <m/>
    <m/>
    <m/>
    <m/>
    <m/>
    <m/>
    <m/>
    <m/>
    <m/>
    <m/>
    <m/>
    <m/>
    <m/>
    <m/>
    <m/>
    <m/>
    <m/>
    <m/>
    <m/>
    <m/>
    <m/>
    <m/>
    <m/>
    <m/>
    <m/>
    <m/>
    <m/>
    <m/>
    <m/>
    <m/>
    <m/>
    <m/>
    <m/>
    <m/>
    <m/>
    <m/>
  </r>
  <r>
    <b v="0"/>
    <n v="320"/>
    <s v="L-1879-670801143"/>
    <s v="1208775456"/>
    <m/>
    <s v="https://portal.dnb.de/opac.htm?method=simpleSearch&amp;cqlMode=true&amp;query=idn%3D1208775456"/>
    <s v="III 30, 2 (2. angebundenes Werk)"/>
    <m/>
    <m/>
    <m/>
    <x v="0"/>
    <m/>
    <m/>
    <m/>
    <m/>
    <m/>
    <m/>
    <m/>
    <m/>
    <m/>
    <m/>
    <m/>
    <m/>
    <m/>
    <m/>
    <m/>
    <x v="0"/>
    <m/>
    <m/>
    <m/>
    <m/>
    <m/>
    <m/>
    <m/>
    <m/>
    <m/>
    <m/>
    <m/>
    <m/>
    <m/>
    <m/>
    <m/>
    <m/>
    <m/>
    <m/>
    <m/>
    <m/>
    <m/>
    <m/>
    <m/>
    <m/>
    <m/>
    <m/>
    <m/>
    <n v="0"/>
    <m/>
    <m/>
    <m/>
    <m/>
    <m/>
    <m/>
    <m/>
    <m/>
    <m/>
    <m/>
    <m/>
    <m/>
    <m/>
    <m/>
    <m/>
    <m/>
    <m/>
    <m/>
    <m/>
    <m/>
    <m/>
    <m/>
    <m/>
    <m/>
    <m/>
    <m/>
    <m/>
    <m/>
    <m/>
    <m/>
    <m/>
    <m/>
    <m/>
    <m/>
    <m/>
    <m/>
    <m/>
    <m/>
    <m/>
    <m/>
    <m/>
    <m/>
    <m/>
    <m/>
  </r>
  <r>
    <b v="0"/>
    <n v="321"/>
    <s v="L-1880-670704938"/>
    <s v="1208734695"/>
    <m/>
    <s v="https://portal.dnb.de/opac.htm?method=simpleSearch&amp;cqlMode=true&amp;query=idn%3D1208734695"/>
    <s v="III 30, 2 (3. angebundenes Werk)"/>
    <m/>
    <m/>
    <m/>
    <x v="0"/>
    <m/>
    <m/>
    <m/>
    <m/>
    <m/>
    <m/>
    <m/>
    <m/>
    <m/>
    <m/>
    <m/>
    <m/>
    <m/>
    <m/>
    <m/>
    <x v="0"/>
    <m/>
    <m/>
    <m/>
    <m/>
    <m/>
    <m/>
    <m/>
    <m/>
    <m/>
    <m/>
    <m/>
    <m/>
    <m/>
    <m/>
    <m/>
    <m/>
    <m/>
    <m/>
    <m/>
    <m/>
    <m/>
    <m/>
    <m/>
    <m/>
    <m/>
    <m/>
    <m/>
    <n v="0"/>
    <m/>
    <m/>
    <m/>
    <m/>
    <m/>
    <m/>
    <m/>
    <m/>
    <m/>
    <m/>
    <m/>
    <m/>
    <m/>
    <m/>
    <m/>
    <m/>
    <m/>
    <m/>
    <m/>
    <m/>
    <m/>
    <m/>
    <m/>
    <m/>
    <m/>
    <m/>
    <m/>
    <m/>
    <m/>
    <m/>
    <m/>
    <m/>
    <m/>
    <m/>
    <m/>
    <m/>
    <m/>
    <m/>
    <m/>
    <m/>
    <m/>
    <m/>
    <m/>
    <m/>
  </r>
  <r>
    <b v="1"/>
    <n v="322"/>
    <s v="L-1522-162909306"/>
    <s v="996820817"/>
    <s v="Aal"/>
    <s v="https://portal.dnb.de/opac.htm?method=simpleSearch&amp;cqlMode=true&amp;query=idn%3D996820817"/>
    <s v="III 30, 2 a"/>
    <s v="III 30, 2 a"/>
    <m/>
    <s v="Halbpergamentband"/>
    <x v="1"/>
    <s v="180°"/>
    <s v="hohler Rücken"/>
    <m/>
    <m/>
    <m/>
    <n v="0"/>
    <m/>
    <m/>
    <m/>
    <m/>
    <m/>
    <m/>
    <m/>
    <m/>
    <m/>
    <x v="0"/>
    <m/>
    <m/>
    <m/>
    <m/>
    <m/>
    <m/>
    <m/>
    <m/>
    <m/>
    <m/>
    <m/>
    <m/>
    <m/>
    <m/>
    <m/>
    <m/>
    <m/>
    <m/>
    <m/>
    <m/>
    <m/>
    <m/>
    <m/>
    <m/>
    <m/>
    <m/>
    <m/>
    <n v="0"/>
    <m/>
    <m/>
    <m/>
    <m/>
    <m/>
    <m/>
    <m/>
    <m/>
    <m/>
    <m/>
    <m/>
    <m/>
    <m/>
    <m/>
    <m/>
    <m/>
    <m/>
    <m/>
    <m/>
    <m/>
    <m/>
    <m/>
    <m/>
    <m/>
    <m/>
    <m/>
    <m/>
    <m/>
    <m/>
    <m/>
    <m/>
    <m/>
    <m/>
    <m/>
    <m/>
    <m/>
    <m/>
    <m/>
    <m/>
    <m/>
    <m/>
    <m/>
    <m/>
    <m/>
  </r>
  <r>
    <b v="1"/>
    <n v="315"/>
    <s v="L-1546-315463899"/>
    <s v="1066936013"/>
    <s v="Aaf"/>
    <s v="https://portal.dnb.de/opac.htm?method=simpleSearch&amp;cqlMode=true&amp;query=idn%3D1066936013"/>
    <s v="III 30, 3"/>
    <s v="III 30, 3"/>
    <s v="X"/>
    <s v="Gewebeeinband"/>
    <x v="1"/>
    <s v="180°"/>
    <s v="hohler Rücken"/>
    <m/>
    <m/>
    <m/>
    <n v="0"/>
    <m/>
    <m/>
    <m/>
    <m/>
    <m/>
    <m/>
    <m/>
    <m/>
    <m/>
    <x v="0"/>
    <m/>
    <m/>
    <m/>
    <m/>
    <m/>
    <m/>
    <m/>
    <m/>
    <m/>
    <m/>
    <m/>
    <m/>
    <m/>
    <m/>
    <m/>
    <m/>
    <m/>
    <m/>
    <m/>
    <m/>
    <m/>
    <m/>
    <m/>
    <m/>
    <m/>
    <m/>
    <m/>
    <n v="0"/>
    <m/>
    <m/>
    <m/>
    <m/>
    <m/>
    <m/>
    <m/>
    <m/>
    <m/>
    <m/>
    <m/>
    <m/>
    <m/>
    <m/>
    <m/>
    <m/>
    <m/>
    <m/>
    <m/>
    <m/>
    <m/>
    <m/>
    <m/>
    <m/>
    <m/>
    <m/>
    <m/>
    <m/>
    <m/>
    <m/>
    <m/>
    <m/>
    <m/>
    <m/>
    <m/>
    <m/>
    <m/>
    <m/>
    <m/>
    <m/>
    <m/>
    <m/>
    <m/>
    <m/>
  </r>
  <r>
    <b v="1"/>
    <n v="316"/>
    <s v="L-1523-165118105"/>
    <s v="997856971"/>
    <s v="Aal"/>
    <s v="https://portal.dnb.de/opac.htm?method=simpleSearch&amp;cqlMode=true&amp;query=idn%3D997856971"/>
    <s v="III 30, 4"/>
    <s v="III 30, 4"/>
    <m/>
    <s v="Papier- oder Pappeinband"/>
    <x v="1"/>
    <s v="80° bis 110°, einseitig digitalisierbar?"/>
    <s v="hohler Rücken"/>
    <m/>
    <m/>
    <m/>
    <n v="0"/>
    <m/>
    <m/>
    <m/>
    <m/>
    <m/>
    <m/>
    <m/>
    <m/>
    <m/>
    <x v="0"/>
    <m/>
    <m/>
    <m/>
    <m/>
    <m/>
    <m/>
    <m/>
    <m/>
    <m/>
    <m/>
    <m/>
    <m/>
    <m/>
    <m/>
    <m/>
    <m/>
    <m/>
    <m/>
    <m/>
    <m/>
    <m/>
    <m/>
    <m/>
    <m/>
    <m/>
    <m/>
    <m/>
    <n v="0"/>
    <m/>
    <m/>
    <m/>
    <m/>
    <m/>
    <m/>
    <m/>
    <m/>
    <m/>
    <m/>
    <m/>
    <m/>
    <m/>
    <m/>
    <m/>
    <m/>
    <m/>
    <m/>
    <m/>
    <m/>
    <m/>
    <m/>
    <m/>
    <m/>
    <m/>
    <m/>
    <m/>
    <m/>
    <m/>
    <m/>
    <m/>
    <m/>
    <m/>
    <m/>
    <m/>
    <m/>
    <m/>
    <m/>
    <m/>
    <m/>
    <m/>
    <m/>
    <m/>
    <m/>
  </r>
  <r>
    <b v="1"/>
    <n v="323"/>
    <s v="L-1532-315493259"/>
    <s v="1066962987"/>
    <s v="Aaf"/>
    <s v="https://portal.dnb.de/opac.htm?method=simpleSearch&amp;cqlMode=true&amp;query=idn%3D1066962987"/>
    <s v="III 31, 1"/>
    <s v="III 31, 1"/>
    <s v="X"/>
    <s v="Halbledereinband, Schließen, erhabene Buchbeschläge"/>
    <x v="1"/>
    <s v="180°"/>
    <s v="hohler Rücken, Schrift bis in den Falz, stark brüchiges Einbandmaterial"/>
    <m/>
    <s v="Buchschuh"/>
    <s v="Nein"/>
    <n v="3"/>
    <m/>
    <m/>
    <m/>
    <m/>
    <m/>
    <m/>
    <m/>
    <m/>
    <m/>
    <x v="6"/>
    <s v="x"/>
    <m/>
    <s v="h/E"/>
    <m/>
    <s v="x"/>
    <m/>
    <m/>
    <m/>
    <s v="Pa"/>
    <m/>
    <m/>
    <m/>
    <m/>
    <m/>
    <m/>
    <m/>
    <m/>
    <m/>
    <m/>
    <m/>
    <m/>
    <m/>
    <s v="110"/>
    <m/>
    <m/>
    <m/>
    <s v="n"/>
    <n v="0"/>
    <m/>
    <m/>
    <m/>
    <s v="x"/>
    <m/>
    <m/>
    <m/>
    <m/>
    <m/>
    <s v="Umschlag (Leder pudert)"/>
    <m/>
    <m/>
    <m/>
    <m/>
    <m/>
    <m/>
    <m/>
    <m/>
    <m/>
    <m/>
    <m/>
    <m/>
    <m/>
    <m/>
    <m/>
    <m/>
    <m/>
    <m/>
    <m/>
    <m/>
    <m/>
    <m/>
    <m/>
    <m/>
    <m/>
    <m/>
    <m/>
    <m/>
    <m/>
    <m/>
    <m/>
    <m/>
    <m/>
    <m/>
  </r>
  <r>
    <b v="0"/>
    <n v="324"/>
    <s v="L-1505-31533536X"/>
    <s v="1066877688"/>
    <m/>
    <s v="https://portal.dnb.de/opac.htm?method=simpleSearch&amp;cqlMode=true&amp;query=idn%3D1066877688"/>
    <s v="III 32, 1"/>
    <m/>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m/>
    <s v="L-9999-413796930"/>
    <s v="1137649518"/>
    <s v="Qd"/>
    <m/>
    <s v="III 32, 1"/>
    <s v="III 32, 1"/>
    <m/>
    <m/>
    <x v="0"/>
    <m/>
    <m/>
    <m/>
    <m/>
    <m/>
    <m/>
    <m/>
    <m/>
    <m/>
    <m/>
    <m/>
    <m/>
    <m/>
    <m/>
    <m/>
    <x v="0"/>
    <m/>
    <m/>
    <m/>
    <m/>
    <m/>
    <m/>
    <m/>
    <m/>
    <m/>
    <m/>
    <m/>
    <m/>
    <m/>
    <m/>
    <m/>
    <m/>
    <m/>
    <m/>
    <m/>
    <m/>
    <m/>
    <m/>
    <m/>
    <m/>
    <m/>
    <m/>
    <m/>
    <m/>
    <m/>
    <m/>
    <m/>
    <m/>
    <m/>
    <m/>
    <m/>
    <m/>
    <m/>
    <m/>
    <m/>
    <m/>
    <m/>
    <m/>
    <m/>
    <m/>
    <m/>
    <m/>
    <m/>
    <m/>
    <m/>
    <m/>
    <m/>
    <m/>
    <m/>
    <m/>
    <m/>
    <m/>
    <m/>
    <m/>
    <m/>
    <m/>
    <m/>
    <m/>
    <m/>
    <m/>
    <m/>
    <m/>
    <m/>
    <m/>
    <m/>
    <m/>
    <m/>
    <m/>
  </r>
  <r>
    <b v="0"/>
    <n v="326"/>
    <s v="L-1882-679888950"/>
    <s v="1211577015"/>
    <m/>
    <s v="https://portal.dnb.de/opac.htm?method=simpleSearch&amp;cqlMode=true&amp;query=idn%3D1211577015"/>
    <s v="III 32, 1 (Angebundenes Werk)"/>
    <m/>
    <m/>
    <m/>
    <x v="0"/>
    <m/>
    <m/>
    <m/>
    <m/>
    <m/>
    <m/>
    <m/>
    <m/>
    <m/>
    <m/>
    <m/>
    <m/>
    <m/>
    <m/>
    <m/>
    <x v="0"/>
    <m/>
    <m/>
    <m/>
    <m/>
    <m/>
    <m/>
    <m/>
    <m/>
    <m/>
    <m/>
    <m/>
    <m/>
    <m/>
    <m/>
    <m/>
    <m/>
    <m/>
    <m/>
    <m/>
    <m/>
    <m/>
    <m/>
    <m/>
    <m/>
    <m/>
    <m/>
    <m/>
    <n v="0"/>
    <m/>
    <m/>
    <m/>
    <m/>
    <m/>
    <m/>
    <m/>
    <m/>
    <m/>
    <m/>
    <m/>
    <m/>
    <m/>
    <m/>
    <m/>
    <m/>
    <m/>
    <m/>
    <m/>
    <m/>
    <m/>
    <m/>
    <m/>
    <m/>
    <m/>
    <m/>
    <m/>
    <m/>
    <m/>
    <m/>
    <m/>
    <m/>
    <m/>
    <m/>
    <m/>
    <m/>
    <m/>
    <m/>
    <m/>
    <m/>
    <m/>
    <m/>
    <m/>
    <m/>
  </r>
  <r>
    <b v="1"/>
    <n v="325"/>
    <s v="L-1507-315468572"/>
    <s v="1066940819"/>
    <s v="Aaf"/>
    <s v="https://portal.dnb.de/opac.htm?method=simpleSearch&amp;cqlMode=true&amp;query=idn%3D1066940819"/>
    <s v="III 32, 2"/>
    <s v="III 32, 2"/>
    <m/>
    <s v="Halbledereinband, Schließen, erhabene Buchbeschläge"/>
    <x v="2"/>
    <s v="80° bis 110°, einseitig digitalisierbar?"/>
    <s v="fester Rücken mit Schmuckprägung, welliger Buchblock"/>
    <m/>
    <s v="Buchschuh"/>
    <s v="Nein"/>
    <n v="0"/>
    <m/>
    <m/>
    <m/>
    <m/>
    <m/>
    <m/>
    <m/>
    <m/>
    <m/>
    <x v="0"/>
    <m/>
    <m/>
    <m/>
    <m/>
    <m/>
    <m/>
    <m/>
    <m/>
    <m/>
    <m/>
    <m/>
    <m/>
    <m/>
    <m/>
    <m/>
    <m/>
    <m/>
    <m/>
    <m/>
    <m/>
    <m/>
    <m/>
    <m/>
    <m/>
    <m/>
    <m/>
    <m/>
    <n v="0"/>
    <m/>
    <m/>
    <m/>
    <s v="x"/>
    <m/>
    <m/>
    <m/>
    <m/>
    <m/>
    <m/>
    <m/>
    <m/>
    <m/>
    <m/>
    <m/>
    <m/>
    <m/>
    <m/>
    <m/>
    <m/>
    <m/>
    <m/>
    <m/>
    <m/>
    <m/>
    <m/>
    <m/>
    <m/>
    <m/>
    <m/>
    <m/>
    <m/>
    <m/>
    <m/>
    <m/>
    <m/>
    <m/>
    <m/>
    <m/>
    <m/>
    <m/>
    <m/>
    <m/>
    <m/>
  </r>
  <r>
    <b v="1"/>
    <n v="327"/>
    <s v="L-1509-315331828"/>
    <s v="1066874026"/>
    <s v="Aaf"/>
    <s v="https://portal.dnb.de/opac.htm?method=simpleSearch&amp;cqlMode=true&amp;query=idn%3D1066874026"/>
    <s v="III 33, 1"/>
    <s v="III 33, 1"/>
    <s v="X"/>
    <s v="Gewebeeinband"/>
    <x v="1"/>
    <s v="80° bis 110°, einseitig digitalisierbar?"/>
    <s v="hohler Rücken"/>
    <m/>
    <m/>
    <m/>
    <n v="1"/>
    <m/>
    <m/>
    <m/>
    <m/>
    <m/>
    <m/>
    <m/>
    <m/>
    <m/>
    <x v="4"/>
    <s v="x"/>
    <m/>
    <s v="h/E"/>
    <m/>
    <m/>
    <m/>
    <m/>
    <m/>
    <s v="Pa"/>
    <m/>
    <m/>
    <m/>
    <m/>
    <m/>
    <m/>
    <m/>
    <m/>
    <m/>
    <m/>
    <m/>
    <m/>
    <m/>
    <s v="110"/>
    <m/>
    <m/>
    <m/>
    <s v="n"/>
    <n v="0"/>
    <m/>
    <m/>
    <m/>
    <m/>
    <m/>
    <m/>
    <m/>
    <s v="Schaden stabil"/>
    <m/>
    <m/>
    <m/>
    <m/>
    <m/>
    <m/>
    <m/>
    <m/>
    <m/>
    <m/>
    <m/>
    <m/>
    <m/>
    <m/>
    <m/>
    <m/>
    <m/>
    <m/>
    <m/>
    <m/>
    <m/>
    <m/>
    <m/>
    <m/>
    <m/>
    <m/>
    <m/>
    <m/>
    <m/>
    <m/>
    <m/>
    <m/>
    <m/>
    <m/>
    <m/>
    <m/>
  </r>
  <r>
    <b v="1"/>
    <n v="328"/>
    <s v="L-1504-315468483"/>
    <s v="106694072X"/>
    <s v="Aaf"/>
    <s v="https://portal.dnb.de/opac.htm?method=simpleSearch&amp;cqlMode=true&amp;query=idn%3D106694072X"/>
    <s v="III 34, 1"/>
    <s v="III 34, 1"/>
    <m/>
    <m/>
    <x v="2"/>
    <m/>
    <m/>
    <m/>
    <m/>
    <m/>
    <m/>
    <m/>
    <m/>
    <m/>
    <m/>
    <m/>
    <m/>
    <m/>
    <m/>
    <m/>
    <x v="5"/>
    <m/>
    <m/>
    <s v="h/E"/>
    <m/>
    <m/>
    <m/>
    <m/>
    <m/>
    <s v="Pa"/>
    <m/>
    <m/>
    <m/>
    <m/>
    <m/>
    <m/>
    <m/>
    <m/>
    <m/>
    <m/>
    <m/>
    <m/>
    <m/>
    <s v="110"/>
    <m/>
    <m/>
    <m/>
    <s v="n"/>
    <n v="0"/>
    <m/>
    <m/>
    <m/>
    <m/>
    <m/>
    <m/>
    <m/>
    <s v="Schaden stabil"/>
    <m/>
    <m/>
    <m/>
    <m/>
    <m/>
    <m/>
    <m/>
    <m/>
    <m/>
    <m/>
    <m/>
    <m/>
    <m/>
    <m/>
    <m/>
    <m/>
    <m/>
    <m/>
    <m/>
    <m/>
    <m/>
    <m/>
    <m/>
    <m/>
    <m/>
    <m/>
    <m/>
    <m/>
    <m/>
    <m/>
    <m/>
    <m/>
    <m/>
    <m/>
    <m/>
    <m/>
  </r>
  <r>
    <b v="1"/>
    <n v="334"/>
    <s v="L-1514-170039528"/>
    <s v="1000120279"/>
    <s v="Afl"/>
    <s v="https://portal.dnb.de/opac.htm?method=simpleSearch&amp;cqlMode=true&amp;query=idn%3D1000120279"/>
    <s v="III 34, 1 a"/>
    <s v="III 34, 1 a"/>
    <m/>
    <m/>
    <x v="0"/>
    <m/>
    <m/>
    <m/>
    <m/>
    <m/>
    <m/>
    <m/>
    <m/>
    <m/>
    <m/>
    <m/>
    <m/>
    <m/>
    <m/>
    <m/>
    <x v="0"/>
    <m/>
    <m/>
    <m/>
    <m/>
    <m/>
    <m/>
    <m/>
    <m/>
    <m/>
    <m/>
    <m/>
    <m/>
    <m/>
    <m/>
    <m/>
    <m/>
    <m/>
    <m/>
    <m/>
    <m/>
    <m/>
    <m/>
    <m/>
    <m/>
    <m/>
    <m/>
    <m/>
    <n v="0"/>
    <m/>
    <m/>
    <m/>
    <m/>
    <m/>
    <m/>
    <m/>
    <m/>
    <m/>
    <m/>
    <m/>
    <m/>
    <m/>
    <m/>
    <m/>
    <m/>
    <m/>
    <m/>
    <m/>
    <m/>
    <m/>
    <m/>
    <m/>
    <m/>
    <m/>
    <m/>
    <m/>
    <m/>
    <m/>
    <m/>
    <m/>
    <m/>
    <m/>
    <m/>
    <m/>
    <m/>
    <m/>
    <m/>
    <m/>
    <m/>
    <m/>
    <m/>
    <m/>
    <m/>
  </r>
  <r>
    <b v="1"/>
    <n v="335"/>
    <s v="L-1517-169971295"/>
    <s v="1000072649"/>
    <s v="Aal"/>
    <s v="https://portal.dnb.de/opac.htm?method=simpleSearch&amp;cqlMode=true&amp;query=idn%3D1000072649"/>
    <s v="III 34, 1 b"/>
    <s v="III 34, 1 b"/>
    <m/>
    <m/>
    <x v="0"/>
    <m/>
    <m/>
    <m/>
    <m/>
    <m/>
    <m/>
    <m/>
    <m/>
    <m/>
    <m/>
    <m/>
    <m/>
    <m/>
    <m/>
    <m/>
    <x v="0"/>
    <m/>
    <m/>
    <m/>
    <m/>
    <m/>
    <m/>
    <m/>
    <m/>
    <m/>
    <m/>
    <m/>
    <m/>
    <m/>
    <m/>
    <m/>
    <m/>
    <m/>
    <m/>
    <m/>
    <m/>
    <m/>
    <m/>
    <m/>
    <m/>
    <m/>
    <m/>
    <m/>
    <n v="0"/>
    <m/>
    <m/>
    <m/>
    <m/>
    <m/>
    <m/>
    <m/>
    <m/>
    <m/>
    <m/>
    <m/>
    <m/>
    <m/>
    <m/>
    <m/>
    <m/>
    <m/>
    <m/>
    <m/>
    <m/>
    <m/>
    <m/>
    <m/>
    <m/>
    <m/>
    <m/>
    <m/>
    <m/>
    <m/>
    <m/>
    <m/>
    <m/>
    <m/>
    <m/>
    <m/>
    <m/>
    <m/>
    <m/>
    <m/>
    <m/>
    <m/>
    <m/>
    <m/>
    <m/>
  </r>
  <r>
    <b v="1"/>
    <n v="336"/>
    <s v="L-1517-177752815"/>
    <s v="1002646235"/>
    <s v="Aal"/>
    <s v="https://portal.dnb.de/opac.htm?method=simpleSearch&amp;cqlMode=true&amp;query=idn%3D1002646235"/>
    <s v="III 34, 1 b"/>
    <s v="III 34, 1 b"/>
    <m/>
    <m/>
    <x v="0"/>
    <m/>
    <m/>
    <m/>
    <m/>
    <m/>
    <m/>
    <m/>
    <m/>
    <m/>
    <m/>
    <m/>
    <m/>
    <m/>
    <m/>
    <m/>
    <x v="0"/>
    <m/>
    <m/>
    <m/>
    <m/>
    <m/>
    <m/>
    <m/>
    <m/>
    <m/>
    <m/>
    <m/>
    <m/>
    <m/>
    <m/>
    <m/>
    <m/>
    <m/>
    <m/>
    <m/>
    <m/>
    <m/>
    <m/>
    <m/>
    <m/>
    <m/>
    <m/>
    <m/>
    <n v="0"/>
    <m/>
    <m/>
    <m/>
    <m/>
    <m/>
    <m/>
    <m/>
    <m/>
    <m/>
    <m/>
    <m/>
    <m/>
    <m/>
    <m/>
    <m/>
    <m/>
    <m/>
    <m/>
    <m/>
    <m/>
    <m/>
    <m/>
    <m/>
    <m/>
    <m/>
    <m/>
    <m/>
    <m/>
    <m/>
    <m/>
    <m/>
    <m/>
    <m/>
    <m/>
    <m/>
    <m/>
    <m/>
    <m/>
    <m/>
    <m/>
    <m/>
    <m/>
    <m/>
    <m/>
  </r>
  <r>
    <b v="1"/>
    <n v="329"/>
    <s v="L-1520-315468297"/>
    <s v="1066940517"/>
    <s v="Aaf"/>
    <s v="https://portal.dnb.de/opac.htm?method=simpleSearch&amp;cqlMode=true&amp;query=idn%3D1066940517"/>
    <s v="III 34, 2"/>
    <s v="III 34, 2"/>
    <m/>
    <m/>
    <x v="1"/>
    <m/>
    <m/>
    <m/>
    <m/>
    <m/>
    <m/>
    <m/>
    <m/>
    <m/>
    <m/>
    <m/>
    <m/>
    <m/>
    <m/>
    <m/>
    <x v="4"/>
    <s v="x"/>
    <m/>
    <s v="h/E"/>
    <m/>
    <m/>
    <m/>
    <m/>
    <m/>
    <s v="Pa"/>
    <m/>
    <m/>
    <m/>
    <m/>
    <m/>
    <m/>
    <m/>
    <m/>
    <m/>
    <m/>
    <m/>
    <m/>
    <m/>
    <s v="110"/>
    <m/>
    <m/>
    <m/>
    <s v="n"/>
    <n v="0"/>
    <m/>
    <m/>
    <m/>
    <m/>
    <m/>
    <m/>
    <m/>
    <s v="Schaden stabil"/>
    <m/>
    <m/>
    <m/>
    <m/>
    <m/>
    <m/>
    <m/>
    <m/>
    <m/>
    <m/>
    <m/>
    <m/>
    <m/>
    <m/>
    <m/>
    <m/>
    <m/>
    <m/>
    <m/>
    <m/>
    <m/>
    <m/>
    <m/>
    <m/>
    <m/>
    <m/>
    <m/>
    <m/>
    <m/>
    <m/>
    <m/>
    <m/>
    <m/>
    <m/>
    <m/>
    <m/>
  </r>
  <r>
    <b v="1"/>
    <n v="330"/>
    <s v="L-1549-406971676"/>
    <s v="1132655722"/>
    <s v="Af"/>
    <s v="https://portal.dnb.de/opac.htm?method=simpleSearch&amp;cqlMode=true&amp;query=idn%3D1132655722"/>
    <s v="III 34, 3"/>
    <s v="III 34, 3"/>
    <m/>
    <m/>
    <x v="0"/>
    <m/>
    <m/>
    <m/>
    <m/>
    <m/>
    <m/>
    <m/>
    <m/>
    <m/>
    <m/>
    <m/>
    <m/>
    <m/>
    <m/>
    <m/>
    <x v="0"/>
    <m/>
    <m/>
    <m/>
    <m/>
    <m/>
    <m/>
    <m/>
    <m/>
    <m/>
    <m/>
    <m/>
    <m/>
    <m/>
    <m/>
    <m/>
    <m/>
    <m/>
    <m/>
    <m/>
    <m/>
    <m/>
    <m/>
    <m/>
    <m/>
    <m/>
    <m/>
    <m/>
    <n v="0"/>
    <m/>
    <m/>
    <m/>
    <m/>
    <m/>
    <m/>
    <m/>
    <m/>
    <m/>
    <m/>
    <m/>
    <m/>
    <m/>
    <m/>
    <m/>
    <m/>
    <m/>
    <m/>
    <m/>
    <m/>
    <m/>
    <m/>
    <m/>
    <m/>
    <m/>
    <m/>
    <m/>
    <m/>
    <m/>
    <m/>
    <m/>
    <m/>
    <m/>
    <m/>
    <m/>
    <m/>
    <m/>
    <m/>
    <m/>
    <m/>
    <m/>
    <m/>
    <m/>
    <m/>
  </r>
  <r>
    <b v="1"/>
    <n v="331"/>
    <s v="L-1550-406971684"/>
    <s v="1132655730"/>
    <s v="Af"/>
    <s v="https://portal.dnb.de/opac.htm?method=simpleSearch&amp;cqlMode=true&amp;query=idn%3D1132655730"/>
    <s v="III 34, 3"/>
    <s v="III 34, 3"/>
    <m/>
    <m/>
    <x v="0"/>
    <m/>
    <m/>
    <m/>
    <m/>
    <m/>
    <m/>
    <m/>
    <m/>
    <m/>
    <m/>
    <m/>
    <m/>
    <m/>
    <m/>
    <m/>
    <x v="0"/>
    <m/>
    <m/>
    <m/>
    <m/>
    <m/>
    <m/>
    <m/>
    <m/>
    <m/>
    <m/>
    <m/>
    <m/>
    <m/>
    <m/>
    <m/>
    <m/>
    <m/>
    <m/>
    <m/>
    <m/>
    <m/>
    <m/>
    <m/>
    <m/>
    <m/>
    <m/>
    <m/>
    <n v="0"/>
    <m/>
    <m/>
    <m/>
    <m/>
    <m/>
    <m/>
    <m/>
    <m/>
    <m/>
    <m/>
    <m/>
    <m/>
    <m/>
    <m/>
    <m/>
    <m/>
    <m/>
    <m/>
    <m/>
    <m/>
    <m/>
    <m/>
    <m/>
    <m/>
    <m/>
    <m/>
    <m/>
    <m/>
    <m/>
    <m/>
    <m/>
    <m/>
    <m/>
    <m/>
    <m/>
    <m/>
    <m/>
    <m/>
    <m/>
    <m/>
    <m/>
    <m/>
    <m/>
    <m/>
  </r>
  <r>
    <b v="1"/>
    <n v="332"/>
    <s v="L-1551-315465670"/>
    <s v="1066937877"/>
    <s v="Aaf"/>
    <s v="https://portal.dnb.de/opac.htm?method=simpleSearch&amp;cqlMode=true&amp;query=idn%3D1066937877"/>
    <s v="III 34, 4"/>
    <s v="III 34, 4"/>
    <s v="X"/>
    <s v="Halbgewebeband, Schließen, erhabene Buchbeschläge"/>
    <x v="1"/>
    <s v="180°"/>
    <s v="hohler Rücken, welliger Buchblock"/>
    <m/>
    <s v="Buchschuh"/>
    <s v="Nein"/>
    <n v="0"/>
    <m/>
    <m/>
    <m/>
    <m/>
    <m/>
    <m/>
    <m/>
    <m/>
    <m/>
    <x v="0"/>
    <m/>
    <m/>
    <m/>
    <m/>
    <m/>
    <m/>
    <m/>
    <m/>
    <m/>
    <m/>
    <m/>
    <m/>
    <m/>
    <m/>
    <m/>
    <m/>
    <m/>
    <m/>
    <m/>
    <m/>
    <m/>
    <m/>
    <m/>
    <m/>
    <m/>
    <m/>
    <m/>
    <n v="0"/>
    <m/>
    <m/>
    <m/>
    <m/>
    <m/>
    <m/>
    <m/>
    <m/>
    <m/>
    <m/>
    <m/>
    <m/>
    <m/>
    <m/>
    <m/>
    <m/>
    <m/>
    <m/>
    <m/>
    <m/>
    <m/>
    <m/>
    <m/>
    <m/>
    <m/>
    <m/>
    <m/>
    <m/>
    <m/>
    <m/>
    <m/>
    <m/>
    <m/>
    <m/>
    <m/>
    <m/>
    <m/>
    <m/>
    <m/>
    <m/>
    <m/>
    <m/>
    <m/>
    <m/>
  </r>
  <r>
    <b v="1"/>
    <n v="333"/>
    <s v="L-1553-178401951"/>
    <s v="1002893801"/>
    <s v="Aal"/>
    <s v="https://portal.dnb.de/opac.htm?method=simpleSearch&amp;cqlMode=true&amp;query=idn%3D1002893801"/>
    <s v="III 34, 5"/>
    <s v="III 34, 5"/>
    <m/>
    <m/>
    <x v="0"/>
    <m/>
    <m/>
    <m/>
    <m/>
    <m/>
    <m/>
    <m/>
    <m/>
    <m/>
    <m/>
    <m/>
    <m/>
    <m/>
    <m/>
    <m/>
    <x v="0"/>
    <m/>
    <m/>
    <m/>
    <m/>
    <m/>
    <m/>
    <m/>
    <m/>
    <m/>
    <m/>
    <m/>
    <m/>
    <m/>
    <m/>
    <m/>
    <m/>
    <m/>
    <m/>
    <m/>
    <m/>
    <m/>
    <m/>
    <m/>
    <m/>
    <m/>
    <m/>
    <m/>
    <n v="0"/>
    <m/>
    <m/>
    <m/>
    <m/>
    <m/>
    <m/>
    <m/>
    <m/>
    <m/>
    <m/>
    <m/>
    <m/>
    <m/>
    <m/>
    <m/>
    <m/>
    <m/>
    <m/>
    <m/>
    <m/>
    <m/>
    <m/>
    <m/>
    <m/>
    <m/>
    <m/>
    <m/>
    <m/>
    <m/>
    <m/>
    <m/>
    <m/>
    <m/>
    <m/>
    <m/>
    <m/>
    <m/>
    <m/>
    <m/>
    <m/>
    <m/>
    <m/>
    <m/>
    <m/>
  </r>
  <r>
    <b v="1"/>
    <n v="337"/>
    <s v="L-1513-31532886X"/>
    <s v="1066871000"/>
    <s v="Aaf"/>
    <s v="https://portal.dnb.de/opac.htm?method=simpleSearch&amp;cqlMode=true&amp;query=idn%3D1066871000"/>
    <s v="III 35, 1"/>
    <s v="III 35, 1"/>
    <s v="X"/>
    <s v="Halbledereinband, Schließen, erhabene Buchbeschläge"/>
    <x v="2"/>
    <s v="180°"/>
    <s v="hohler Rücken"/>
    <m/>
    <m/>
    <m/>
    <n v="0"/>
    <m/>
    <m/>
    <m/>
    <m/>
    <m/>
    <m/>
    <m/>
    <m/>
    <m/>
    <x v="6"/>
    <s v="x"/>
    <m/>
    <s v="h/E"/>
    <m/>
    <m/>
    <m/>
    <m/>
    <m/>
    <s v="Pa"/>
    <m/>
    <m/>
    <m/>
    <m/>
    <m/>
    <m/>
    <m/>
    <m/>
    <m/>
    <s v="R"/>
    <s v="x"/>
    <m/>
    <m/>
    <s v="110"/>
    <m/>
    <m/>
    <m/>
    <s v="n"/>
    <n v="0"/>
    <m/>
    <m/>
    <m/>
    <m/>
    <m/>
    <m/>
    <m/>
    <m/>
    <m/>
    <m/>
    <m/>
    <m/>
    <m/>
    <m/>
    <m/>
    <m/>
    <m/>
    <m/>
    <m/>
    <m/>
    <m/>
    <m/>
    <m/>
    <m/>
    <m/>
    <m/>
    <m/>
    <m/>
    <m/>
    <m/>
    <m/>
    <m/>
    <m/>
    <m/>
    <m/>
    <m/>
    <m/>
    <m/>
    <m/>
    <m/>
    <m/>
    <m/>
    <m/>
    <m/>
  </r>
  <r>
    <b v="0"/>
    <n v="338"/>
    <s v="L-1511-414748662"/>
    <s v="1003962432"/>
    <m/>
    <s v="https://portal.dnb.de/opac.htm?method=simpleSearch&amp;cqlMode=true&amp;query=idn%3D1003962432"/>
    <s v="III 36, 1"/>
    <m/>
    <s v="X"/>
    <s v="Ledereinband, Schließen, erhabene Buchbeschläge"/>
    <x v="1"/>
    <s v="180°"/>
    <s v="hohler Rücken"/>
    <m/>
    <s v="Buchschuh"/>
    <s v="Nein"/>
    <n v="1"/>
    <m/>
    <m/>
    <m/>
    <m/>
    <m/>
    <m/>
    <m/>
    <m/>
    <m/>
    <x v="0"/>
    <m/>
    <m/>
    <m/>
    <m/>
    <m/>
    <m/>
    <m/>
    <m/>
    <m/>
    <m/>
    <m/>
    <m/>
    <m/>
    <m/>
    <m/>
    <m/>
    <m/>
    <m/>
    <m/>
    <m/>
    <m/>
    <m/>
    <m/>
    <m/>
    <m/>
    <m/>
    <m/>
    <n v="0"/>
    <m/>
    <m/>
    <m/>
    <m/>
    <m/>
    <m/>
    <m/>
    <m/>
    <m/>
    <m/>
    <m/>
    <m/>
    <m/>
    <m/>
    <m/>
    <m/>
    <m/>
    <m/>
    <m/>
    <m/>
    <m/>
    <m/>
    <m/>
    <m/>
    <m/>
    <m/>
    <m/>
    <m/>
    <m/>
    <m/>
    <m/>
    <m/>
    <m/>
    <m/>
    <m/>
    <m/>
    <m/>
    <m/>
    <m/>
    <m/>
    <m/>
    <m/>
    <m/>
    <m/>
  </r>
  <r>
    <b v="1"/>
    <m/>
    <s v="L-9999-414748743"/>
    <s v="1138244880"/>
    <s v="Qd"/>
    <m/>
    <s v="III 36, 1"/>
    <s v="III 36, 1"/>
    <m/>
    <m/>
    <x v="0"/>
    <m/>
    <m/>
    <m/>
    <m/>
    <m/>
    <m/>
    <m/>
    <m/>
    <m/>
    <m/>
    <m/>
    <m/>
    <m/>
    <m/>
    <m/>
    <x v="0"/>
    <m/>
    <m/>
    <m/>
    <m/>
    <m/>
    <m/>
    <m/>
    <m/>
    <m/>
    <m/>
    <m/>
    <m/>
    <m/>
    <m/>
    <m/>
    <m/>
    <m/>
    <m/>
    <m/>
    <m/>
    <m/>
    <m/>
    <m/>
    <m/>
    <m/>
    <m/>
    <m/>
    <m/>
    <m/>
    <m/>
    <m/>
    <m/>
    <m/>
    <m/>
    <m/>
    <m/>
    <m/>
    <m/>
    <m/>
    <m/>
    <m/>
    <m/>
    <m/>
    <m/>
    <m/>
    <m/>
    <m/>
    <m/>
    <m/>
    <m/>
    <m/>
    <m/>
    <m/>
    <m/>
    <m/>
    <m/>
    <m/>
    <m/>
    <m/>
    <m/>
    <m/>
    <m/>
    <m/>
    <m/>
    <m/>
    <m/>
    <m/>
    <m/>
    <m/>
    <m/>
    <m/>
    <m/>
  </r>
  <r>
    <b v="0"/>
    <n v="351"/>
    <s v="L-1881-168463865"/>
    <s v="999501941"/>
    <m/>
    <s v="https://portal.dnb.de/opac.htm?method=simpleSearch&amp;cqlMode=true&amp;query=idn%3D999501941"/>
    <s v="III 36, 1 (Angebundenes Werk)"/>
    <m/>
    <m/>
    <m/>
    <x v="0"/>
    <m/>
    <m/>
    <m/>
    <m/>
    <m/>
    <m/>
    <m/>
    <m/>
    <m/>
    <m/>
    <m/>
    <m/>
    <m/>
    <m/>
    <m/>
    <x v="0"/>
    <m/>
    <m/>
    <m/>
    <m/>
    <m/>
    <m/>
    <m/>
    <m/>
    <m/>
    <m/>
    <m/>
    <m/>
    <m/>
    <m/>
    <m/>
    <m/>
    <m/>
    <m/>
    <m/>
    <m/>
    <m/>
    <m/>
    <m/>
    <m/>
    <m/>
    <m/>
    <m/>
    <n v="0"/>
    <m/>
    <m/>
    <m/>
    <m/>
    <m/>
    <m/>
    <m/>
    <m/>
    <m/>
    <m/>
    <m/>
    <m/>
    <m/>
    <m/>
    <m/>
    <m/>
    <m/>
    <m/>
    <m/>
    <m/>
    <m/>
    <m/>
    <m/>
    <m/>
    <m/>
    <m/>
    <m/>
    <m/>
    <m/>
    <m/>
    <m/>
    <m/>
    <m/>
    <m/>
    <m/>
    <m/>
    <m/>
    <m/>
    <m/>
    <m/>
    <m/>
    <m/>
    <m/>
    <m/>
  </r>
  <r>
    <b v="1"/>
    <n v="339"/>
    <s v="L-1531-315462965"/>
    <s v="1066934975"/>
    <s v="Aaf"/>
    <s v="https://portal.dnb.de/opac.htm?method=simpleSearch&amp;cqlMode=true&amp;query=idn%3D1066934975"/>
    <s v="III 36, 2"/>
    <s v="III 36, 2"/>
    <s v="X"/>
    <s v="Leder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340"/>
    <s v="L-1531-315301937"/>
    <s v="1066842191"/>
    <s v="Aaf"/>
    <s v="https://portal.dnb.de/opac.htm?method=simpleSearch&amp;cqlMode=true&amp;query=idn%3D1066842191"/>
    <s v="III 36, 3"/>
    <s v="III 36, 3"/>
    <s v="X"/>
    <s v="Pergamentband"/>
    <x v="1"/>
    <s v="180°"/>
    <s v="hohler Rücken, Einband mit Schutz- oder Stoßkanten"/>
    <m/>
    <s v="Kassette"/>
    <s v="Nein"/>
    <n v="0"/>
    <m/>
    <m/>
    <m/>
    <m/>
    <m/>
    <m/>
    <m/>
    <m/>
    <m/>
    <x v="0"/>
    <m/>
    <m/>
    <m/>
    <m/>
    <m/>
    <m/>
    <m/>
    <m/>
    <m/>
    <m/>
    <m/>
    <m/>
    <m/>
    <m/>
    <m/>
    <m/>
    <m/>
    <m/>
    <m/>
    <m/>
    <m/>
    <m/>
    <m/>
    <m/>
    <m/>
    <m/>
    <m/>
    <n v="0"/>
    <m/>
    <m/>
    <m/>
    <m/>
    <m/>
    <m/>
    <m/>
    <m/>
    <m/>
    <m/>
    <m/>
    <m/>
    <m/>
    <m/>
    <m/>
    <m/>
    <m/>
    <m/>
    <m/>
    <m/>
    <m/>
    <m/>
    <m/>
    <m/>
    <m/>
    <m/>
    <m/>
    <m/>
    <m/>
    <m/>
    <m/>
    <m/>
    <m/>
    <m/>
    <m/>
    <m/>
    <m/>
    <m/>
    <m/>
    <m/>
    <m/>
    <m/>
    <m/>
    <m/>
  </r>
  <r>
    <b v="1"/>
    <n v="341"/>
    <s v="L-1531-315493496"/>
    <s v="1066963223"/>
    <s v="Aaf"/>
    <s v="https://portal.dnb.de/opac.htm?method=simpleSearch&amp;cqlMode=true&amp;query=idn%3D1066963223"/>
    <s v="III 36, 4"/>
    <s v="III 36, 4"/>
    <s v="X"/>
    <s v="Pergamentband"/>
    <x v="2"/>
    <s v="180°"/>
    <s v="hohler Rücken"/>
    <m/>
    <s v="Kassette"/>
    <s v="Nein"/>
    <n v="0"/>
    <m/>
    <m/>
    <m/>
    <m/>
    <m/>
    <m/>
    <m/>
    <m/>
    <m/>
    <x v="0"/>
    <m/>
    <m/>
    <m/>
    <m/>
    <m/>
    <m/>
    <m/>
    <m/>
    <m/>
    <m/>
    <m/>
    <m/>
    <m/>
    <m/>
    <m/>
    <m/>
    <m/>
    <m/>
    <m/>
    <m/>
    <m/>
    <m/>
    <m/>
    <m/>
    <m/>
    <m/>
    <m/>
    <n v="0"/>
    <m/>
    <m/>
    <m/>
    <m/>
    <m/>
    <m/>
    <m/>
    <m/>
    <m/>
    <m/>
    <m/>
    <m/>
    <m/>
    <m/>
    <m/>
    <m/>
    <m/>
    <m/>
    <m/>
    <m/>
    <m/>
    <m/>
    <m/>
    <m/>
    <m/>
    <m/>
    <m/>
    <m/>
    <m/>
    <m/>
    <m/>
    <m/>
    <m/>
    <m/>
    <m/>
    <m/>
    <m/>
    <m/>
    <m/>
    <m/>
    <m/>
    <m/>
    <m/>
    <m/>
  </r>
  <r>
    <b v="1"/>
    <n v="342"/>
    <s v="L-1531-175175608"/>
    <s v="1001583299"/>
    <s v="Aal"/>
    <s v="https://portal.dnb.de/opac.htm?method=simpleSearch&amp;cqlMode=true&amp;query=idn%3D1001583299"/>
    <s v="III 36, 5"/>
    <s v="III 36, 5"/>
    <m/>
    <s v="Halbpergamentband"/>
    <x v="1"/>
    <s v="180°"/>
    <s v="hohler Rücken"/>
    <m/>
    <m/>
    <m/>
    <n v="0"/>
    <m/>
    <m/>
    <m/>
    <m/>
    <m/>
    <m/>
    <m/>
    <m/>
    <m/>
    <x v="0"/>
    <m/>
    <m/>
    <m/>
    <m/>
    <m/>
    <m/>
    <m/>
    <m/>
    <m/>
    <m/>
    <m/>
    <m/>
    <m/>
    <m/>
    <m/>
    <m/>
    <m/>
    <m/>
    <m/>
    <m/>
    <m/>
    <m/>
    <m/>
    <m/>
    <m/>
    <m/>
    <m/>
    <n v="0"/>
    <m/>
    <m/>
    <m/>
    <m/>
    <m/>
    <m/>
    <m/>
    <m/>
    <m/>
    <m/>
    <m/>
    <m/>
    <m/>
    <m/>
    <m/>
    <m/>
    <m/>
    <m/>
    <m/>
    <m/>
    <m/>
    <m/>
    <m/>
    <m/>
    <m/>
    <m/>
    <m/>
    <m/>
    <m/>
    <m/>
    <m/>
    <m/>
    <m/>
    <m/>
    <m/>
    <m/>
    <m/>
    <m/>
    <m/>
    <m/>
    <m/>
    <m/>
    <m/>
    <m/>
  </r>
  <r>
    <b v="1"/>
    <n v="353"/>
    <s v="L-1532-315493585"/>
    <s v="1066963320"/>
    <s v="Aaf"/>
    <s v="https://portal.dnb.de/opac.htm?method=simpleSearch&amp;cqlMode=true&amp;query=idn%3D1066963320"/>
    <s v="III 36, 5 a"/>
    <s v="III 36, 5 a"/>
    <s v="X"/>
    <s v="Halbleder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343"/>
    <s v="L-1533-315332182"/>
    <s v="1066874379"/>
    <s v="Aaf"/>
    <s v="https://portal.dnb.de/opac.htm?method=simpleSearch&amp;cqlMode=true&amp;query=idn%3D1066874379"/>
    <s v="III 36, 6"/>
    <s v="III 36, 6"/>
    <s v="X"/>
    <s v="Papier- oder Pappeinband"/>
    <x v="1"/>
    <s v="180°"/>
    <s v="hohler Rücken"/>
    <m/>
    <m/>
    <m/>
    <n v="0"/>
    <m/>
    <m/>
    <m/>
    <m/>
    <m/>
    <m/>
    <m/>
    <m/>
    <m/>
    <x v="8"/>
    <m/>
    <m/>
    <s v="h"/>
    <m/>
    <m/>
    <m/>
    <m/>
    <m/>
    <s v="Pa"/>
    <m/>
    <m/>
    <m/>
    <m/>
    <m/>
    <m/>
    <m/>
    <m/>
    <m/>
    <m/>
    <m/>
    <m/>
    <m/>
    <s v="110"/>
    <m/>
    <m/>
    <m/>
    <s v="n"/>
    <n v="0"/>
    <m/>
    <m/>
    <m/>
    <m/>
    <m/>
    <m/>
    <m/>
    <s v="Schaden stabil"/>
    <m/>
    <m/>
    <m/>
    <m/>
    <m/>
    <m/>
    <m/>
    <m/>
    <m/>
    <m/>
    <m/>
    <m/>
    <m/>
    <m/>
    <m/>
    <m/>
    <m/>
    <m/>
    <m/>
    <m/>
    <m/>
    <m/>
    <m/>
    <m/>
    <m/>
    <m/>
    <m/>
    <m/>
    <m/>
    <m/>
    <m/>
    <m/>
    <m/>
    <m/>
    <m/>
    <m/>
  </r>
  <r>
    <b v="1"/>
    <n v="344"/>
    <s v="L-1533-315492465"/>
    <s v="1066962065"/>
    <s v="Aaf"/>
    <s v="https://portal.dnb.de/opac.htm?method=simpleSearch&amp;cqlMode=true&amp;query=idn%3D1066962065"/>
    <s v="III 36, 7"/>
    <s v="III 36, 7"/>
    <s v="X"/>
    <s v="Ledereinband, Schließen, erhabene Buchbeschläge"/>
    <x v="1"/>
    <s v="80° bis 110°, einseitig digitalisierbar?"/>
    <s v="hohler Rücken, Schrift bis in den Falz"/>
    <m/>
    <s v="Buchschuh"/>
    <s v="Nein"/>
    <n v="0"/>
    <m/>
    <m/>
    <m/>
    <m/>
    <m/>
    <m/>
    <m/>
    <m/>
    <m/>
    <x v="0"/>
    <m/>
    <m/>
    <m/>
    <m/>
    <m/>
    <m/>
    <m/>
    <m/>
    <m/>
    <m/>
    <m/>
    <m/>
    <m/>
    <m/>
    <m/>
    <m/>
    <m/>
    <m/>
    <m/>
    <m/>
    <m/>
    <m/>
    <m/>
    <m/>
    <m/>
    <m/>
    <m/>
    <n v="0"/>
    <m/>
    <m/>
    <m/>
    <m/>
    <m/>
    <m/>
    <m/>
    <m/>
    <m/>
    <m/>
    <m/>
    <m/>
    <m/>
    <m/>
    <m/>
    <m/>
    <m/>
    <m/>
    <m/>
    <m/>
    <m/>
    <m/>
    <m/>
    <m/>
    <m/>
    <m/>
    <m/>
    <m/>
    <m/>
    <m/>
    <m/>
    <m/>
    <m/>
    <m/>
    <m/>
    <m/>
    <m/>
    <m/>
    <m/>
    <m/>
    <m/>
    <m/>
    <m/>
    <m/>
  </r>
  <r>
    <b v="1"/>
    <n v="354"/>
    <s v="L-1553-167584758"/>
    <s v="999124927"/>
    <s v="Aal"/>
    <s v="https://portal.dnb.de/opac.htm?method=simpleSearch&amp;cqlMode=true&amp;query=idn%3D999124927"/>
    <s v="III 36, 7 a"/>
    <s v="III 36, 7a"/>
    <s v="X"/>
    <s v="Pergamentband"/>
    <x v="2"/>
    <s v="80° bis 110°, einseitig digitalisierbar?"/>
    <s v="hohler Rücken"/>
    <m/>
    <s v="Papierumschlag "/>
    <s v="Ja"/>
    <n v="0"/>
    <m/>
    <m/>
    <m/>
    <m/>
    <m/>
    <m/>
    <m/>
    <m/>
    <m/>
    <x v="0"/>
    <m/>
    <m/>
    <m/>
    <m/>
    <m/>
    <m/>
    <m/>
    <m/>
    <m/>
    <m/>
    <m/>
    <m/>
    <m/>
    <m/>
    <m/>
    <m/>
    <m/>
    <m/>
    <m/>
    <m/>
    <m/>
    <m/>
    <m/>
    <m/>
    <m/>
    <m/>
    <m/>
    <n v="0"/>
    <m/>
    <m/>
    <m/>
    <m/>
    <m/>
    <m/>
    <m/>
    <m/>
    <m/>
    <m/>
    <m/>
    <m/>
    <m/>
    <m/>
    <m/>
    <m/>
    <m/>
    <m/>
    <m/>
    <m/>
    <m/>
    <m/>
    <m/>
    <m/>
    <m/>
    <m/>
    <m/>
    <m/>
    <m/>
    <m/>
    <m/>
    <m/>
    <m/>
    <m/>
    <m/>
    <m/>
    <m/>
    <m/>
    <m/>
    <m/>
    <m/>
    <m/>
    <m/>
    <m/>
  </r>
  <r>
    <b v="1"/>
    <n v="345"/>
    <s v="L-1555-315488506"/>
    <s v="1066957878"/>
    <s v="Aaf"/>
    <s v="https://portal.dnb.de/opac.htm?method=simpleSearch&amp;cqlMode=true&amp;query=idn%3D1066957878"/>
    <s v="III 36, 8"/>
    <s v="III 36, 8"/>
    <s v="X"/>
    <s v="Halbgewebe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346"/>
    <s v="L-1556-315493763"/>
    <s v="1066963533"/>
    <s v="Aaf"/>
    <s v="https://portal.dnb.de/opac.htm?method=simpleSearch&amp;cqlMode=true&amp;query=idn%3D1066963533"/>
    <s v="III 36, 9"/>
    <s v="III 36, 9"/>
    <s v="X"/>
    <s v="Pergamentband"/>
    <x v="1"/>
    <s v="80° bis 110°, einseitig digitalisierbar?"/>
    <s v="hohler Rücken"/>
    <m/>
    <s v="Kassette"/>
    <s v="Nein"/>
    <n v="0"/>
    <m/>
    <s v="Kassette enthält auch alten Einband"/>
    <m/>
    <m/>
    <m/>
    <m/>
    <m/>
    <m/>
    <m/>
    <x v="0"/>
    <m/>
    <m/>
    <m/>
    <m/>
    <m/>
    <m/>
    <m/>
    <m/>
    <m/>
    <m/>
    <m/>
    <m/>
    <m/>
    <m/>
    <m/>
    <m/>
    <m/>
    <m/>
    <m/>
    <m/>
    <m/>
    <m/>
    <m/>
    <m/>
    <m/>
    <m/>
    <m/>
    <n v="0"/>
    <m/>
    <m/>
    <m/>
    <m/>
    <m/>
    <m/>
    <m/>
    <m/>
    <m/>
    <m/>
    <m/>
    <m/>
    <m/>
    <m/>
    <m/>
    <m/>
    <m/>
    <m/>
    <m/>
    <m/>
    <m/>
    <m/>
    <m/>
    <m/>
    <m/>
    <m/>
    <m/>
    <m/>
    <m/>
    <m/>
    <m/>
    <m/>
    <m/>
    <m/>
    <m/>
    <m/>
    <m/>
    <m/>
    <m/>
    <m/>
    <m/>
    <m/>
    <m/>
    <m/>
  </r>
  <r>
    <b v="1"/>
    <n v="347"/>
    <s v="L-1560-315493194"/>
    <s v="1066962928"/>
    <s v="Aaf"/>
    <s v="https://portal.dnb.de/opac.htm?method=simpleSearch&amp;cqlMode=true&amp;query=idn%3D1066962928"/>
    <s v="III 36, 10"/>
    <s v="III 36, 10"/>
    <s v="X"/>
    <s v="Ledereinband, Schließen, erhabene Buchbeschläge"/>
    <x v="1"/>
    <s v="80° bis 110°, einseitig digitalisierbar?"/>
    <s v="fester Rücken mit Schmuckprägung, Schrift bis in den Falz"/>
    <m/>
    <s v="Buchschuh"/>
    <s v="Nein"/>
    <n v="1"/>
    <m/>
    <m/>
    <m/>
    <m/>
    <m/>
    <m/>
    <m/>
    <m/>
    <m/>
    <x v="3"/>
    <m/>
    <m/>
    <s v="f"/>
    <m/>
    <m/>
    <m/>
    <m/>
    <m/>
    <s v="Pa"/>
    <m/>
    <s v="x"/>
    <m/>
    <m/>
    <m/>
    <m/>
    <m/>
    <m/>
    <m/>
    <m/>
    <m/>
    <m/>
    <m/>
    <s v="60"/>
    <m/>
    <m/>
    <m/>
    <s v="ja vor"/>
    <n v="1"/>
    <m/>
    <m/>
    <m/>
    <s v="x"/>
    <m/>
    <m/>
    <m/>
    <m/>
    <m/>
    <m/>
    <s v="x"/>
    <m/>
    <s v="x"/>
    <m/>
    <m/>
    <m/>
    <m/>
    <m/>
    <s v="x"/>
    <m/>
    <m/>
    <m/>
    <m/>
    <n v="1"/>
    <s v="am Rücken Leder fixieren und mit JP überfangen, Schließe: ggf. Material einfügen"/>
    <m/>
    <m/>
    <m/>
    <m/>
    <m/>
    <m/>
    <m/>
    <m/>
    <m/>
    <m/>
    <m/>
    <m/>
    <m/>
    <m/>
    <m/>
    <m/>
    <m/>
    <m/>
    <m/>
  </r>
  <r>
    <b v="0"/>
    <n v="348"/>
    <s v="L-9999-406955883"/>
    <s v="1132638577"/>
    <m/>
    <s v="https://portal.dnb.de/opac.htm?method=simpleSearch&amp;cqlMode=true&amp;query=idn%3D1132638577"/>
    <s v="III 36, 11"/>
    <m/>
    <m/>
    <m/>
    <x v="0"/>
    <m/>
    <m/>
    <m/>
    <m/>
    <m/>
    <m/>
    <m/>
    <m/>
    <m/>
    <m/>
    <s v="DA"/>
    <m/>
    <m/>
    <m/>
    <m/>
    <x v="0"/>
    <m/>
    <m/>
    <m/>
    <m/>
    <m/>
    <m/>
    <m/>
    <m/>
    <m/>
    <m/>
    <m/>
    <m/>
    <m/>
    <m/>
    <m/>
    <m/>
    <m/>
    <m/>
    <m/>
    <m/>
    <m/>
    <m/>
    <m/>
    <m/>
    <m/>
    <m/>
    <m/>
    <n v="0"/>
    <m/>
    <m/>
    <m/>
    <m/>
    <m/>
    <m/>
    <m/>
    <m/>
    <m/>
    <m/>
    <m/>
    <m/>
    <m/>
    <m/>
    <m/>
    <m/>
    <m/>
    <m/>
    <m/>
    <m/>
    <m/>
    <m/>
    <m/>
    <m/>
    <m/>
    <m/>
    <m/>
    <m/>
    <m/>
    <m/>
    <m/>
    <m/>
    <m/>
    <m/>
    <m/>
    <m/>
    <m/>
    <m/>
    <m/>
    <m/>
    <m/>
    <m/>
    <m/>
    <m/>
  </r>
  <r>
    <b v="0"/>
    <n v="349"/>
    <s v="L-1550-315492201"/>
    <s v="1066961808"/>
    <m/>
    <s v="https://portal.dnb.de/opac.htm?method=simpleSearch&amp;cqlMode=true&amp;query=idn%3D1066961808"/>
    <s v="III 36, 12"/>
    <m/>
    <m/>
    <m/>
    <x v="0"/>
    <m/>
    <m/>
    <m/>
    <m/>
    <m/>
    <m/>
    <m/>
    <m/>
    <m/>
    <m/>
    <s v="DA"/>
    <m/>
    <m/>
    <m/>
    <m/>
    <x v="0"/>
    <m/>
    <m/>
    <m/>
    <m/>
    <m/>
    <m/>
    <m/>
    <m/>
    <m/>
    <m/>
    <m/>
    <m/>
    <m/>
    <m/>
    <m/>
    <m/>
    <m/>
    <m/>
    <m/>
    <m/>
    <m/>
    <m/>
    <m/>
    <m/>
    <m/>
    <m/>
    <m/>
    <n v="0"/>
    <m/>
    <m/>
    <m/>
    <m/>
    <m/>
    <m/>
    <m/>
    <m/>
    <m/>
    <m/>
    <m/>
    <m/>
    <m/>
    <m/>
    <m/>
    <m/>
    <m/>
    <m/>
    <m/>
    <m/>
    <m/>
    <m/>
    <m/>
    <m/>
    <m/>
    <m/>
    <m/>
    <m/>
    <m/>
    <m/>
    <m/>
    <m/>
    <m/>
    <m/>
    <m/>
    <m/>
    <m/>
    <m/>
    <m/>
    <m/>
    <m/>
    <m/>
    <m/>
    <m/>
  </r>
  <r>
    <b v="1"/>
    <n v="350"/>
    <s v="L-1555-16764758X"/>
    <s v="999174002"/>
    <s v="Aal"/>
    <s v="https://portal.dnb.de/opac.htm?method=simpleSearch&amp;cqlMode=true&amp;query=idn%3D999174002"/>
    <s v="III 36, 13"/>
    <s v="III 36, 13"/>
    <m/>
    <s v="Halbpergamentband"/>
    <x v="1"/>
    <s v="80° bis 110°, einseitig digitalisierbar?"/>
    <s v="hohler Rücken, Schrift bis in den Falz"/>
    <m/>
    <m/>
    <s v="Signaturfahne austauschen"/>
    <n v="1"/>
    <m/>
    <m/>
    <m/>
    <m/>
    <m/>
    <m/>
    <m/>
    <m/>
    <m/>
    <x v="0"/>
    <m/>
    <m/>
    <m/>
    <m/>
    <m/>
    <m/>
    <m/>
    <m/>
    <m/>
    <m/>
    <m/>
    <m/>
    <m/>
    <m/>
    <m/>
    <m/>
    <m/>
    <m/>
    <m/>
    <m/>
    <m/>
    <m/>
    <m/>
    <m/>
    <m/>
    <m/>
    <m/>
    <n v="0"/>
    <m/>
    <m/>
    <m/>
    <m/>
    <m/>
    <m/>
    <m/>
    <m/>
    <m/>
    <m/>
    <m/>
    <m/>
    <m/>
    <m/>
    <m/>
    <m/>
    <m/>
    <m/>
    <m/>
    <m/>
    <m/>
    <m/>
    <m/>
    <m/>
    <m/>
    <m/>
    <m/>
    <m/>
    <m/>
    <m/>
    <m/>
    <m/>
    <m/>
    <m/>
    <m/>
    <m/>
    <m/>
    <m/>
    <m/>
    <m/>
    <m/>
    <m/>
    <m/>
    <m/>
  </r>
  <r>
    <b v="1"/>
    <n v="352"/>
    <s v="L-1544-154114529"/>
    <s v="993974147"/>
    <s v="Aal"/>
    <s v="https://portal.dnb.de/opac.htm?method=simpleSearch&amp;cqlMode=true&amp;query=idn%3D993974147"/>
    <s v="III 36, 13 a"/>
    <s v="III 36, 13 a"/>
    <s v="X"/>
    <s v="Ledereinband, Schließen, erhabene Buchbeschläge"/>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m/>
    <s v="L-3000-026991"/>
    <s v="1242593578"/>
    <s v="Aa"/>
    <m/>
    <s v="III 36, 14"/>
    <s v="III 36, 14"/>
    <m/>
    <m/>
    <x v="0"/>
    <m/>
    <m/>
    <m/>
    <m/>
    <m/>
    <m/>
    <m/>
    <m/>
    <m/>
    <m/>
    <m/>
    <m/>
    <m/>
    <m/>
    <m/>
    <x v="0"/>
    <m/>
    <m/>
    <m/>
    <m/>
    <m/>
    <m/>
    <m/>
    <m/>
    <m/>
    <m/>
    <m/>
    <m/>
    <m/>
    <m/>
    <m/>
    <m/>
    <m/>
    <m/>
    <m/>
    <m/>
    <m/>
    <m/>
    <m/>
    <m/>
    <m/>
    <m/>
    <m/>
    <m/>
    <m/>
    <m/>
    <m/>
    <m/>
    <m/>
    <m/>
    <m/>
    <m/>
    <m/>
    <m/>
    <m/>
    <m/>
    <m/>
    <m/>
    <m/>
    <m/>
    <m/>
    <m/>
    <m/>
    <m/>
    <m/>
    <m/>
    <m/>
    <m/>
    <m/>
    <m/>
    <m/>
    <m/>
    <m/>
    <m/>
    <m/>
    <m/>
    <m/>
    <m/>
    <m/>
    <m/>
    <m/>
    <m/>
    <m/>
    <m/>
    <m/>
    <m/>
    <m/>
    <m/>
  </r>
  <r>
    <b v="0"/>
    <n v="355"/>
    <s v="L-1502-315494557"/>
    <s v="1066964335"/>
    <m/>
    <s v="https://portal.dnb.de/opac.htm?method=simpleSearch&amp;cqlMode=true&amp;query=idn%3D1066964335"/>
    <s v="III 37, 1"/>
    <m/>
    <m/>
    <m/>
    <x v="0"/>
    <m/>
    <m/>
    <m/>
    <m/>
    <m/>
    <m/>
    <m/>
    <m/>
    <m/>
    <m/>
    <m/>
    <m/>
    <m/>
    <m/>
    <m/>
    <x v="0"/>
    <m/>
    <m/>
    <m/>
    <m/>
    <m/>
    <m/>
    <m/>
    <m/>
    <m/>
    <m/>
    <m/>
    <m/>
    <m/>
    <m/>
    <m/>
    <m/>
    <m/>
    <m/>
    <m/>
    <m/>
    <m/>
    <m/>
    <m/>
    <m/>
    <m/>
    <m/>
    <m/>
    <n v="0"/>
    <m/>
    <m/>
    <m/>
    <m/>
    <m/>
    <m/>
    <m/>
    <m/>
    <m/>
    <m/>
    <m/>
    <m/>
    <m/>
    <m/>
    <m/>
    <m/>
    <m/>
    <m/>
    <m/>
    <m/>
    <m/>
    <m/>
    <m/>
    <m/>
    <m/>
    <m/>
    <m/>
    <m/>
    <m/>
    <m/>
    <m/>
    <m/>
    <m/>
    <m/>
    <m/>
    <m/>
    <m/>
    <m/>
    <m/>
    <m/>
    <m/>
    <m/>
    <m/>
    <m/>
  </r>
  <r>
    <b v="1"/>
    <n v="356"/>
    <s v="L-1553-168491079"/>
    <s v="999514849"/>
    <s v="Aal"/>
    <s v="https://portal.dnb.de/opac.htm?method=simpleSearch&amp;cqlMode=true&amp;query=idn%3D999514849"/>
    <s v="III 37, 5"/>
    <s v="III 37, 5"/>
    <m/>
    <s v="Halbpergamentband"/>
    <x v="1"/>
    <s v="180°"/>
    <s v="hohler Rücken"/>
    <m/>
    <m/>
    <m/>
    <n v="0"/>
    <m/>
    <m/>
    <m/>
    <m/>
    <m/>
    <m/>
    <m/>
    <m/>
    <m/>
    <x v="0"/>
    <m/>
    <m/>
    <m/>
    <m/>
    <m/>
    <m/>
    <m/>
    <m/>
    <m/>
    <m/>
    <m/>
    <m/>
    <m/>
    <m/>
    <m/>
    <m/>
    <m/>
    <m/>
    <m/>
    <m/>
    <m/>
    <m/>
    <m/>
    <m/>
    <m/>
    <m/>
    <m/>
    <n v="0"/>
    <m/>
    <m/>
    <m/>
    <m/>
    <m/>
    <m/>
    <m/>
    <m/>
    <m/>
    <m/>
    <m/>
    <m/>
    <m/>
    <m/>
    <m/>
    <m/>
    <m/>
    <m/>
    <m/>
    <m/>
    <m/>
    <m/>
    <m/>
    <m/>
    <m/>
    <m/>
    <m/>
    <m/>
    <m/>
    <m/>
    <m/>
    <m/>
    <m/>
    <m/>
    <m/>
    <m/>
    <m/>
    <m/>
    <m/>
    <m/>
    <m/>
    <m/>
    <m/>
    <m/>
  </r>
  <r>
    <b v="0"/>
    <m/>
    <m/>
    <m/>
    <m/>
    <m/>
    <s v="III 38 A, 1"/>
    <m/>
    <s v="X"/>
    <s v="Halbpergamentband"/>
    <x v="2"/>
    <s v="80° bis 110°, einseitig digitalisierbar?"/>
    <s v="hohler Rücken, Schrift bis in den Falz, welliger Buchblock"/>
    <m/>
    <m/>
    <m/>
    <n v="1"/>
    <m/>
    <m/>
    <m/>
    <m/>
    <m/>
    <m/>
    <m/>
    <m/>
    <m/>
    <x v="9"/>
    <m/>
    <m/>
    <s v="h/E"/>
    <m/>
    <m/>
    <m/>
    <m/>
    <m/>
    <s v="Pa"/>
    <m/>
    <m/>
    <m/>
    <m/>
    <m/>
    <m/>
    <m/>
    <m/>
    <m/>
    <m/>
    <m/>
    <m/>
    <m/>
    <s v="110"/>
    <m/>
    <m/>
    <m/>
    <s v="n"/>
    <n v="0"/>
    <m/>
    <m/>
    <m/>
    <m/>
    <m/>
    <m/>
    <m/>
    <s v="Schaden stabil"/>
    <m/>
    <m/>
    <m/>
    <m/>
    <m/>
    <m/>
    <m/>
    <m/>
    <m/>
    <m/>
    <m/>
    <m/>
    <m/>
    <m/>
    <m/>
    <m/>
    <m/>
    <m/>
    <m/>
    <m/>
    <m/>
    <m/>
    <m/>
    <m/>
    <m/>
    <m/>
    <m/>
    <m/>
    <m/>
    <m/>
    <m/>
    <m/>
    <m/>
    <m/>
    <m/>
    <m/>
  </r>
  <r>
    <b v="1"/>
    <m/>
    <s v="L-1516-833613774"/>
    <s v="1268573205"/>
    <s v="Aa"/>
    <m/>
    <s v="III 38 A, 1"/>
    <s v="III 38 C, 1"/>
    <m/>
    <m/>
    <x v="0"/>
    <m/>
    <m/>
    <m/>
    <m/>
    <m/>
    <m/>
    <m/>
    <m/>
    <m/>
    <m/>
    <m/>
    <m/>
    <m/>
    <m/>
    <m/>
    <x v="0"/>
    <m/>
    <m/>
    <m/>
    <m/>
    <m/>
    <m/>
    <m/>
    <m/>
    <m/>
    <m/>
    <m/>
    <m/>
    <m/>
    <m/>
    <m/>
    <m/>
    <m/>
    <m/>
    <m/>
    <m/>
    <m/>
    <m/>
    <m/>
    <m/>
    <m/>
    <m/>
    <m/>
    <m/>
    <m/>
    <m/>
    <m/>
    <m/>
    <m/>
    <m/>
    <m/>
    <m/>
    <m/>
    <m/>
    <m/>
    <m/>
    <m/>
    <m/>
    <m/>
    <m/>
    <m/>
    <m/>
    <m/>
    <m/>
    <m/>
    <m/>
    <m/>
    <m/>
    <m/>
    <m/>
    <m/>
    <m/>
    <m/>
    <m/>
    <m/>
    <m/>
    <m/>
    <m/>
    <m/>
    <m/>
    <m/>
    <m/>
    <m/>
    <m/>
    <m/>
    <m/>
    <m/>
    <m/>
  </r>
  <r>
    <b v="1"/>
    <n v="1201"/>
    <s v="L-1557-155411853"/>
    <s v="994340486"/>
    <s v="Aal"/>
    <s v="https://portal.dnb.de/opac.htm?method=simpleSearch&amp;cqlMode=true&amp;query=idn%3D994340486"/>
    <s v="III 38 C, 1"/>
    <s v="III 38 C, 1"/>
    <s v="X"/>
    <s v="Ledereinband"/>
    <x v="1"/>
    <s v="180°"/>
    <s v="fester Rücken mit Schmuckprägung"/>
    <m/>
    <s v="Kassette"/>
    <s v="Nein"/>
    <n v="0"/>
    <m/>
    <m/>
    <m/>
    <m/>
    <m/>
    <m/>
    <m/>
    <m/>
    <m/>
    <x v="0"/>
    <m/>
    <m/>
    <m/>
    <m/>
    <m/>
    <m/>
    <m/>
    <m/>
    <m/>
    <m/>
    <m/>
    <m/>
    <m/>
    <m/>
    <m/>
    <m/>
    <m/>
    <m/>
    <m/>
    <m/>
    <m/>
    <m/>
    <m/>
    <m/>
    <m/>
    <m/>
    <m/>
    <n v="0"/>
    <m/>
    <m/>
    <m/>
    <m/>
    <m/>
    <m/>
    <m/>
    <m/>
    <m/>
    <m/>
    <m/>
    <m/>
    <m/>
    <m/>
    <m/>
    <m/>
    <m/>
    <m/>
    <m/>
    <m/>
    <m/>
    <m/>
    <m/>
    <m/>
    <m/>
    <m/>
    <m/>
    <m/>
    <m/>
    <m/>
    <m/>
    <m/>
    <m/>
    <m/>
    <m/>
    <m/>
    <m/>
    <m/>
    <m/>
    <m/>
    <m/>
    <m/>
    <m/>
    <m/>
  </r>
  <r>
    <b v="1"/>
    <n v="1202"/>
    <s v="L-1550-154006726"/>
    <s v="993918360"/>
    <s v="Aal"/>
    <s v="https://portal.dnb.de/opac.htm?method=simpleSearch&amp;cqlMode=true&amp;query=idn%3D993918360"/>
    <s v="III 38 G, 1"/>
    <s v="III 38 G, 1"/>
    <m/>
    <s v="Ledereinband"/>
    <x v="1"/>
    <s v="80° bis 110°, einseitig digitalisierbar?"/>
    <m/>
    <m/>
    <s v="Kassette"/>
    <s v="Nein"/>
    <n v="0"/>
    <m/>
    <m/>
    <m/>
    <m/>
    <m/>
    <m/>
    <m/>
    <m/>
    <m/>
    <x v="0"/>
    <m/>
    <m/>
    <m/>
    <m/>
    <m/>
    <m/>
    <m/>
    <m/>
    <m/>
    <m/>
    <m/>
    <m/>
    <m/>
    <m/>
    <m/>
    <m/>
    <m/>
    <m/>
    <m/>
    <m/>
    <m/>
    <m/>
    <m/>
    <m/>
    <m/>
    <m/>
    <m/>
    <n v="0"/>
    <m/>
    <m/>
    <m/>
    <m/>
    <m/>
    <m/>
    <m/>
    <m/>
    <m/>
    <m/>
    <m/>
    <m/>
    <m/>
    <m/>
    <m/>
    <m/>
    <m/>
    <m/>
    <m/>
    <m/>
    <m/>
    <m/>
    <m/>
    <m/>
    <m/>
    <m/>
    <m/>
    <m/>
    <m/>
    <m/>
    <m/>
    <m/>
    <m/>
    <m/>
    <m/>
    <m/>
    <m/>
    <m/>
    <m/>
    <m/>
    <m/>
    <m/>
    <m/>
    <m/>
  </r>
  <r>
    <b v="1"/>
    <n v="357"/>
    <s v="L-1523-315490578"/>
    <s v="1066960046"/>
    <s v="Aaf"/>
    <s v="https://portal.dnb.de/opac.htm?method=simpleSearch&amp;cqlMode=true&amp;query=idn%3D1066960046"/>
    <s v="III 38, 1"/>
    <s v="III 38, 1"/>
    <s v="X"/>
    <s v="Pergamentband, Schließen, erhabene Buchbeschläge"/>
    <x v="1"/>
    <s v="180°"/>
    <s v="hohler Rücken"/>
    <m/>
    <s v="Buchschuh"/>
    <s v="Nein"/>
    <n v="1"/>
    <m/>
    <m/>
    <m/>
    <m/>
    <m/>
    <m/>
    <m/>
    <m/>
    <m/>
    <x v="0"/>
    <m/>
    <m/>
    <m/>
    <m/>
    <m/>
    <m/>
    <m/>
    <m/>
    <m/>
    <m/>
    <m/>
    <m/>
    <m/>
    <m/>
    <m/>
    <m/>
    <m/>
    <m/>
    <m/>
    <m/>
    <m/>
    <m/>
    <m/>
    <m/>
    <m/>
    <m/>
    <m/>
    <n v="0"/>
    <m/>
    <m/>
    <m/>
    <m/>
    <m/>
    <m/>
    <m/>
    <m/>
    <m/>
    <m/>
    <m/>
    <m/>
    <m/>
    <m/>
    <m/>
    <m/>
    <m/>
    <m/>
    <m/>
    <m/>
    <m/>
    <m/>
    <m/>
    <m/>
    <m/>
    <m/>
    <m/>
    <m/>
    <m/>
    <m/>
    <m/>
    <m/>
    <m/>
    <m/>
    <m/>
    <m/>
    <m/>
    <m/>
    <m/>
    <m/>
    <m/>
    <m/>
    <m/>
    <m/>
  </r>
  <r>
    <b v="1"/>
    <n v="358"/>
    <s v="L-1522-315329106"/>
    <s v="1066871272"/>
    <s v="Aaf"/>
    <s v="https://portal.dnb.de/opac.htm?method=simpleSearch&amp;cqlMode=true&amp;query=idn%3D1066871272"/>
    <s v="III 39, 1"/>
    <s v="III 39, 1"/>
    <s v="X"/>
    <s v="Schließen, erhabene Buchbeschläge"/>
    <x v="1"/>
    <s v="180°"/>
    <s v="hohler Rücken, stark brüchiges Einbandmaterial"/>
    <m/>
    <s v="Buchschuh"/>
    <s v="Nein"/>
    <n v="3"/>
    <m/>
    <m/>
    <m/>
    <m/>
    <m/>
    <m/>
    <m/>
    <m/>
    <m/>
    <x v="6"/>
    <s v="x"/>
    <m/>
    <s v="h/E"/>
    <m/>
    <m/>
    <m/>
    <s v="x"/>
    <m/>
    <s v="Pa"/>
    <s v="x"/>
    <m/>
    <m/>
    <m/>
    <m/>
    <m/>
    <m/>
    <m/>
    <m/>
    <m/>
    <m/>
    <m/>
    <m/>
    <s v="110"/>
    <m/>
    <m/>
    <m/>
    <s v="n"/>
    <n v="0"/>
    <m/>
    <m/>
    <m/>
    <m/>
    <m/>
    <m/>
    <m/>
    <s v="Schaden stabil"/>
    <m/>
    <m/>
    <m/>
    <m/>
    <m/>
    <m/>
    <m/>
    <m/>
    <m/>
    <m/>
    <m/>
    <m/>
    <m/>
    <m/>
    <m/>
    <m/>
    <m/>
    <m/>
    <m/>
    <m/>
    <m/>
    <m/>
    <m/>
    <m/>
    <m/>
    <m/>
    <m/>
    <m/>
    <m/>
    <m/>
    <m/>
    <m/>
    <m/>
    <m/>
    <m/>
    <m/>
  </r>
  <r>
    <b v="1"/>
    <n v="359"/>
    <s v="L-1505-153947101"/>
    <s v="993883141"/>
    <s v="Afl"/>
    <s v="https://portal.dnb.de/opac.htm?method=simpleSearch&amp;cqlMode=true&amp;query=idn%3D993883141"/>
    <s v="III 40, 1"/>
    <s v="III 40, 1"/>
    <s v="X"/>
    <s v="Halbledereinband, Schließen, erhabene Buchbeschläge"/>
    <x v="2"/>
    <s v="80° bis 110°, einseitig digitalisierbar?"/>
    <s v="hohler Rücken, welliger Buchblock"/>
    <m/>
    <s v="Buchschuh"/>
    <s v="Nein"/>
    <n v="1"/>
    <m/>
    <m/>
    <m/>
    <m/>
    <m/>
    <m/>
    <m/>
    <m/>
    <m/>
    <x v="0"/>
    <m/>
    <m/>
    <m/>
    <m/>
    <m/>
    <m/>
    <m/>
    <m/>
    <m/>
    <m/>
    <m/>
    <m/>
    <m/>
    <m/>
    <m/>
    <m/>
    <m/>
    <m/>
    <m/>
    <m/>
    <m/>
    <m/>
    <m/>
    <m/>
    <m/>
    <m/>
    <m/>
    <n v="0"/>
    <m/>
    <m/>
    <m/>
    <m/>
    <m/>
    <m/>
    <m/>
    <m/>
    <m/>
    <m/>
    <m/>
    <m/>
    <m/>
    <m/>
    <m/>
    <m/>
    <m/>
    <m/>
    <m/>
    <m/>
    <m/>
    <m/>
    <m/>
    <m/>
    <m/>
    <m/>
    <m/>
    <m/>
    <m/>
    <m/>
    <m/>
    <m/>
    <m/>
    <m/>
    <m/>
    <m/>
    <m/>
    <m/>
    <m/>
    <m/>
    <m/>
    <m/>
    <m/>
    <m/>
  </r>
  <r>
    <b v="1"/>
    <n v="360"/>
    <s v="L-1505-153946962"/>
    <s v="993882951"/>
    <s v="Afl"/>
    <s v="https://portal.dnb.de/opac.htm?method=simpleSearch&amp;cqlMode=true&amp;query=idn%3D993882951"/>
    <s v="III 40, 1"/>
    <s v="III 40, 1"/>
    <m/>
    <m/>
    <x v="0"/>
    <m/>
    <m/>
    <m/>
    <m/>
    <m/>
    <m/>
    <m/>
    <m/>
    <m/>
    <m/>
    <m/>
    <m/>
    <m/>
    <m/>
    <m/>
    <x v="0"/>
    <m/>
    <m/>
    <m/>
    <m/>
    <m/>
    <m/>
    <m/>
    <m/>
    <m/>
    <m/>
    <m/>
    <m/>
    <m/>
    <m/>
    <m/>
    <m/>
    <m/>
    <m/>
    <m/>
    <m/>
    <m/>
    <m/>
    <m/>
    <m/>
    <m/>
    <m/>
    <m/>
    <n v="0"/>
    <m/>
    <m/>
    <m/>
    <m/>
    <m/>
    <m/>
    <m/>
    <m/>
    <m/>
    <m/>
    <m/>
    <m/>
    <m/>
    <m/>
    <m/>
    <m/>
    <m/>
    <m/>
    <m/>
    <m/>
    <m/>
    <m/>
    <m/>
    <m/>
    <m/>
    <m/>
    <m/>
    <m/>
    <m/>
    <m/>
    <m/>
    <m/>
    <m/>
    <m/>
    <m/>
    <m/>
    <m/>
    <m/>
    <m/>
    <m/>
    <m/>
    <m/>
    <m/>
    <m/>
  </r>
  <r>
    <b v="1"/>
    <n v="361"/>
    <s v="L-1505-15394692X"/>
    <s v="993882900"/>
    <s v="Afl"/>
    <s v="https://portal.dnb.de/opac.htm?method=simpleSearch&amp;cqlMode=true&amp;query=idn%3D993882900"/>
    <s v="III 40, 1"/>
    <s v="III 40, 1"/>
    <m/>
    <m/>
    <x v="0"/>
    <m/>
    <m/>
    <m/>
    <m/>
    <m/>
    <m/>
    <m/>
    <m/>
    <m/>
    <m/>
    <m/>
    <m/>
    <m/>
    <m/>
    <m/>
    <x v="0"/>
    <m/>
    <m/>
    <m/>
    <m/>
    <m/>
    <m/>
    <m/>
    <m/>
    <m/>
    <m/>
    <m/>
    <m/>
    <m/>
    <m/>
    <m/>
    <m/>
    <m/>
    <m/>
    <m/>
    <m/>
    <m/>
    <m/>
    <m/>
    <m/>
    <m/>
    <m/>
    <m/>
    <n v="0"/>
    <m/>
    <m/>
    <m/>
    <m/>
    <m/>
    <m/>
    <m/>
    <m/>
    <m/>
    <m/>
    <m/>
    <m/>
    <m/>
    <m/>
    <m/>
    <m/>
    <m/>
    <m/>
    <m/>
    <m/>
    <m/>
    <m/>
    <m/>
    <m/>
    <m/>
    <m/>
    <m/>
    <m/>
    <m/>
    <m/>
    <m/>
    <m/>
    <m/>
    <m/>
    <m/>
    <m/>
    <m/>
    <m/>
    <m/>
    <m/>
    <m/>
    <m/>
    <m/>
    <m/>
  </r>
  <r>
    <b v="1"/>
    <n v="362"/>
    <s v="L-1505-153946822"/>
    <s v="99388282X"/>
    <s v="Afl"/>
    <s v="https://portal.dnb.de/opac.htm?method=simpleSearch&amp;cqlMode=true&amp;query=idn%3D99388282X"/>
    <s v="III 40, 1"/>
    <s v="III 40, 1"/>
    <m/>
    <m/>
    <x v="0"/>
    <m/>
    <m/>
    <m/>
    <m/>
    <m/>
    <m/>
    <m/>
    <m/>
    <m/>
    <m/>
    <m/>
    <m/>
    <m/>
    <m/>
    <m/>
    <x v="0"/>
    <m/>
    <m/>
    <m/>
    <m/>
    <m/>
    <m/>
    <m/>
    <m/>
    <m/>
    <m/>
    <m/>
    <m/>
    <m/>
    <m/>
    <m/>
    <m/>
    <m/>
    <m/>
    <m/>
    <m/>
    <m/>
    <m/>
    <m/>
    <m/>
    <m/>
    <m/>
    <m/>
    <n v="0"/>
    <m/>
    <m/>
    <m/>
    <m/>
    <m/>
    <m/>
    <m/>
    <m/>
    <m/>
    <m/>
    <m/>
    <m/>
    <m/>
    <m/>
    <m/>
    <m/>
    <m/>
    <m/>
    <m/>
    <m/>
    <m/>
    <m/>
    <m/>
    <m/>
    <m/>
    <m/>
    <m/>
    <m/>
    <m/>
    <m/>
    <m/>
    <m/>
    <m/>
    <m/>
    <m/>
    <m/>
    <m/>
    <m/>
    <m/>
    <m/>
    <m/>
    <m/>
    <m/>
    <m/>
  </r>
  <r>
    <b v="1"/>
    <n v="363"/>
    <s v="L-1521-154137898"/>
    <s v="993995845"/>
    <s v="Aal"/>
    <s v="https://portal.dnb.de/opac.htm?method=simpleSearch&amp;cqlMode=true&amp;query=idn%3D993995845"/>
    <s v="III 40, 2"/>
    <s v="III 40, 2"/>
    <s v="X"/>
    <s v="Gewebeeinband"/>
    <x v="1"/>
    <s v="180°"/>
    <s v="hohler Rücken"/>
    <m/>
    <m/>
    <m/>
    <n v="1"/>
    <m/>
    <m/>
    <m/>
    <m/>
    <m/>
    <m/>
    <m/>
    <m/>
    <m/>
    <x v="4"/>
    <s v="x"/>
    <s v="x"/>
    <s v="h/E"/>
    <m/>
    <m/>
    <m/>
    <m/>
    <m/>
    <s v="Pa"/>
    <s v="x"/>
    <m/>
    <m/>
    <m/>
    <m/>
    <m/>
    <m/>
    <m/>
    <m/>
    <m/>
    <m/>
    <m/>
    <m/>
    <s v="80"/>
    <m/>
    <m/>
    <m/>
    <s v="n"/>
    <n v="0"/>
    <m/>
    <m/>
    <m/>
    <s v="x"/>
    <m/>
    <m/>
    <m/>
    <m/>
    <m/>
    <m/>
    <m/>
    <m/>
    <m/>
    <m/>
    <m/>
    <m/>
    <m/>
    <m/>
    <m/>
    <m/>
    <m/>
    <m/>
    <m/>
    <m/>
    <m/>
    <m/>
    <m/>
    <m/>
    <m/>
    <m/>
    <m/>
    <m/>
    <m/>
    <m/>
    <m/>
    <m/>
    <m/>
    <m/>
    <m/>
    <m/>
    <m/>
    <m/>
    <m/>
    <m/>
  </r>
  <r>
    <b v="1"/>
    <n v="364"/>
    <s v="L-1535-31522004X"/>
    <s v="1066800138"/>
    <s v="Aaf"/>
    <s v="https://portal.dnb.de/opac.htm?method=simpleSearch&amp;cqlMode=true&amp;query=idn%3D1066800138"/>
    <s v="III 40, 3"/>
    <s v="III 40, 3"/>
    <s v="X"/>
    <s v="Ledereinband, Schließen, erhabene Buchbeschläge"/>
    <x v="1"/>
    <s v="nur sehr geringer Öffnungswinkel"/>
    <m/>
    <m/>
    <s v="Kassette"/>
    <s v="Nein"/>
    <n v="0"/>
    <m/>
    <m/>
    <m/>
    <m/>
    <m/>
    <m/>
    <m/>
    <m/>
    <m/>
    <x v="0"/>
    <m/>
    <m/>
    <m/>
    <m/>
    <m/>
    <m/>
    <m/>
    <m/>
    <m/>
    <m/>
    <m/>
    <m/>
    <m/>
    <m/>
    <m/>
    <m/>
    <m/>
    <m/>
    <m/>
    <m/>
    <m/>
    <m/>
    <m/>
    <m/>
    <m/>
    <m/>
    <m/>
    <n v="0"/>
    <m/>
    <m/>
    <m/>
    <m/>
    <m/>
    <m/>
    <m/>
    <m/>
    <m/>
    <m/>
    <m/>
    <m/>
    <m/>
    <m/>
    <m/>
    <m/>
    <m/>
    <m/>
    <m/>
    <m/>
    <m/>
    <m/>
    <m/>
    <m/>
    <m/>
    <m/>
    <m/>
    <m/>
    <m/>
    <m/>
    <m/>
    <m/>
    <m/>
    <m/>
    <m/>
    <m/>
    <m/>
    <m/>
    <m/>
    <m/>
    <m/>
    <m/>
    <m/>
    <m/>
  </r>
  <r>
    <b v="1"/>
    <n v="365"/>
    <s v="L-1504-169751783"/>
    <s v="99993922X"/>
    <s v="Aal"/>
    <s v="https://portal.dnb.de/opac.htm?method=simpleSearch&amp;cqlMode=true&amp;query=idn%3D99993922X"/>
    <s v="III 40, 4"/>
    <s v="III 40, 4"/>
    <m/>
    <s v="Papier- oder Pappeinband"/>
    <x v="2"/>
    <s v="80° bis 110°, einseitig digitalisierbar?"/>
    <s v="hohler Rücken"/>
    <m/>
    <m/>
    <m/>
    <n v="1"/>
    <m/>
    <m/>
    <m/>
    <m/>
    <m/>
    <m/>
    <m/>
    <m/>
    <m/>
    <x v="5"/>
    <m/>
    <m/>
    <s v="h/E"/>
    <m/>
    <m/>
    <m/>
    <m/>
    <m/>
    <s v="Pa"/>
    <m/>
    <m/>
    <m/>
    <m/>
    <m/>
    <m/>
    <m/>
    <m/>
    <m/>
    <m/>
    <m/>
    <m/>
    <m/>
    <s v="60"/>
    <m/>
    <m/>
    <m/>
    <s v="n"/>
    <n v="0"/>
    <m/>
    <m/>
    <m/>
    <m/>
    <m/>
    <m/>
    <m/>
    <s v="Schaden stabil"/>
    <m/>
    <m/>
    <m/>
    <m/>
    <m/>
    <m/>
    <m/>
    <m/>
    <m/>
    <m/>
    <m/>
    <m/>
    <m/>
    <m/>
    <m/>
    <m/>
    <m/>
    <m/>
    <m/>
    <m/>
    <m/>
    <m/>
    <m/>
    <m/>
    <m/>
    <m/>
    <m/>
    <m/>
    <m/>
    <m/>
    <m/>
    <m/>
    <m/>
    <m/>
    <m/>
    <m/>
  </r>
  <r>
    <b v="1"/>
    <n v="366"/>
    <s v="L-1526-167036696"/>
    <s v="998831123"/>
    <s v="Afl"/>
    <s v="https://portal.dnb.de/opac.htm?method=simpleSearch&amp;cqlMode=true&amp;query=idn%3D998831123"/>
    <s v="III 40, 5 - 1"/>
    <s v="III 40, 5 - 1"/>
    <s v="X"/>
    <s v="Ledereinband"/>
    <x v="1"/>
    <s v="80° bis 110°, einseitig digitalisierbar?"/>
    <m/>
    <m/>
    <s v="Kassette"/>
    <s v="Nein"/>
    <n v="1"/>
    <m/>
    <m/>
    <m/>
    <m/>
    <m/>
    <m/>
    <m/>
    <m/>
    <m/>
    <x v="2"/>
    <m/>
    <s v="x"/>
    <s v="f"/>
    <m/>
    <m/>
    <m/>
    <m/>
    <m/>
    <s v="Pa"/>
    <m/>
    <m/>
    <m/>
    <m/>
    <m/>
    <m/>
    <m/>
    <m/>
    <m/>
    <m/>
    <m/>
    <m/>
    <m/>
    <s v="80"/>
    <m/>
    <m/>
    <m/>
    <s v="n"/>
    <n v="0"/>
    <m/>
    <s v="Gewebe"/>
    <m/>
    <m/>
    <m/>
    <m/>
    <m/>
    <m/>
    <m/>
    <m/>
    <m/>
    <m/>
    <m/>
    <m/>
    <m/>
    <m/>
    <m/>
    <m/>
    <m/>
    <m/>
    <m/>
    <m/>
    <m/>
    <m/>
    <m/>
    <m/>
    <m/>
    <m/>
    <m/>
    <m/>
    <m/>
    <m/>
    <m/>
    <m/>
    <m/>
    <m/>
    <m/>
    <m/>
    <m/>
    <m/>
    <m/>
    <m/>
    <m/>
    <m/>
  </r>
  <r>
    <b v="1"/>
    <n v="367"/>
    <s v="L-9999-167036742"/>
    <s v="998831182"/>
    <s v="Afl"/>
    <s v="https://portal.dnb.de/opac.htm?method=simpleSearch&amp;cqlMode=true&amp;query=idn%3D998831182"/>
    <s v="III 40, 5 - 2"/>
    <s v="III 40, 5 - 2"/>
    <s v="X"/>
    <s v="Ledereinband"/>
    <x v="1"/>
    <s v="80° bis 110°, einseitig digitalisierbar?"/>
    <m/>
    <m/>
    <s v="Kassette"/>
    <s v="Nein"/>
    <n v="2"/>
    <m/>
    <m/>
    <m/>
    <m/>
    <m/>
    <m/>
    <m/>
    <m/>
    <m/>
    <x v="2"/>
    <m/>
    <m/>
    <s v="f"/>
    <m/>
    <m/>
    <m/>
    <m/>
    <m/>
    <s v="Pa"/>
    <m/>
    <m/>
    <m/>
    <m/>
    <m/>
    <m/>
    <m/>
    <m/>
    <m/>
    <m/>
    <m/>
    <m/>
    <m/>
    <s v="45"/>
    <m/>
    <m/>
    <m/>
    <s v="n"/>
    <n v="0"/>
    <m/>
    <s v="Gewebe"/>
    <m/>
    <m/>
    <m/>
    <m/>
    <m/>
    <s v="Schaden stabil"/>
    <m/>
    <m/>
    <m/>
    <m/>
    <m/>
    <m/>
    <m/>
    <m/>
    <m/>
    <m/>
    <m/>
    <m/>
    <m/>
    <m/>
    <m/>
    <m/>
    <m/>
    <m/>
    <m/>
    <m/>
    <m/>
    <m/>
    <m/>
    <m/>
    <m/>
    <m/>
    <m/>
    <m/>
    <m/>
    <m/>
    <m/>
    <m/>
    <m/>
    <m/>
    <m/>
    <m/>
  </r>
  <r>
    <b v="1"/>
    <n v="368"/>
    <s v="L-1548-153916184"/>
    <s v="993862233"/>
    <s v="Aal"/>
    <s v="https://portal.dnb.de/opac.htm?method=simpleSearch&amp;cqlMode=true&amp;query=idn%3D993862233"/>
    <s v="III 41, 1"/>
    <s v="III 41, 1"/>
    <s v="X"/>
    <s v="Pergamentband"/>
    <x v="1"/>
    <s v="80° bis 110°, einseitig digitalisierbar?"/>
    <s v="hohler Rücken"/>
    <m/>
    <s v="Kassette"/>
    <s v="Nein"/>
    <n v="0"/>
    <m/>
    <m/>
    <m/>
    <m/>
    <m/>
    <m/>
    <m/>
    <m/>
    <m/>
    <x v="0"/>
    <m/>
    <m/>
    <m/>
    <m/>
    <m/>
    <m/>
    <m/>
    <m/>
    <m/>
    <m/>
    <m/>
    <m/>
    <m/>
    <m/>
    <m/>
    <m/>
    <m/>
    <m/>
    <m/>
    <m/>
    <m/>
    <m/>
    <m/>
    <m/>
    <m/>
    <m/>
    <m/>
    <n v="0"/>
    <m/>
    <m/>
    <m/>
    <m/>
    <m/>
    <m/>
    <m/>
    <m/>
    <m/>
    <m/>
    <m/>
    <m/>
    <m/>
    <m/>
    <m/>
    <m/>
    <m/>
    <m/>
    <m/>
    <m/>
    <m/>
    <m/>
    <m/>
    <m/>
    <m/>
    <m/>
    <m/>
    <m/>
    <m/>
    <m/>
    <m/>
    <m/>
    <m/>
    <m/>
    <m/>
    <m/>
    <m/>
    <m/>
    <m/>
    <m/>
    <m/>
    <m/>
    <m/>
    <m/>
  </r>
  <r>
    <b v="1"/>
    <n v="369"/>
    <s v="L-1554-153966742"/>
    <s v="993903487"/>
    <s v="Aal"/>
    <s v="https://portal.dnb.de/opac.htm?method=simpleSearch&amp;cqlMode=true&amp;query=idn%3D993903487"/>
    <s v="III 42, 1"/>
    <s v="III 42, 1"/>
    <s v="X"/>
    <s v="Halbgewebeband, Broschur"/>
    <x v="1"/>
    <s v="180°"/>
    <m/>
    <m/>
    <m/>
    <m/>
    <n v="1"/>
    <m/>
    <m/>
    <m/>
    <m/>
    <m/>
    <m/>
    <m/>
    <m/>
    <m/>
    <x v="0"/>
    <m/>
    <m/>
    <m/>
    <m/>
    <m/>
    <m/>
    <m/>
    <m/>
    <m/>
    <m/>
    <m/>
    <m/>
    <m/>
    <m/>
    <m/>
    <m/>
    <m/>
    <m/>
    <m/>
    <m/>
    <m/>
    <m/>
    <m/>
    <m/>
    <m/>
    <m/>
    <m/>
    <n v="0"/>
    <m/>
    <m/>
    <m/>
    <m/>
    <m/>
    <m/>
    <m/>
    <m/>
    <m/>
    <m/>
    <m/>
    <m/>
    <m/>
    <m/>
    <m/>
    <m/>
    <m/>
    <m/>
    <m/>
    <m/>
    <m/>
    <m/>
    <m/>
    <m/>
    <m/>
    <m/>
    <m/>
    <m/>
    <m/>
    <m/>
    <m/>
    <m/>
    <m/>
    <m/>
    <m/>
    <m/>
    <m/>
    <m/>
    <m/>
    <m/>
    <m/>
    <m/>
    <m/>
    <m/>
  </r>
  <r>
    <b v="1"/>
    <n v="370"/>
    <s v="L-1559-315493984"/>
    <s v="1066963770"/>
    <s v="Aaf"/>
    <s v="https://portal.dnb.de/opac.htm?method=simpleSearch&amp;cqlMode=true&amp;query=idn%3D1066963770"/>
    <s v="III 44, 1"/>
    <s v="III 44, 1"/>
    <s v="X"/>
    <s v="Ledereinband"/>
    <x v="1"/>
    <s v="80° bis 110°, einseitig digitalisierbar?"/>
    <s v="hohler Rücken, stark brüchiges Einbandmaterial, Schrift bis in den Falz"/>
    <m/>
    <m/>
    <m/>
    <n v="3"/>
    <m/>
    <m/>
    <m/>
    <m/>
    <m/>
    <m/>
    <m/>
    <m/>
    <m/>
    <x v="0"/>
    <m/>
    <m/>
    <m/>
    <m/>
    <m/>
    <m/>
    <m/>
    <m/>
    <m/>
    <m/>
    <m/>
    <m/>
    <m/>
    <m/>
    <m/>
    <m/>
    <m/>
    <m/>
    <m/>
    <m/>
    <m/>
    <m/>
    <m/>
    <m/>
    <m/>
    <m/>
    <m/>
    <n v="0"/>
    <m/>
    <m/>
    <m/>
    <m/>
    <m/>
    <m/>
    <m/>
    <m/>
    <m/>
    <m/>
    <m/>
    <m/>
    <m/>
    <m/>
    <m/>
    <m/>
    <m/>
    <m/>
    <m/>
    <m/>
    <m/>
    <m/>
    <m/>
    <m/>
    <m/>
    <m/>
    <m/>
    <m/>
    <m/>
    <m/>
    <m/>
    <m/>
    <m/>
    <m/>
    <m/>
    <m/>
    <m/>
    <m/>
    <m/>
    <m/>
    <m/>
    <m/>
    <m/>
    <m/>
  </r>
  <r>
    <b v="1"/>
    <n v="371"/>
    <s v="L-1559-315488514"/>
    <s v="1066957886"/>
    <s v="Aaf"/>
    <s v="https://portal.dnb.de/opac.htm?method=simpleSearch&amp;cqlMode=true&amp;query=idn%3D1066957886"/>
    <s v="III 44, 2"/>
    <s v="III 44, 2"/>
    <s v="X"/>
    <s v="Halbledereinband"/>
    <x v="1"/>
    <s v="180°"/>
    <s v="hohler Rücken"/>
    <m/>
    <m/>
    <m/>
    <n v="0"/>
    <m/>
    <m/>
    <m/>
    <m/>
    <m/>
    <m/>
    <m/>
    <m/>
    <m/>
    <x v="0"/>
    <m/>
    <m/>
    <m/>
    <m/>
    <m/>
    <m/>
    <m/>
    <m/>
    <m/>
    <m/>
    <m/>
    <m/>
    <m/>
    <m/>
    <m/>
    <m/>
    <m/>
    <m/>
    <m/>
    <m/>
    <m/>
    <m/>
    <m/>
    <m/>
    <m/>
    <m/>
    <m/>
    <n v="0"/>
    <m/>
    <m/>
    <m/>
    <m/>
    <m/>
    <m/>
    <m/>
    <m/>
    <m/>
    <m/>
    <m/>
    <m/>
    <m/>
    <m/>
    <m/>
    <m/>
    <m/>
    <m/>
    <m/>
    <m/>
    <m/>
    <m/>
    <m/>
    <m/>
    <m/>
    <m/>
    <m/>
    <m/>
    <m/>
    <m/>
    <m/>
    <m/>
    <m/>
    <m/>
    <m/>
    <m/>
    <m/>
    <m/>
    <m/>
    <m/>
    <m/>
    <m/>
    <m/>
    <m/>
  </r>
  <r>
    <b v="1"/>
    <n v="372"/>
    <s v="L-1555-154041289"/>
    <s v="993931669"/>
    <s v="Aal"/>
    <s v="https://portal.dnb.de/opac.htm?method=simpleSearch&amp;cqlMode=true&amp;query=idn%3D993931669"/>
    <s v="III 44, 3"/>
    <s v="III 44, 3"/>
    <m/>
    <s v="Halbpergamentband"/>
    <x v="1"/>
    <s v="180°"/>
    <m/>
    <m/>
    <m/>
    <m/>
    <n v="0"/>
    <m/>
    <m/>
    <m/>
    <m/>
    <m/>
    <m/>
    <m/>
    <m/>
    <m/>
    <x v="0"/>
    <m/>
    <m/>
    <m/>
    <m/>
    <m/>
    <m/>
    <m/>
    <m/>
    <m/>
    <m/>
    <m/>
    <m/>
    <m/>
    <m/>
    <m/>
    <m/>
    <m/>
    <m/>
    <m/>
    <m/>
    <m/>
    <m/>
    <m/>
    <m/>
    <m/>
    <m/>
    <m/>
    <n v="0"/>
    <m/>
    <m/>
    <m/>
    <m/>
    <m/>
    <m/>
    <m/>
    <m/>
    <m/>
    <m/>
    <m/>
    <m/>
    <m/>
    <m/>
    <m/>
    <m/>
    <m/>
    <m/>
    <m/>
    <m/>
    <m/>
    <m/>
    <m/>
    <m/>
    <m/>
    <m/>
    <m/>
    <m/>
    <m/>
    <m/>
    <m/>
    <m/>
    <m/>
    <m/>
    <m/>
    <m/>
    <m/>
    <m/>
    <m/>
    <m/>
    <m/>
    <m/>
    <m/>
    <m/>
  </r>
  <r>
    <b v="1"/>
    <n v="374"/>
    <s v="L-1555-154041327"/>
    <s v="993931669"/>
    <s v="Aal"/>
    <s v="https://portal.dnb.de/opac.htm?method=simpleSearch&amp;cqlMode=true&amp;query=idn%3D993931669"/>
    <s v="III 44, 3 a"/>
    <s v="III 44, 3a"/>
    <m/>
    <s v="Papier- oder Pappeinband"/>
    <x v="1"/>
    <s v="180°"/>
    <m/>
    <m/>
    <m/>
    <m/>
    <n v="1"/>
    <m/>
    <m/>
    <m/>
    <m/>
    <m/>
    <m/>
    <m/>
    <m/>
    <m/>
    <x v="0"/>
    <m/>
    <m/>
    <m/>
    <m/>
    <m/>
    <m/>
    <m/>
    <m/>
    <m/>
    <m/>
    <m/>
    <m/>
    <m/>
    <m/>
    <m/>
    <m/>
    <m/>
    <m/>
    <m/>
    <m/>
    <m/>
    <m/>
    <m/>
    <m/>
    <m/>
    <m/>
    <m/>
    <n v="0"/>
    <m/>
    <m/>
    <m/>
    <m/>
    <m/>
    <m/>
    <m/>
    <m/>
    <m/>
    <m/>
    <m/>
    <m/>
    <m/>
    <m/>
    <m/>
    <m/>
    <m/>
    <m/>
    <m/>
    <m/>
    <m/>
    <m/>
    <m/>
    <m/>
    <m/>
    <m/>
    <m/>
    <m/>
    <m/>
    <m/>
    <m/>
    <m/>
    <m/>
    <m/>
    <m/>
    <m/>
    <m/>
    <m/>
    <m/>
    <m/>
    <m/>
    <m/>
    <m/>
    <m/>
  </r>
  <r>
    <b v="1"/>
    <n v="373"/>
    <s v="L-1559-176760954"/>
    <s v="1002178991"/>
    <s v="Aal"/>
    <s v="https://portal.dnb.de/opac.htm?method=simpleSearch&amp;cqlMode=true&amp;query=idn%3D1002178991"/>
    <s v="III 44, 4"/>
    <s v="III 44, 4"/>
    <m/>
    <s v="Ledereinband, Schließen, erhabene Buchbeschläge"/>
    <x v="2"/>
    <s v="80° bis 110°, einseitig digitalisierbar?"/>
    <s v="Schrift bis in den Falz"/>
    <m/>
    <s v="Kassette"/>
    <s v="Nein"/>
    <n v="0"/>
    <m/>
    <m/>
    <m/>
    <m/>
    <m/>
    <m/>
    <m/>
    <m/>
    <m/>
    <x v="3"/>
    <m/>
    <s v="x"/>
    <s v="f"/>
    <m/>
    <m/>
    <m/>
    <m/>
    <m/>
    <s v="Pa"/>
    <m/>
    <m/>
    <m/>
    <m/>
    <m/>
    <m/>
    <m/>
    <m/>
    <m/>
    <m/>
    <m/>
    <n v="0"/>
    <m/>
    <s v="110"/>
    <m/>
    <s v="x"/>
    <m/>
    <s v="n"/>
    <n v="0"/>
    <m/>
    <s v="Gewebe"/>
    <m/>
    <m/>
    <m/>
    <m/>
    <m/>
    <m/>
    <m/>
    <m/>
    <m/>
    <m/>
    <m/>
    <m/>
    <m/>
    <m/>
    <m/>
    <m/>
    <m/>
    <m/>
    <m/>
    <m/>
    <m/>
    <m/>
    <m/>
    <m/>
    <m/>
    <m/>
    <m/>
    <m/>
    <m/>
    <m/>
    <m/>
    <m/>
    <m/>
    <m/>
    <m/>
    <m/>
    <m/>
    <m/>
    <m/>
    <m/>
    <m/>
    <m/>
  </r>
  <r>
    <b v="1"/>
    <n v="375"/>
    <s v="L-1534-154742171"/>
    <s v="994216866"/>
    <s v="Aal"/>
    <s v="https://portal.dnb.de/opac.htm?method=simpleSearch&amp;cqlMode=true&amp;query=idn%3D994216866"/>
    <s v="III 45, 1"/>
    <s v="III 45, 1"/>
    <s v="X"/>
    <s v="Papier- oder Pappeinband, Schließen, erhabene Buchbeschläge"/>
    <x v="2"/>
    <s v="180°"/>
    <s v="hohler Rücken"/>
    <m/>
    <s v="Buchschuh"/>
    <s v="Nein"/>
    <n v="1"/>
    <m/>
    <m/>
    <m/>
    <m/>
    <m/>
    <m/>
    <m/>
    <m/>
    <m/>
    <x v="7"/>
    <s v="x"/>
    <m/>
    <s v="h"/>
    <m/>
    <m/>
    <m/>
    <m/>
    <m/>
    <s v="Pa"/>
    <m/>
    <m/>
    <m/>
    <m/>
    <m/>
    <m/>
    <m/>
    <m/>
    <m/>
    <m/>
    <m/>
    <m/>
    <m/>
    <s v="110"/>
    <m/>
    <m/>
    <m/>
    <s v="n"/>
    <n v="0"/>
    <m/>
    <m/>
    <m/>
    <s v="x"/>
    <m/>
    <m/>
    <m/>
    <m/>
    <m/>
    <m/>
    <m/>
    <m/>
    <m/>
    <m/>
    <m/>
    <m/>
    <m/>
    <m/>
    <m/>
    <m/>
    <m/>
    <m/>
    <m/>
    <m/>
    <m/>
    <m/>
    <m/>
    <m/>
    <m/>
    <m/>
    <m/>
    <m/>
    <m/>
    <m/>
    <m/>
    <m/>
    <m/>
    <m/>
    <m/>
    <m/>
    <m/>
    <m/>
    <m/>
    <m/>
  </r>
  <r>
    <b v="1"/>
    <n v="378"/>
    <s v="L-1534-15474218X"/>
    <s v="994216866"/>
    <s v="Aal"/>
    <s v="https://portal.dnb.de/opac.htm?method=simpleSearch&amp;cqlMode=true&amp;query=idn%3D994216866"/>
    <s v="III 45, 1 a"/>
    <s v="III 45, 1 a"/>
    <m/>
    <s v="Halbledereinband, Schließen, erhabene Buchbeschläge"/>
    <x v="2"/>
    <s v="80° bis 110°, einseitig digitalisierbar?"/>
    <m/>
    <m/>
    <s v="Buchschuh"/>
    <s v="Nein"/>
    <n v="2"/>
    <m/>
    <m/>
    <m/>
    <m/>
    <m/>
    <m/>
    <m/>
    <m/>
    <m/>
    <x v="3"/>
    <m/>
    <m/>
    <s v="f"/>
    <m/>
    <m/>
    <m/>
    <m/>
    <m/>
    <s v="Pa"/>
    <m/>
    <m/>
    <m/>
    <m/>
    <m/>
    <m/>
    <m/>
    <m/>
    <m/>
    <m/>
    <m/>
    <m/>
    <m/>
    <s v="60"/>
    <m/>
    <m/>
    <m/>
    <s v="ja vor"/>
    <n v="2"/>
    <m/>
    <m/>
    <m/>
    <s v="x"/>
    <m/>
    <m/>
    <m/>
    <m/>
    <m/>
    <m/>
    <s v="x"/>
    <m/>
    <s v="x"/>
    <m/>
    <s v="v"/>
    <m/>
    <m/>
    <m/>
    <m/>
    <m/>
    <m/>
    <m/>
    <s v="o"/>
    <n v="2"/>
    <s v="Leder am Rücken fixieren und überfangen, Gelenk mit JP unterlegen, Kapital &quot;anhäkeln&quot;"/>
    <m/>
    <m/>
    <m/>
    <m/>
    <m/>
    <m/>
    <m/>
    <m/>
    <m/>
    <m/>
    <m/>
    <m/>
    <m/>
    <m/>
    <m/>
    <m/>
    <m/>
    <m/>
    <m/>
  </r>
  <r>
    <b v="1"/>
    <n v="379"/>
    <s v="L-1534-154532711"/>
    <s v="994123973"/>
    <s v="Aal"/>
    <s v="https://portal.dnb.de/opac.htm?method=simpleSearch&amp;cqlMode=true&amp;query=idn%3D994123973"/>
    <s v="III 45, 1 b"/>
    <s v="III 45, 1 b"/>
    <m/>
    <s v="Halbpergamentband"/>
    <x v="2"/>
    <s v="80° bis 110°, einseitig digitalisierbar?"/>
    <s v="hohler Rücken"/>
    <m/>
    <m/>
    <m/>
    <n v="0"/>
    <m/>
    <m/>
    <m/>
    <m/>
    <m/>
    <m/>
    <m/>
    <m/>
    <m/>
    <x v="0"/>
    <m/>
    <m/>
    <m/>
    <m/>
    <m/>
    <m/>
    <m/>
    <m/>
    <m/>
    <m/>
    <m/>
    <m/>
    <m/>
    <m/>
    <m/>
    <m/>
    <m/>
    <m/>
    <m/>
    <m/>
    <m/>
    <m/>
    <m/>
    <m/>
    <m/>
    <m/>
    <m/>
    <n v="0"/>
    <m/>
    <m/>
    <m/>
    <m/>
    <m/>
    <m/>
    <m/>
    <m/>
    <m/>
    <m/>
    <m/>
    <m/>
    <m/>
    <m/>
    <m/>
    <m/>
    <m/>
    <m/>
    <m/>
    <m/>
    <m/>
    <m/>
    <m/>
    <m/>
    <m/>
    <m/>
    <m/>
    <m/>
    <m/>
    <m/>
    <m/>
    <m/>
    <m/>
    <m/>
    <m/>
    <m/>
    <m/>
    <m/>
    <m/>
    <m/>
    <m/>
    <m/>
    <m/>
    <m/>
  </r>
  <r>
    <b v="0"/>
    <n v="376"/>
    <s v="L-1544-315320907"/>
    <s v="1066862311"/>
    <m/>
    <s v="https://portal.dnb.de/opac.htm?method=simpleSearch&amp;cqlMode=true&amp;query=idn%3D1066862311"/>
    <s v="III 45, 2"/>
    <m/>
    <s v="X"/>
    <s v="Ledereinband, Schließen, erhabene Buchbeschläge"/>
    <x v="1"/>
    <s v="80° bis 110°, einseitig digitalisierbar?"/>
    <s v="hohler Rücken"/>
    <m/>
    <s v="Buchschuh"/>
    <s v="Nein"/>
    <n v="1"/>
    <m/>
    <m/>
    <m/>
    <m/>
    <m/>
    <m/>
    <m/>
    <m/>
    <m/>
    <x v="0"/>
    <m/>
    <m/>
    <m/>
    <m/>
    <m/>
    <m/>
    <m/>
    <m/>
    <m/>
    <m/>
    <m/>
    <m/>
    <m/>
    <m/>
    <m/>
    <m/>
    <m/>
    <m/>
    <m/>
    <m/>
    <m/>
    <m/>
    <m/>
    <m/>
    <m/>
    <m/>
    <m/>
    <n v="0"/>
    <m/>
    <m/>
    <m/>
    <m/>
    <m/>
    <m/>
    <m/>
    <m/>
    <m/>
    <m/>
    <m/>
    <m/>
    <m/>
    <m/>
    <m/>
    <m/>
    <m/>
    <m/>
    <m/>
    <m/>
    <m/>
    <m/>
    <m/>
    <m/>
    <m/>
    <m/>
    <m/>
    <m/>
    <m/>
    <m/>
    <m/>
    <m/>
    <m/>
    <m/>
    <m/>
    <m/>
    <m/>
    <m/>
    <m/>
    <m/>
    <m/>
    <m/>
    <m/>
    <m/>
  </r>
  <r>
    <b v="1"/>
    <m/>
    <s v="L-9999-414175093"/>
    <s v="1137896515"/>
    <s v="Qd"/>
    <m/>
    <s v="III 45, 2"/>
    <s v="III 45, 2"/>
    <m/>
    <m/>
    <x v="0"/>
    <m/>
    <m/>
    <m/>
    <m/>
    <m/>
    <m/>
    <m/>
    <m/>
    <m/>
    <m/>
    <m/>
    <m/>
    <m/>
    <m/>
    <m/>
    <x v="0"/>
    <m/>
    <m/>
    <m/>
    <m/>
    <m/>
    <m/>
    <m/>
    <m/>
    <m/>
    <m/>
    <m/>
    <m/>
    <m/>
    <m/>
    <m/>
    <m/>
    <m/>
    <m/>
    <m/>
    <m/>
    <m/>
    <m/>
    <m/>
    <m/>
    <m/>
    <m/>
    <m/>
    <m/>
    <m/>
    <m/>
    <m/>
    <m/>
    <m/>
    <m/>
    <m/>
    <m/>
    <m/>
    <m/>
    <m/>
    <m/>
    <m/>
    <m/>
    <m/>
    <m/>
    <m/>
    <m/>
    <m/>
    <m/>
    <m/>
    <m/>
    <m/>
    <m/>
    <m/>
    <m/>
    <m/>
    <m/>
    <m/>
    <m/>
    <m/>
    <m/>
    <m/>
    <m/>
    <m/>
    <m/>
    <m/>
    <m/>
    <m/>
    <m/>
    <m/>
    <m/>
    <m/>
    <m/>
  </r>
  <r>
    <b v="0"/>
    <n v="380"/>
    <s v="L-1879-678549249"/>
    <s v="1210956756"/>
    <m/>
    <s v="https://portal.dnb.de/opac.htm?method=simpleSearch&amp;cqlMode=true&amp;query=idn%3D1210956756"/>
    <s v="III 45, 2 (Angebundenes Werk)"/>
    <m/>
    <m/>
    <m/>
    <x v="0"/>
    <m/>
    <m/>
    <m/>
    <m/>
    <m/>
    <m/>
    <m/>
    <m/>
    <m/>
    <m/>
    <m/>
    <m/>
    <m/>
    <m/>
    <m/>
    <x v="0"/>
    <m/>
    <m/>
    <m/>
    <m/>
    <m/>
    <m/>
    <m/>
    <m/>
    <m/>
    <m/>
    <m/>
    <m/>
    <m/>
    <m/>
    <m/>
    <m/>
    <m/>
    <m/>
    <m/>
    <m/>
    <m/>
    <m/>
    <m/>
    <m/>
    <m/>
    <m/>
    <m/>
    <n v="0"/>
    <m/>
    <m/>
    <m/>
    <m/>
    <m/>
    <m/>
    <m/>
    <m/>
    <m/>
    <m/>
    <m/>
    <m/>
    <m/>
    <m/>
    <m/>
    <m/>
    <m/>
    <m/>
    <m/>
    <m/>
    <m/>
    <m/>
    <m/>
    <m/>
    <m/>
    <m/>
    <m/>
    <m/>
    <m/>
    <m/>
    <m/>
    <m/>
    <m/>
    <m/>
    <m/>
    <m/>
    <m/>
    <m/>
    <m/>
    <m/>
    <m/>
    <m/>
    <m/>
    <m/>
  </r>
  <r>
    <b v="1"/>
    <n v="377"/>
    <s v="L-1551-17498541X"/>
    <s v="1001488202"/>
    <s v="Aal"/>
    <s v="https://portal.dnb.de/opac.htm?method=simpleSearch&amp;cqlMode=true&amp;query=idn%3D1001488202"/>
    <s v="III 45, 3"/>
    <s v="III 45, 3"/>
    <m/>
    <s v="Pergamentband"/>
    <x v="1"/>
    <s v="180°"/>
    <s v="hohler Rücken"/>
    <m/>
    <s v="Schuber"/>
    <s v="Nein"/>
    <n v="1"/>
    <m/>
    <m/>
    <m/>
    <m/>
    <m/>
    <m/>
    <m/>
    <m/>
    <m/>
    <x v="0"/>
    <m/>
    <m/>
    <m/>
    <m/>
    <m/>
    <m/>
    <m/>
    <m/>
    <m/>
    <m/>
    <m/>
    <m/>
    <m/>
    <m/>
    <m/>
    <m/>
    <m/>
    <m/>
    <m/>
    <m/>
    <m/>
    <m/>
    <m/>
    <m/>
    <m/>
    <m/>
    <m/>
    <n v="0"/>
    <m/>
    <m/>
    <m/>
    <m/>
    <m/>
    <m/>
    <m/>
    <m/>
    <m/>
    <m/>
    <m/>
    <m/>
    <m/>
    <m/>
    <m/>
    <m/>
    <m/>
    <m/>
    <m/>
    <m/>
    <m/>
    <m/>
    <m/>
    <m/>
    <m/>
    <m/>
    <m/>
    <m/>
    <m/>
    <m/>
    <m/>
    <m/>
    <m/>
    <m/>
    <m/>
    <m/>
    <m/>
    <m/>
    <m/>
    <m/>
    <m/>
    <m/>
    <m/>
    <m/>
  </r>
  <r>
    <b v="1"/>
    <n v="381"/>
    <s v="L-1542-159720354"/>
    <s v="995542139"/>
    <s v="Aal"/>
    <s v="https://portal.dnb.de/opac.htm?method=simpleSearch&amp;cqlMode=true&amp;query=idn%3D995542139"/>
    <s v="III 46, 1"/>
    <s v="III 46, 1"/>
    <s v="X"/>
    <s v="Halbpergamentband"/>
    <x v="0"/>
    <s v="80° bis 110°, einseitig digitalisierbar?"/>
    <s v="hohler Rücken"/>
    <m/>
    <m/>
    <m/>
    <n v="0"/>
    <m/>
    <m/>
    <m/>
    <m/>
    <m/>
    <m/>
    <m/>
    <m/>
    <m/>
    <x v="0"/>
    <m/>
    <m/>
    <m/>
    <m/>
    <m/>
    <m/>
    <m/>
    <m/>
    <m/>
    <m/>
    <m/>
    <m/>
    <m/>
    <m/>
    <m/>
    <m/>
    <m/>
    <m/>
    <m/>
    <m/>
    <m/>
    <m/>
    <m/>
    <m/>
    <m/>
    <m/>
    <m/>
    <n v="0"/>
    <m/>
    <m/>
    <m/>
    <m/>
    <m/>
    <m/>
    <m/>
    <m/>
    <m/>
    <m/>
    <m/>
    <m/>
    <m/>
    <m/>
    <m/>
    <m/>
    <m/>
    <m/>
    <m/>
    <m/>
    <m/>
    <m/>
    <m/>
    <m/>
    <m/>
    <m/>
    <m/>
    <m/>
    <m/>
    <m/>
    <m/>
    <m/>
    <m/>
    <m/>
    <m/>
    <m/>
    <m/>
    <m/>
    <m/>
    <m/>
    <m/>
    <m/>
    <m/>
    <m/>
  </r>
  <r>
    <b v="1"/>
    <n v="1203"/>
    <s v="L-1523-165116986"/>
    <s v="997855436"/>
    <s v="Aal"/>
    <s v="https://portal.dnb.de/opac.htm?method=simpleSearch&amp;cqlMode=true&amp;query=idn%3D997855436"/>
    <s v="III 47 D, 1"/>
    <s v="III 47 D, 1"/>
    <m/>
    <s v="Halbledereinband"/>
    <x v="1"/>
    <s v="180°"/>
    <m/>
    <m/>
    <m/>
    <m/>
    <n v="0"/>
    <m/>
    <m/>
    <m/>
    <m/>
    <m/>
    <m/>
    <m/>
    <m/>
    <m/>
    <x v="0"/>
    <m/>
    <m/>
    <m/>
    <m/>
    <m/>
    <m/>
    <m/>
    <m/>
    <m/>
    <m/>
    <m/>
    <m/>
    <m/>
    <m/>
    <m/>
    <m/>
    <m/>
    <m/>
    <m/>
    <m/>
    <m/>
    <m/>
    <m/>
    <m/>
    <m/>
    <m/>
    <m/>
    <n v="0"/>
    <m/>
    <m/>
    <m/>
    <m/>
    <m/>
    <m/>
    <m/>
    <m/>
    <m/>
    <m/>
    <m/>
    <m/>
    <m/>
    <m/>
    <m/>
    <m/>
    <m/>
    <m/>
    <m/>
    <m/>
    <m/>
    <m/>
    <m/>
    <m/>
    <m/>
    <m/>
    <m/>
    <m/>
    <m/>
    <m/>
    <m/>
    <m/>
    <m/>
    <m/>
    <m/>
    <m/>
    <m/>
    <m/>
    <m/>
    <m/>
    <m/>
    <m/>
    <m/>
    <m/>
  </r>
  <r>
    <b v="1"/>
    <n v="382"/>
    <s v="L-1548-315054778"/>
    <s v="1066666245"/>
    <s v="Aaf"/>
    <s v="https://portal.dnb.de/opac.htm?method=simpleSearch&amp;cqlMode=true&amp;query=idn%3D1066666245"/>
    <s v="III 47, 1"/>
    <s v="III 47, 1"/>
    <s v="X"/>
    <s v="Gewebeeinband, Schließen, erhabene Buchbeschläge"/>
    <x v="1"/>
    <s v="80° bis 110°, einseitig digitalisierbar?"/>
    <s v="hohler Rücken"/>
    <m/>
    <s v="Buchschuh"/>
    <s v="Nein"/>
    <n v="1"/>
    <m/>
    <m/>
    <m/>
    <m/>
    <m/>
    <m/>
    <m/>
    <m/>
    <m/>
    <x v="0"/>
    <m/>
    <m/>
    <m/>
    <m/>
    <m/>
    <m/>
    <m/>
    <m/>
    <m/>
    <m/>
    <m/>
    <m/>
    <m/>
    <m/>
    <m/>
    <m/>
    <m/>
    <m/>
    <m/>
    <m/>
    <m/>
    <m/>
    <m/>
    <m/>
    <m/>
    <m/>
    <m/>
    <n v="0"/>
    <m/>
    <m/>
    <m/>
    <m/>
    <m/>
    <m/>
    <m/>
    <m/>
    <m/>
    <m/>
    <m/>
    <m/>
    <m/>
    <m/>
    <m/>
    <m/>
    <m/>
    <m/>
    <m/>
    <m/>
    <m/>
    <m/>
    <m/>
    <m/>
    <m/>
    <m/>
    <m/>
    <m/>
    <m/>
    <m/>
    <m/>
    <m/>
    <m/>
    <m/>
    <m/>
    <m/>
    <m/>
    <m/>
    <m/>
    <m/>
    <m/>
    <m/>
    <m/>
    <m/>
  </r>
  <r>
    <b v="1"/>
    <n v="383"/>
    <s v="L-1552-315321458"/>
    <s v="1066862958"/>
    <s v="Aaf"/>
    <s v="https://portal.dnb.de/opac.htm?method=simpleSearch&amp;cqlMode=true&amp;query=idn%3D1066862958"/>
    <s v="III 47, 2"/>
    <s v="III 47, 2"/>
    <s v="X"/>
    <s v="Halbledereinband, Schließen, erhabene Buchbeschläge"/>
    <x v="3"/>
    <s v="nur sehr geringer Öffnungswinkel"/>
    <s v="Schrift bis in den Falz, welliger Buchblock, stark brüchiges Einbandmaterial"/>
    <m/>
    <s v="Buchschuh"/>
    <s v="Nein"/>
    <n v="3"/>
    <m/>
    <m/>
    <m/>
    <m/>
    <m/>
    <m/>
    <m/>
    <m/>
    <m/>
    <x v="6"/>
    <s v="x"/>
    <m/>
    <s v="f/V"/>
    <m/>
    <s v="x"/>
    <m/>
    <m/>
    <m/>
    <s v="Pa"/>
    <m/>
    <m/>
    <m/>
    <s v="x"/>
    <s v="x"/>
    <m/>
    <m/>
    <m/>
    <m/>
    <m/>
    <m/>
    <n v="6"/>
    <m/>
    <s v="45"/>
    <m/>
    <m/>
    <m/>
    <s v="ja vor und nach"/>
    <n v="8.5"/>
    <m/>
    <m/>
    <m/>
    <s v="x"/>
    <m/>
    <m/>
    <m/>
    <s v="Digi-Grenzfall --&gt; Bundsteg muss an probieren"/>
    <m/>
    <s v="Umschlag (Leder pudert)"/>
    <m/>
    <s v="x"/>
    <s v="x"/>
    <m/>
    <s v="v/h"/>
    <n v="1"/>
    <m/>
    <m/>
    <m/>
    <m/>
    <m/>
    <m/>
    <m/>
    <n v="8.5"/>
    <s v="vor Digit. erstmal nur Umschlag und Notsicherung fragilen Leders am Rücken, danach dann Rest. der Gelenke"/>
    <m/>
    <m/>
    <m/>
    <m/>
    <m/>
    <m/>
    <m/>
    <m/>
    <m/>
    <m/>
    <m/>
    <m/>
    <m/>
    <m/>
    <m/>
    <m/>
    <m/>
    <m/>
    <m/>
  </r>
  <r>
    <b v="1"/>
    <n v="384"/>
    <s v="L-1554-315307048"/>
    <s v="1066847886"/>
    <s v="Aaf"/>
    <s v="https://portal.dnb.de/opac.htm?method=simpleSearch&amp;cqlMode=true&amp;query=idn%3D1066847886"/>
    <s v="III 47, 3"/>
    <s v="III 47, 3"/>
    <s v="X"/>
    <s v="Ledereinband"/>
    <x v="1"/>
    <s v="80° bis 110°, einseitig digitalisierbar?"/>
    <m/>
    <m/>
    <m/>
    <m/>
    <n v="0"/>
    <m/>
    <m/>
    <m/>
    <m/>
    <m/>
    <m/>
    <m/>
    <m/>
    <m/>
    <x v="0"/>
    <m/>
    <m/>
    <m/>
    <m/>
    <m/>
    <m/>
    <m/>
    <m/>
    <m/>
    <m/>
    <m/>
    <m/>
    <m/>
    <m/>
    <m/>
    <m/>
    <m/>
    <m/>
    <m/>
    <m/>
    <m/>
    <m/>
    <m/>
    <m/>
    <m/>
    <m/>
    <m/>
    <n v="0"/>
    <m/>
    <m/>
    <m/>
    <m/>
    <m/>
    <m/>
    <m/>
    <m/>
    <m/>
    <m/>
    <m/>
    <m/>
    <m/>
    <m/>
    <m/>
    <m/>
    <m/>
    <m/>
    <m/>
    <m/>
    <m/>
    <m/>
    <m/>
    <m/>
    <m/>
    <m/>
    <m/>
    <m/>
    <m/>
    <m/>
    <m/>
    <m/>
    <m/>
    <m/>
    <m/>
    <m/>
    <m/>
    <m/>
    <m/>
    <m/>
    <m/>
    <m/>
    <m/>
    <m/>
  </r>
  <r>
    <b v="1"/>
    <n v="385"/>
    <s v="L-1555-153966025"/>
    <s v="993902642"/>
    <s v="Aal"/>
    <s v="https://portal.dnb.de/opac.htm?method=simpleSearch&amp;cqlMode=true&amp;query=idn%3D993902642"/>
    <s v="III 47, 4"/>
    <s v="III 47, 4"/>
    <m/>
    <s v="Papier- oder Pappeinband"/>
    <x v="1"/>
    <s v="180°"/>
    <s v="stark brüchiges Einbandmaterial"/>
    <m/>
    <m/>
    <m/>
    <n v="2"/>
    <m/>
    <m/>
    <m/>
    <m/>
    <m/>
    <m/>
    <m/>
    <m/>
    <m/>
    <x v="9"/>
    <m/>
    <m/>
    <s v="f"/>
    <m/>
    <m/>
    <m/>
    <m/>
    <m/>
    <s v="Pa"/>
    <m/>
    <m/>
    <m/>
    <m/>
    <m/>
    <m/>
    <m/>
    <m/>
    <m/>
    <m/>
    <m/>
    <m/>
    <m/>
    <s v="110"/>
    <m/>
    <m/>
    <s v="x"/>
    <s v="ja vor"/>
    <n v="0.5"/>
    <m/>
    <m/>
    <m/>
    <m/>
    <m/>
    <m/>
    <m/>
    <m/>
    <m/>
    <m/>
    <s v="x"/>
    <m/>
    <s v="x"/>
    <m/>
    <m/>
    <m/>
    <m/>
    <m/>
    <m/>
    <m/>
    <m/>
    <m/>
    <m/>
    <n v="0.5"/>
    <s v="Pg. am Rücken fixieren, Rücken mit Streifen aus JP überfangen"/>
    <m/>
    <m/>
    <m/>
    <m/>
    <m/>
    <m/>
    <m/>
    <m/>
    <m/>
    <m/>
    <m/>
    <m/>
    <m/>
    <m/>
    <m/>
    <m/>
    <m/>
    <m/>
    <m/>
  </r>
  <r>
    <b v="1"/>
    <n v="386"/>
    <s v="L-1515-315493011"/>
    <s v="1066962677"/>
    <s v="Aaf"/>
    <s v="https://portal.dnb.de/opac.htm?method=simpleSearch&amp;cqlMode=true&amp;query=idn%3D1066962677"/>
    <s v="III 48, 1"/>
    <s v="III 48, 1"/>
    <s v="X"/>
    <s v="Halbledereinband"/>
    <x v="1"/>
    <s v="80° bis 110°, einseitig digitalisierbar?"/>
    <s v="hohler Rücken, stark brüchiges Einbandmaterial"/>
    <m/>
    <m/>
    <m/>
    <n v="3"/>
    <m/>
    <m/>
    <m/>
    <m/>
    <m/>
    <m/>
    <m/>
    <m/>
    <m/>
    <x v="0"/>
    <m/>
    <m/>
    <m/>
    <m/>
    <m/>
    <m/>
    <m/>
    <m/>
    <m/>
    <m/>
    <m/>
    <m/>
    <m/>
    <m/>
    <m/>
    <m/>
    <m/>
    <m/>
    <m/>
    <m/>
    <m/>
    <m/>
    <m/>
    <m/>
    <m/>
    <m/>
    <m/>
    <n v="0"/>
    <m/>
    <m/>
    <m/>
    <m/>
    <m/>
    <m/>
    <m/>
    <m/>
    <m/>
    <m/>
    <m/>
    <m/>
    <m/>
    <m/>
    <m/>
    <m/>
    <m/>
    <m/>
    <m/>
    <m/>
    <m/>
    <m/>
    <m/>
    <m/>
    <m/>
    <m/>
    <m/>
    <m/>
    <m/>
    <m/>
    <m/>
    <m/>
    <m/>
    <m/>
    <m/>
    <m/>
    <m/>
    <m/>
    <m/>
    <m/>
    <m/>
    <m/>
    <m/>
    <m/>
  </r>
  <r>
    <b v="1"/>
    <n v="387"/>
    <s v="L-1517-315490128"/>
    <s v="1066959595"/>
    <s v="Aaf"/>
    <s v="https://portal.dnb.de/opac.htm?method=simpleSearch&amp;cqlMode=true&amp;query=idn%3D1066959595"/>
    <s v="III 48, 2"/>
    <s v="III 48, 2"/>
    <s v="X"/>
    <s v="Ledereinband, Schließen, erhabene Buchbeschläge"/>
    <x v="1"/>
    <s v="80° bis 110°, einseitig digitalisierbar?"/>
    <s v="hohler Rücken"/>
    <m/>
    <s v="Buchschuh"/>
    <s v="Nein"/>
    <n v="1"/>
    <m/>
    <m/>
    <m/>
    <m/>
    <m/>
    <m/>
    <m/>
    <m/>
    <m/>
    <x v="0"/>
    <m/>
    <m/>
    <m/>
    <m/>
    <m/>
    <m/>
    <m/>
    <m/>
    <m/>
    <m/>
    <m/>
    <m/>
    <m/>
    <m/>
    <m/>
    <m/>
    <m/>
    <m/>
    <m/>
    <m/>
    <m/>
    <m/>
    <m/>
    <m/>
    <m/>
    <m/>
    <m/>
    <n v="0"/>
    <m/>
    <m/>
    <m/>
    <m/>
    <m/>
    <m/>
    <m/>
    <m/>
    <m/>
    <m/>
    <m/>
    <m/>
    <m/>
    <m/>
    <m/>
    <m/>
    <m/>
    <m/>
    <m/>
    <m/>
    <m/>
    <m/>
    <m/>
    <m/>
    <m/>
    <m/>
    <m/>
    <m/>
    <m/>
    <m/>
    <m/>
    <m/>
    <m/>
    <m/>
    <m/>
    <m/>
    <m/>
    <m/>
    <m/>
    <m/>
    <m/>
    <m/>
    <m/>
    <m/>
  </r>
  <r>
    <b v="1"/>
    <n v="388"/>
    <s v="L-1522-315318384"/>
    <s v="1066859639"/>
    <s v="Aaf"/>
    <s v="https://portal.dnb.de/opac.htm?method=simpleSearch&amp;cqlMode=true&amp;query=idn%3D1066859639"/>
    <s v="III 49, 1"/>
    <s v="III 49, 1"/>
    <s v="X"/>
    <s v="Papier- oder Pappeinband"/>
    <x v="1"/>
    <s v="180°"/>
    <s v="stark brüchiges Einbandmaterial"/>
    <m/>
    <m/>
    <m/>
    <n v="2"/>
    <m/>
    <m/>
    <m/>
    <m/>
    <m/>
    <m/>
    <m/>
    <m/>
    <m/>
    <x v="9"/>
    <m/>
    <m/>
    <s v="h/E"/>
    <m/>
    <m/>
    <m/>
    <m/>
    <m/>
    <s v="Pa"/>
    <m/>
    <m/>
    <m/>
    <m/>
    <m/>
    <m/>
    <m/>
    <m/>
    <m/>
    <m/>
    <m/>
    <m/>
    <m/>
    <s v="110"/>
    <m/>
    <m/>
    <m/>
    <s v="ja vor"/>
    <n v="0.5"/>
    <m/>
    <m/>
    <m/>
    <m/>
    <m/>
    <m/>
    <m/>
    <m/>
    <m/>
    <m/>
    <s v="x"/>
    <m/>
    <s v="x"/>
    <m/>
    <m/>
    <m/>
    <m/>
    <m/>
    <m/>
    <m/>
    <m/>
    <m/>
    <m/>
    <n v="0.5"/>
    <s v="Pg. am Rücken fixieren, mit JP überfangen"/>
    <m/>
    <m/>
    <m/>
    <m/>
    <m/>
    <m/>
    <m/>
    <m/>
    <m/>
    <m/>
    <m/>
    <m/>
    <m/>
    <m/>
    <m/>
    <m/>
    <m/>
    <m/>
    <m/>
  </r>
  <r>
    <b v="1"/>
    <n v="389"/>
    <s v="L-1501-315494093"/>
    <s v="1066963894"/>
    <s v="Aaf"/>
    <s v="https://portal.dnb.de/opac.htm?method=simpleSearch&amp;cqlMode=true&amp;query=idn%3D1066963894"/>
    <s v="III 50, 1"/>
    <s v="III 50, 1"/>
    <s v="X"/>
    <s v="Halbledereinband"/>
    <x v="1"/>
    <s v="180°"/>
    <m/>
    <m/>
    <m/>
    <m/>
    <n v="1"/>
    <m/>
    <m/>
    <m/>
    <m/>
    <m/>
    <m/>
    <m/>
    <m/>
    <m/>
    <x v="6"/>
    <m/>
    <m/>
    <s v="f"/>
    <m/>
    <m/>
    <m/>
    <m/>
    <m/>
    <s v="Pa"/>
    <m/>
    <m/>
    <m/>
    <m/>
    <m/>
    <m/>
    <m/>
    <m/>
    <m/>
    <m/>
    <m/>
    <m/>
    <m/>
    <s v="110"/>
    <m/>
    <m/>
    <m/>
    <s v="n"/>
    <n v="0"/>
    <m/>
    <m/>
    <m/>
    <m/>
    <m/>
    <m/>
    <m/>
    <m/>
    <m/>
    <m/>
    <m/>
    <m/>
    <m/>
    <m/>
    <m/>
    <m/>
    <m/>
    <m/>
    <m/>
    <m/>
    <m/>
    <m/>
    <m/>
    <m/>
    <m/>
    <m/>
    <m/>
    <m/>
    <m/>
    <m/>
    <m/>
    <m/>
    <m/>
    <m/>
    <m/>
    <m/>
    <m/>
    <m/>
    <m/>
    <m/>
    <m/>
    <m/>
    <m/>
    <m/>
  </r>
  <r>
    <b v="1"/>
    <n v="390"/>
    <s v="L-1515-315494662"/>
    <s v="1066964432"/>
    <s v="Aaf"/>
    <s v="https://portal.dnb.de/opac.htm?method=simpleSearch&amp;cqlMode=true&amp;query=idn%3D1066964432"/>
    <s v="III 50, 2"/>
    <s v="III 50, 2"/>
    <s v="X"/>
    <s v="Ledereinband, Schließen, erhabene Buchbeschläge"/>
    <x v="2"/>
    <s v="180°"/>
    <s v="hohler Rücken, welliger Buchblock"/>
    <m/>
    <s v="Buchschuh"/>
    <s v="Nein"/>
    <n v="1"/>
    <m/>
    <m/>
    <m/>
    <m/>
    <m/>
    <m/>
    <m/>
    <m/>
    <m/>
    <x v="0"/>
    <m/>
    <m/>
    <m/>
    <m/>
    <m/>
    <m/>
    <m/>
    <m/>
    <m/>
    <m/>
    <m/>
    <m/>
    <m/>
    <m/>
    <m/>
    <m/>
    <m/>
    <m/>
    <m/>
    <m/>
    <m/>
    <m/>
    <m/>
    <m/>
    <m/>
    <m/>
    <m/>
    <n v="0"/>
    <m/>
    <m/>
    <m/>
    <m/>
    <m/>
    <m/>
    <m/>
    <m/>
    <m/>
    <m/>
    <m/>
    <m/>
    <m/>
    <m/>
    <m/>
    <m/>
    <m/>
    <m/>
    <m/>
    <m/>
    <m/>
    <m/>
    <m/>
    <m/>
    <m/>
    <m/>
    <m/>
    <m/>
    <m/>
    <m/>
    <m/>
    <m/>
    <m/>
    <m/>
    <m/>
    <m/>
    <m/>
    <m/>
    <m/>
    <m/>
    <m/>
    <m/>
    <m/>
    <m/>
  </r>
  <r>
    <b v="1"/>
    <n v="391"/>
    <s v="L-1516-315487577"/>
    <s v="1066956960"/>
    <s v="Aaf"/>
    <s v="https://portal.dnb.de/opac.htm?method=simpleSearch&amp;cqlMode=true&amp;query=idn%3D1066956960"/>
    <s v="III 50, 3"/>
    <s v="III 50, 3"/>
    <s v="X"/>
    <s v="Halbledereinband, Schließen, erhabene Buchbeschläge"/>
    <x v="2"/>
    <s v="180°"/>
    <s v="hohler Rücken"/>
    <m/>
    <s v="Buchschuh"/>
    <s v="Nein"/>
    <n v="1"/>
    <m/>
    <m/>
    <m/>
    <m/>
    <m/>
    <m/>
    <m/>
    <m/>
    <m/>
    <x v="0"/>
    <m/>
    <m/>
    <m/>
    <m/>
    <m/>
    <m/>
    <m/>
    <m/>
    <m/>
    <m/>
    <m/>
    <m/>
    <m/>
    <m/>
    <m/>
    <m/>
    <m/>
    <m/>
    <m/>
    <m/>
    <m/>
    <m/>
    <m/>
    <m/>
    <m/>
    <m/>
    <m/>
    <n v="0"/>
    <m/>
    <m/>
    <m/>
    <m/>
    <m/>
    <m/>
    <m/>
    <m/>
    <m/>
    <m/>
    <m/>
    <m/>
    <m/>
    <m/>
    <m/>
    <m/>
    <m/>
    <m/>
    <m/>
    <m/>
    <m/>
    <m/>
    <m/>
    <m/>
    <m/>
    <m/>
    <m/>
    <m/>
    <m/>
    <m/>
    <m/>
    <m/>
    <m/>
    <m/>
    <m/>
    <m/>
    <m/>
    <m/>
    <m/>
    <m/>
    <m/>
    <m/>
    <m/>
    <m/>
  </r>
  <r>
    <b v="1"/>
    <n v="392"/>
    <s v="L-1526-315328762"/>
    <s v="1066870888"/>
    <s v="Aaf"/>
    <s v="https://portal.dnb.de/opac.htm?method=simpleSearch&amp;cqlMode=true&amp;query=idn%3D1066870888"/>
    <s v="III 50, 4"/>
    <s v="III 50, 4"/>
    <s v="X"/>
    <s v="Halbledereinband, Schließen, erhabene Buchbeschläge"/>
    <x v="1"/>
    <s v="180°"/>
    <s v="hohler Rücken"/>
    <m/>
    <s v="Buchschuh"/>
    <s v="Nein"/>
    <n v="1"/>
    <m/>
    <m/>
    <m/>
    <m/>
    <m/>
    <m/>
    <m/>
    <m/>
    <m/>
    <x v="0"/>
    <m/>
    <m/>
    <m/>
    <m/>
    <m/>
    <m/>
    <m/>
    <m/>
    <m/>
    <m/>
    <m/>
    <m/>
    <m/>
    <m/>
    <m/>
    <m/>
    <m/>
    <m/>
    <m/>
    <m/>
    <m/>
    <m/>
    <m/>
    <m/>
    <m/>
    <m/>
    <m/>
    <n v="0"/>
    <m/>
    <m/>
    <m/>
    <m/>
    <m/>
    <m/>
    <m/>
    <m/>
    <m/>
    <m/>
    <m/>
    <m/>
    <m/>
    <m/>
    <m/>
    <m/>
    <m/>
    <m/>
    <m/>
    <m/>
    <m/>
    <m/>
    <m/>
    <m/>
    <m/>
    <m/>
    <m/>
    <m/>
    <m/>
    <m/>
    <m/>
    <m/>
    <m/>
    <m/>
    <m/>
    <m/>
    <m/>
    <m/>
    <m/>
    <m/>
    <m/>
    <m/>
    <m/>
    <m/>
  </r>
  <r>
    <b v="1"/>
    <n v="393"/>
    <s v="L-1502-31548747X"/>
    <s v="1066956871"/>
    <s v="Aaf"/>
    <s v="https://portal.dnb.de/opac.htm?method=simpleSearch&amp;cqlMode=true&amp;query=idn%3D1066956871"/>
    <s v="III 51, 1"/>
    <s v="III 51, 1"/>
    <s v="X"/>
    <s v="Halbledereinband, Schließen, erhabene Buchbeschläge"/>
    <x v="2"/>
    <s v="180°"/>
    <s v="fester Rücken mit Schmuckprägung, Schrift bis in den Falz, stark brüchiges Einbandmaterial"/>
    <m/>
    <s v="Kassette"/>
    <s v="Nein"/>
    <n v="3"/>
    <m/>
    <m/>
    <m/>
    <m/>
    <m/>
    <m/>
    <m/>
    <m/>
    <m/>
    <x v="0"/>
    <m/>
    <m/>
    <m/>
    <m/>
    <m/>
    <m/>
    <m/>
    <m/>
    <m/>
    <m/>
    <m/>
    <m/>
    <m/>
    <m/>
    <m/>
    <m/>
    <m/>
    <m/>
    <m/>
    <m/>
    <m/>
    <m/>
    <m/>
    <m/>
    <m/>
    <m/>
    <m/>
    <n v="0"/>
    <m/>
    <m/>
    <m/>
    <m/>
    <m/>
    <m/>
    <m/>
    <m/>
    <m/>
    <m/>
    <m/>
    <m/>
    <m/>
    <m/>
    <m/>
    <m/>
    <m/>
    <m/>
    <m/>
    <m/>
    <m/>
    <m/>
    <m/>
    <m/>
    <m/>
    <m/>
    <m/>
    <m/>
    <m/>
    <m/>
    <m/>
    <m/>
    <m/>
    <m/>
    <m/>
    <m/>
    <m/>
    <m/>
    <m/>
    <m/>
    <m/>
    <m/>
    <m/>
    <m/>
  </r>
  <r>
    <b v="0"/>
    <n v="425"/>
    <s v="L-1511-164191984"/>
    <s v="997548614"/>
    <m/>
    <s v="https://portal.dnb.de/opac.htm?method=simpleSearch&amp;cqlMode=true&amp;query=idn%3D997548614"/>
    <s v="III 51, 1 a"/>
    <m/>
    <m/>
    <s v="Halbledereinband, Schließen, erhabene Buchbeschläge"/>
    <x v="1"/>
    <s v="80° bis 110°, einseitig digitalisierbar?"/>
    <m/>
    <m/>
    <s v="Kassette"/>
    <s v="Nein"/>
    <n v="2"/>
    <m/>
    <m/>
    <m/>
    <m/>
    <m/>
    <m/>
    <m/>
    <m/>
    <m/>
    <x v="3"/>
    <m/>
    <m/>
    <s v="f"/>
    <m/>
    <m/>
    <m/>
    <m/>
    <m/>
    <s v="Pa"/>
    <m/>
    <m/>
    <m/>
    <m/>
    <m/>
    <m/>
    <m/>
    <m/>
    <m/>
    <m/>
    <m/>
    <m/>
    <m/>
    <s v="60"/>
    <m/>
    <m/>
    <m/>
    <s v="n"/>
    <n v="0"/>
    <m/>
    <m/>
    <m/>
    <m/>
    <m/>
    <m/>
    <m/>
    <s v="Schaden an Ecke stabil"/>
    <m/>
    <m/>
    <m/>
    <m/>
    <m/>
    <m/>
    <m/>
    <m/>
    <m/>
    <m/>
    <m/>
    <m/>
    <m/>
    <m/>
    <m/>
    <m/>
    <m/>
    <m/>
    <m/>
    <m/>
    <m/>
    <m/>
    <m/>
    <m/>
    <m/>
    <m/>
    <m/>
    <m/>
    <m/>
    <m/>
    <m/>
    <m/>
    <m/>
    <m/>
    <m/>
    <m/>
  </r>
  <r>
    <b v="1"/>
    <m/>
    <s v="L-1510-785177809"/>
    <s v="1144984440"/>
    <s v="Qd"/>
    <m/>
    <s v="III 51, 1 a"/>
    <s v="III 51, 1 a"/>
    <m/>
    <m/>
    <x v="0"/>
    <m/>
    <m/>
    <m/>
    <m/>
    <m/>
    <m/>
    <m/>
    <m/>
    <m/>
    <m/>
    <m/>
    <m/>
    <m/>
    <m/>
    <m/>
    <x v="0"/>
    <m/>
    <m/>
    <m/>
    <m/>
    <m/>
    <m/>
    <m/>
    <m/>
    <m/>
    <m/>
    <m/>
    <m/>
    <m/>
    <m/>
    <m/>
    <m/>
    <m/>
    <m/>
    <m/>
    <m/>
    <m/>
    <m/>
    <m/>
    <m/>
    <m/>
    <m/>
    <m/>
    <m/>
    <m/>
    <m/>
    <m/>
    <m/>
    <m/>
    <m/>
    <m/>
    <m/>
    <m/>
    <m/>
    <m/>
    <m/>
    <m/>
    <m/>
    <m/>
    <m/>
    <m/>
    <m/>
    <m/>
    <m/>
    <m/>
    <m/>
    <m/>
    <m/>
    <m/>
    <m/>
    <m/>
    <m/>
    <m/>
    <m/>
    <m/>
    <m/>
    <m/>
    <m/>
    <m/>
    <m/>
    <m/>
    <m/>
    <m/>
    <m/>
    <m/>
    <m/>
    <m/>
    <m/>
  </r>
  <r>
    <b v="0"/>
    <n v="426"/>
    <s v="L-1510-16419424X"/>
    <s v="997550619"/>
    <m/>
    <s v="https://portal.dnb.de/opac.htm?method=simpleSearch&amp;cqlMode=true&amp;query=idn%3D997550619"/>
    <s v="III 51, 1 a (angebunden)"/>
    <m/>
    <m/>
    <m/>
    <x v="0"/>
    <m/>
    <m/>
    <m/>
    <m/>
    <m/>
    <m/>
    <m/>
    <m/>
    <m/>
    <m/>
    <m/>
    <m/>
    <m/>
    <m/>
    <m/>
    <x v="0"/>
    <m/>
    <m/>
    <m/>
    <m/>
    <m/>
    <m/>
    <m/>
    <m/>
    <m/>
    <m/>
    <m/>
    <m/>
    <m/>
    <m/>
    <m/>
    <m/>
    <m/>
    <m/>
    <m/>
    <m/>
    <m/>
    <m/>
    <m/>
    <m/>
    <m/>
    <m/>
    <m/>
    <n v="0"/>
    <m/>
    <m/>
    <m/>
    <m/>
    <m/>
    <m/>
    <m/>
    <m/>
    <m/>
    <m/>
    <m/>
    <m/>
    <m/>
    <m/>
    <m/>
    <m/>
    <m/>
    <m/>
    <m/>
    <m/>
    <m/>
    <m/>
    <m/>
    <m/>
    <m/>
    <m/>
    <m/>
    <m/>
    <m/>
    <m/>
    <m/>
    <m/>
    <m/>
    <m/>
    <m/>
    <m/>
    <m/>
    <m/>
    <m/>
    <m/>
    <m/>
    <m/>
    <m/>
    <m/>
  </r>
  <r>
    <b v="1"/>
    <n v="427"/>
    <s v="L-1519-315062428"/>
    <s v="1066673942"/>
    <s v="Aaf"/>
    <s v="https://portal.dnb.de/opac.htm?method=simpleSearch&amp;cqlMode=true&amp;query=idn%3D1066673942"/>
    <s v="III 51, 1 b"/>
    <s v="III 51, 1 b"/>
    <m/>
    <s v="Ungebunden"/>
    <x v="1"/>
    <s v="180°"/>
    <m/>
    <m/>
    <s v="Mappe"/>
    <s v="Nein"/>
    <n v="1"/>
    <m/>
    <m/>
    <m/>
    <m/>
    <m/>
    <m/>
    <m/>
    <m/>
    <m/>
    <x v="0"/>
    <m/>
    <m/>
    <m/>
    <m/>
    <m/>
    <m/>
    <m/>
    <m/>
    <m/>
    <m/>
    <m/>
    <m/>
    <m/>
    <m/>
    <m/>
    <m/>
    <m/>
    <m/>
    <m/>
    <m/>
    <m/>
    <m/>
    <m/>
    <m/>
    <m/>
    <m/>
    <m/>
    <n v="0"/>
    <m/>
    <m/>
    <m/>
    <m/>
    <m/>
    <m/>
    <m/>
    <m/>
    <m/>
    <m/>
    <m/>
    <m/>
    <m/>
    <m/>
    <m/>
    <m/>
    <m/>
    <m/>
    <m/>
    <m/>
    <m/>
    <m/>
    <m/>
    <m/>
    <m/>
    <m/>
    <m/>
    <m/>
    <m/>
    <m/>
    <m/>
    <m/>
    <m/>
    <m/>
    <m/>
    <m/>
    <m/>
    <m/>
    <m/>
    <m/>
    <m/>
    <m/>
    <m/>
    <m/>
  </r>
  <r>
    <b v="1"/>
    <n v="394"/>
    <s v="L-1506-315494220"/>
    <s v="1066964017"/>
    <s v="Aaf"/>
    <s v="https://portal.dnb.de/opac.htm?method=simpleSearch&amp;cqlMode=true&amp;query=idn%3D1066964017"/>
    <s v="III 51, 2"/>
    <s v="III 51, 2"/>
    <s v="X"/>
    <s v="Papier- oder Pappeinband"/>
    <x v="1"/>
    <s v="180°"/>
    <m/>
    <m/>
    <s v="Mappe"/>
    <s v="Nein"/>
    <n v="3"/>
    <m/>
    <s v="Einband und Buchblock separat"/>
    <m/>
    <m/>
    <m/>
    <m/>
    <m/>
    <m/>
    <m/>
    <x v="0"/>
    <m/>
    <m/>
    <m/>
    <m/>
    <m/>
    <m/>
    <m/>
    <m/>
    <m/>
    <m/>
    <m/>
    <m/>
    <m/>
    <m/>
    <m/>
    <m/>
    <m/>
    <m/>
    <m/>
    <m/>
    <m/>
    <m/>
    <m/>
    <m/>
    <m/>
    <m/>
    <m/>
    <n v="0"/>
    <m/>
    <m/>
    <m/>
    <m/>
    <m/>
    <m/>
    <m/>
    <m/>
    <m/>
    <m/>
    <m/>
    <m/>
    <m/>
    <m/>
    <m/>
    <m/>
    <m/>
    <m/>
    <m/>
    <m/>
    <m/>
    <m/>
    <m/>
    <m/>
    <m/>
    <m/>
    <m/>
    <m/>
    <m/>
    <m/>
    <m/>
    <m/>
    <m/>
    <m/>
    <m/>
    <m/>
    <m/>
    <m/>
    <m/>
    <m/>
    <m/>
    <m/>
    <m/>
    <m/>
  </r>
  <r>
    <b v="0"/>
    <m/>
    <m/>
    <m/>
    <m/>
    <m/>
    <s v="III 51, 3"/>
    <m/>
    <s v="X"/>
    <s v="Halbledereinband"/>
    <x v="3"/>
    <s v="180°"/>
    <s v="hohler Rücken"/>
    <m/>
    <m/>
    <s v="Signaturfahne austauschen"/>
    <n v="2"/>
    <m/>
    <m/>
    <m/>
    <m/>
    <m/>
    <m/>
    <m/>
    <m/>
    <m/>
    <x v="6"/>
    <s v="x"/>
    <m/>
    <s v="h/E"/>
    <m/>
    <m/>
    <m/>
    <m/>
    <m/>
    <s v="Pg"/>
    <s v="x"/>
    <m/>
    <m/>
    <m/>
    <m/>
    <m/>
    <m/>
    <m/>
    <m/>
    <s v="B"/>
    <s v="x"/>
    <m/>
    <m/>
    <s v="110"/>
    <m/>
    <m/>
    <m/>
    <s v="n"/>
    <n v="0"/>
    <m/>
    <m/>
    <m/>
    <s v="x"/>
    <m/>
    <m/>
    <m/>
    <s v="Schaden ist stabil genug, Rücken hat bereits Teilhülse bekommen"/>
    <s v="x 110"/>
    <m/>
    <m/>
    <m/>
    <m/>
    <m/>
    <m/>
    <m/>
    <m/>
    <m/>
    <m/>
    <m/>
    <m/>
    <m/>
    <m/>
    <m/>
    <m/>
    <m/>
    <m/>
    <m/>
    <m/>
    <m/>
    <m/>
    <m/>
    <m/>
    <m/>
    <m/>
    <m/>
    <m/>
    <m/>
    <m/>
    <m/>
    <m/>
    <m/>
    <m/>
    <m/>
  </r>
  <r>
    <b v="1"/>
    <m/>
    <s v="L-9999-833741152"/>
    <s v="1268645311"/>
    <s v="Aa"/>
    <m/>
    <s v="III 51, 3 - Fragm."/>
    <s v="III 51, 3 - Fragm."/>
    <m/>
    <m/>
    <x v="0"/>
    <m/>
    <m/>
    <m/>
    <m/>
    <m/>
    <m/>
    <m/>
    <m/>
    <m/>
    <m/>
    <m/>
    <m/>
    <m/>
    <m/>
    <m/>
    <x v="0"/>
    <m/>
    <m/>
    <m/>
    <m/>
    <m/>
    <m/>
    <m/>
    <m/>
    <m/>
    <m/>
    <m/>
    <m/>
    <m/>
    <m/>
    <m/>
    <m/>
    <m/>
    <m/>
    <m/>
    <m/>
    <m/>
    <m/>
    <m/>
    <m/>
    <m/>
    <m/>
    <m/>
    <m/>
    <m/>
    <m/>
    <m/>
    <m/>
    <m/>
    <m/>
    <m/>
    <m/>
    <m/>
    <m/>
    <m/>
    <m/>
    <m/>
    <m/>
    <m/>
    <m/>
    <m/>
    <m/>
    <m/>
    <m/>
    <m/>
    <m/>
    <m/>
    <m/>
    <m/>
    <m/>
    <m/>
    <m/>
    <m/>
    <m/>
    <m/>
    <m/>
    <m/>
    <m/>
    <m/>
    <m/>
    <m/>
    <m/>
    <m/>
    <m/>
    <m/>
    <m/>
    <m/>
    <m/>
  </r>
  <r>
    <b v="1"/>
    <n v="395"/>
    <s v="L-1518-31549364X"/>
    <s v="1066963398"/>
    <s v="Aaf"/>
    <s v="https://portal.dnb.de/opac.htm?method=simpleSearch&amp;cqlMode=true&amp;query=idn%3D1066963398"/>
    <s v="III 51, 4"/>
    <s v="III 51, 4"/>
    <m/>
    <s v="Halbledereinband, Ungebunden, Schließen, erhabene Buchbeschläge"/>
    <x v="1"/>
    <s v="180°"/>
    <m/>
    <m/>
    <s v="Kassette"/>
    <s v="Nein"/>
    <n v="3"/>
    <m/>
    <s v="Einband und Lagen separat"/>
    <m/>
    <m/>
    <m/>
    <m/>
    <m/>
    <m/>
    <m/>
    <x v="1"/>
    <m/>
    <s v="x"/>
    <m/>
    <m/>
    <m/>
    <m/>
    <m/>
    <m/>
    <s v="Pa"/>
    <m/>
    <m/>
    <m/>
    <m/>
    <m/>
    <m/>
    <m/>
    <m/>
    <m/>
    <s v="R"/>
    <s v="x"/>
    <m/>
    <m/>
    <s v="180"/>
    <m/>
    <m/>
    <m/>
    <s v="n"/>
    <n v="0"/>
    <m/>
    <s v="Wellpappe"/>
    <m/>
    <m/>
    <m/>
    <m/>
    <m/>
    <s v="Einband und Fragmente liegen der Kassette bei"/>
    <m/>
    <m/>
    <m/>
    <m/>
    <m/>
    <m/>
    <m/>
    <m/>
    <m/>
    <m/>
    <m/>
    <m/>
    <m/>
    <m/>
    <m/>
    <m/>
    <m/>
    <m/>
    <m/>
    <m/>
    <m/>
    <m/>
    <m/>
    <m/>
    <m/>
    <m/>
    <m/>
    <m/>
    <m/>
    <m/>
    <m/>
    <m/>
    <m/>
    <m/>
    <m/>
    <m/>
  </r>
  <r>
    <b v="1"/>
    <n v="456"/>
    <s v="L-1519-315183322"/>
    <s v="1066760713"/>
    <s v="Aaf"/>
    <s v="https://portal.dnb.de/opac.htm?method=simpleSearch&amp;cqlMode=true&amp;query=idn%3D1066760713"/>
    <s v="III 51, 4 a"/>
    <s v="III 51, 4 a"/>
    <m/>
    <s v="Papier- oder Pappeinband"/>
    <x v="1"/>
    <s v="180°"/>
    <s v="fester Rücken mit Schmuckprägung"/>
    <m/>
    <s v="Papierumschlag "/>
    <s v="Ja"/>
    <n v="0"/>
    <m/>
    <m/>
    <m/>
    <m/>
    <m/>
    <m/>
    <m/>
    <m/>
    <m/>
    <x v="0"/>
    <m/>
    <m/>
    <m/>
    <m/>
    <m/>
    <m/>
    <m/>
    <m/>
    <m/>
    <m/>
    <m/>
    <m/>
    <m/>
    <m/>
    <m/>
    <m/>
    <m/>
    <m/>
    <m/>
    <m/>
    <m/>
    <m/>
    <m/>
    <m/>
    <m/>
    <m/>
    <m/>
    <n v="0"/>
    <m/>
    <m/>
    <m/>
    <m/>
    <m/>
    <m/>
    <m/>
    <m/>
    <m/>
    <m/>
    <m/>
    <m/>
    <m/>
    <m/>
    <m/>
    <m/>
    <m/>
    <m/>
    <m/>
    <m/>
    <m/>
    <m/>
    <m/>
    <m/>
    <m/>
    <m/>
    <m/>
    <m/>
    <m/>
    <m/>
    <m/>
    <m/>
    <m/>
    <m/>
    <m/>
    <m/>
    <m/>
    <m/>
    <m/>
    <m/>
    <m/>
    <m/>
    <m/>
    <m/>
  </r>
  <r>
    <b v="0"/>
    <n v="396"/>
    <s v="L-1518-315492163"/>
    <s v="106696176X"/>
    <m/>
    <s v="https://portal.dnb.de/opac.htm?method=simpleSearch&amp;cqlMode=true&amp;query=idn%3D106696176X"/>
    <s v="III 51, 5"/>
    <m/>
    <m/>
    <m/>
    <x v="0"/>
    <m/>
    <m/>
    <m/>
    <m/>
    <m/>
    <m/>
    <m/>
    <m/>
    <m/>
    <m/>
    <s v="DA"/>
    <m/>
    <m/>
    <m/>
    <m/>
    <x v="0"/>
    <m/>
    <m/>
    <m/>
    <m/>
    <m/>
    <m/>
    <m/>
    <m/>
    <m/>
    <m/>
    <m/>
    <m/>
    <m/>
    <m/>
    <m/>
    <m/>
    <m/>
    <m/>
    <m/>
    <m/>
    <m/>
    <m/>
    <m/>
    <m/>
    <m/>
    <m/>
    <m/>
    <n v="0"/>
    <m/>
    <m/>
    <m/>
    <m/>
    <m/>
    <m/>
    <m/>
    <m/>
    <m/>
    <m/>
    <m/>
    <m/>
    <m/>
    <m/>
    <m/>
    <m/>
    <m/>
    <m/>
    <m/>
    <m/>
    <m/>
    <m/>
    <m/>
    <m/>
    <m/>
    <m/>
    <m/>
    <m/>
    <m/>
    <m/>
    <m/>
    <m/>
    <m/>
    <m/>
    <m/>
    <m/>
    <m/>
    <m/>
    <m/>
    <m/>
    <m/>
    <m/>
    <m/>
    <m/>
  </r>
  <r>
    <b v="1"/>
    <n v="397"/>
    <s v="L-1501-31549445X"/>
    <s v="106696422X"/>
    <s v="Aaf"/>
    <s v="https://portal.dnb.de/opac.htm?method=simpleSearch&amp;cqlMode=true&amp;query=idn%3D106696422X"/>
    <s v="III 51, 6"/>
    <s v="III 51, 6"/>
    <m/>
    <m/>
    <x v="0"/>
    <m/>
    <m/>
    <m/>
    <m/>
    <m/>
    <m/>
    <m/>
    <m/>
    <m/>
    <m/>
    <m/>
    <m/>
    <m/>
    <m/>
    <m/>
    <x v="0"/>
    <m/>
    <m/>
    <m/>
    <m/>
    <m/>
    <m/>
    <m/>
    <m/>
    <m/>
    <m/>
    <m/>
    <m/>
    <m/>
    <m/>
    <m/>
    <m/>
    <m/>
    <m/>
    <m/>
    <m/>
    <m/>
    <m/>
    <m/>
    <m/>
    <m/>
    <m/>
    <m/>
    <n v="0"/>
    <m/>
    <m/>
    <m/>
    <m/>
    <m/>
    <m/>
    <m/>
    <m/>
    <m/>
    <m/>
    <m/>
    <m/>
    <m/>
    <m/>
    <m/>
    <m/>
    <m/>
    <m/>
    <m/>
    <m/>
    <m/>
    <m/>
    <m/>
    <m/>
    <m/>
    <m/>
    <m/>
    <m/>
    <m/>
    <m/>
    <m/>
    <m/>
    <m/>
    <m/>
    <m/>
    <m/>
    <m/>
    <m/>
    <m/>
    <m/>
    <m/>
    <m/>
    <m/>
    <m/>
  </r>
  <r>
    <b v="0"/>
    <n v="398"/>
    <s v="L-1517-163740925"/>
    <s v="997383259"/>
    <m/>
    <s v="https://portal.dnb.de/opac.htm?method=simpleSearch&amp;cqlMode=true&amp;query=idn%3D997383259"/>
    <s v="III 51, 7"/>
    <m/>
    <m/>
    <s v="Halbledereinband"/>
    <x v="1"/>
    <s v="180°"/>
    <s v="hohler Rücken"/>
    <m/>
    <m/>
    <s v="Signaturfahne austauschen"/>
    <n v="0"/>
    <m/>
    <m/>
    <m/>
    <m/>
    <m/>
    <m/>
    <m/>
    <m/>
    <m/>
    <x v="6"/>
    <m/>
    <m/>
    <s v="h/E"/>
    <m/>
    <m/>
    <m/>
    <m/>
    <m/>
    <s v="Pa"/>
    <m/>
    <m/>
    <m/>
    <m/>
    <m/>
    <m/>
    <m/>
    <m/>
    <m/>
    <s v="R"/>
    <s v="x"/>
    <m/>
    <m/>
    <s v="110"/>
    <m/>
    <m/>
    <m/>
    <s v="n"/>
    <n v="0"/>
    <m/>
    <m/>
    <m/>
    <m/>
    <m/>
    <m/>
    <m/>
    <s v="Schaden stabil"/>
    <m/>
    <m/>
    <m/>
    <m/>
    <m/>
    <m/>
    <m/>
    <m/>
    <m/>
    <m/>
    <m/>
    <m/>
    <m/>
    <m/>
    <m/>
    <m/>
    <m/>
    <m/>
    <m/>
    <m/>
    <m/>
    <m/>
    <m/>
    <m/>
    <m/>
    <m/>
    <m/>
    <m/>
    <m/>
    <m/>
    <m/>
    <m/>
    <m/>
    <m/>
    <m/>
    <m/>
  </r>
  <r>
    <b v="0"/>
    <n v="399"/>
    <s v="L-1506-315494603"/>
    <s v="1066964378"/>
    <m/>
    <s v="https://portal.dnb.de/opac.htm?method=simpleSearch&amp;cqlMode=true&amp;query=idn%3D1066964378"/>
    <s v="III 51, 8"/>
    <m/>
    <m/>
    <m/>
    <x v="0"/>
    <m/>
    <m/>
    <m/>
    <m/>
    <m/>
    <m/>
    <m/>
    <m/>
    <m/>
    <m/>
    <s v="DA"/>
    <m/>
    <m/>
    <m/>
    <m/>
    <x v="0"/>
    <m/>
    <m/>
    <m/>
    <m/>
    <m/>
    <m/>
    <m/>
    <m/>
    <m/>
    <m/>
    <m/>
    <m/>
    <m/>
    <m/>
    <m/>
    <m/>
    <m/>
    <m/>
    <m/>
    <m/>
    <m/>
    <m/>
    <m/>
    <m/>
    <m/>
    <m/>
    <m/>
    <n v="0"/>
    <m/>
    <m/>
    <m/>
    <m/>
    <m/>
    <m/>
    <m/>
    <m/>
    <m/>
    <m/>
    <m/>
    <m/>
    <m/>
    <m/>
    <m/>
    <m/>
    <m/>
    <m/>
    <m/>
    <m/>
    <m/>
    <m/>
    <m/>
    <m/>
    <m/>
    <m/>
    <m/>
    <m/>
    <m/>
    <m/>
    <m/>
    <m/>
    <m/>
    <m/>
    <m/>
    <m/>
    <m/>
    <m/>
    <m/>
    <m/>
    <m/>
    <m/>
    <m/>
    <m/>
  </r>
  <r>
    <b v="1"/>
    <n v="457"/>
    <s v="L-1501-168303590"/>
    <s v="999408836"/>
    <s v="Aal"/>
    <s v="https://portal.dnb.de/opac.htm?method=simpleSearch&amp;cqlMode=true&amp;query=idn%3D999408836"/>
    <s v="III 51, 8 a"/>
    <s v="III 51, 8a"/>
    <m/>
    <m/>
    <x v="0"/>
    <m/>
    <m/>
    <m/>
    <m/>
    <m/>
    <m/>
    <m/>
    <m/>
    <m/>
    <m/>
    <m/>
    <m/>
    <m/>
    <m/>
    <m/>
    <x v="0"/>
    <m/>
    <m/>
    <m/>
    <m/>
    <m/>
    <m/>
    <m/>
    <m/>
    <m/>
    <m/>
    <m/>
    <m/>
    <m/>
    <m/>
    <m/>
    <m/>
    <m/>
    <m/>
    <m/>
    <m/>
    <m/>
    <m/>
    <m/>
    <m/>
    <m/>
    <m/>
    <m/>
    <n v="0"/>
    <m/>
    <m/>
    <m/>
    <m/>
    <m/>
    <m/>
    <m/>
    <m/>
    <m/>
    <m/>
    <m/>
    <m/>
    <m/>
    <m/>
    <m/>
    <m/>
    <m/>
    <m/>
    <m/>
    <m/>
    <m/>
    <m/>
    <m/>
    <m/>
    <m/>
    <m/>
    <m/>
    <m/>
    <m/>
    <m/>
    <m/>
    <m/>
    <m/>
    <m/>
    <m/>
    <m/>
    <m/>
    <m/>
    <m/>
    <m/>
    <m/>
    <m/>
    <m/>
    <m/>
  </r>
  <r>
    <b v="1"/>
    <n v="400"/>
    <s v="L-1513-315494417"/>
    <s v="106696419X"/>
    <s v="Aaf"/>
    <s v="https://portal.dnb.de/opac.htm?method=simpleSearch&amp;cqlMode=true&amp;query=idn%3D106696419X"/>
    <s v="III 51, 9"/>
    <s v="III 51, 9"/>
    <m/>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458"/>
    <s v="L-1511-154678511"/>
    <s v="994182236"/>
    <s v="Aal"/>
    <s v="https://portal.dnb.de/opac.htm?method=simpleSearch&amp;cqlMode=true&amp;query=idn%3D994182236"/>
    <s v="III 51, 9 a"/>
    <s v="III 51, 9a"/>
    <m/>
    <m/>
    <x v="0"/>
    <m/>
    <m/>
    <m/>
    <m/>
    <m/>
    <m/>
    <m/>
    <m/>
    <m/>
    <m/>
    <m/>
    <m/>
    <m/>
    <m/>
    <m/>
    <x v="0"/>
    <m/>
    <m/>
    <m/>
    <m/>
    <m/>
    <m/>
    <m/>
    <m/>
    <m/>
    <m/>
    <m/>
    <m/>
    <m/>
    <m/>
    <m/>
    <m/>
    <m/>
    <m/>
    <m/>
    <m/>
    <m/>
    <m/>
    <m/>
    <m/>
    <m/>
    <m/>
    <m/>
    <n v="0"/>
    <m/>
    <m/>
    <m/>
    <m/>
    <m/>
    <m/>
    <m/>
    <m/>
    <m/>
    <m/>
    <m/>
    <m/>
    <m/>
    <m/>
    <m/>
    <m/>
    <m/>
    <m/>
    <m/>
    <m/>
    <m/>
    <m/>
    <m/>
    <m/>
    <m/>
    <m/>
    <m/>
    <m/>
    <m/>
    <m/>
    <m/>
    <m/>
    <m/>
    <m/>
    <m/>
    <m/>
    <m/>
    <m/>
    <m/>
    <m/>
    <m/>
    <m/>
    <m/>
    <m/>
  </r>
  <r>
    <b v="1"/>
    <n v="459"/>
    <s v="L-1509-167327569"/>
    <s v="999002953"/>
    <s v="Aal"/>
    <s v="https://portal.dnb.de/opac.htm?method=simpleSearch&amp;cqlMode=true&amp;query=idn%3D999002953"/>
    <s v="III 51, 9 b"/>
    <s v="III 51, 9 b"/>
    <m/>
    <m/>
    <x v="0"/>
    <m/>
    <m/>
    <m/>
    <m/>
    <m/>
    <m/>
    <m/>
    <m/>
    <m/>
    <m/>
    <m/>
    <m/>
    <m/>
    <m/>
    <m/>
    <x v="0"/>
    <m/>
    <m/>
    <m/>
    <m/>
    <m/>
    <m/>
    <m/>
    <m/>
    <m/>
    <m/>
    <m/>
    <m/>
    <m/>
    <m/>
    <m/>
    <m/>
    <m/>
    <m/>
    <m/>
    <m/>
    <m/>
    <m/>
    <m/>
    <m/>
    <m/>
    <m/>
    <m/>
    <n v="0"/>
    <m/>
    <m/>
    <m/>
    <m/>
    <m/>
    <m/>
    <m/>
    <m/>
    <m/>
    <m/>
    <m/>
    <m/>
    <m/>
    <m/>
    <m/>
    <m/>
    <m/>
    <m/>
    <m/>
    <m/>
    <m/>
    <m/>
    <m/>
    <m/>
    <m/>
    <m/>
    <m/>
    <m/>
    <m/>
    <m/>
    <m/>
    <m/>
    <m/>
    <m/>
    <m/>
    <m/>
    <m/>
    <m/>
    <m/>
    <m/>
    <m/>
    <m/>
    <m/>
    <m/>
  </r>
  <r>
    <b v="1"/>
    <n v="401"/>
    <s v="L-1515-31549459X"/>
    <s v="106696436X"/>
    <s v="Aaf"/>
    <s v="https://portal.dnb.de/opac.htm?method=simpleSearch&amp;cqlMode=true&amp;query=idn%3D106696436X"/>
    <s v="III 51, 10"/>
    <s v="III 51, 10"/>
    <s v="X"/>
    <s v="Halbledereinband, Schließen, erhabene Buchbeschläge"/>
    <x v="2"/>
    <s v="180°"/>
    <s v="Schrift bis in den Falz, fester Rücken mit Schmuckprägung, stark brüchiges Einbandmaterial"/>
    <m/>
    <s v="Kassette"/>
    <s v="Nein"/>
    <n v="3"/>
    <m/>
    <m/>
    <m/>
    <m/>
    <m/>
    <m/>
    <m/>
    <m/>
    <m/>
    <x v="0"/>
    <m/>
    <m/>
    <m/>
    <m/>
    <m/>
    <m/>
    <m/>
    <m/>
    <m/>
    <m/>
    <m/>
    <m/>
    <m/>
    <m/>
    <m/>
    <m/>
    <m/>
    <m/>
    <m/>
    <m/>
    <m/>
    <m/>
    <m/>
    <m/>
    <m/>
    <m/>
    <m/>
    <n v="0"/>
    <m/>
    <m/>
    <m/>
    <m/>
    <m/>
    <m/>
    <m/>
    <m/>
    <m/>
    <m/>
    <m/>
    <m/>
    <m/>
    <m/>
    <m/>
    <m/>
    <m/>
    <m/>
    <m/>
    <m/>
    <m/>
    <m/>
    <m/>
    <m/>
    <m/>
    <m/>
    <m/>
    <m/>
    <m/>
    <m/>
    <m/>
    <m/>
    <m/>
    <m/>
    <m/>
    <m/>
    <m/>
    <m/>
    <m/>
    <m/>
    <m/>
    <m/>
    <m/>
    <m/>
  </r>
  <r>
    <b v="1"/>
    <n v="402"/>
    <s v="L-1516-315494476"/>
    <s v="1066964246"/>
    <s v="Aaf"/>
    <s v="https://portal.dnb.de/opac.htm?method=simpleSearch&amp;cqlMode=true&amp;query=idn%3D1066964246"/>
    <s v="III 51, 11"/>
    <s v="III 51, 11"/>
    <m/>
    <m/>
    <x v="1"/>
    <m/>
    <m/>
    <m/>
    <m/>
    <m/>
    <m/>
    <m/>
    <m/>
    <m/>
    <m/>
    <m/>
    <m/>
    <m/>
    <m/>
    <m/>
    <x v="1"/>
    <m/>
    <s v="x"/>
    <m/>
    <m/>
    <m/>
    <m/>
    <m/>
    <m/>
    <s v="Pa"/>
    <m/>
    <m/>
    <m/>
    <m/>
    <m/>
    <m/>
    <m/>
    <m/>
    <m/>
    <m/>
    <m/>
    <m/>
    <m/>
    <s v="nur 110"/>
    <m/>
    <m/>
    <m/>
    <s v="n"/>
    <n v="0"/>
    <m/>
    <s v="Wellpappe"/>
    <m/>
    <m/>
    <m/>
    <m/>
    <m/>
    <s v="Einbandfragmente in der Kassette beiliegend"/>
    <m/>
    <m/>
    <m/>
    <m/>
    <m/>
    <m/>
    <m/>
    <m/>
    <m/>
    <m/>
    <m/>
    <m/>
    <m/>
    <m/>
    <m/>
    <m/>
    <m/>
    <m/>
    <m/>
    <m/>
    <m/>
    <m/>
    <m/>
    <m/>
    <m/>
    <m/>
    <m/>
    <m/>
    <m/>
    <m/>
    <m/>
    <m/>
    <m/>
    <m/>
    <m/>
    <m/>
  </r>
  <r>
    <b v="0"/>
    <n v="403"/>
    <s v="L-1518-315491965"/>
    <s v="1066961573"/>
    <m/>
    <s v="https://portal.dnb.de/opac.htm?method=simpleSearch&amp;cqlMode=true&amp;query=idn%3D1066961573"/>
    <s v="III 51, 12"/>
    <m/>
    <m/>
    <s v="Broschur"/>
    <x v="0"/>
    <m/>
    <m/>
    <m/>
    <m/>
    <m/>
    <m/>
    <m/>
    <s v="Band in Ausstellung"/>
    <m/>
    <m/>
    <s v="DA"/>
    <m/>
    <m/>
    <m/>
    <m/>
    <x v="0"/>
    <m/>
    <m/>
    <m/>
    <m/>
    <m/>
    <m/>
    <m/>
    <m/>
    <m/>
    <m/>
    <m/>
    <m/>
    <m/>
    <m/>
    <m/>
    <m/>
    <m/>
    <m/>
    <m/>
    <m/>
    <m/>
    <m/>
    <m/>
    <m/>
    <m/>
    <m/>
    <m/>
    <n v="0"/>
    <m/>
    <m/>
    <m/>
    <m/>
    <m/>
    <m/>
    <m/>
    <m/>
    <m/>
    <m/>
    <m/>
    <m/>
    <m/>
    <m/>
    <m/>
    <m/>
    <m/>
    <m/>
    <m/>
    <m/>
    <m/>
    <m/>
    <m/>
    <m/>
    <m/>
    <m/>
    <m/>
    <m/>
    <m/>
    <m/>
    <m/>
    <m/>
    <m/>
    <m/>
    <m/>
    <m/>
    <m/>
    <m/>
    <m/>
    <m/>
    <m/>
    <m/>
    <m/>
    <m/>
  </r>
  <r>
    <b v="1"/>
    <n v="428"/>
    <s v="L-1519-315059117"/>
    <s v="106667051X"/>
    <s v="Aaf"/>
    <s v="https://portal.dnb.de/opac.htm?method=simpleSearch&amp;cqlMode=true&amp;query=idn%3D106667051X"/>
    <s v="III 51, 12 a"/>
    <s v="III 51, 12 a"/>
    <m/>
    <m/>
    <x v="1"/>
    <m/>
    <m/>
    <m/>
    <m/>
    <m/>
    <m/>
    <m/>
    <m/>
    <m/>
    <m/>
    <m/>
    <m/>
    <m/>
    <m/>
    <m/>
    <x v="10"/>
    <m/>
    <m/>
    <s v="f"/>
    <m/>
    <m/>
    <m/>
    <m/>
    <m/>
    <s v="Pa"/>
    <m/>
    <m/>
    <m/>
    <m/>
    <m/>
    <m/>
    <m/>
    <m/>
    <m/>
    <m/>
    <m/>
    <m/>
    <m/>
    <s v="180"/>
    <m/>
    <m/>
    <m/>
    <s v="n"/>
    <n v="0"/>
    <m/>
    <m/>
    <m/>
    <m/>
    <s v="x"/>
    <m/>
    <m/>
    <m/>
    <m/>
    <m/>
    <m/>
    <m/>
    <m/>
    <m/>
    <m/>
    <m/>
    <m/>
    <m/>
    <m/>
    <m/>
    <m/>
    <m/>
    <m/>
    <m/>
    <m/>
    <m/>
    <m/>
    <m/>
    <m/>
    <m/>
    <m/>
    <m/>
    <m/>
    <m/>
    <m/>
    <m/>
    <m/>
    <m/>
    <m/>
    <m/>
    <m/>
    <m/>
    <m/>
    <m/>
  </r>
  <r>
    <b v="1"/>
    <n v="404"/>
    <s v="L-1520-315466057"/>
    <s v="106693827X"/>
    <s v="Aaf"/>
    <s v="https://portal.dnb.de/opac.htm?method=simpleSearch&amp;cqlMode=true&amp;query=idn%3D106693827X"/>
    <s v="III 51, 13"/>
    <s v="III 51, 13"/>
    <s v="X"/>
    <s v="Pergamentband, Schließen, erhabene Buchbeschläge"/>
    <x v="1"/>
    <s v="180°"/>
    <m/>
    <m/>
    <s v="Archivkarton"/>
    <s v="Nein"/>
    <n v="3"/>
    <m/>
    <s v="Block und Einband zusammenfügen"/>
    <m/>
    <m/>
    <m/>
    <m/>
    <m/>
    <m/>
    <m/>
    <x v="1"/>
    <m/>
    <s v="x"/>
    <m/>
    <m/>
    <m/>
    <m/>
    <m/>
    <m/>
    <s v="Pa"/>
    <m/>
    <m/>
    <m/>
    <m/>
    <m/>
    <m/>
    <m/>
    <m/>
    <m/>
    <m/>
    <m/>
    <m/>
    <m/>
    <s v="180"/>
    <m/>
    <m/>
    <m/>
    <s v="n"/>
    <n v="0"/>
    <m/>
    <m/>
    <m/>
    <m/>
    <s v="x"/>
    <m/>
    <m/>
    <s v="Einband liegt der Mappe bei"/>
    <m/>
    <m/>
    <m/>
    <m/>
    <m/>
    <m/>
    <m/>
    <m/>
    <m/>
    <m/>
    <m/>
    <m/>
    <m/>
    <m/>
    <m/>
    <m/>
    <m/>
    <m/>
    <m/>
    <m/>
    <m/>
    <m/>
    <m/>
    <m/>
    <m/>
    <m/>
    <m/>
    <m/>
    <m/>
    <m/>
    <m/>
    <m/>
    <m/>
    <m/>
    <m/>
    <m/>
  </r>
  <r>
    <b v="1"/>
    <n v="429"/>
    <s v="L-1520-175548323"/>
    <s v="1001772008"/>
    <s v="Aal"/>
    <s v="https://portal.dnb.de/opac.htm?method=simpleSearch&amp;cqlMode=true&amp;query=idn%3D1001772008"/>
    <s v="III 51, 13 a"/>
    <s v="III 51, 13a"/>
    <m/>
    <m/>
    <x v="1"/>
    <m/>
    <m/>
    <m/>
    <m/>
    <m/>
    <m/>
    <m/>
    <m/>
    <m/>
    <m/>
    <m/>
    <m/>
    <m/>
    <m/>
    <m/>
    <x v="1"/>
    <m/>
    <m/>
    <m/>
    <m/>
    <m/>
    <m/>
    <m/>
    <m/>
    <s v="Pa"/>
    <m/>
    <m/>
    <m/>
    <m/>
    <m/>
    <m/>
    <m/>
    <m/>
    <m/>
    <m/>
    <m/>
    <m/>
    <m/>
    <s v="nur 110"/>
    <m/>
    <m/>
    <m/>
    <s v="n"/>
    <n v="0"/>
    <m/>
    <m/>
    <m/>
    <m/>
    <s v="x"/>
    <m/>
    <m/>
    <m/>
    <m/>
    <m/>
    <m/>
    <m/>
    <m/>
    <m/>
    <m/>
    <m/>
    <m/>
    <m/>
    <m/>
    <m/>
    <m/>
    <m/>
    <m/>
    <m/>
    <m/>
    <m/>
    <m/>
    <m/>
    <m/>
    <m/>
    <m/>
    <m/>
    <m/>
    <m/>
    <m/>
    <m/>
    <m/>
    <m/>
    <m/>
    <m/>
    <m/>
    <m/>
    <m/>
    <m/>
  </r>
  <r>
    <b v="1"/>
    <n v="405"/>
    <s v="L-1522-315490810"/>
    <s v="1066960321"/>
    <s v="Aaf"/>
    <s v="https://portal.dnb.de/opac.htm?method=simpleSearch&amp;cqlMode=true&amp;query=idn%3D1066960321"/>
    <s v="III 51, 14"/>
    <s v="III 51, 14"/>
    <m/>
    <m/>
    <x v="1"/>
    <m/>
    <m/>
    <m/>
    <m/>
    <m/>
    <m/>
    <m/>
    <m/>
    <m/>
    <m/>
    <m/>
    <m/>
    <m/>
    <m/>
    <m/>
    <x v="4"/>
    <s v="x"/>
    <m/>
    <s v="h/E"/>
    <m/>
    <m/>
    <m/>
    <m/>
    <m/>
    <s v="Pa"/>
    <m/>
    <m/>
    <m/>
    <m/>
    <m/>
    <m/>
    <m/>
    <m/>
    <m/>
    <m/>
    <m/>
    <m/>
    <m/>
    <s v="110"/>
    <m/>
    <m/>
    <m/>
    <s v="n"/>
    <n v="0"/>
    <m/>
    <m/>
    <m/>
    <m/>
    <m/>
    <m/>
    <m/>
    <m/>
    <m/>
    <m/>
    <m/>
    <m/>
    <m/>
    <m/>
    <m/>
    <m/>
    <m/>
    <m/>
    <m/>
    <m/>
    <m/>
    <m/>
    <m/>
    <m/>
    <m/>
    <m/>
    <m/>
    <m/>
    <m/>
    <m/>
    <m/>
    <m/>
    <m/>
    <m/>
    <m/>
    <m/>
    <m/>
    <m/>
    <m/>
    <m/>
    <m/>
    <m/>
    <m/>
    <m/>
  </r>
  <r>
    <b v="1"/>
    <n v="406"/>
    <s v="L-1523-315490624"/>
    <s v="1066960100"/>
    <s v="Aaf"/>
    <s v="https://portal.dnb.de/opac.htm?method=simpleSearch&amp;cqlMode=true&amp;query=idn%3D1066960100"/>
    <s v="III 51, 15"/>
    <s v="III 51, 15"/>
    <m/>
    <m/>
    <x v="0"/>
    <m/>
    <m/>
    <m/>
    <m/>
    <m/>
    <m/>
    <m/>
    <m/>
    <m/>
    <m/>
    <m/>
    <m/>
    <m/>
    <m/>
    <m/>
    <x v="0"/>
    <m/>
    <m/>
    <m/>
    <m/>
    <m/>
    <m/>
    <m/>
    <m/>
    <m/>
    <m/>
    <m/>
    <m/>
    <m/>
    <m/>
    <m/>
    <m/>
    <m/>
    <m/>
    <m/>
    <m/>
    <m/>
    <m/>
    <m/>
    <m/>
    <m/>
    <m/>
    <m/>
    <n v="0"/>
    <m/>
    <m/>
    <m/>
    <m/>
    <m/>
    <m/>
    <m/>
    <m/>
    <m/>
    <m/>
    <m/>
    <m/>
    <m/>
    <m/>
    <m/>
    <m/>
    <m/>
    <m/>
    <m/>
    <m/>
    <m/>
    <m/>
    <m/>
    <m/>
    <m/>
    <m/>
    <m/>
    <m/>
    <m/>
    <m/>
    <m/>
    <m/>
    <m/>
    <m/>
    <m/>
    <m/>
    <m/>
    <m/>
    <m/>
    <m/>
    <m/>
    <m/>
    <m/>
    <m/>
  </r>
  <r>
    <b v="1"/>
    <n v="407"/>
    <s v="L-1523-315329297"/>
    <s v="1066871515"/>
    <s v="Aaf"/>
    <s v="https://portal.dnb.de/opac.htm?method=simpleSearch&amp;cqlMode=true&amp;query=idn%3D1066871515"/>
    <s v="III 51, 16"/>
    <s v="III 51, 16"/>
    <m/>
    <m/>
    <x v="1"/>
    <m/>
    <m/>
    <m/>
    <m/>
    <m/>
    <m/>
    <m/>
    <m/>
    <m/>
    <m/>
    <m/>
    <m/>
    <m/>
    <m/>
    <m/>
    <x v="5"/>
    <s v="x"/>
    <m/>
    <s v="h/E"/>
    <m/>
    <m/>
    <m/>
    <m/>
    <m/>
    <s v="Pa"/>
    <m/>
    <m/>
    <m/>
    <m/>
    <m/>
    <m/>
    <m/>
    <m/>
    <m/>
    <m/>
    <m/>
    <m/>
    <m/>
    <s v="180"/>
    <m/>
    <m/>
    <m/>
    <s v="n"/>
    <n v="0"/>
    <m/>
    <s v="Wellpappe"/>
    <m/>
    <m/>
    <m/>
    <m/>
    <m/>
    <m/>
    <m/>
    <m/>
    <m/>
    <m/>
    <m/>
    <m/>
    <m/>
    <m/>
    <m/>
    <m/>
    <m/>
    <m/>
    <m/>
    <m/>
    <m/>
    <m/>
    <m/>
    <m/>
    <m/>
    <m/>
    <m/>
    <m/>
    <m/>
    <m/>
    <m/>
    <m/>
    <m/>
    <m/>
    <m/>
    <m/>
    <m/>
    <m/>
    <m/>
    <m/>
    <m/>
    <m/>
  </r>
  <r>
    <b v="1"/>
    <n v="430"/>
    <s v="L-1524-164333304"/>
    <s v="997608625"/>
    <s v="Aal"/>
    <s v="https://portal.dnb.de/opac.htm?method=simpleSearch&amp;cqlMode=true&amp;query=idn%3D997608625"/>
    <s v="III 51, 16 a"/>
    <s v="III 51, 16 a"/>
    <m/>
    <s v="Broschur"/>
    <x v="1"/>
    <s v="180°"/>
    <m/>
    <m/>
    <s v="Archivkarton"/>
    <s v="Nein, Signaturfahne austauschen"/>
    <n v="0"/>
    <m/>
    <m/>
    <m/>
    <m/>
    <m/>
    <m/>
    <m/>
    <m/>
    <m/>
    <x v="1"/>
    <m/>
    <m/>
    <m/>
    <m/>
    <m/>
    <m/>
    <m/>
    <m/>
    <s v="Pa"/>
    <m/>
    <m/>
    <m/>
    <m/>
    <m/>
    <m/>
    <m/>
    <m/>
    <m/>
    <m/>
    <m/>
    <m/>
    <m/>
    <s v="nur 110"/>
    <m/>
    <m/>
    <m/>
    <s v="n"/>
    <n v="0"/>
    <m/>
    <m/>
    <m/>
    <m/>
    <s v="x"/>
    <m/>
    <m/>
    <s v="Einband im Umschlag daneben"/>
    <m/>
    <m/>
    <m/>
    <m/>
    <m/>
    <m/>
    <m/>
    <m/>
    <m/>
    <m/>
    <m/>
    <m/>
    <m/>
    <m/>
    <m/>
    <m/>
    <m/>
    <m/>
    <m/>
    <m/>
    <m/>
    <m/>
    <m/>
    <m/>
    <m/>
    <m/>
    <m/>
    <m/>
    <m/>
    <m/>
    <m/>
    <m/>
    <m/>
    <m/>
    <m/>
    <m/>
  </r>
  <r>
    <b v="1"/>
    <n v="408"/>
    <s v="L-1525-315491426"/>
    <s v="1066960976"/>
    <s v="Aaf"/>
    <s v="https://portal.dnb.de/opac.htm?method=simpleSearch&amp;cqlMode=true&amp;query=idn%3D1066960976"/>
    <s v="III 51, 17"/>
    <s v="III 51, 17"/>
    <m/>
    <m/>
    <x v="1"/>
    <m/>
    <m/>
    <m/>
    <m/>
    <m/>
    <m/>
    <m/>
    <m/>
    <m/>
    <m/>
    <m/>
    <m/>
    <m/>
    <m/>
    <m/>
    <x v="9"/>
    <m/>
    <m/>
    <s v="h/E"/>
    <m/>
    <m/>
    <m/>
    <m/>
    <m/>
    <s v="Pa"/>
    <m/>
    <m/>
    <m/>
    <m/>
    <m/>
    <m/>
    <m/>
    <m/>
    <m/>
    <m/>
    <m/>
    <m/>
    <m/>
    <s v="110"/>
    <m/>
    <m/>
    <m/>
    <s v="ja vor"/>
    <n v="0.5"/>
    <m/>
    <m/>
    <m/>
    <m/>
    <m/>
    <m/>
    <m/>
    <m/>
    <m/>
    <m/>
    <s v="x"/>
    <m/>
    <s v="x"/>
    <m/>
    <m/>
    <m/>
    <m/>
    <m/>
    <m/>
    <m/>
    <m/>
    <m/>
    <m/>
    <n v="0.5"/>
    <s v="Pg am Rücken fixieren und mit JP überfangen"/>
    <m/>
    <m/>
    <m/>
    <m/>
    <m/>
    <m/>
    <m/>
    <m/>
    <m/>
    <m/>
    <m/>
    <m/>
    <m/>
    <m/>
    <m/>
    <m/>
    <m/>
    <m/>
    <m/>
  </r>
  <r>
    <b v="1"/>
    <n v="409"/>
    <s v="L-1510-315491833"/>
    <s v="1066961441"/>
    <s v="Aaf"/>
    <s v="https://portal.dnb.de/opac.htm?method=simpleSearch&amp;cqlMode=true&amp;query=idn%3D1066961441"/>
    <s v="III 51, 18"/>
    <s v="III 51, 18"/>
    <m/>
    <m/>
    <x v="0"/>
    <m/>
    <m/>
    <m/>
    <m/>
    <m/>
    <m/>
    <m/>
    <m/>
    <m/>
    <m/>
    <m/>
    <m/>
    <m/>
    <m/>
    <m/>
    <x v="0"/>
    <m/>
    <m/>
    <m/>
    <m/>
    <m/>
    <m/>
    <m/>
    <m/>
    <m/>
    <m/>
    <m/>
    <m/>
    <m/>
    <m/>
    <m/>
    <m/>
    <m/>
    <m/>
    <m/>
    <m/>
    <m/>
    <m/>
    <m/>
    <m/>
    <m/>
    <m/>
    <m/>
    <n v="0"/>
    <m/>
    <m/>
    <m/>
    <m/>
    <m/>
    <m/>
    <m/>
    <m/>
    <m/>
    <m/>
    <m/>
    <m/>
    <m/>
    <m/>
    <m/>
    <m/>
    <m/>
    <m/>
    <m/>
    <m/>
    <m/>
    <m/>
    <m/>
    <m/>
    <m/>
    <m/>
    <m/>
    <m/>
    <m/>
    <m/>
    <m/>
    <m/>
    <m/>
    <m/>
    <m/>
    <m/>
    <m/>
    <m/>
    <m/>
    <m/>
    <m/>
    <m/>
    <m/>
    <m/>
  </r>
  <r>
    <b v="1"/>
    <n v="431"/>
    <s v="L-1521-159366895"/>
    <s v="995382867"/>
    <s v="Aal"/>
    <s v="https://portal.dnb.de/opac.htm?method=simpleSearch&amp;cqlMode=true&amp;query=idn%3D995382867"/>
    <s v="III 51, 18 a"/>
    <s v="III 51, 18a"/>
    <m/>
    <s v="Papier- oder Pappeinband"/>
    <x v="1"/>
    <s v="180°"/>
    <m/>
    <m/>
    <s v="Archivkarton"/>
    <s v="Nein"/>
    <n v="3"/>
    <m/>
    <s v="Einband und Buchblock separat"/>
    <m/>
    <m/>
    <m/>
    <m/>
    <m/>
    <m/>
    <m/>
    <x v="1"/>
    <m/>
    <s v="x"/>
    <m/>
    <m/>
    <m/>
    <m/>
    <m/>
    <m/>
    <s v="Pa"/>
    <m/>
    <m/>
    <m/>
    <m/>
    <m/>
    <m/>
    <m/>
    <m/>
    <m/>
    <m/>
    <m/>
    <m/>
    <m/>
    <s v="nur 110"/>
    <m/>
    <m/>
    <m/>
    <s v="n"/>
    <n v="0"/>
    <m/>
    <m/>
    <m/>
    <m/>
    <s v="x"/>
    <m/>
    <m/>
    <s v="Buchblock liegt lose im Einband"/>
    <m/>
    <m/>
    <m/>
    <m/>
    <m/>
    <m/>
    <m/>
    <m/>
    <m/>
    <m/>
    <m/>
    <m/>
    <m/>
    <m/>
    <m/>
    <m/>
    <m/>
    <m/>
    <m/>
    <m/>
    <m/>
    <m/>
    <m/>
    <m/>
    <m/>
    <m/>
    <m/>
    <m/>
    <m/>
    <m/>
    <m/>
    <m/>
    <m/>
    <m/>
    <m/>
    <m/>
  </r>
  <r>
    <b v="0"/>
    <n v="410"/>
    <s v="L-1524-315491647"/>
    <s v="1066961204"/>
    <m/>
    <s v="https://portal.dnb.de/opac.htm?method=simpleSearch&amp;cqlMode=true&amp;query=idn%3D1066961204"/>
    <s v="III 51, 19"/>
    <m/>
    <m/>
    <m/>
    <x v="1"/>
    <m/>
    <m/>
    <m/>
    <m/>
    <m/>
    <m/>
    <m/>
    <m/>
    <m/>
    <m/>
    <m/>
    <m/>
    <m/>
    <m/>
    <m/>
    <x v="1"/>
    <m/>
    <m/>
    <m/>
    <m/>
    <m/>
    <m/>
    <m/>
    <m/>
    <s v="Pa"/>
    <m/>
    <m/>
    <m/>
    <m/>
    <m/>
    <m/>
    <m/>
    <m/>
    <m/>
    <m/>
    <m/>
    <m/>
    <m/>
    <s v="nur 110"/>
    <m/>
    <m/>
    <m/>
    <s v="n"/>
    <n v="0"/>
    <m/>
    <m/>
    <m/>
    <m/>
    <m/>
    <m/>
    <m/>
    <s v="Einband liegt lose in der Mappe, außerdem zwei weitere Drucke"/>
    <m/>
    <m/>
    <m/>
    <m/>
    <m/>
    <m/>
    <m/>
    <m/>
    <m/>
    <m/>
    <m/>
    <m/>
    <m/>
    <m/>
    <m/>
    <m/>
    <m/>
    <m/>
    <m/>
    <m/>
    <m/>
    <m/>
    <m/>
    <m/>
    <m/>
    <m/>
    <m/>
    <m/>
    <m/>
    <m/>
    <m/>
    <m/>
    <m/>
    <m/>
    <m/>
    <m/>
  </r>
  <r>
    <b v="1"/>
    <m/>
    <s v="L-9999-414819098"/>
    <s v="113830929X"/>
    <s v="Qd"/>
    <m/>
    <s v="III 51, 19"/>
    <s v="III 51, 19"/>
    <m/>
    <m/>
    <x v="0"/>
    <m/>
    <m/>
    <m/>
    <m/>
    <m/>
    <m/>
    <m/>
    <m/>
    <m/>
    <m/>
    <m/>
    <m/>
    <m/>
    <m/>
    <m/>
    <x v="0"/>
    <m/>
    <m/>
    <m/>
    <m/>
    <m/>
    <m/>
    <m/>
    <m/>
    <m/>
    <m/>
    <m/>
    <m/>
    <m/>
    <m/>
    <m/>
    <m/>
    <m/>
    <m/>
    <m/>
    <m/>
    <m/>
    <m/>
    <m/>
    <m/>
    <m/>
    <m/>
    <m/>
    <m/>
    <m/>
    <m/>
    <m/>
    <m/>
    <m/>
    <m/>
    <m/>
    <m/>
    <m/>
    <m/>
    <m/>
    <m/>
    <m/>
    <m/>
    <m/>
    <m/>
    <m/>
    <m/>
    <m/>
    <m/>
    <m/>
    <m/>
    <m/>
    <m/>
    <m/>
    <m/>
    <m/>
    <m/>
    <m/>
    <m/>
    <m/>
    <m/>
    <m/>
    <m/>
    <m/>
    <m/>
    <m/>
    <m/>
    <m/>
    <m/>
    <m/>
    <m/>
    <m/>
    <m/>
  </r>
  <r>
    <b v="0"/>
    <n v="432"/>
    <s v="L-1533-66796763X"/>
    <s v="1207511412"/>
    <m/>
    <s v="https://portal.dnb.de/opac.htm?method=simpleSearch&amp;cqlMode=true&amp;query=idn%3D1207511412"/>
    <s v="III 51, 19 (1. angebundenes Werk)"/>
    <m/>
    <m/>
    <m/>
    <x v="1"/>
    <m/>
    <m/>
    <m/>
    <m/>
    <m/>
    <m/>
    <m/>
    <m/>
    <m/>
    <m/>
    <m/>
    <m/>
    <m/>
    <m/>
    <m/>
    <x v="1"/>
    <m/>
    <s v="x"/>
    <m/>
    <m/>
    <m/>
    <m/>
    <m/>
    <m/>
    <s v="Pa"/>
    <m/>
    <m/>
    <m/>
    <m/>
    <m/>
    <m/>
    <m/>
    <m/>
    <m/>
    <m/>
    <m/>
    <m/>
    <m/>
    <s v="nur 110"/>
    <m/>
    <m/>
    <m/>
    <s v="n"/>
    <n v="0"/>
    <m/>
    <m/>
    <m/>
    <m/>
    <m/>
    <m/>
    <m/>
    <m/>
    <m/>
    <m/>
    <m/>
    <m/>
    <m/>
    <m/>
    <m/>
    <m/>
    <m/>
    <m/>
    <m/>
    <m/>
    <m/>
    <m/>
    <m/>
    <m/>
    <m/>
    <m/>
    <m/>
    <m/>
    <m/>
    <m/>
    <m/>
    <m/>
    <m/>
    <m/>
    <m/>
    <m/>
    <m/>
    <m/>
    <m/>
    <m/>
    <m/>
    <m/>
    <m/>
    <m/>
  </r>
  <r>
    <b v="0"/>
    <n v="433"/>
    <s v="L-1533-667968636"/>
    <s v="1207511900"/>
    <m/>
    <s v="https://portal.dnb.de/opac.htm?method=simpleSearch&amp;cqlMode=true&amp;query=idn%3D1207511900"/>
    <s v="III 51, 19 (2. angebundenes Werk)"/>
    <m/>
    <m/>
    <m/>
    <x v="1"/>
    <m/>
    <m/>
    <m/>
    <m/>
    <m/>
    <m/>
    <m/>
    <m/>
    <m/>
    <m/>
    <m/>
    <m/>
    <m/>
    <m/>
    <m/>
    <x v="1"/>
    <m/>
    <s v="x"/>
    <m/>
    <m/>
    <m/>
    <m/>
    <m/>
    <m/>
    <s v="Pa"/>
    <m/>
    <m/>
    <m/>
    <m/>
    <m/>
    <m/>
    <m/>
    <m/>
    <m/>
    <m/>
    <m/>
    <m/>
    <m/>
    <s v="nur 110"/>
    <m/>
    <m/>
    <m/>
    <s v="n"/>
    <n v="0"/>
    <m/>
    <m/>
    <m/>
    <m/>
    <m/>
    <m/>
    <m/>
    <m/>
    <m/>
    <m/>
    <m/>
    <m/>
    <m/>
    <m/>
    <m/>
    <m/>
    <m/>
    <m/>
    <m/>
    <m/>
    <m/>
    <m/>
    <m/>
    <m/>
    <m/>
    <m/>
    <m/>
    <m/>
    <m/>
    <m/>
    <m/>
    <m/>
    <m/>
    <m/>
    <m/>
    <m/>
    <m/>
    <m/>
    <m/>
    <m/>
    <m/>
    <m/>
    <m/>
    <m/>
  </r>
  <r>
    <b v="1"/>
    <n v="411"/>
    <s v="L-1526-315492007"/>
    <s v="1066961603"/>
    <s v="Aaf"/>
    <s v="https://portal.dnb.de/opac.htm?method=simpleSearch&amp;cqlMode=true&amp;query=idn%3D1066961603"/>
    <s v="III 51, 20"/>
    <s v="III 51, 20"/>
    <s v="X"/>
    <s v="Ungebunden"/>
    <x v="1"/>
    <s v="180°"/>
    <m/>
    <m/>
    <s v="Archivkarton"/>
    <s v="Nein"/>
    <n v="3"/>
    <m/>
    <s v="Einband und Buchblock separat"/>
    <m/>
    <m/>
    <m/>
    <m/>
    <m/>
    <m/>
    <m/>
    <x v="1"/>
    <m/>
    <m/>
    <m/>
    <m/>
    <m/>
    <m/>
    <m/>
    <m/>
    <s v="Pa"/>
    <m/>
    <m/>
    <m/>
    <m/>
    <m/>
    <m/>
    <m/>
    <m/>
    <m/>
    <m/>
    <m/>
    <m/>
    <m/>
    <s v="180"/>
    <m/>
    <m/>
    <m/>
    <s v="n"/>
    <n v="0"/>
    <m/>
    <m/>
    <m/>
    <m/>
    <s v="x"/>
    <m/>
    <m/>
    <s v="Einband liegt der Mappe bei"/>
    <m/>
    <m/>
    <m/>
    <m/>
    <m/>
    <m/>
    <m/>
    <m/>
    <m/>
    <m/>
    <m/>
    <m/>
    <m/>
    <m/>
    <m/>
    <m/>
    <m/>
    <m/>
    <m/>
    <m/>
    <m/>
    <m/>
    <m/>
    <m/>
    <m/>
    <m/>
    <m/>
    <m/>
    <m/>
    <m/>
    <m/>
    <m/>
    <m/>
    <m/>
    <m/>
    <m/>
  </r>
  <r>
    <b v="1"/>
    <n v="434"/>
    <s v="L-1534-163066078"/>
    <s v="996943757"/>
    <s v="Aal"/>
    <s v="https://portal.dnb.de/opac.htm?method=simpleSearch&amp;cqlMode=true&amp;query=idn%3D996943757"/>
    <s v="III 51, 20 a"/>
    <s v="III 51, 20 a"/>
    <m/>
    <s v="Ungebunden"/>
    <x v="1"/>
    <s v="180°"/>
    <m/>
    <m/>
    <s v="Archivkarton"/>
    <s v="Nein"/>
    <n v="3"/>
    <m/>
    <s v="Einband und Buchblock seperat"/>
    <m/>
    <m/>
    <m/>
    <m/>
    <m/>
    <m/>
    <m/>
    <x v="1"/>
    <m/>
    <m/>
    <m/>
    <m/>
    <m/>
    <m/>
    <m/>
    <m/>
    <s v="Pa"/>
    <m/>
    <m/>
    <m/>
    <m/>
    <m/>
    <m/>
    <m/>
    <m/>
    <m/>
    <m/>
    <m/>
    <m/>
    <m/>
    <s v="nur 110"/>
    <m/>
    <m/>
    <m/>
    <s v="n"/>
    <n v="0"/>
    <m/>
    <m/>
    <m/>
    <m/>
    <s v="x"/>
    <m/>
    <m/>
    <s v="Umschlag liegt der Mappe bei"/>
    <s v="x nur 110"/>
    <m/>
    <m/>
    <m/>
    <m/>
    <m/>
    <m/>
    <m/>
    <m/>
    <m/>
    <m/>
    <m/>
    <m/>
    <m/>
    <m/>
    <m/>
    <m/>
    <m/>
    <m/>
    <m/>
    <m/>
    <m/>
    <m/>
    <m/>
    <m/>
    <m/>
    <m/>
    <m/>
    <m/>
    <m/>
    <m/>
    <m/>
    <m/>
    <m/>
    <m/>
    <m/>
  </r>
  <r>
    <b v="1"/>
    <n v="412"/>
    <s v="L-1537-306836408"/>
    <s v="361853246"/>
    <s v="Aal"/>
    <s v="https://portal.dnb.de/opac.htm?method=simpleSearch&amp;cqlMode=true&amp;query=idn%3D361853246"/>
    <s v="III 51, 21"/>
    <s v="III 51, 21"/>
    <m/>
    <m/>
    <x v="0"/>
    <m/>
    <m/>
    <m/>
    <m/>
    <m/>
    <m/>
    <m/>
    <m/>
    <m/>
    <m/>
    <m/>
    <m/>
    <m/>
    <m/>
    <m/>
    <x v="0"/>
    <m/>
    <m/>
    <m/>
    <m/>
    <m/>
    <m/>
    <m/>
    <m/>
    <m/>
    <m/>
    <m/>
    <m/>
    <m/>
    <m/>
    <m/>
    <m/>
    <m/>
    <m/>
    <m/>
    <m/>
    <m/>
    <m/>
    <m/>
    <m/>
    <m/>
    <m/>
    <m/>
    <n v="0"/>
    <m/>
    <m/>
    <m/>
    <m/>
    <m/>
    <m/>
    <m/>
    <m/>
    <m/>
    <m/>
    <m/>
    <m/>
    <m/>
    <m/>
    <m/>
    <m/>
    <m/>
    <m/>
    <m/>
    <m/>
    <m/>
    <m/>
    <m/>
    <m/>
    <m/>
    <m/>
    <m/>
    <m/>
    <m/>
    <m/>
    <m/>
    <m/>
    <m/>
    <m/>
    <m/>
    <m/>
    <m/>
    <m/>
    <m/>
    <m/>
    <m/>
    <m/>
    <m/>
    <m/>
  </r>
  <r>
    <b v="1"/>
    <n v="435"/>
    <s v="L-1541-315494255"/>
    <s v="1066964041"/>
    <s v="Aaf"/>
    <s v="https://portal.dnb.de/opac.htm?method=simpleSearch&amp;cqlMode=true&amp;query=idn%3D1066964041"/>
    <s v="III 51, 21 a"/>
    <s v="III 51, 21 a"/>
    <m/>
    <s v="Halbpergamentband"/>
    <x v="1"/>
    <s v="180°"/>
    <s v="hohler Rücken"/>
    <m/>
    <m/>
    <s v="Signaturfahne austauschen"/>
    <n v="0"/>
    <m/>
    <m/>
    <m/>
    <m/>
    <m/>
    <m/>
    <m/>
    <m/>
    <m/>
    <x v="0"/>
    <m/>
    <m/>
    <m/>
    <m/>
    <m/>
    <m/>
    <m/>
    <m/>
    <m/>
    <m/>
    <m/>
    <m/>
    <m/>
    <m/>
    <m/>
    <m/>
    <m/>
    <m/>
    <m/>
    <m/>
    <m/>
    <m/>
    <m/>
    <m/>
    <m/>
    <m/>
    <m/>
    <n v="0"/>
    <m/>
    <m/>
    <m/>
    <m/>
    <m/>
    <m/>
    <m/>
    <m/>
    <m/>
    <m/>
    <m/>
    <m/>
    <m/>
    <m/>
    <m/>
    <m/>
    <m/>
    <m/>
    <m/>
    <m/>
    <m/>
    <m/>
    <m/>
    <m/>
    <m/>
    <m/>
    <m/>
    <m/>
    <m/>
    <m/>
    <m/>
    <m/>
    <m/>
    <m/>
    <m/>
    <m/>
    <m/>
    <m/>
    <m/>
    <m/>
    <m/>
    <m/>
    <m/>
    <m/>
  </r>
  <r>
    <b v="1"/>
    <n v="413"/>
    <s v="L-1528-315493860"/>
    <s v="1066963622"/>
    <s v="Aaf"/>
    <s v="https://portal.dnb.de/opac.htm?method=simpleSearch&amp;cqlMode=true&amp;query=idn%3D1066963622"/>
    <s v="III 51, 22"/>
    <s v="III 51, 22"/>
    <m/>
    <m/>
    <x v="1"/>
    <m/>
    <m/>
    <m/>
    <m/>
    <m/>
    <m/>
    <m/>
    <m/>
    <m/>
    <m/>
    <m/>
    <m/>
    <m/>
    <m/>
    <s v="x"/>
    <x v="2"/>
    <s v="x"/>
    <m/>
    <s v="f/V"/>
    <m/>
    <m/>
    <m/>
    <m/>
    <m/>
    <s v="Pa"/>
    <m/>
    <m/>
    <m/>
    <m/>
    <m/>
    <m/>
    <m/>
    <m/>
    <m/>
    <m/>
    <m/>
    <m/>
    <m/>
    <s v="0"/>
    <m/>
    <m/>
    <m/>
    <s v="n"/>
    <n v="0"/>
    <m/>
    <m/>
    <m/>
    <m/>
    <m/>
    <m/>
    <m/>
    <m/>
    <m/>
    <m/>
    <m/>
    <m/>
    <m/>
    <m/>
    <m/>
    <m/>
    <m/>
    <m/>
    <m/>
    <m/>
    <m/>
    <m/>
    <m/>
    <m/>
    <m/>
    <m/>
    <m/>
    <m/>
    <m/>
    <m/>
    <m/>
    <m/>
    <m/>
    <m/>
    <m/>
    <m/>
    <m/>
    <m/>
    <m/>
    <m/>
    <m/>
    <m/>
    <m/>
    <m/>
  </r>
  <r>
    <b v="1"/>
    <n v="436"/>
    <s v="L-1521-315487437"/>
    <s v="1066956820"/>
    <s v="Aaf"/>
    <s v="https://portal.dnb.de/opac.htm?method=simpleSearch&amp;cqlMode=true&amp;query=idn%3D1066956820"/>
    <s v="III 51, 22 a"/>
    <s v="III 51, 22 a"/>
    <s v="X"/>
    <s v="Pergamentband"/>
    <x v="1"/>
    <s v="180°"/>
    <m/>
    <m/>
    <s v="Kassette"/>
    <s v="Nein"/>
    <n v="0"/>
    <m/>
    <m/>
    <m/>
    <m/>
    <m/>
    <m/>
    <m/>
    <m/>
    <m/>
    <x v="0"/>
    <m/>
    <m/>
    <m/>
    <m/>
    <m/>
    <m/>
    <m/>
    <m/>
    <m/>
    <m/>
    <m/>
    <m/>
    <m/>
    <m/>
    <m/>
    <m/>
    <m/>
    <m/>
    <m/>
    <m/>
    <m/>
    <m/>
    <m/>
    <m/>
    <m/>
    <m/>
    <m/>
    <n v="0"/>
    <m/>
    <m/>
    <m/>
    <m/>
    <m/>
    <m/>
    <m/>
    <m/>
    <m/>
    <m/>
    <m/>
    <m/>
    <m/>
    <m/>
    <m/>
    <m/>
    <m/>
    <m/>
    <m/>
    <m/>
    <m/>
    <m/>
    <m/>
    <m/>
    <m/>
    <m/>
    <m/>
    <m/>
    <m/>
    <m/>
    <m/>
    <m/>
    <m/>
    <m/>
    <m/>
    <m/>
    <m/>
    <m/>
    <m/>
    <m/>
    <m/>
    <m/>
    <m/>
    <m/>
  </r>
  <r>
    <b v="1"/>
    <n v="414"/>
    <s v="L-1529-315494581"/>
    <s v="1066964351"/>
    <s v="AaB"/>
    <s v="https://portal.dnb.de/opac.htm?method=simpleSearch&amp;cqlMode=true&amp;query=idn%3D1066964351"/>
    <s v="III 51, 23"/>
    <s v="III 51, 23"/>
    <m/>
    <m/>
    <x v="1"/>
    <m/>
    <m/>
    <m/>
    <m/>
    <m/>
    <m/>
    <m/>
    <m/>
    <m/>
    <m/>
    <m/>
    <m/>
    <m/>
    <m/>
    <s v="x"/>
    <x v="2"/>
    <s v="x"/>
    <m/>
    <s v="h/E"/>
    <m/>
    <m/>
    <m/>
    <m/>
    <m/>
    <s v="Pa"/>
    <m/>
    <m/>
    <m/>
    <m/>
    <m/>
    <m/>
    <m/>
    <m/>
    <m/>
    <s v="I/R"/>
    <s v="x"/>
    <m/>
    <m/>
    <s v="110"/>
    <m/>
    <m/>
    <m/>
    <s v="n"/>
    <n v="0"/>
    <m/>
    <m/>
    <m/>
    <m/>
    <m/>
    <m/>
    <m/>
    <m/>
    <m/>
    <m/>
    <m/>
    <m/>
    <m/>
    <m/>
    <m/>
    <m/>
    <m/>
    <m/>
    <m/>
    <m/>
    <m/>
    <m/>
    <m/>
    <m/>
    <m/>
    <m/>
    <m/>
    <m/>
    <m/>
    <m/>
    <m/>
    <m/>
    <m/>
    <m/>
    <m/>
    <m/>
    <m/>
    <m/>
    <m/>
    <m/>
    <m/>
    <m/>
    <m/>
    <m/>
  </r>
  <r>
    <b v="1"/>
    <n v="437"/>
    <s v="L-1516-176473513"/>
    <s v="1002109116"/>
    <s v="Aal"/>
    <s v="https://portal.dnb.de/opac.htm?method=simpleSearch&amp;cqlMode=true&amp;query=idn%3D1002109116"/>
    <s v="III 51, 23 a"/>
    <s v="III 51, 23a"/>
    <m/>
    <s v="Papier- oder Pappeinband"/>
    <x v="1"/>
    <s v="80° bis 110°, einseitig digitalisierbar?"/>
    <s v="Schrift bis in den Falz, hohler Rücken"/>
    <m/>
    <s v="Papierumschlag "/>
    <s v="Ja"/>
    <n v="0"/>
    <m/>
    <m/>
    <m/>
    <m/>
    <m/>
    <m/>
    <m/>
    <m/>
    <m/>
    <x v="0"/>
    <m/>
    <m/>
    <m/>
    <m/>
    <m/>
    <m/>
    <m/>
    <m/>
    <m/>
    <m/>
    <m/>
    <m/>
    <m/>
    <m/>
    <m/>
    <m/>
    <m/>
    <m/>
    <m/>
    <m/>
    <m/>
    <m/>
    <m/>
    <m/>
    <m/>
    <m/>
    <m/>
    <n v="0"/>
    <m/>
    <m/>
    <m/>
    <m/>
    <m/>
    <m/>
    <m/>
    <m/>
    <m/>
    <m/>
    <m/>
    <m/>
    <m/>
    <m/>
    <m/>
    <m/>
    <m/>
    <m/>
    <m/>
    <m/>
    <m/>
    <m/>
    <m/>
    <m/>
    <m/>
    <m/>
    <m/>
    <m/>
    <m/>
    <m/>
    <m/>
    <m/>
    <m/>
    <m/>
    <m/>
    <m/>
    <m/>
    <m/>
    <m/>
    <m/>
    <m/>
    <m/>
    <m/>
    <m/>
  </r>
  <r>
    <b v="1"/>
    <n v="415"/>
    <s v="L-1538-315491825"/>
    <s v="1066961433"/>
    <s v="Aaf"/>
    <s v="https://portal.dnb.de/opac.htm?method=simpleSearch&amp;cqlMode=true&amp;query=idn%3D1066961433"/>
    <s v="III 51, 24"/>
    <s v="III 51, 24"/>
    <s v="X"/>
    <s v="Papier- oder Pappeinband"/>
    <x v="1"/>
    <s v="180°"/>
    <m/>
    <m/>
    <s v="Kassette"/>
    <s v="Nein"/>
    <n v="3"/>
    <m/>
    <s v="Einband und Buchblock separat"/>
    <m/>
    <m/>
    <m/>
    <m/>
    <m/>
    <m/>
    <s v="x"/>
    <x v="1"/>
    <m/>
    <s v="x"/>
    <m/>
    <m/>
    <m/>
    <m/>
    <m/>
    <m/>
    <s v="Pa"/>
    <m/>
    <m/>
    <m/>
    <m/>
    <m/>
    <m/>
    <m/>
    <m/>
    <m/>
    <m/>
    <m/>
    <m/>
    <m/>
    <s v="nur 110"/>
    <m/>
    <m/>
    <m/>
    <s v="n"/>
    <n v="0"/>
    <m/>
    <s v="Gewebe"/>
    <m/>
    <m/>
    <m/>
    <m/>
    <m/>
    <s v="Einband liegt lose bei"/>
    <m/>
    <m/>
    <m/>
    <m/>
    <m/>
    <m/>
    <m/>
    <m/>
    <m/>
    <m/>
    <m/>
    <m/>
    <m/>
    <m/>
    <m/>
    <m/>
    <m/>
    <m/>
    <m/>
    <m/>
    <m/>
    <m/>
    <m/>
    <m/>
    <m/>
    <m/>
    <m/>
    <m/>
    <m/>
    <m/>
    <m/>
    <m/>
    <m/>
    <m/>
    <m/>
    <m/>
  </r>
  <r>
    <b v="1"/>
    <n v="416"/>
    <s v="L-1528-315489022"/>
    <s v="1066958408"/>
    <s v="Aaf"/>
    <s v="https://portal.dnb.de/opac.htm?method=simpleSearch&amp;cqlMode=true&amp;query=idn%3D1066958408"/>
    <s v="III 51, 25"/>
    <s v="III 51, 25"/>
    <s v="X"/>
    <s v="Ledereinband, Schließen, erhabene Buchbeschläge"/>
    <x v="2"/>
    <s v="80° bis 110°, einseitig digitalisierbar?"/>
    <s v="fester Rücken mit Schmuckprägung, stark brüchiges Einbandmaterial"/>
    <m/>
    <s v="Buchschuh"/>
    <s v="Nein"/>
    <n v="3"/>
    <m/>
    <m/>
    <m/>
    <m/>
    <m/>
    <m/>
    <m/>
    <m/>
    <m/>
    <x v="2"/>
    <s v="x"/>
    <m/>
    <s v="f/V"/>
    <m/>
    <m/>
    <m/>
    <m/>
    <m/>
    <s v="Pa"/>
    <m/>
    <m/>
    <m/>
    <m/>
    <m/>
    <m/>
    <m/>
    <m/>
    <m/>
    <m/>
    <m/>
    <m/>
    <m/>
    <s v="60"/>
    <m/>
    <m/>
    <m/>
    <s v="ja vor"/>
    <n v="2"/>
    <m/>
    <m/>
    <m/>
    <s v="x"/>
    <m/>
    <m/>
    <m/>
    <m/>
    <m/>
    <m/>
    <s v="x"/>
    <s v="x"/>
    <s v="x"/>
    <s v="x"/>
    <s v="v/h"/>
    <m/>
    <m/>
    <m/>
    <m/>
    <m/>
    <m/>
    <m/>
    <m/>
    <n v="2"/>
    <s v="Fixieren des Leders in den Gelenken in weiten Teilen vermutlich ausreichend wegen Gewebefalz innen, ggf. mit JP überfangen"/>
    <m/>
    <m/>
    <m/>
    <m/>
    <m/>
    <m/>
    <m/>
    <m/>
    <m/>
    <m/>
    <m/>
    <m/>
    <m/>
    <m/>
    <m/>
    <m/>
    <m/>
    <m/>
    <m/>
  </r>
  <r>
    <b v="1"/>
    <n v="417"/>
    <s v="L-1545-315494638"/>
    <s v="1066964408"/>
    <s v="Aaf"/>
    <s v="https://portal.dnb.de/opac.htm?method=simpleSearch&amp;cqlMode=true&amp;query=idn%3D1066964408"/>
    <s v="III 51, 26"/>
    <s v="III 51, 26"/>
    <s v="X"/>
    <s v="Ledereinband, Schließen, erhabene Buchbeschläge"/>
    <x v="2"/>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418"/>
    <s v="L-1531-315494387"/>
    <s v="1066964165"/>
    <s v="Aaf"/>
    <s v="https://portal.dnb.de/opac.htm?method=simpleSearch&amp;cqlMode=true&amp;query=idn%3D1066964165"/>
    <s v="III 51, 27"/>
    <s v="III 51, 27"/>
    <s v="X"/>
    <s v="Pergamentband, Schließen, erhabene Buchbeschläge"/>
    <x v="0"/>
    <s v="80° bis 110°, einseitig digitalisierbar?"/>
    <m/>
    <m/>
    <s v="Archivkarton"/>
    <s v="Nein"/>
    <n v="2"/>
    <m/>
    <s v="Einband und Buchblock sperat"/>
    <m/>
    <m/>
    <s v="Sonderkonto"/>
    <m/>
    <m/>
    <m/>
    <m/>
    <x v="0"/>
    <m/>
    <m/>
    <m/>
    <m/>
    <m/>
    <m/>
    <m/>
    <m/>
    <m/>
    <m/>
    <m/>
    <m/>
    <m/>
    <m/>
    <m/>
    <m/>
    <m/>
    <m/>
    <m/>
    <m/>
    <m/>
    <m/>
    <m/>
    <m/>
    <m/>
    <m/>
    <m/>
    <n v="0"/>
    <m/>
    <m/>
    <m/>
    <m/>
    <m/>
    <m/>
    <m/>
    <m/>
    <m/>
    <m/>
    <m/>
    <m/>
    <m/>
    <m/>
    <m/>
    <m/>
    <m/>
    <m/>
    <m/>
    <m/>
    <m/>
    <m/>
    <m/>
    <m/>
    <m/>
    <m/>
    <m/>
    <m/>
    <m/>
    <m/>
    <m/>
    <m/>
    <m/>
    <m/>
    <m/>
    <m/>
    <m/>
    <m/>
    <m/>
    <m/>
    <m/>
    <m/>
    <m/>
    <m/>
  </r>
  <r>
    <b v="1"/>
    <n v="438"/>
    <s v="L-1534-179937960"/>
    <s v="1003453864"/>
    <s v="Aal"/>
    <s v="https://portal.dnb.de/opac.htm?method=simpleSearch&amp;cqlMode=true&amp;query=idn%3D1003453864"/>
    <s v="III 51, 27 a"/>
    <s v="III 51, 27a"/>
    <m/>
    <s v="Halbpergamentband"/>
    <x v="1"/>
    <s v="180°"/>
    <s v="hohler Rücken"/>
    <m/>
    <m/>
    <m/>
    <n v="0"/>
    <m/>
    <m/>
    <m/>
    <m/>
    <m/>
    <m/>
    <m/>
    <m/>
    <m/>
    <x v="0"/>
    <m/>
    <m/>
    <m/>
    <m/>
    <m/>
    <m/>
    <m/>
    <m/>
    <m/>
    <m/>
    <m/>
    <m/>
    <m/>
    <m/>
    <m/>
    <m/>
    <m/>
    <m/>
    <m/>
    <m/>
    <m/>
    <m/>
    <m/>
    <m/>
    <m/>
    <m/>
    <m/>
    <n v="0"/>
    <m/>
    <m/>
    <m/>
    <m/>
    <m/>
    <m/>
    <m/>
    <m/>
    <m/>
    <m/>
    <m/>
    <m/>
    <m/>
    <m/>
    <m/>
    <m/>
    <m/>
    <m/>
    <m/>
    <m/>
    <m/>
    <m/>
    <m/>
    <m/>
    <m/>
    <m/>
    <m/>
    <m/>
    <m/>
    <m/>
    <m/>
    <m/>
    <m/>
    <m/>
    <m/>
    <m/>
    <m/>
    <m/>
    <m/>
    <m/>
    <m/>
    <m/>
    <m/>
    <m/>
  </r>
  <r>
    <b v="1"/>
    <n v="439"/>
    <s v="L-1533-161598072"/>
    <s v="996037756"/>
    <s v="Aal"/>
    <s v="https://portal.dnb.de/opac.htm?method=simpleSearch&amp;cqlMode=true&amp;query=idn%3D996037756"/>
    <s v="III 51, 27 b"/>
    <s v="III 51, 27 b"/>
    <m/>
    <s v="Broschur"/>
    <x v="1"/>
    <s v="180°"/>
    <m/>
    <m/>
    <s v="Archivkarton"/>
    <s v="Nein"/>
    <n v="1"/>
    <m/>
    <m/>
    <m/>
    <m/>
    <m/>
    <m/>
    <m/>
    <m/>
    <m/>
    <x v="1"/>
    <m/>
    <m/>
    <m/>
    <m/>
    <m/>
    <m/>
    <m/>
    <m/>
    <s v="Pa"/>
    <m/>
    <m/>
    <m/>
    <m/>
    <m/>
    <m/>
    <m/>
    <m/>
    <m/>
    <m/>
    <m/>
    <m/>
    <m/>
    <s v="nur 110"/>
    <m/>
    <m/>
    <m/>
    <s v="n"/>
    <n v="0"/>
    <m/>
    <m/>
    <m/>
    <m/>
    <s v="x"/>
    <m/>
    <m/>
    <m/>
    <m/>
    <m/>
    <m/>
    <m/>
    <m/>
    <m/>
    <m/>
    <m/>
    <m/>
    <m/>
    <m/>
    <m/>
    <m/>
    <m/>
    <m/>
    <m/>
    <m/>
    <m/>
    <m/>
    <m/>
    <m/>
    <m/>
    <m/>
    <m/>
    <m/>
    <m/>
    <m/>
    <m/>
    <m/>
    <m/>
    <m/>
    <m/>
    <m/>
    <m/>
    <m/>
    <m/>
  </r>
  <r>
    <b v="1"/>
    <n v="440"/>
    <s v="L-1526-31506224X"/>
    <s v="1066673780"/>
    <s v="Aaf"/>
    <s v="https://portal.dnb.de/opac.htm?method=simpleSearch&amp;cqlMode=true&amp;query=idn%3D1066673780"/>
    <s v="III 51, 27 c"/>
    <s v="III 51, 27 c"/>
    <s v="X"/>
    <s v="Broschur"/>
    <x v="1"/>
    <s v="80° bis 110°, einseitig digitalisierbar?"/>
    <s v="welliger Buchblock"/>
    <m/>
    <s v="Archivkarton"/>
    <s v="Nein"/>
    <n v="0"/>
    <m/>
    <m/>
    <m/>
    <m/>
    <m/>
    <m/>
    <m/>
    <m/>
    <m/>
    <x v="10"/>
    <m/>
    <m/>
    <s v="f"/>
    <m/>
    <m/>
    <m/>
    <m/>
    <m/>
    <s v="Pa"/>
    <m/>
    <m/>
    <m/>
    <m/>
    <m/>
    <m/>
    <m/>
    <m/>
    <m/>
    <m/>
    <m/>
    <m/>
    <m/>
    <s v="nur 110"/>
    <m/>
    <m/>
    <m/>
    <s v="n"/>
    <n v="0"/>
    <m/>
    <m/>
    <m/>
    <m/>
    <s v="x"/>
    <m/>
    <m/>
    <s v="Schaden stabil"/>
    <m/>
    <m/>
    <m/>
    <m/>
    <m/>
    <m/>
    <m/>
    <m/>
    <m/>
    <m/>
    <m/>
    <m/>
    <m/>
    <m/>
    <m/>
    <m/>
    <m/>
    <m/>
    <m/>
    <m/>
    <m/>
    <m/>
    <m/>
    <m/>
    <m/>
    <m/>
    <m/>
    <m/>
    <m/>
    <m/>
    <m/>
    <m/>
    <m/>
    <m/>
    <m/>
    <m/>
  </r>
  <r>
    <b v="1"/>
    <n v="419"/>
    <s v="L-1560-315494034"/>
    <s v="1066963827"/>
    <s v="Aaf"/>
    <s v="https://portal.dnb.de/opac.htm?method=simpleSearch&amp;cqlMode=true&amp;query=idn%3D1066963827"/>
    <s v="III 51, 28"/>
    <s v="III 51, 28"/>
    <s v="X"/>
    <s v="Ledereinband, Schließen, erhabene Buchbeschläge"/>
    <x v="1"/>
    <s v="80° bis 110°, einseitig digitalisierbar?"/>
    <s v="hohler Rücken, Schrift bis in den Falz"/>
    <m/>
    <s v="Archivkarton"/>
    <s v="Nein"/>
    <n v="1"/>
    <m/>
    <m/>
    <m/>
    <m/>
    <m/>
    <m/>
    <m/>
    <m/>
    <m/>
    <x v="0"/>
    <m/>
    <m/>
    <m/>
    <m/>
    <m/>
    <m/>
    <m/>
    <m/>
    <m/>
    <m/>
    <m/>
    <m/>
    <m/>
    <m/>
    <m/>
    <m/>
    <m/>
    <m/>
    <m/>
    <m/>
    <m/>
    <m/>
    <m/>
    <m/>
    <m/>
    <m/>
    <m/>
    <n v="0"/>
    <m/>
    <m/>
    <m/>
    <m/>
    <m/>
    <m/>
    <m/>
    <m/>
    <m/>
    <m/>
    <m/>
    <m/>
    <m/>
    <m/>
    <m/>
    <m/>
    <m/>
    <m/>
    <m/>
    <m/>
    <m/>
    <m/>
    <m/>
    <m/>
    <m/>
    <m/>
    <m/>
    <m/>
    <m/>
    <m/>
    <m/>
    <m/>
    <m/>
    <m/>
    <m/>
    <m/>
    <m/>
    <m/>
    <m/>
    <m/>
    <m/>
    <m/>
    <m/>
    <m/>
  </r>
  <r>
    <b v="1"/>
    <n v="441"/>
    <s v="L-1546-167646931"/>
    <s v="999173235"/>
    <s v="Aal"/>
    <s v="https://portal.dnb.de/opac.htm?method=simpleSearch&amp;cqlMode=true&amp;query=idn%3D999173235"/>
    <s v="III 51, 28 a"/>
    <s v="III 51, 28 a"/>
    <m/>
    <s v="Ledereinband, Schließen, erhabene Buchbeschläge"/>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n v="442"/>
    <s v="L-1546-167647148"/>
    <s v="999173472"/>
    <s v="Aal"/>
    <s v="https://portal.dnb.de/opac.htm?method=simpleSearch&amp;cqlMode=true&amp;query=idn%3D999173472"/>
    <s v="III 51, 28 b"/>
    <s v="III 51, 28 b"/>
    <m/>
    <s v="Halbpergamentband"/>
    <x v="1"/>
    <s v="80° bis 110°, einseitig digitalisierbar?"/>
    <s v="hohler Rücken"/>
    <m/>
    <m/>
    <m/>
    <n v="0"/>
    <m/>
    <m/>
    <m/>
    <m/>
    <m/>
    <m/>
    <m/>
    <m/>
    <m/>
    <x v="0"/>
    <m/>
    <m/>
    <m/>
    <m/>
    <m/>
    <m/>
    <m/>
    <m/>
    <m/>
    <m/>
    <m/>
    <m/>
    <m/>
    <m/>
    <m/>
    <m/>
    <m/>
    <m/>
    <m/>
    <m/>
    <m/>
    <m/>
    <m/>
    <m/>
    <m/>
    <m/>
    <m/>
    <n v="0"/>
    <m/>
    <m/>
    <m/>
    <m/>
    <m/>
    <m/>
    <m/>
    <m/>
    <m/>
    <m/>
    <m/>
    <m/>
    <m/>
    <m/>
    <m/>
    <m/>
    <m/>
    <m/>
    <m/>
    <m/>
    <m/>
    <m/>
    <m/>
    <m/>
    <m/>
    <m/>
    <m/>
    <m/>
    <m/>
    <m/>
    <m/>
    <m/>
    <m/>
    <m/>
    <m/>
    <m/>
    <m/>
    <m/>
    <m/>
    <m/>
    <m/>
    <m/>
    <m/>
    <m/>
  </r>
  <r>
    <b v="1"/>
    <n v="443"/>
    <s v="L-1546-168348837"/>
    <s v="999424467"/>
    <s v="Aal"/>
    <s v="https://portal.dnb.de/opac.htm?method=simpleSearch&amp;cqlMode=true&amp;query=idn%3D999424467"/>
    <s v="III 51, 28 c"/>
    <s v="III 51, 28 c"/>
    <s v="X"/>
    <s v="Halbpergamentband"/>
    <x v="1"/>
    <s v="80° bis 110°, einseitig digitalisierbar?"/>
    <m/>
    <m/>
    <s v="Archivkarton"/>
    <s v="Nein"/>
    <n v="0"/>
    <m/>
    <s v="Buchblock und Einband getrennt"/>
    <m/>
    <m/>
    <m/>
    <m/>
    <m/>
    <m/>
    <m/>
    <x v="0"/>
    <m/>
    <m/>
    <m/>
    <m/>
    <m/>
    <m/>
    <m/>
    <m/>
    <m/>
    <m/>
    <m/>
    <m/>
    <m/>
    <m/>
    <m/>
    <m/>
    <m/>
    <m/>
    <m/>
    <m/>
    <m/>
    <m/>
    <m/>
    <m/>
    <m/>
    <m/>
    <m/>
    <n v="0"/>
    <m/>
    <m/>
    <m/>
    <m/>
    <m/>
    <m/>
    <m/>
    <m/>
    <m/>
    <m/>
    <m/>
    <m/>
    <m/>
    <m/>
    <m/>
    <m/>
    <m/>
    <m/>
    <m/>
    <m/>
    <m/>
    <m/>
    <m/>
    <m/>
    <m/>
    <m/>
    <m/>
    <m/>
    <m/>
    <m/>
    <m/>
    <m/>
    <m/>
    <m/>
    <m/>
    <m/>
    <m/>
    <m/>
    <m/>
    <m/>
    <m/>
    <m/>
    <m/>
    <m/>
  </r>
  <r>
    <b v="1"/>
    <n v="444"/>
    <s v="L-1549-180493000"/>
    <s v="1003702910"/>
    <s v="Aal"/>
    <s v="https://portal.dnb.de/opac.htm?method=simpleSearch&amp;cqlMode=true&amp;query=idn%3D1003702910"/>
    <s v="III 51, 28 d"/>
    <s v="III 51, 28d"/>
    <m/>
    <s v="Halbpergamentband"/>
    <x v="1"/>
    <s v="180°"/>
    <s v="hohler Rücken"/>
    <m/>
    <m/>
    <m/>
    <n v="0"/>
    <m/>
    <m/>
    <m/>
    <m/>
    <m/>
    <m/>
    <m/>
    <m/>
    <m/>
    <x v="0"/>
    <m/>
    <m/>
    <m/>
    <m/>
    <m/>
    <m/>
    <m/>
    <m/>
    <m/>
    <m/>
    <m/>
    <m/>
    <m/>
    <m/>
    <m/>
    <m/>
    <m/>
    <m/>
    <m/>
    <m/>
    <m/>
    <m/>
    <m/>
    <m/>
    <m/>
    <m/>
    <m/>
    <n v="0"/>
    <m/>
    <m/>
    <m/>
    <m/>
    <m/>
    <m/>
    <m/>
    <m/>
    <m/>
    <m/>
    <m/>
    <m/>
    <m/>
    <m/>
    <m/>
    <m/>
    <m/>
    <m/>
    <m/>
    <m/>
    <m/>
    <m/>
    <m/>
    <m/>
    <m/>
    <m/>
    <m/>
    <m/>
    <m/>
    <m/>
    <m/>
    <m/>
    <m/>
    <m/>
    <m/>
    <m/>
    <m/>
    <m/>
    <m/>
    <m/>
    <m/>
    <m/>
    <m/>
    <m/>
  </r>
  <r>
    <b v="1"/>
    <n v="445"/>
    <s v="L-1552-167647377"/>
    <s v="999173707"/>
    <s v="Aal"/>
    <s v="https://portal.dnb.de/opac.htm?method=simpleSearch&amp;cqlMode=true&amp;query=idn%3D999173707"/>
    <s v="III 51, 28 e"/>
    <s v="III 51, 28 e"/>
    <m/>
    <s v="Halbpergamentband"/>
    <x v="1"/>
    <s v="80° bis 110°, einseitig digitalisierbar?"/>
    <s v="hohler Rücken, welliger Buchblock"/>
    <m/>
    <m/>
    <m/>
    <n v="0"/>
    <m/>
    <m/>
    <m/>
    <m/>
    <m/>
    <m/>
    <m/>
    <m/>
    <m/>
    <x v="0"/>
    <m/>
    <m/>
    <m/>
    <m/>
    <m/>
    <m/>
    <m/>
    <m/>
    <m/>
    <m/>
    <m/>
    <m/>
    <m/>
    <m/>
    <m/>
    <m/>
    <m/>
    <m/>
    <m/>
    <m/>
    <m/>
    <m/>
    <m/>
    <m/>
    <m/>
    <m/>
    <m/>
    <n v="0"/>
    <m/>
    <m/>
    <m/>
    <m/>
    <m/>
    <m/>
    <m/>
    <m/>
    <m/>
    <m/>
    <m/>
    <m/>
    <m/>
    <m/>
    <m/>
    <m/>
    <m/>
    <m/>
    <m/>
    <m/>
    <m/>
    <m/>
    <m/>
    <m/>
    <m/>
    <m/>
    <m/>
    <m/>
    <m/>
    <m/>
    <m/>
    <m/>
    <m/>
    <m/>
    <m/>
    <m/>
    <m/>
    <m/>
    <m/>
    <m/>
    <m/>
    <m/>
    <m/>
    <m/>
  </r>
  <r>
    <b v="0"/>
    <n v="446"/>
    <s v="L-1554-179346091"/>
    <s v="1003272215"/>
    <m/>
    <s v="https://portal.dnb.de/opac.htm?method=simpleSearch&amp;cqlMode=true&amp;query=idn%3D1003272215"/>
    <s v="III 51, 28 f"/>
    <m/>
    <m/>
    <m/>
    <x v="0"/>
    <m/>
    <m/>
    <m/>
    <m/>
    <m/>
    <m/>
    <m/>
    <m/>
    <m/>
    <m/>
    <m/>
    <m/>
    <m/>
    <m/>
    <m/>
    <x v="0"/>
    <m/>
    <m/>
    <m/>
    <m/>
    <m/>
    <m/>
    <m/>
    <m/>
    <m/>
    <m/>
    <m/>
    <m/>
    <m/>
    <m/>
    <m/>
    <m/>
    <m/>
    <m/>
    <m/>
    <m/>
    <m/>
    <m/>
    <m/>
    <m/>
    <m/>
    <m/>
    <m/>
    <n v="0"/>
    <m/>
    <m/>
    <m/>
    <m/>
    <m/>
    <m/>
    <m/>
    <m/>
    <m/>
    <m/>
    <m/>
    <m/>
    <m/>
    <m/>
    <m/>
    <m/>
    <m/>
    <m/>
    <m/>
    <m/>
    <m/>
    <m/>
    <m/>
    <m/>
    <m/>
    <m/>
    <m/>
    <m/>
    <m/>
    <m/>
    <m/>
    <m/>
    <m/>
    <m/>
    <m/>
    <m/>
    <m/>
    <m/>
    <m/>
    <m/>
    <m/>
    <m/>
    <m/>
    <m/>
  </r>
  <r>
    <b v="0"/>
    <n v="447"/>
    <s v="L-1554-167644165"/>
    <s v="999170414"/>
    <m/>
    <s v="https://portal.dnb.de/opac.htm?method=simpleSearch&amp;cqlMode=true&amp;query=idn%3D999170414"/>
    <s v="III 51, 28 f"/>
    <m/>
    <s v="X"/>
    <s v="Ledereinband, Schließen, erhabene Buchbeschläge"/>
    <x v="1"/>
    <s v="80° bis 110°, einseitig digitalisierbar?"/>
    <s v="hohler Rücken, Schrift bis in den Falz"/>
    <m/>
    <s v="Kassette"/>
    <s v="Nein, Signaturfahne austauschen"/>
    <n v="0"/>
    <m/>
    <m/>
    <m/>
    <m/>
    <m/>
    <m/>
    <m/>
    <m/>
    <m/>
    <x v="0"/>
    <m/>
    <m/>
    <m/>
    <m/>
    <m/>
    <m/>
    <m/>
    <m/>
    <m/>
    <m/>
    <m/>
    <m/>
    <m/>
    <m/>
    <m/>
    <m/>
    <m/>
    <m/>
    <m/>
    <m/>
    <m/>
    <m/>
    <m/>
    <m/>
    <m/>
    <m/>
    <m/>
    <n v="0"/>
    <m/>
    <m/>
    <m/>
    <m/>
    <m/>
    <m/>
    <m/>
    <m/>
    <m/>
    <m/>
    <m/>
    <m/>
    <m/>
    <m/>
    <m/>
    <m/>
    <m/>
    <m/>
    <m/>
    <m/>
    <m/>
    <m/>
    <m/>
    <m/>
    <m/>
    <m/>
    <m/>
    <m/>
    <m/>
    <m/>
    <m/>
    <m/>
    <m/>
    <m/>
    <m/>
    <m/>
    <m/>
    <m/>
    <m/>
    <m/>
    <m/>
    <m/>
    <m/>
    <m/>
  </r>
  <r>
    <b v="1"/>
    <m/>
    <s v="L-1546-83417233X"/>
    <s v="1268890502"/>
    <s v="Qd"/>
    <m/>
    <s v="III 51, 28 f"/>
    <s v="III 51, 28 f"/>
    <m/>
    <m/>
    <x v="0"/>
    <m/>
    <m/>
    <m/>
    <m/>
    <m/>
    <m/>
    <m/>
    <m/>
    <m/>
    <m/>
    <m/>
    <m/>
    <m/>
    <m/>
    <m/>
    <x v="0"/>
    <m/>
    <m/>
    <m/>
    <m/>
    <m/>
    <m/>
    <m/>
    <m/>
    <m/>
    <m/>
    <m/>
    <m/>
    <m/>
    <m/>
    <m/>
    <m/>
    <m/>
    <m/>
    <m/>
    <m/>
    <m/>
    <m/>
    <m/>
    <m/>
    <m/>
    <m/>
    <m/>
    <m/>
    <m/>
    <m/>
    <m/>
    <m/>
    <m/>
    <m/>
    <m/>
    <m/>
    <m/>
    <m/>
    <m/>
    <m/>
    <m/>
    <m/>
    <m/>
    <m/>
    <m/>
    <m/>
    <m/>
    <m/>
    <m/>
    <m/>
    <m/>
    <m/>
    <m/>
    <m/>
    <m/>
    <m/>
    <m/>
    <m/>
    <m/>
    <m/>
    <m/>
    <m/>
    <m/>
    <m/>
    <m/>
    <m/>
    <m/>
    <m/>
    <m/>
    <m/>
    <m/>
    <m/>
  </r>
  <r>
    <b v="0"/>
    <n v="448"/>
    <s v="L-1546-153952202"/>
    <s v="993888828"/>
    <m/>
    <s v="https://portal.dnb.de/opac.htm?method=simpleSearch&amp;cqlMode=true&amp;query=idn%3D993888828"/>
    <s v="III 51, 28 f (1. Angebundenes Werk)"/>
    <m/>
    <m/>
    <m/>
    <x v="0"/>
    <m/>
    <m/>
    <m/>
    <m/>
    <m/>
    <m/>
    <m/>
    <m/>
    <m/>
    <m/>
    <m/>
    <m/>
    <m/>
    <m/>
    <m/>
    <x v="0"/>
    <m/>
    <m/>
    <m/>
    <m/>
    <m/>
    <m/>
    <m/>
    <m/>
    <m/>
    <m/>
    <m/>
    <m/>
    <m/>
    <m/>
    <m/>
    <m/>
    <m/>
    <m/>
    <m/>
    <m/>
    <m/>
    <m/>
    <m/>
    <m/>
    <m/>
    <m/>
    <m/>
    <n v="0"/>
    <m/>
    <m/>
    <m/>
    <m/>
    <m/>
    <m/>
    <m/>
    <m/>
    <m/>
    <m/>
    <m/>
    <m/>
    <m/>
    <m/>
    <m/>
    <m/>
    <m/>
    <m/>
    <m/>
    <m/>
    <m/>
    <m/>
    <m/>
    <m/>
    <m/>
    <m/>
    <m/>
    <m/>
    <m/>
    <m/>
    <m/>
    <m/>
    <m/>
    <m/>
    <m/>
    <m/>
    <m/>
    <m/>
    <m/>
    <m/>
    <m/>
    <m/>
    <m/>
    <m/>
  </r>
  <r>
    <b v="1"/>
    <n v="420"/>
    <s v="L-1557-31530636X"/>
    <s v="1066847088"/>
    <s v="Aaf"/>
    <s v="https://portal.dnb.de/opac.htm?method=simpleSearch&amp;cqlMode=true&amp;query=idn%3D1066847088"/>
    <s v="III 51, 30"/>
    <s v="III 51, 30"/>
    <s v="X"/>
    <s v="Halbledereinband, Schließen, erhabene Buchbeschläge"/>
    <x v="2"/>
    <s v="180°"/>
    <s v="hohler Rücken"/>
    <m/>
    <s v="Buchschuh"/>
    <s v="Nein"/>
    <n v="1"/>
    <m/>
    <m/>
    <m/>
    <m/>
    <m/>
    <m/>
    <m/>
    <m/>
    <m/>
    <x v="6"/>
    <s v="x"/>
    <m/>
    <s v="h/E"/>
    <m/>
    <m/>
    <m/>
    <m/>
    <m/>
    <s v="Pa"/>
    <m/>
    <m/>
    <m/>
    <m/>
    <m/>
    <m/>
    <m/>
    <m/>
    <m/>
    <m/>
    <m/>
    <m/>
    <m/>
    <s v="110"/>
    <m/>
    <m/>
    <m/>
    <s v="ja vor"/>
    <n v="0.5"/>
    <m/>
    <m/>
    <m/>
    <s v="x"/>
    <m/>
    <m/>
    <m/>
    <m/>
    <m/>
    <m/>
    <s v="x"/>
    <s v="x"/>
    <s v="x"/>
    <m/>
    <m/>
    <m/>
    <m/>
    <m/>
    <m/>
    <m/>
    <m/>
    <m/>
    <m/>
    <n v="0.5"/>
    <m/>
    <m/>
    <m/>
    <m/>
    <m/>
    <m/>
    <m/>
    <m/>
    <m/>
    <m/>
    <m/>
    <m/>
    <m/>
    <m/>
    <m/>
    <m/>
    <m/>
    <m/>
    <m/>
    <m/>
  </r>
  <r>
    <b v="1"/>
    <n v="421"/>
    <s v="L-1518-31548795X"/>
    <s v="1066957304"/>
    <s v="Aaf"/>
    <s v="https://portal.dnb.de/opac.htm?method=simpleSearch&amp;cqlMode=true&amp;query=idn%3D1066957304"/>
    <s v="III 51, 32"/>
    <s v="III 51, 32"/>
    <s v="X"/>
    <s v="Halbledereinband"/>
    <x v="1"/>
    <s v="180°"/>
    <m/>
    <m/>
    <s v="Archivkarton"/>
    <s v="Nein"/>
    <n v="2"/>
    <m/>
    <s v="Buchblock und Einband getrennt"/>
    <m/>
    <m/>
    <m/>
    <m/>
    <m/>
    <m/>
    <m/>
    <x v="1"/>
    <m/>
    <m/>
    <m/>
    <m/>
    <m/>
    <m/>
    <m/>
    <m/>
    <s v="Pa"/>
    <m/>
    <m/>
    <m/>
    <m/>
    <m/>
    <m/>
    <m/>
    <m/>
    <m/>
    <m/>
    <m/>
    <m/>
    <m/>
    <s v="180"/>
    <m/>
    <m/>
    <m/>
    <s v="n"/>
    <n v="0"/>
    <m/>
    <m/>
    <m/>
    <m/>
    <s v="x"/>
    <m/>
    <m/>
    <s v="Einband liegt bei"/>
    <m/>
    <m/>
    <m/>
    <m/>
    <m/>
    <m/>
    <m/>
    <m/>
    <m/>
    <m/>
    <m/>
    <m/>
    <m/>
    <m/>
    <m/>
    <m/>
    <m/>
    <m/>
    <m/>
    <m/>
    <m/>
    <m/>
    <m/>
    <m/>
    <m/>
    <m/>
    <m/>
    <m/>
    <m/>
    <m/>
    <m/>
    <m/>
    <m/>
    <m/>
    <m/>
    <m/>
  </r>
  <r>
    <b v="1"/>
    <n v="449"/>
    <s v="L-1520-179470655"/>
    <s v="1003325297"/>
    <s v="Aal"/>
    <s v="https://portal.dnb.de/opac.htm?method=simpleSearch&amp;cqlMode=true&amp;query=idn%3D1003325297"/>
    <s v="III 51, 32 a"/>
    <s v="III 51, 32a"/>
    <m/>
    <s v="Halbpergamentband"/>
    <x v="1"/>
    <s v="180°"/>
    <m/>
    <m/>
    <s v="Archivkarton"/>
    <s v="Nein"/>
    <n v="0"/>
    <m/>
    <s v="Buchblock und Einband getrennt"/>
    <m/>
    <m/>
    <m/>
    <m/>
    <m/>
    <m/>
    <m/>
    <x v="1"/>
    <m/>
    <m/>
    <m/>
    <m/>
    <m/>
    <m/>
    <m/>
    <m/>
    <s v="Pa"/>
    <m/>
    <m/>
    <m/>
    <m/>
    <m/>
    <m/>
    <m/>
    <m/>
    <m/>
    <m/>
    <m/>
    <m/>
    <m/>
    <s v="180"/>
    <m/>
    <m/>
    <m/>
    <s v="n"/>
    <n v="0"/>
    <m/>
    <m/>
    <m/>
    <m/>
    <s v="x"/>
    <m/>
    <m/>
    <s v="Einband liegt bei"/>
    <m/>
    <m/>
    <m/>
    <m/>
    <m/>
    <m/>
    <m/>
    <m/>
    <m/>
    <m/>
    <m/>
    <m/>
    <m/>
    <m/>
    <m/>
    <m/>
    <m/>
    <m/>
    <m/>
    <m/>
    <m/>
    <m/>
    <m/>
    <m/>
    <m/>
    <m/>
    <m/>
    <m/>
    <m/>
    <m/>
    <m/>
    <m/>
    <m/>
    <m/>
    <m/>
    <m/>
  </r>
  <r>
    <b v="1"/>
    <n v="450"/>
    <s v="L-1528-163501254"/>
    <s v="997214228"/>
    <s v="Aal"/>
    <s v="https://portal.dnb.de/opac.htm?method=simpleSearch&amp;cqlMode=true&amp;query=idn%3D997214228"/>
    <s v="III 51, 32 b"/>
    <s v="III 51, 32 b"/>
    <m/>
    <s v="Halbpergamentband"/>
    <x v="1"/>
    <s v="180°"/>
    <s v="hohler Rücken"/>
    <m/>
    <m/>
    <m/>
    <n v="0"/>
    <m/>
    <m/>
    <m/>
    <m/>
    <m/>
    <m/>
    <m/>
    <m/>
    <m/>
    <x v="9"/>
    <m/>
    <s v="x"/>
    <s v="h/E"/>
    <m/>
    <m/>
    <m/>
    <m/>
    <m/>
    <s v="Pa"/>
    <m/>
    <m/>
    <m/>
    <m/>
    <m/>
    <m/>
    <m/>
    <m/>
    <m/>
    <m/>
    <m/>
    <m/>
    <m/>
    <s v="110"/>
    <m/>
    <m/>
    <m/>
    <s v="n"/>
    <n v="0"/>
    <m/>
    <m/>
    <m/>
    <m/>
    <s v="x"/>
    <m/>
    <m/>
    <m/>
    <m/>
    <m/>
    <m/>
    <m/>
    <m/>
    <m/>
    <m/>
    <m/>
    <m/>
    <m/>
    <m/>
    <m/>
    <m/>
    <m/>
    <m/>
    <m/>
    <m/>
    <m/>
    <m/>
    <m/>
    <m/>
    <m/>
    <m/>
    <m/>
    <m/>
    <m/>
    <m/>
    <m/>
    <m/>
    <m/>
    <m/>
    <m/>
    <m/>
    <m/>
    <m/>
    <m/>
  </r>
  <r>
    <b v="0"/>
    <n v="422"/>
    <s v="L-1519-315490608"/>
    <s v="1066960070"/>
    <m/>
    <s v="https://portal.dnb.de/opac.htm?method=simpleSearch&amp;cqlMode=true&amp;query=idn%3D1066960070"/>
    <s v="III 51, 33 (Dauerausstellung)"/>
    <m/>
    <m/>
    <m/>
    <x v="0"/>
    <m/>
    <m/>
    <m/>
    <m/>
    <m/>
    <m/>
    <m/>
    <m/>
    <m/>
    <m/>
    <s v="DA"/>
    <m/>
    <m/>
    <m/>
    <m/>
    <x v="0"/>
    <m/>
    <m/>
    <m/>
    <m/>
    <m/>
    <m/>
    <m/>
    <m/>
    <m/>
    <m/>
    <m/>
    <m/>
    <m/>
    <m/>
    <m/>
    <m/>
    <m/>
    <m/>
    <m/>
    <m/>
    <m/>
    <m/>
    <m/>
    <m/>
    <m/>
    <m/>
    <m/>
    <n v="0"/>
    <m/>
    <m/>
    <m/>
    <m/>
    <m/>
    <m/>
    <m/>
    <m/>
    <m/>
    <m/>
    <m/>
    <m/>
    <m/>
    <m/>
    <m/>
    <m/>
    <m/>
    <m/>
    <m/>
    <m/>
    <m/>
    <m/>
    <m/>
    <m/>
    <m/>
    <m/>
    <m/>
    <m/>
    <m/>
    <m/>
    <m/>
    <m/>
    <m/>
    <m/>
    <m/>
    <m/>
    <m/>
    <m/>
    <m/>
    <m/>
    <m/>
    <m/>
    <m/>
    <m/>
  </r>
  <r>
    <b v="1"/>
    <n v="451"/>
    <s v="L-1520-153968850"/>
    <s v="993907032"/>
    <s v="Aal"/>
    <s v="https://portal.dnb.de/opac.htm?method=simpleSearch&amp;cqlMode=true&amp;query=idn%3D993907032"/>
    <s v="III 51, 33 a"/>
    <s v="III 51, 33 a"/>
    <m/>
    <m/>
    <x v="1"/>
    <m/>
    <m/>
    <m/>
    <m/>
    <m/>
    <m/>
    <m/>
    <m/>
    <m/>
    <m/>
    <m/>
    <m/>
    <m/>
    <m/>
    <m/>
    <x v="10"/>
    <m/>
    <m/>
    <s v="f"/>
    <m/>
    <m/>
    <m/>
    <m/>
    <m/>
    <s v="Pa"/>
    <m/>
    <m/>
    <m/>
    <m/>
    <m/>
    <m/>
    <m/>
    <m/>
    <m/>
    <m/>
    <m/>
    <m/>
    <m/>
    <s v="nur 110"/>
    <m/>
    <m/>
    <m/>
    <s v="n"/>
    <n v="0"/>
    <m/>
    <m/>
    <m/>
    <m/>
    <s v="x"/>
    <m/>
    <m/>
    <m/>
    <m/>
    <m/>
    <m/>
    <m/>
    <m/>
    <m/>
    <m/>
    <m/>
    <m/>
    <m/>
    <m/>
    <m/>
    <m/>
    <m/>
    <m/>
    <m/>
    <m/>
    <m/>
    <m/>
    <m/>
    <m/>
    <m/>
    <m/>
    <m/>
    <m/>
    <m/>
    <m/>
    <m/>
    <m/>
    <m/>
    <m/>
    <m/>
    <m/>
    <m/>
    <m/>
    <m/>
  </r>
  <r>
    <b v="1"/>
    <n v="452"/>
    <s v="L-1520-315490594"/>
    <s v="1066960062"/>
    <s v="Aaf"/>
    <s v="https://portal.dnb.de/opac.htm?method=simpleSearch&amp;cqlMode=true&amp;query=idn%3D1066960062"/>
    <s v="III 51, 33 b"/>
    <s v="III 51, 33 b"/>
    <s v="X"/>
    <s v="Papier- oder Pappeinband"/>
    <x v="1"/>
    <s v="180°"/>
    <m/>
    <m/>
    <s v="Archivkarton"/>
    <s v="Nein"/>
    <n v="0"/>
    <m/>
    <s v="Buchblock und Einband getrennt"/>
    <m/>
    <m/>
    <m/>
    <m/>
    <m/>
    <m/>
    <m/>
    <x v="1"/>
    <m/>
    <m/>
    <m/>
    <m/>
    <m/>
    <m/>
    <m/>
    <m/>
    <s v="Pa"/>
    <m/>
    <m/>
    <m/>
    <m/>
    <m/>
    <m/>
    <m/>
    <m/>
    <m/>
    <m/>
    <m/>
    <m/>
    <m/>
    <s v="180"/>
    <m/>
    <m/>
    <m/>
    <s v="n"/>
    <n v="0"/>
    <m/>
    <m/>
    <m/>
    <m/>
    <s v="x"/>
    <m/>
    <m/>
    <m/>
    <m/>
    <m/>
    <m/>
    <m/>
    <m/>
    <m/>
    <m/>
    <m/>
    <m/>
    <m/>
    <m/>
    <m/>
    <m/>
    <m/>
    <m/>
    <m/>
    <m/>
    <m/>
    <m/>
    <m/>
    <m/>
    <m/>
    <m/>
    <m/>
    <m/>
    <m/>
    <m/>
    <m/>
    <m/>
    <m/>
    <m/>
    <m/>
    <m/>
    <m/>
    <m/>
    <m/>
  </r>
  <r>
    <b v="0"/>
    <m/>
    <m/>
    <m/>
    <m/>
    <m/>
    <s v="III 51, 33 c"/>
    <m/>
    <m/>
    <m/>
    <x v="2"/>
    <m/>
    <m/>
    <m/>
    <m/>
    <m/>
    <m/>
    <m/>
    <m/>
    <m/>
    <m/>
    <m/>
    <m/>
    <m/>
    <m/>
    <m/>
    <x v="3"/>
    <m/>
    <s v="x"/>
    <s v="f"/>
    <m/>
    <m/>
    <m/>
    <m/>
    <m/>
    <s v="Pa"/>
    <m/>
    <m/>
    <m/>
    <m/>
    <m/>
    <m/>
    <m/>
    <m/>
    <m/>
    <m/>
    <m/>
    <m/>
    <m/>
    <s v="60"/>
    <m/>
    <m/>
    <m/>
    <m/>
    <n v="1"/>
    <m/>
    <s v="Wellpappe"/>
    <m/>
    <m/>
    <m/>
    <m/>
    <m/>
    <m/>
    <m/>
    <m/>
    <m/>
    <s v="x"/>
    <s v="x"/>
    <m/>
    <s v="v"/>
    <m/>
    <m/>
    <m/>
    <m/>
    <m/>
    <m/>
    <m/>
    <m/>
    <n v="1"/>
    <s v="nur loses Leder (Restaurierung) fixieren, Gelenk vorn belassen (ist stabil genug)"/>
    <m/>
    <m/>
    <m/>
    <m/>
    <m/>
    <m/>
    <m/>
    <m/>
    <m/>
    <m/>
    <m/>
    <m/>
    <m/>
    <m/>
    <m/>
    <m/>
    <m/>
    <m/>
    <m/>
  </r>
  <r>
    <b v="1"/>
    <m/>
    <s v="L-2020-302395"/>
    <s v="1217816836"/>
    <s v="Aa"/>
    <m/>
    <s v="III 51, 33 c"/>
    <s v="III 51, 33 c ; Großformate"/>
    <m/>
    <m/>
    <x v="0"/>
    <m/>
    <m/>
    <m/>
    <m/>
    <m/>
    <m/>
    <m/>
    <m/>
    <m/>
    <m/>
    <m/>
    <m/>
    <m/>
    <m/>
    <m/>
    <x v="0"/>
    <m/>
    <m/>
    <m/>
    <m/>
    <m/>
    <m/>
    <m/>
    <m/>
    <m/>
    <m/>
    <m/>
    <m/>
    <m/>
    <m/>
    <m/>
    <m/>
    <m/>
    <m/>
    <m/>
    <m/>
    <m/>
    <m/>
    <m/>
    <m/>
    <m/>
    <m/>
    <m/>
    <m/>
    <m/>
    <m/>
    <m/>
    <m/>
    <m/>
    <m/>
    <m/>
    <m/>
    <m/>
    <m/>
    <m/>
    <m/>
    <m/>
    <m/>
    <m/>
    <m/>
    <m/>
    <m/>
    <m/>
    <m/>
    <m/>
    <m/>
    <m/>
    <m/>
    <m/>
    <m/>
    <m/>
    <m/>
    <m/>
    <m/>
    <m/>
    <m/>
    <m/>
    <m/>
    <m/>
    <m/>
    <m/>
    <m/>
    <m/>
    <m/>
    <m/>
    <m/>
    <m/>
    <m/>
  </r>
  <r>
    <b v="1"/>
    <n v="423"/>
    <s v="L-1531-167364022"/>
    <s v="999014935"/>
    <s v="Aal"/>
    <s v="https://portal.dnb.de/opac.htm?method=simpleSearch&amp;cqlMode=true&amp;query=idn%3D999014935"/>
    <s v="III 51, 34"/>
    <s v="III 51, 34"/>
    <m/>
    <s v="Ledereinband"/>
    <x v="1"/>
    <s v="180°"/>
    <s v="fester Rücken mit Schmuckprägung"/>
    <m/>
    <m/>
    <m/>
    <n v="0"/>
    <m/>
    <m/>
    <m/>
    <m/>
    <m/>
    <m/>
    <m/>
    <m/>
    <m/>
    <x v="0"/>
    <m/>
    <m/>
    <m/>
    <m/>
    <m/>
    <m/>
    <m/>
    <m/>
    <m/>
    <m/>
    <m/>
    <m/>
    <m/>
    <m/>
    <m/>
    <m/>
    <m/>
    <m/>
    <m/>
    <m/>
    <m/>
    <m/>
    <m/>
    <m/>
    <m/>
    <m/>
    <m/>
    <n v="0"/>
    <m/>
    <m/>
    <m/>
    <m/>
    <m/>
    <m/>
    <m/>
    <m/>
    <m/>
    <m/>
    <m/>
    <m/>
    <m/>
    <m/>
    <m/>
    <m/>
    <m/>
    <m/>
    <m/>
    <m/>
    <m/>
    <m/>
    <m/>
    <m/>
    <m/>
    <m/>
    <m/>
    <m/>
    <m/>
    <m/>
    <m/>
    <m/>
    <m/>
    <m/>
    <m/>
    <m/>
    <m/>
    <m/>
    <m/>
    <m/>
    <m/>
    <m/>
    <m/>
    <m/>
  </r>
  <r>
    <b v="1"/>
    <n v="453"/>
    <s v="L-1536-156361124"/>
    <s v="994520050"/>
    <s v="Aal"/>
    <s v="https://portal.dnb.de/opac.htm?method=simpleSearch&amp;cqlMode=true&amp;query=idn%3D994520050"/>
    <s v="III 51, 34 a"/>
    <s v="III 51, 34 a"/>
    <m/>
    <m/>
    <x v="0"/>
    <m/>
    <m/>
    <m/>
    <m/>
    <m/>
    <m/>
    <m/>
    <m/>
    <m/>
    <m/>
    <m/>
    <m/>
    <m/>
    <m/>
    <m/>
    <x v="0"/>
    <m/>
    <m/>
    <m/>
    <m/>
    <m/>
    <m/>
    <m/>
    <m/>
    <m/>
    <m/>
    <m/>
    <m/>
    <m/>
    <m/>
    <m/>
    <m/>
    <m/>
    <m/>
    <m/>
    <m/>
    <m/>
    <m/>
    <m/>
    <m/>
    <m/>
    <m/>
    <m/>
    <n v="0"/>
    <m/>
    <m/>
    <m/>
    <m/>
    <m/>
    <m/>
    <m/>
    <m/>
    <m/>
    <m/>
    <m/>
    <m/>
    <m/>
    <m/>
    <m/>
    <m/>
    <m/>
    <m/>
    <m/>
    <m/>
    <m/>
    <m/>
    <m/>
    <m/>
    <m/>
    <m/>
    <m/>
    <m/>
    <m/>
    <m/>
    <m/>
    <m/>
    <m/>
    <m/>
    <m/>
    <m/>
    <m/>
    <m/>
    <m/>
    <m/>
    <m/>
    <m/>
    <m/>
    <m/>
  </r>
  <r>
    <b v="1"/>
    <n v="454"/>
    <s v="L-1536-177856262"/>
    <s v="1002701767"/>
    <s v="Aal"/>
    <s v="https://portal.dnb.de/opac.htm?method=simpleSearch&amp;cqlMode=true&amp;query=idn%3D1002701767"/>
    <s v="III 51, 34 a"/>
    <s v="III 51, 34a"/>
    <m/>
    <m/>
    <x v="0"/>
    <m/>
    <m/>
    <m/>
    <m/>
    <m/>
    <m/>
    <m/>
    <m/>
    <m/>
    <m/>
    <m/>
    <m/>
    <m/>
    <m/>
    <m/>
    <x v="0"/>
    <m/>
    <m/>
    <m/>
    <m/>
    <m/>
    <m/>
    <m/>
    <m/>
    <m/>
    <m/>
    <m/>
    <m/>
    <m/>
    <m/>
    <m/>
    <m/>
    <m/>
    <m/>
    <m/>
    <m/>
    <m/>
    <m/>
    <m/>
    <m/>
    <m/>
    <m/>
    <m/>
    <n v="0"/>
    <m/>
    <m/>
    <m/>
    <m/>
    <m/>
    <m/>
    <m/>
    <m/>
    <m/>
    <m/>
    <m/>
    <m/>
    <m/>
    <m/>
    <m/>
    <m/>
    <m/>
    <m/>
    <m/>
    <m/>
    <m/>
    <m/>
    <m/>
    <m/>
    <m/>
    <m/>
    <m/>
    <m/>
    <m/>
    <m/>
    <m/>
    <m/>
    <m/>
    <m/>
    <m/>
    <m/>
    <m/>
    <m/>
    <m/>
    <m/>
    <m/>
    <m/>
    <m/>
    <m/>
  </r>
  <r>
    <b v="1"/>
    <n v="455"/>
    <s v="L-1536-168645327"/>
    <s v="999640356"/>
    <s v="Aal"/>
    <s v="https://portal.dnb.de/opac.htm?method=simpleSearch&amp;cqlMode=true&amp;query=idn%3D999640356"/>
    <s v="III 51, 34 a"/>
    <s v="III 51, 34a"/>
    <s v="X"/>
    <s v="Ledereinband, Schließen, erhabene Buchbeschläge"/>
    <x v="1"/>
    <s v="180°"/>
    <s v="fester Rücken mit Schmuckprägung"/>
    <m/>
    <s v="Buchschuh"/>
    <s v="Nein"/>
    <n v="1"/>
    <m/>
    <m/>
    <m/>
    <m/>
    <m/>
    <m/>
    <m/>
    <m/>
    <m/>
    <x v="0"/>
    <m/>
    <m/>
    <m/>
    <m/>
    <m/>
    <m/>
    <m/>
    <m/>
    <m/>
    <m/>
    <m/>
    <m/>
    <m/>
    <m/>
    <m/>
    <m/>
    <m/>
    <m/>
    <m/>
    <m/>
    <m/>
    <m/>
    <m/>
    <m/>
    <m/>
    <m/>
    <m/>
    <n v="0"/>
    <m/>
    <m/>
    <m/>
    <m/>
    <m/>
    <m/>
    <m/>
    <m/>
    <m/>
    <m/>
    <m/>
    <m/>
    <m/>
    <m/>
    <m/>
    <m/>
    <m/>
    <m/>
    <m/>
    <m/>
    <m/>
    <m/>
    <m/>
    <m/>
    <m/>
    <m/>
    <m/>
    <m/>
    <m/>
    <m/>
    <m/>
    <m/>
    <m/>
    <m/>
    <m/>
    <m/>
    <m/>
    <m/>
    <m/>
    <m/>
    <m/>
    <m/>
    <m/>
    <m/>
  </r>
  <r>
    <b v="1"/>
    <n v="424"/>
    <s v="L-1542-170178528"/>
    <s v="1000186962"/>
    <s v="Aal"/>
    <s v="https://portal.dnb.de/opac.htm?method=simpleSearch&amp;cqlMode=true&amp;query=idn%3D1000186962"/>
    <s v="III 51, 35"/>
    <s v="III 51, 35"/>
    <m/>
    <s v="Ledereinband, Schließen, erhabene Buchbeschläge"/>
    <x v="1"/>
    <s v="180°"/>
    <s v="hohler Rücken"/>
    <m/>
    <s v="Buchschuh"/>
    <s v="Nein"/>
    <n v="1"/>
    <m/>
    <m/>
    <m/>
    <m/>
    <m/>
    <m/>
    <m/>
    <m/>
    <m/>
    <x v="2"/>
    <m/>
    <m/>
    <s v="h"/>
    <m/>
    <m/>
    <m/>
    <m/>
    <m/>
    <s v="Pa"/>
    <m/>
    <m/>
    <m/>
    <m/>
    <m/>
    <m/>
    <m/>
    <m/>
    <m/>
    <m/>
    <m/>
    <m/>
    <m/>
    <s v="110"/>
    <m/>
    <m/>
    <m/>
    <s v="n"/>
    <n v="0"/>
    <m/>
    <m/>
    <m/>
    <s v="x"/>
    <m/>
    <m/>
    <m/>
    <m/>
    <m/>
    <m/>
    <m/>
    <m/>
    <m/>
    <m/>
    <m/>
    <m/>
    <m/>
    <m/>
    <m/>
    <m/>
    <m/>
    <m/>
    <m/>
    <m/>
    <m/>
    <m/>
    <m/>
    <m/>
    <m/>
    <m/>
    <m/>
    <m/>
    <m/>
    <m/>
    <m/>
    <m/>
    <m/>
    <m/>
    <m/>
    <m/>
    <m/>
    <m/>
    <m/>
    <m/>
  </r>
  <r>
    <b v="1"/>
    <n v="460"/>
    <s v="L-1515-315318082"/>
    <s v="1066859388"/>
    <s v="Aaf"/>
    <s v="https://portal.dnb.de/opac.htm?method=simpleSearch&amp;cqlMode=true&amp;query=idn%3D1066859388"/>
    <s v="III 52, 1"/>
    <s v="III 52, 1"/>
    <s v="X"/>
    <s v="Halbledereinband"/>
    <x v="2"/>
    <s v="180°"/>
    <s v="hohler Rücken"/>
    <m/>
    <m/>
    <m/>
    <n v="1"/>
    <m/>
    <m/>
    <m/>
    <m/>
    <m/>
    <m/>
    <m/>
    <m/>
    <m/>
    <x v="6"/>
    <m/>
    <m/>
    <s v="h/E"/>
    <m/>
    <m/>
    <m/>
    <m/>
    <m/>
    <s v="Pa"/>
    <m/>
    <m/>
    <m/>
    <m/>
    <m/>
    <m/>
    <m/>
    <m/>
    <m/>
    <m/>
    <m/>
    <m/>
    <m/>
    <s v="110"/>
    <m/>
    <m/>
    <m/>
    <s v="n"/>
    <n v="0"/>
    <m/>
    <m/>
    <m/>
    <m/>
    <m/>
    <m/>
    <m/>
    <s v="Schaden stabil"/>
    <m/>
    <m/>
    <m/>
    <m/>
    <m/>
    <m/>
    <m/>
    <m/>
    <m/>
    <m/>
    <m/>
    <m/>
    <m/>
    <m/>
    <m/>
    <m/>
    <m/>
    <m/>
    <m/>
    <m/>
    <m/>
    <m/>
    <m/>
    <m/>
    <m/>
    <m/>
    <m/>
    <m/>
    <m/>
    <m/>
    <m/>
    <m/>
    <m/>
    <m/>
    <m/>
    <m/>
  </r>
  <r>
    <b v="1"/>
    <n v="461"/>
    <s v="L-1556-169798941"/>
    <s v="999973878"/>
    <s v="Aal"/>
    <s v="https://portal.dnb.de/opac.htm?method=simpleSearch&amp;cqlMode=true&amp;query=idn%3D999973878"/>
    <s v="III 52, 2"/>
    <s v="III 52, 2"/>
    <s v="X"/>
    <s v="Ledereinband"/>
    <x v="1"/>
    <s v="80° bis 110°, einseitig digitalisierbar?"/>
    <s v="fester Rücken mit Schmuckprägung, welliger Buchblock"/>
    <m/>
    <m/>
    <m/>
    <n v="1"/>
    <m/>
    <m/>
    <m/>
    <m/>
    <m/>
    <m/>
    <m/>
    <m/>
    <m/>
    <x v="2"/>
    <m/>
    <m/>
    <s v="f/V"/>
    <m/>
    <m/>
    <m/>
    <m/>
    <m/>
    <s v="Pa"/>
    <m/>
    <m/>
    <m/>
    <m/>
    <m/>
    <m/>
    <m/>
    <m/>
    <m/>
    <m/>
    <m/>
    <m/>
    <m/>
    <s v="60"/>
    <m/>
    <m/>
    <m/>
    <s v="ja vor"/>
    <n v="1"/>
    <m/>
    <m/>
    <m/>
    <m/>
    <m/>
    <m/>
    <m/>
    <m/>
    <m/>
    <m/>
    <s v="x"/>
    <s v="x"/>
    <s v="x"/>
    <m/>
    <m/>
    <m/>
    <m/>
    <m/>
    <m/>
    <m/>
    <m/>
    <m/>
    <m/>
    <n v="1"/>
    <s v="fixieren und ggf. überfangen mit JP"/>
    <m/>
    <m/>
    <m/>
    <m/>
    <m/>
    <m/>
    <m/>
    <m/>
    <m/>
    <m/>
    <m/>
    <m/>
    <m/>
    <m/>
    <m/>
    <m/>
    <m/>
    <m/>
    <m/>
  </r>
  <r>
    <b v="1"/>
    <n v="462"/>
    <s v="L-1514-315491841"/>
    <s v="106696145X"/>
    <s v="Aaf"/>
    <s v="https://portal.dnb.de/opac.htm?method=simpleSearch&amp;cqlMode=true&amp;query=idn%3D106696145X"/>
    <s v="III 53, 1"/>
    <s v="III 53, 1"/>
    <s v="X"/>
    <s v="Halbpergamentband"/>
    <x v="1"/>
    <s v="180°"/>
    <s v="hohler Rücken"/>
    <m/>
    <m/>
    <m/>
    <n v="0"/>
    <m/>
    <m/>
    <m/>
    <m/>
    <m/>
    <m/>
    <m/>
    <m/>
    <m/>
    <x v="0"/>
    <m/>
    <m/>
    <m/>
    <m/>
    <m/>
    <m/>
    <m/>
    <m/>
    <m/>
    <m/>
    <m/>
    <m/>
    <m/>
    <m/>
    <m/>
    <m/>
    <m/>
    <m/>
    <m/>
    <m/>
    <m/>
    <m/>
    <m/>
    <m/>
    <m/>
    <m/>
    <m/>
    <n v="0"/>
    <m/>
    <m/>
    <m/>
    <m/>
    <m/>
    <m/>
    <m/>
    <m/>
    <m/>
    <m/>
    <m/>
    <m/>
    <m/>
    <m/>
    <m/>
    <m/>
    <m/>
    <m/>
    <m/>
    <m/>
    <m/>
    <m/>
    <m/>
    <m/>
    <m/>
    <m/>
    <m/>
    <m/>
    <m/>
    <m/>
    <m/>
    <m/>
    <m/>
    <m/>
    <m/>
    <m/>
    <m/>
    <m/>
    <m/>
    <m/>
    <m/>
    <m/>
    <m/>
    <m/>
  </r>
  <r>
    <b v="1"/>
    <n v="463"/>
    <s v="L-1551-315207787"/>
    <s v="1066786194"/>
    <s v="Aaf"/>
    <s v="https://portal.dnb.de/opac.htm?method=simpleSearch&amp;cqlMode=true&amp;query=idn%3D1066786194"/>
    <s v="III 54, 1"/>
    <s v="III 54, 1"/>
    <s v="X"/>
    <s v="Halbledereinband"/>
    <x v="1"/>
    <s v="180°"/>
    <s v="hohler Rücken"/>
    <m/>
    <m/>
    <m/>
    <n v="0"/>
    <m/>
    <m/>
    <m/>
    <m/>
    <m/>
    <m/>
    <m/>
    <m/>
    <m/>
    <x v="0"/>
    <m/>
    <m/>
    <m/>
    <m/>
    <m/>
    <m/>
    <m/>
    <m/>
    <m/>
    <m/>
    <m/>
    <m/>
    <m/>
    <m/>
    <m/>
    <m/>
    <m/>
    <m/>
    <m/>
    <m/>
    <m/>
    <m/>
    <m/>
    <m/>
    <m/>
    <m/>
    <m/>
    <n v="0"/>
    <m/>
    <m/>
    <m/>
    <m/>
    <m/>
    <m/>
    <m/>
    <m/>
    <m/>
    <m/>
    <m/>
    <m/>
    <m/>
    <m/>
    <m/>
    <m/>
    <m/>
    <m/>
    <m/>
    <m/>
    <m/>
    <m/>
    <m/>
    <m/>
    <m/>
    <m/>
    <m/>
    <m/>
    <m/>
    <m/>
    <m/>
    <m/>
    <m/>
    <m/>
    <m/>
    <m/>
    <m/>
    <m/>
    <m/>
    <m/>
    <m/>
    <m/>
    <m/>
    <m/>
  </r>
  <r>
    <b v="0"/>
    <n v="464"/>
    <s v="L-1550-315329017"/>
    <s v="1066871183"/>
    <m/>
    <s v="https://portal.dnb.de/opac.htm?method=simpleSearch&amp;cqlMode=true&amp;query=idn%3D1066871183"/>
    <s v="III 55, 2"/>
    <m/>
    <s v="X"/>
    <s v="Halbleder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m/>
    <s v="L-9999-414283511"/>
    <s v="1137969016"/>
    <s v="Qd"/>
    <m/>
    <s v="III 55, 2"/>
    <s v="III 55, 2"/>
    <m/>
    <m/>
    <x v="0"/>
    <m/>
    <m/>
    <m/>
    <m/>
    <m/>
    <m/>
    <m/>
    <m/>
    <m/>
    <m/>
    <m/>
    <m/>
    <m/>
    <m/>
    <m/>
    <x v="0"/>
    <m/>
    <m/>
    <m/>
    <m/>
    <m/>
    <m/>
    <m/>
    <m/>
    <m/>
    <m/>
    <m/>
    <m/>
    <m/>
    <m/>
    <m/>
    <m/>
    <m/>
    <m/>
    <m/>
    <m/>
    <m/>
    <m/>
    <m/>
    <m/>
    <m/>
    <m/>
    <m/>
    <m/>
    <m/>
    <m/>
    <m/>
    <m/>
    <m/>
    <m/>
    <m/>
    <m/>
    <m/>
    <m/>
    <m/>
    <m/>
    <m/>
    <m/>
    <m/>
    <m/>
    <m/>
    <m/>
    <m/>
    <m/>
    <m/>
    <m/>
    <m/>
    <m/>
    <m/>
    <m/>
    <m/>
    <m/>
    <m/>
    <m/>
    <m/>
    <m/>
    <m/>
    <m/>
    <m/>
    <m/>
    <m/>
    <m/>
    <m/>
    <m/>
    <m/>
    <m/>
    <m/>
    <m/>
  </r>
  <r>
    <b v="0"/>
    <n v="466"/>
    <s v="L-1549-678820821"/>
    <s v="1211106616"/>
    <m/>
    <s v="https://portal.dnb.de/opac.htm?method=simpleSearch&amp;cqlMode=true&amp;query=idn%3D1211106616"/>
    <s v="III 55, 2 (1. angebundenes Werk)"/>
    <m/>
    <m/>
    <m/>
    <x v="0"/>
    <m/>
    <m/>
    <m/>
    <m/>
    <m/>
    <m/>
    <m/>
    <m/>
    <m/>
    <m/>
    <m/>
    <m/>
    <m/>
    <m/>
    <m/>
    <x v="0"/>
    <m/>
    <m/>
    <m/>
    <m/>
    <m/>
    <m/>
    <m/>
    <m/>
    <m/>
    <m/>
    <m/>
    <m/>
    <m/>
    <m/>
    <m/>
    <m/>
    <m/>
    <m/>
    <m/>
    <m/>
    <m/>
    <m/>
    <m/>
    <m/>
    <m/>
    <m/>
    <m/>
    <n v="0"/>
    <m/>
    <m/>
    <m/>
    <m/>
    <m/>
    <m/>
    <m/>
    <m/>
    <m/>
    <m/>
    <m/>
    <m/>
    <m/>
    <m/>
    <m/>
    <m/>
    <m/>
    <m/>
    <m/>
    <m/>
    <m/>
    <m/>
    <m/>
    <m/>
    <m/>
    <m/>
    <m/>
    <m/>
    <m/>
    <m/>
    <m/>
    <m/>
    <m/>
    <m/>
    <m/>
    <m/>
    <m/>
    <m/>
    <m/>
    <m/>
    <m/>
    <m/>
    <m/>
    <m/>
  </r>
  <r>
    <b v="0"/>
    <n v="467"/>
    <s v="L-1550-678820686"/>
    <s v="1211106357"/>
    <m/>
    <s v="https://portal.dnb.de/opac.htm?method=simpleSearch&amp;cqlMode=true&amp;query=idn%3D1211106357"/>
    <s v="III 55, 2 (2. angebundenes Werk)"/>
    <m/>
    <m/>
    <m/>
    <x v="0"/>
    <m/>
    <m/>
    <m/>
    <m/>
    <m/>
    <m/>
    <m/>
    <m/>
    <m/>
    <m/>
    <m/>
    <m/>
    <m/>
    <m/>
    <m/>
    <x v="0"/>
    <m/>
    <m/>
    <m/>
    <m/>
    <m/>
    <m/>
    <m/>
    <m/>
    <m/>
    <m/>
    <m/>
    <m/>
    <m/>
    <m/>
    <m/>
    <m/>
    <m/>
    <m/>
    <m/>
    <m/>
    <m/>
    <m/>
    <m/>
    <m/>
    <m/>
    <m/>
    <m/>
    <n v="0"/>
    <m/>
    <m/>
    <m/>
    <m/>
    <m/>
    <m/>
    <m/>
    <m/>
    <m/>
    <m/>
    <m/>
    <m/>
    <m/>
    <m/>
    <m/>
    <m/>
    <m/>
    <m/>
    <m/>
    <m/>
    <m/>
    <m/>
    <m/>
    <m/>
    <m/>
    <m/>
    <m/>
    <m/>
    <m/>
    <m/>
    <m/>
    <m/>
    <m/>
    <m/>
    <m/>
    <m/>
    <m/>
    <m/>
    <m/>
    <m/>
    <m/>
    <m/>
    <m/>
    <m/>
  </r>
  <r>
    <b v="0"/>
    <n v="468"/>
    <s v="L-1550-678820554"/>
    <s v="1211106055"/>
    <m/>
    <s v="https://portal.dnb.de/opac.htm?method=simpleSearch&amp;cqlMode=true&amp;query=idn%3D1211106055"/>
    <s v="III 55, 2 (3. angebundenes Werk)"/>
    <m/>
    <m/>
    <m/>
    <x v="0"/>
    <m/>
    <m/>
    <m/>
    <m/>
    <m/>
    <m/>
    <m/>
    <m/>
    <m/>
    <m/>
    <m/>
    <m/>
    <m/>
    <m/>
    <m/>
    <x v="0"/>
    <m/>
    <m/>
    <m/>
    <m/>
    <m/>
    <m/>
    <m/>
    <m/>
    <m/>
    <m/>
    <m/>
    <m/>
    <m/>
    <m/>
    <m/>
    <m/>
    <m/>
    <m/>
    <m/>
    <m/>
    <m/>
    <m/>
    <m/>
    <m/>
    <m/>
    <m/>
    <m/>
    <n v="0"/>
    <m/>
    <m/>
    <m/>
    <m/>
    <m/>
    <m/>
    <m/>
    <m/>
    <m/>
    <m/>
    <m/>
    <m/>
    <m/>
    <m/>
    <m/>
    <m/>
    <m/>
    <m/>
    <m/>
    <m/>
    <m/>
    <m/>
    <m/>
    <m/>
    <m/>
    <m/>
    <m/>
    <m/>
    <m/>
    <m/>
    <m/>
    <m/>
    <m/>
    <m/>
    <m/>
    <m/>
    <m/>
    <m/>
    <m/>
    <m/>
    <m/>
    <m/>
    <m/>
    <m/>
  </r>
  <r>
    <b v="0"/>
    <n v="465"/>
    <s v="L-1550-315326816"/>
    <s v="1066868778"/>
    <m/>
    <s v="https://portal.dnb.de/opac.htm?method=simpleSearch&amp;cqlMode=true&amp;query=idn%3D1066868778"/>
    <s v="III 55, 3"/>
    <m/>
    <s v="X"/>
    <s v="Halbleder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m/>
    <s v="L-9999-414283635"/>
    <s v="1137969253"/>
    <s v="Qd"/>
    <m/>
    <s v="III 55, 3"/>
    <s v="III 55, 3"/>
    <m/>
    <m/>
    <x v="0"/>
    <m/>
    <m/>
    <m/>
    <m/>
    <m/>
    <m/>
    <m/>
    <m/>
    <m/>
    <m/>
    <m/>
    <m/>
    <m/>
    <m/>
    <m/>
    <x v="0"/>
    <m/>
    <m/>
    <m/>
    <m/>
    <m/>
    <m/>
    <m/>
    <m/>
    <m/>
    <m/>
    <m/>
    <m/>
    <m/>
    <m/>
    <m/>
    <m/>
    <m/>
    <m/>
    <m/>
    <m/>
    <m/>
    <m/>
    <m/>
    <m/>
    <m/>
    <m/>
    <m/>
    <m/>
    <m/>
    <m/>
    <m/>
    <m/>
    <m/>
    <m/>
    <m/>
    <m/>
    <m/>
    <m/>
    <m/>
    <m/>
    <m/>
    <m/>
    <m/>
    <m/>
    <m/>
    <m/>
    <m/>
    <m/>
    <m/>
    <m/>
    <m/>
    <m/>
    <m/>
    <m/>
    <m/>
    <m/>
    <m/>
    <m/>
    <m/>
    <m/>
    <m/>
    <m/>
    <m/>
    <m/>
    <m/>
    <m/>
    <m/>
    <m/>
    <m/>
    <m/>
    <m/>
    <m/>
  </r>
  <r>
    <b v="0"/>
    <n v="469"/>
    <s v="L-1550-678532680"/>
    <s v="1210936100"/>
    <m/>
    <s v="https://portal.dnb.de/opac.htm?method=simpleSearch&amp;cqlMode=true&amp;query=idn%3D1210936100"/>
    <s v="III 55, 3 (1. angebundenes Werk)"/>
    <m/>
    <m/>
    <m/>
    <x v="0"/>
    <m/>
    <m/>
    <m/>
    <m/>
    <m/>
    <m/>
    <m/>
    <m/>
    <m/>
    <m/>
    <m/>
    <m/>
    <m/>
    <m/>
    <m/>
    <x v="0"/>
    <m/>
    <m/>
    <m/>
    <m/>
    <m/>
    <m/>
    <m/>
    <m/>
    <m/>
    <m/>
    <m/>
    <m/>
    <m/>
    <m/>
    <m/>
    <m/>
    <m/>
    <m/>
    <m/>
    <m/>
    <m/>
    <m/>
    <m/>
    <m/>
    <m/>
    <m/>
    <m/>
    <n v="0"/>
    <m/>
    <m/>
    <m/>
    <m/>
    <m/>
    <m/>
    <m/>
    <m/>
    <m/>
    <m/>
    <m/>
    <m/>
    <m/>
    <m/>
    <m/>
    <m/>
    <m/>
    <m/>
    <m/>
    <m/>
    <m/>
    <m/>
    <m/>
    <m/>
    <m/>
    <m/>
    <m/>
    <m/>
    <m/>
    <m/>
    <m/>
    <m/>
    <m/>
    <m/>
    <m/>
    <m/>
    <m/>
    <m/>
    <m/>
    <m/>
    <m/>
    <m/>
    <m/>
    <m/>
  </r>
  <r>
    <b v="0"/>
    <n v="470"/>
    <s v="L-1550-67853246X"/>
    <s v="1210935783"/>
    <m/>
    <s v="https://portal.dnb.de/opac.htm?method=simpleSearch&amp;cqlMode=true&amp;query=idn%3D1210935783"/>
    <s v="III 55, 3 (2. angebundenes Werk)"/>
    <m/>
    <m/>
    <m/>
    <x v="0"/>
    <m/>
    <m/>
    <m/>
    <m/>
    <m/>
    <m/>
    <m/>
    <m/>
    <m/>
    <m/>
    <m/>
    <m/>
    <m/>
    <m/>
    <m/>
    <x v="0"/>
    <m/>
    <m/>
    <m/>
    <m/>
    <m/>
    <m/>
    <m/>
    <m/>
    <m/>
    <m/>
    <m/>
    <m/>
    <m/>
    <m/>
    <m/>
    <m/>
    <m/>
    <m/>
    <m/>
    <m/>
    <m/>
    <m/>
    <m/>
    <m/>
    <m/>
    <m/>
    <m/>
    <n v="0"/>
    <m/>
    <m/>
    <m/>
    <m/>
    <m/>
    <m/>
    <m/>
    <m/>
    <m/>
    <m/>
    <m/>
    <m/>
    <m/>
    <m/>
    <m/>
    <m/>
    <m/>
    <m/>
    <m/>
    <m/>
    <m/>
    <m/>
    <m/>
    <m/>
    <m/>
    <m/>
    <m/>
    <m/>
    <m/>
    <m/>
    <m/>
    <m/>
    <m/>
    <m/>
    <m/>
    <m/>
    <m/>
    <m/>
    <m/>
    <m/>
    <m/>
    <m/>
    <m/>
    <m/>
  </r>
  <r>
    <b v="1"/>
    <n v="471"/>
    <s v="L-1527-315489995"/>
    <s v="1066959412"/>
    <s v="Aaf"/>
    <s v="https://portal.dnb.de/opac.htm?method=simpleSearch&amp;cqlMode=true&amp;query=idn%3D1066959412"/>
    <s v="III 56, 1"/>
    <s v="III 56, 1"/>
    <s v="X"/>
    <s v="Halbleder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472"/>
    <s v="L-1509-315468238"/>
    <s v="1066940452"/>
    <s v="Aaf"/>
    <s v="https://portal.dnb.de/opac.htm?method=simpleSearch&amp;cqlMode=true&amp;query=idn%3D1066940452"/>
    <s v="III 57, 1"/>
    <s v="III 57, 1"/>
    <s v="X"/>
    <s v="Ledereinband, Schließen, erhabene Buchbeschläge"/>
    <x v="4"/>
    <s v="80° bis 110°, einseitig digitalisierbar?"/>
    <s v="Schrift bis in den Falz"/>
    <m/>
    <s v="Kassette"/>
    <s v="Nein"/>
    <n v="0"/>
    <m/>
    <m/>
    <m/>
    <m/>
    <m/>
    <m/>
    <m/>
    <m/>
    <m/>
    <x v="3"/>
    <m/>
    <s v="x"/>
    <s v="f"/>
    <m/>
    <m/>
    <m/>
    <m/>
    <s v="x"/>
    <s v="Pa"/>
    <m/>
    <m/>
    <m/>
    <m/>
    <m/>
    <m/>
    <m/>
    <m/>
    <m/>
    <s v="I/R"/>
    <s v="x"/>
    <n v="0"/>
    <s v="x"/>
    <s v="110"/>
    <m/>
    <m/>
    <m/>
    <s v="n"/>
    <n v="0"/>
    <m/>
    <s v="Gewebe mit Papier"/>
    <m/>
    <m/>
    <m/>
    <m/>
    <m/>
    <m/>
    <m/>
    <m/>
    <m/>
    <m/>
    <m/>
    <m/>
    <m/>
    <m/>
    <m/>
    <m/>
    <m/>
    <m/>
    <m/>
    <m/>
    <m/>
    <m/>
    <m/>
    <m/>
    <m/>
    <m/>
    <m/>
    <m/>
    <m/>
    <m/>
    <m/>
    <m/>
    <m/>
    <m/>
    <m/>
    <m/>
    <m/>
    <m/>
    <m/>
    <m/>
    <m/>
    <m/>
  </r>
  <r>
    <b v="0"/>
    <n v="473"/>
    <s v="L-1509-315297670"/>
    <s v="1066837589"/>
    <m/>
    <s v="https://portal.dnb.de/opac.htm?method=simpleSearch&amp;cqlMode=true&amp;query=idn%3D1066837589"/>
    <s v="III 57, 2"/>
    <m/>
    <s v="X"/>
    <s v="Ledereinband, Schließen, erhabene Buchbeschläge"/>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m/>
    <s v="L-9999-414174534"/>
    <s v="1137895519"/>
    <s v="Qd"/>
    <m/>
    <s v="III 57, 2"/>
    <s v="III 57, 2"/>
    <m/>
    <m/>
    <x v="0"/>
    <m/>
    <m/>
    <m/>
    <m/>
    <m/>
    <m/>
    <m/>
    <m/>
    <m/>
    <m/>
    <m/>
    <m/>
    <m/>
    <m/>
    <m/>
    <x v="0"/>
    <m/>
    <m/>
    <m/>
    <m/>
    <m/>
    <m/>
    <m/>
    <m/>
    <m/>
    <m/>
    <m/>
    <m/>
    <m/>
    <m/>
    <m/>
    <m/>
    <m/>
    <m/>
    <m/>
    <m/>
    <m/>
    <m/>
    <m/>
    <m/>
    <m/>
    <m/>
    <m/>
    <m/>
    <m/>
    <m/>
    <m/>
    <m/>
    <m/>
    <m/>
    <m/>
    <m/>
    <m/>
    <m/>
    <m/>
    <m/>
    <m/>
    <m/>
    <m/>
    <m/>
    <m/>
    <m/>
    <m/>
    <m/>
    <m/>
    <m/>
    <m/>
    <m/>
    <m/>
    <m/>
    <m/>
    <m/>
    <m/>
    <m/>
    <m/>
    <m/>
    <m/>
    <m/>
    <m/>
    <m/>
    <m/>
    <m/>
    <m/>
    <m/>
    <m/>
    <m/>
    <m/>
    <m/>
  </r>
  <r>
    <b v="0"/>
    <n v="494"/>
    <s v="L-1511-670405795"/>
    <s v="1208537865"/>
    <m/>
    <s v="https://portal.dnb.de/opac.htm?method=simpleSearch&amp;cqlMode=true&amp;query=idn%3D1208537865"/>
    <s v="III 57, 2 (1. angebundenes Werk)"/>
    <m/>
    <m/>
    <m/>
    <x v="0"/>
    <m/>
    <m/>
    <m/>
    <m/>
    <m/>
    <m/>
    <m/>
    <m/>
    <m/>
    <m/>
    <m/>
    <m/>
    <m/>
    <m/>
    <m/>
    <x v="0"/>
    <m/>
    <m/>
    <m/>
    <m/>
    <m/>
    <m/>
    <m/>
    <m/>
    <m/>
    <m/>
    <m/>
    <m/>
    <m/>
    <m/>
    <m/>
    <m/>
    <m/>
    <m/>
    <m/>
    <m/>
    <m/>
    <m/>
    <m/>
    <m/>
    <m/>
    <m/>
    <m/>
    <n v="0"/>
    <m/>
    <m/>
    <m/>
    <m/>
    <m/>
    <m/>
    <m/>
    <m/>
    <m/>
    <m/>
    <m/>
    <m/>
    <m/>
    <m/>
    <m/>
    <m/>
    <m/>
    <m/>
    <m/>
    <m/>
    <m/>
    <m/>
    <m/>
    <m/>
    <m/>
    <m/>
    <m/>
    <m/>
    <m/>
    <m/>
    <m/>
    <m/>
    <m/>
    <m/>
    <m/>
    <m/>
    <m/>
    <m/>
    <m/>
    <m/>
    <m/>
    <m/>
    <m/>
    <m/>
  </r>
  <r>
    <b v="0"/>
    <n v="495"/>
    <s v="L-9999-670405825"/>
    <s v="1208537962"/>
    <m/>
    <s v="https://portal.dnb.de/opac.htm?method=simpleSearch&amp;cqlMode=true&amp;query=idn%3D1208537962"/>
    <s v="III 57, 2 (2. angebundenes Werk)"/>
    <m/>
    <m/>
    <m/>
    <x v="0"/>
    <m/>
    <m/>
    <m/>
    <m/>
    <m/>
    <m/>
    <m/>
    <m/>
    <m/>
    <m/>
    <m/>
    <m/>
    <m/>
    <m/>
    <m/>
    <x v="0"/>
    <m/>
    <m/>
    <m/>
    <m/>
    <m/>
    <m/>
    <m/>
    <m/>
    <m/>
    <m/>
    <m/>
    <m/>
    <m/>
    <m/>
    <m/>
    <m/>
    <m/>
    <m/>
    <m/>
    <m/>
    <m/>
    <m/>
    <m/>
    <m/>
    <m/>
    <m/>
    <m/>
    <n v="0"/>
    <m/>
    <m/>
    <m/>
    <m/>
    <m/>
    <m/>
    <m/>
    <m/>
    <m/>
    <m/>
    <m/>
    <m/>
    <m/>
    <m/>
    <m/>
    <m/>
    <m/>
    <m/>
    <m/>
    <m/>
    <m/>
    <m/>
    <m/>
    <m/>
    <m/>
    <m/>
    <m/>
    <m/>
    <m/>
    <m/>
    <m/>
    <m/>
    <m/>
    <m/>
    <m/>
    <m/>
    <m/>
    <m/>
    <m/>
    <m/>
    <m/>
    <m/>
    <m/>
    <m/>
  </r>
  <r>
    <b v="1"/>
    <n v="496"/>
    <s v="L-1536-17596596X"/>
    <s v="1001987322"/>
    <s v="Aal"/>
    <s v="https://portal.dnb.de/opac.htm?method=simpleSearch&amp;cqlMode=true&amp;query=idn%3D1001987322"/>
    <s v="III 57, 2 a"/>
    <s v="III 57, 2a"/>
    <m/>
    <s v="Papier- oder Pappeinband"/>
    <x v="1"/>
    <s v="180°"/>
    <s v="hohler Rücken"/>
    <m/>
    <s v="Kassette"/>
    <s v="Nein"/>
    <n v="0"/>
    <m/>
    <m/>
    <m/>
    <m/>
    <m/>
    <m/>
    <m/>
    <m/>
    <m/>
    <x v="0"/>
    <m/>
    <m/>
    <m/>
    <m/>
    <m/>
    <m/>
    <m/>
    <m/>
    <m/>
    <m/>
    <m/>
    <m/>
    <m/>
    <m/>
    <m/>
    <m/>
    <m/>
    <m/>
    <m/>
    <m/>
    <m/>
    <m/>
    <m/>
    <m/>
    <m/>
    <m/>
    <m/>
    <n v="0"/>
    <m/>
    <m/>
    <m/>
    <m/>
    <m/>
    <m/>
    <m/>
    <m/>
    <m/>
    <m/>
    <m/>
    <m/>
    <m/>
    <m/>
    <m/>
    <m/>
    <m/>
    <m/>
    <m/>
    <m/>
    <m/>
    <m/>
    <m/>
    <m/>
    <m/>
    <m/>
    <m/>
    <m/>
    <m/>
    <m/>
    <m/>
    <m/>
    <m/>
    <m/>
    <m/>
    <m/>
    <m/>
    <m/>
    <m/>
    <m/>
    <m/>
    <m/>
    <m/>
    <m/>
  </r>
  <r>
    <b v="0"/>
    <n v="474"/>
    <s v="L-1514-31531687X"/>
    <s v="1066858055"/>
    <m/>
    <s v="https://portal.dnb.de/opac.htm?method=simpleSearch&amp;cqlMode=true&amp;query=idn%3D1066858055"/>
    <s v="III 57, 3"/>
    <m/>
    <s v="X"/>
    <s v="Halbleder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m/>
    <s v="L-9999-414174925"/>
    <s v="1137896175"/>
    <s v="Qd"/>
    <m/>
    <s v="III 57, 3"/>
    <s v="III 57, 3"/>
    <m/>
    <m/>
    <x v="0"/>
    <m/>
    <m/>
    <m/>
    <m/>
    <m/>
    <m/>
    <m/>
    <m/>
    <m/>
    <m/>
    <m/>
    <m/>
    <m/>
    <m/>
    <m/>
    <x v="0"/>
    <m/>
    <m/>
    <m/>
    <m/>
    <m/>
    <m/>
    <m/>
    <m/>
    <m/>
    <m/>
    <m/>
    <m/>
    <m/>
    <m/>
    <m/>
    <m/>
    <m/>
    <m/>
    <m/>
    <m/>
    <m/>
    <m/>
    <m/>
    <m/>
    <m/>
    <m/>
    <m/>
    <m/>
    <m/>
    <m/>
    <m/>
    <m/>
    <m/>
    <m/>
    <m/>
    <m/>
    <m/>
    <m/>
    <m/>
    <m/>
    <m/>
    <m/>
    <m/>
    <m/>
    <m/>
    <m/>
    <m/>
    <m/>
    <m/>
    <m/>
    <m/>
    <m/>
    <m/>
    <m/>
    <m/>
    <m/>
    <m/>
    <m/>
    <m/>
    <m/>
    <m/>
    <m/>
    <m/>
    <m/>
    <m/>
    <m/>
    <m/>
    <m/>
    <m/>
    <m/>
    <m/>
    <m/>
  </r>
  <r>
    <b v="0"/>
    <n v="497"/>
    <s v="L-1514-670546879"/>
    <s v="1208663151"/>
    <m/>
    <s v="https://portal.dnb.de/opac.htm?method=simpleSearch&amp;cqlMode=true&amp;query=idn%3D1208663151"/>
    <s v="III 57, 3 ( Angebundenes Werk)"/>
    <m/>
    <m/>
    <m/>
    <x v="0"/>
    <m/>
    <m/>
    <m/>
    <m/>
    <m/>
    <m/>
    <m/>
    <m/>
    <m/>
    <m/>
    <m/>
    <m/>
    <m/>
    <m/>
    <m/>
    <x v="0"/>
    <m/>
    <m/>
    <m/>
    <m/>
    <m/>
    <m/>
    <m/>
    <m/>
    <m/>
    <m/>
    <m/>
    <m/>
    <m/>
    <m/>
    <m/>
    <m/>
    <m/>
    <m/>
    <m/>
    <m/>
    <m/>
    <m/>
    <m/>
    <m/>
    <m/>
    <m/>
    <m/>
    <n v="0"/>
    <m/>
    <m/>
    <m/>
    <m/>
    <m/>
    <m/>
    <m/>
    <m/>
    <m/>
    <m/>
    <m/>
    <m/>
    <m/>
    <m/>
    <m/>
    <m/>
    <m/>
    <m/>
    <m/>
    <m/>
    <m/>
    <m/>
    <m/>
    <m/>
    <m/>
    <m/>
    <m/>
    <m/>
    <m/>
    <m/>
    <m/>
    <m/>
    <m/>
    <m/>
    <m/>
    <m/>
    <m/>
    <m/>
    <m/>
    <m/>
    <m/>
    <m/>
    <m/>
    <m/>
  </r>
  <r>
    <b v="1"/>
    <n v="475"/>
    <s v="L-1531-31530863X"/>
    <s v="1066849633"/>
    <s v="Aaf"/>
    <s v="https://portal.dnb.de/opac.htm?method=simpleSearch&amp;cqlMode=true&amp;query=idn%3D1066849633"/>
    <s v="III 57, 4"/>
    <s v="III 57, 4"/>
    <s v="X"/>
    <s v="Gewebeeinband"/>
    <x v="1"/>
    <s v="80° bis 110°, einseitig digitalisierbar?"/>
    <s v="hohler Rücken"/>
    <m/>
    <m/>
    <m/>
    <n v="0"/>
    <m/>
    <s v="enth. Blindlagen"/>
    <m/>
    <m/>
    <m/>
    <m/>
    <m/>
    <m/>
    <m/>
    <x v="0"/>
    <m/>
    <m/>
    <m/>
    <m/>
    <m/>
    <m/>
    <m/>
    <m/>
    <m/>
    <m/>
    <m/>
    <m/>
    <m/>
    <m/>
    <m/>
    <m/>
    <m/>
    <m/>
    <m/>
    <m/>
    <m/>
    <m/>
    <m/>
    <m/>
    <m/>
    <m/>
    <m/>
    <n v="0"/>
    <m/>
    <m/>
    <m/>
    <m/>
    <m/>
    <m/>
    <m/>
    <m/>
    <m/>
    <m/>
    <m/>
    <m/>
    <m/>
    <m/>
    <m/>
    <m/>
    <m/>
    <m/>
    <m/>
    <m/>
    <m/>
    <m/>
    <m/>
    <m/>
    <m/>
    <m/>
    <m/>
    <m/>
    <m/>
    <m/>
    <m/>
    <m/>
    <m/>
    <m/>
    <m/>
    <m/>
    <m/>
    <m/>
    <m/>
    <m/>
    <m/>
    <m/>
    <m/>
    <m/>
  </r>
  <r>
    <b v="1"/>
    <n v="476"/>
    <s v="L-1532-315468602"/>
    <s v="1066940851"/>
    <s v="Aaf"/>
    <s v="https://portal.dnb.de/opac.htm?method=simpleSearch&amp;cqlMode=true&amp;query=idn%3D1066940851"/>
    <s v="III 57, 5"/>
    <s v="III 57, 5"/>
    <s v="X"/>
    <s v="Gewebeeinband"/>
    <x v="1"/>
    <s v="80° bis 110°, einseitig digitalisierbar?"/>
    <s v="hohler Rücken, Schrift bis in den Falz"/>
    <m/>
    <m/>
    <m/>
    <n v="0"/>
    <m/>
    <s v="enth. Blindlagen"/>
    <m/>
    <m/>
    <m/>
    <m/>
    <m/>
    <m/>
    <m/>
    <x v="0"/>
    <m/>
    <m/>
    <m/>
    <m/>
    <m/>
    <m/>
    <m/>
    <m/>
    <m/>
    <m/>
    <m/>
    <m/>
    <m/>
    <m/>
    <m/>
    <m/>
    <m/>
    <m/>
    <m/>
    <m/>
    <m/>
    <m/>
    <m/>
    <m/>
    <m/>
    <m/>
    <m/>
    <n v="0"/>
    <m/>
    <m/>
    <m/>
    <m/>
    <m/>
    <m/>
    <m/>
    <m/>
    <m/>
    <m/>
    <m/>
    <m/>
    <m/>
    <m/>
    <m/>
    <m/>
    <m/>
    <m/>
    <m/>
    <m/>
    <m/>
    <m/>
    <m/>
    <m/>
    <m/>
    <m/>
    <m/>
    <m/>
    <m/>
    <m/>
    <m/>
    <m/>
    <m/>
    <m/>
    <m/>
    <m/>
    <m/>
    <m/>
    <m/>
    <m/>
    <m/>
    <m/>
    <m/>
    <m/>
  </r>
  <r>
    <b v="1"/>
    <n v="477"/>
    <s v="L-1533-315463775"/>
    <s v="1066935866"/>
    <s v="Aaf"/>
    <s v="https://portal.dnb.de/opac.htm?method=simpleSearch&amp;cqlMode=true&amp;query=idn%3D1066935866"/>
    <s v="III 57, 6"/>
    <s v="III 57, 6"/>
    <s v="X"/>
    <s v="Gewebeeinband"/>
    <x v="1"/>
    <s v="80° bis 110°, einseitig digitalisierbar?"/>
    <s v="hohler Rücken, Schrift bis in den Falz"/>
    <m/>
    <m/>
    <m/>
    <n v="0"/>
    <m/>
    <s v="enth. Blindlagen"/>
    <m/>
    <m/>
    <m/>
    <m/>
    <m/>
    <m/>
    <m/>
    <x v="0"/>
    <m/>
    <m/>
    <m/>
    <m/>
    <m/>
    <m/>
    <m/>
    <m/>
    <m/>
    <m/>
    <m/>
    <m/>
    <m/>
    <m/>
    <m/>
    <m/>
    <m/>
    <m/>
    <m/>
    <m/>
    <m/>
    <m/>
    <m/>
    <m/>
    <m/>
    <m/>
    <m/>
    <n v="0"/>
    <m/>
    <m/>
    <m/>
    <m/>
    <m/>
    <m/>
    <m/>
    <m/>
    <m/>
    <m/>
    <m/>
    <m/>
    <m/>
    <m/>
    <m/>
    <m/>
    <m/>
    <m/>
    <m/>
    <m/>
    <m/>
    <m/>
    <m/>
    <m/>
    <m/>
    <m/>
    <m/>
    <m/>
    <m/>
    <m/>
    <m/>
    <m/>
    <m/>
    <m/>
    <m/>
    <m/>
    <m/>
    <m/>
    <m/>
    <m/>
    <m/>
    <m/>
    <m/>
    <m/>
  </r>
  <r>
    <b v="0"/>
    <n v="478"/>
    <s v="L-1551-315207639"/>
    <s v="106678602X"/>
    <m/>
    <s v="https://portal.dnb.de/opac.htm?method=simpleSearch&amp;cqlMode=true&amp;query=idn%3D106678602X"/>
    <s v="III 57, 7"/>
    <m/>
    <s v="X"/>
    <s v="Ledereinband"/>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m/>
    <s v="L-9999-414171144"/>
    <s v="1137888539"/>
    <s v="Qd"/>
    <m/>
    <s v="III 57, 7"/>
    <s v="III 57, 7"/>
    <m/>
    <m/>
    <x v="0"/>
    <m/>
    <m/>
    <m/>
    <m/>
    <m/>
    <m/>
    <m/>
    <m/>
    <m/>
    <m/>
    <m/>
    <m/>
    <m/>
    <m/>
    <m/>
    <x v="0"/>
    <m/>
    <m/>
    <m/>
    <m/>
    <m/>
    <m/>
    <m/>
    <m/>
    <m/>
    <m/>
    <m/>
    <m/>
    <m/>
    <m/>
    <m/>
    <m/>
    <m/>
    <m/>
    <m/>
    <m/>
    <m/>
    <m/>
    <m/>
    <m/>
    <m/>
    <m/>
    <m/>
    <m/>
    <m/>
    <m/>
    <m/>
    <m/>
    <m/>
    <m/>
    <m/>
    <m/>
    <m/>
    <m/>
    <m/>
    <m/>
    <m/>
    <m/>
    <m/>
    <m/>
    <m/>
    <m/>
    <m/>
    <m/>
    <m/>
    <m/>
    <m/>
    <m/>
    <m/>
    <m/>
    <m/>
    <m/>
    <m/>
    <m/>
    <m/>
    <m/>
    <m/>
    <m/>
    <m/>
    <m/>
    <m/>
    <m/>
    <m/>
    <m/>
    <m/>
    <m/>
    <m/>
    <m/>
  </r>
  <r>
    <b v="0"/>
    <n v="498"/>
    <s v="L-1549-671051946"/>
    <s v="1208926721"/>
    <m/>
    <s v="https://portal.dnb.de/opac.htm?method=simpleSearch&amp;cqlMode=true&amp;query=idn%3D1208926721"/>
    <s v="III 57, 7 (1. angebundenes Werk)"/>
    <m/>
    <m/>
    <m/>
    <x v="0"/>
    <m/>
    <m/>
    <m/>
    <m/>
    <m/>
    <m/>
    <m/>
    <m/>
    <m/>
    <m/>
    <m/>
    <m/>
    <m/>
    <m/>
    <m/>
    <x v="0"/>
    <m/>
    <m/>
    <m/>
    <m/>
    <m/>
    <m/>
    <m/>
    <m/>
    <m/>
    <m/>
    <m/>
    <m/>
    <m/>
    <m/>
    <m/>
    <m/>
    <m/>
    <m/>
    <m/>
    <m/>
    <m/>
    <m/>
    <m/>
    <m/>
    <m/>
    <m/>
    <m/>
    <n v="0"/>
    <m/>
    <m/>
    <m/>
    <m/>
    <m/>
    <m/>
    <m/>
    <m/>
    <m/>
    <m/>
    <m/>
    <m/>
    <m/>
    <m/>
    <m/>
    <m/>
    <m/>
    <m/>
    <m/>
    <m/>
    <m/>
    <m/>
    <m/>
    <m/>
    <m/>
    <m/>
    <m/>
    <m/>
    <m/>
    <m/>
    <m/>
    <m/>
    <m/>
    <m/>
    <m/>
    <m/>
    <m/>
    <m/>
    <m/>
    <m/>
    <m/>
    <m/>
    <m/>
    <m/>
  </r>
  <r>
    <b v="1"/>
    <n v="499"/>
    <s v="L-1550-156068516"/>
    <s v="994509766"/>
    <s v="Afl"/>
    <s v="https://portal.dnb.de/opac.htm?method=simpleSearch&amp;cqlMode=true&amp;query=idn%3D994509766"/>
    <s v="III 57, 7 a"/>
    <s v="III 57, 7a"/>
    <s v="X"/>
    <s v="Ledereinband"/>
    <x v="1"/>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1"/>
    <n v="500"/>
    <s v="L-1551-177021470"/>
    <s v="100231917X"/>
    <s v="Afl"/>
    <s v="https://portal.dnb.de/opac.htm?method=simpleSearch&amp;cqlMode=true&amp;query=idn%3D100231917X"/>
    <s v="III 57, 7 b"/>
    <s v="III 57, 7b"/>
    <m/>
    <m/>
    <x v="0"/>
    <m/>
    <m/>
    <m/>
    <m/>
    <m/>
    <m/>
    <m/>
    <m/>
    <m/>
    <m/>
    <m/>
    <m/>
    <m/>
    <m/>
    <m/>
    <x v="0"/>
    <m/>
    <m/>
    <m/>
    <m/>
    <m/>
    <m/>
    <m/>
    <m/>
    <m/>
    <m/>
    <m/>
    <m/>
    <m/>
    <m/>
    <m/>
    <m/>
    <m/>
    <m/>
    <m/>
    <m/>
    <m/>
    <m/>
    <m/>
    <m/>
    <m/>
    <m/>
    <m/>
    <n v="0"/>
    <m/>
    <m/>
    <m/>
    <m/>
    <m/>
    <m/>
    <m/>
    <m/>
    <m/>
    <m/>
    <m/>
    <m/>
    <m/>
    <m/>
    <m/>
    <m/>
    <m/>
    <m/>
    <m/>
    <m/>
    <m/>
    <m/>
    <m/>
    <m/>
    <m/>
    <m/>
    <m/>
    <m/>
    <m/>
    <m/>
    <m/>
    <m/>
    <m/>
    <m/>
    <m/>
    <m/>
    <m/>
    <m/>
    <m/>
    <m/>
    <m/>
    <m/>
    <m/>
    <m/>
  </r>
  <r>
    <b v="1"/>
    <n v="479"/>
    <s v="L-1522-681003790"/>
    <s v="1132616654"/>
    <s v="Aaf"/>
    <s v="https://portal.dnb.de/opac.htm?method=simpleSearch&amp;cqlMode=true&amp;query=idn%3D1132616654"/>
    <s v="III 57, 8"/>
    <s v="III 57, 8"/>
    <s v="X"/>
    <s v="Ledereinband"/>
    <x v="1"/>
    <s v="80° bis 110°, einseitig digitalisierbar?"/>
    <s v="fester Rücken mit Schmuckprägung"/>
    <m/>
    <s v="Kassette im Schuber"/>
    <s v="Nein"/>
    <n v="2"/>
    <m/>
    <m/>
    <m/>
    <m/>
    <m/>
    <m/>
    <m/>
    <m/>
    <s v="x"/>
    <x v="2"/>
    <m/>
    <m/>
    <s v="f/V"/>
    <m/>
    <m/>
    <m/>
    <m/>
    <m/>
    <s v="Pa"/>
    <m/>
    <m/>
    <m/>
    <m/>
    <m/>
    <m/>
    <m/>
    <m/>
    <m/>
    <m/>
    <m/>
    <m/>
    <m/>
    <s v="0"/>
    <m/>
    <m/>
    <m/>
    <s v="ja ÖW=0"/>
    <n v="6"/>
    <m/>
    <s v="Gewebe"/>
    <m/>
    <m/>
    <m/>
    <m/>
    <m/>
    <s v="Restaurieren, wenn ÖW =0° ?"/>
    <m/>
    <m/>
    <s v="x"/>
    <s v="x"/>
    <s v="x"/>
    <m/>
    <s v="v"/>
    <m/>
    <m/>
    <m/>
    <m/>
    <m/>
    <m/>
    <m/>
    <m/>
    <n v="6"/>
    <s v="Rücken vollständig ablösen, neu einledern und alten Rücken übertragen, auf hohlen Rücken arbeiten, da Rückenleder sehr brüchig"/>
    <m/>
    <m/>
    <m/>
    <m/>
    <m/>
    <m/>
    <m/>
    <m/>
    <m/>
    <m/>
    <m/>
    <m/>
    <m/>
    <m/>
    <m/>
    <m/>
    <m/>
    <m/>
    <m/>
  </r>
  <r>
    <b v="1"/>
    <n v="480"/>
    <s v="L-1519-154739588"/>
    <s v="994214782"/>
    <s v="Aal"/>
    <s v="https://portal.dnb.de/opac.htm?method=simpleSearch&amp;cqlMode=true&amp;query=idn%3D994214782"/>
    <s v="III 57, 9"/>
    <s v="III 57, 9"/>
    <m/>
    <s v="Ledereinband, Schließen, erhabene Buchbeschläge"/>
    <x v="3"/>
    <s v="80° bis 110°, einseitig digitalisierbar?"/>
    <s v="Schrift bis in den Falz"/>
    <m/>
    <s v="Schuber"/>
    <s v="Nein"/>
    <n v="0"/>
    <m/>
    <m/>
    <m/>
    <m/>
    <m/>
    <m/>
    <m/>
    <m/>
    <m/>
    <x v="3"/>
    <m/>
    <s v="x"/>
    <s v="f"/>
    <m/>
    <m/>
    <m/>
    <m/>
    <m/>
    <s v="Pa"/>
    <m/>
    <m/>
    <m/>
    <m/>
    <m/>
    <m/>
    <m/>
    <m/>
    <m/>
    <m/>
    <m/>
    <n v="0"/>
    <s v="x"/>
    <s v="max 110"/>
    <m/>
    <m/>
    <m/>
    <s v="n"/>
    <n v="0"/>
    <m/>
    <m/>
    <s v="x"/>
    <m/>
    <m/>
    <m/>
    <m/>
    <m/>
    <m/>
    <m/>
    <m/>
    <m/>
    <m/>
    <m/>
    <m/>
    <m/>
    <m/>
    <m/>
    <m/>
    <m/>
    <m/>
    <m/>
    <m/>
    <m/>
    <m/>
    <m/>
    <m/>
    <m/>
    <m/>
    <m/>
    <m/>
    <m/>
    <m/>
    <m/>
    <m/>
    <m/>
    <m/>
    <m/>
    <m/>
    <m/>
    <m/>
    <m/>
    <m/>
    <m/>
  </r>
  <r>
    <b v="1"/>
    <n v="481"/>
    <s v="L-1503-177752726"/>
    <s v="100264612X"/>
    <s v="Aal"/>
    <s v="https://portal.dnb.de/opac.htm?method=simpleSearch&amp;cqlMode=true&amp;query=idn%3D100264612X"/>
    <s v="III 57, 10"/>
    <s v="III 57, 10"/>
    <m/>
    <m/>
    <x v="0"/>
    <m/>
    <m/>
    <m/>
    <m/>
    <m/>
    <m/>
    <m/>
    <m/>
    <m/>
    <m/>
    <m/>
    <m/>
    <m/>
    <m/>
    <m/>
    <x v="0"/>
    <m/>
    <m/>
    <m/>
    <m/>
    <m/>
    <m/>
    <m/>
    <m/>
    <m/>
    <m/>
    <m/>
    <m/>
    <m/>
    <m/>
    <m/>
    <m/>
    <m/>
    <m/>
    <m/>
    <m/>
    <m/>
    <m/>
    <m/>
    <m/>
    <m/>
    <m/>
    <m/>
    <n v="0"/>
    <m/>
    <m/>
    <m/>
    <m/>
    <m/>
    <m/>
    <m/>
    <m/>
    <m/>
    <m/>
    <m/>
    <m/>
    <m/>
    <m/>
    <m/>
    <m/>
    <m/>
    <m/>
    <m/>
    <m/>
    <m/>
    <m/>
    <m/>
    <m/>
    <m/>
    <m/>
    <m/>
    <m/>
    <m/>
    <m/>
    <m/>
    <m/>
    <m/>
    <m/>
    <m/>
    <m/>
    <m/>
    <m/>
    <m/>
    <m/>
    <m/>
    <m/>
    <m/>
    <m/>
  </r>
  <r>
    <b v="1"/>
    <n v="482"/>
    <s v="L-1532-155962353"/>
    <s v="994458029"/>
    <s v="Afl"/>
    <s v="https://portal.dnb.de/opac.htm?method=simpleSearch&amp;cqlMode=true&amp;query=idn%3D994458029"/>
    <s v="III 57, 11 - 1"/>
    <s v="III 57, 11"/>
    <m/>
    <m/>
    <x v="3"/>
    <m/>
    <m/>
    <m/>
    <m/>
    <m/>
    <m/>
    <m/>
    <m/>
    <m/>
    <m/>
    <m/>
    <m/>
    <m/>
    <m/>
    <m/>
    <x v="9"/>
    <m/>
    <s v="x"/>
    <s v="h/E"/>
    <m/>
    <m/>
    <m/>
    <m/>
    <m/>
    <s v="Pa"/>
    <m/>
    <m/>
    <m/>
    <m/>
    <m/>
    <m/>
    <m/>
    <m/>
    <m/>
    <m/>
    <m/>
    <m/>
    <m/>
    <s v="110"/>
    <m/>
    <m/>
    <s v="x"/>
    <s v="n"/>
    <n v="0"/>
    <m/>
    <m/>
    <m/>
    <m/>
    <m/>
    <m/>
    <m/>
    <m/>
    <m/>
    <m/>
    <m/>
    <m/>
    <m/>
    <m/>
    <m/>
    <m/>
    <m/>
    <m/>
    <m/>
    <m/>
    <m/>
    <m/>
    <m/>
    <m/>
    <m/>
    <m/>
    <m/>
    <m/>
    <m/>
    <m/>
    <m/>
    <m/>
    <m/>
    <m/>
    <m/>
    <m/>
    <m/>
    <m/>
    <m/>
    <m/>
    <m/>
    <m/>
    <m/>
    <m/>
  </r>
  <r>
    <b v="1"/>
    <n v="483"/>
    <s v="L-1532-155962426"/>
    <s v="99445807X"/>
    <s v="Afl"/>
    <s v="https://portal.dnb.de/opac.htm?method=simpleSearch&amp;cqlMode=true&amp;query=idn%3D99445807X"/>
    <s v="III 57, 11 - 2"/>
    <s v="III 57, 11"/>
    <m/>
    <m/>
    <x v="3"/>
    <m/>
    <m/>
    <m/>
    <m/>
    <m/>
    <m/>
    <m/>
    <m/>
    <m/>
    <m/>
    <m/>
    <m/>
    <m/>
    <m/>
    <m/>
    <x v="9"/>
    <m/>
    <s v="x"/>
    <s v="h/E"/>
    <m/>
    <m/>
    <m/>
    <m/>
    <m/>
    <s v="Pa"/>
    <m/>
    <m/>
    <m/>
    <m/>
    <m/>
    <m/>
    <m/>
    <m/>
    <m/>
    <m/>
    <m/>
    <m/>
    <m/>
    <s v="110"/>
    <m/>
    <m/>
    <s v="x"/>
    <s v="n"/>
    <n v="0"/>
    <m/>
    <m/>
    <m/>
    <m/>
    <m/>
    <m/>
    <m/>
    <m/>
    <m/>
    <m/>
    <m/>
    <m/>
    <m/>
    <m/>
    <m/>
    <m/>
    <m/>
    <m/>
    <m/>
    <m/>
    <m/>
    <m/>
    <m/>
    <m/>
    <m/>
    <m/>
    <m/>
    <m/>
    <m/>
    <m/>
    <m/>
    <m/>
    <m/>
    <m/>
    <m/>
    <m/>
    <m/>
    <m/>
    <m/>
    <m/>
    <m/>
    <m/>
    <m/>
    <m/>
  </r>
  <r>
    <b v="1"/>
    <n v="491"/>
    <s v="L-1552-157516458"/>
    <s v="994684444"/>
    <s v="Afl"/>
    <s v="https://portal.dnb.de/opac.htm?method=simpleSearch&amp;cqlMode=true&amp;query=idn%3D994684444"/>
    <s v="III 57, 11 a - 1"/>
    <s v="III 57, 11a"/>
    <s v="X"/>
    <s v="Halbpergamentband"/>
    <x v="3"/>
    <s v="80° bis 110°, einseitig digitalisierbar?"/>
    <s v="hohler Rücken, welliger Buchblock"/>
    <m/>
    <m/>
    <m/>
    <n v="0"/>
    <m/>
    <m/>
    <m/>
    <m/>
    <m/>
    <m/>
    <m/>
    <m/>
    <m/>
    <x v="3"/>
    <m/>
    <s v="x"/>
    <s v="f"/>
    <m/>
    <m/>
    <m/>
    <m/>
    <m/>
    <s v="Pa"/>
    <m/>
    <m/>
    <m/>
    <m/>
    <s v="x"/>
    <m/>
    <m/>
    <m/>
    <m/>
    <s v="I/R"/>
    <s v="x"/>
    <n v="0"/>
    <s v="x"/>
    <s v="60"/>
    <m/>
    <m/>
    <m/>
    <s v="n"/>
    <n v="0"/>
    <m/>
    <s v="Gewebe"/>
    <m/>
    <m/>
    <m/>
    <m/>
    <m/>
    <m/>
    <m/>
    <m/>
    <m/>
    <m/>
    <m/>
    <m/>
    <m/>
    <m/>
    <m/>
    <m/>
    <m/>
    <m/>
    <m/>
    <m/>
    <m/>
    <m/>
    <m/>
    <m/>
    <m/>
    <m/>
    <m/>
    <m/>
    <m/>
    <m/>
    <m/>
    <m/>
    <m/>
    <m/>
    <m/>
    <m/>
    <m/>
    <m/>
    <m/>
    <m/>
    <m/>
    <m/>
  </r>
  <r>
    <b v="1"/>
    <n v="490"/>
    <s v="L-1552-157516660"/>
    <s v="994684622"/>
    <s v="Afl"/>
    <s v="https://portal.dnb.de/opac.htm?method=simpleSearch&amp;cqlMode=true&amp;query=idn%3D994684622"/>
    <s v="III 57, 11 a - 2"/>
    <s v="III 57, 11a"/>
    <m/>
    <s v="Halbpergamentband"/>
    <x v="3"/>
    <s v="80° bis 110°, einseitig digitalisierbar?"/>
    <s v="welliger Buchblock, hohler Rücken"/>
    <m/>
    <m/>
    <m/>
    <n v="1"/>
    <m/>
    <m/>
    <m/>
    <m/>
    <m/>
    <m/>
    <m/>
    <m/>
    <m/>
    <x v="3"/>
    <m/>
    <s v="x"/>
    <s v="f"/>
    <m/>
    <m/>
    <m/>
    <m/>
    <m/>
    <s v="Pa"/>
    <m/>
    <m/>
    <m/>
    <m/>
    <s v="x"/>
    <m/>
    <m/>
    <m/>
    <m/>
    <s v="I/R"/>
    <s v="x"/>
    <n v="0"/>
    <s v="x"/>
    <s v="80"/>
    <m/>
    <m/>
    <m/>
    <s v="n"/>
    <n v="0"/>
    <m/>
    <s v="Gewebe"/>
    <m/>
    <m/>
    <m/>
    <m/>
    <m/>
    <m/>
    <m/>
    <m/>
    <m/>
    <m/>
    <m/>
    <m/>
    <m/>
    <m/>
    <m/>
    <m/>
    <m/>
    <m/>
    <m/>
    <m/>
    <m/>
    <m/>
    <m/>
    <m/>
    <m/>
    <m/>
    <m/>
    <m/>
    <m/>
    <m/>
    <m/>
    <m/>
    <m/>
    <m/>
    <m/>
    <m/>
    <m/>
    <m/>
    <m/>
    <m/>
    <m/>
    <m/>
  </r>
  <r>
    <b v="1"/>
    <n v="493"/>
    <s v="L-1551-157516830"/>
    <s v="994684754"/>
    <s v="Afl"/>
    <s v="https://portal.dnb.de/opac.htm?method=simpleSearch&amp;cqlMode=true&amp;query=idn%3D994684754"/>
    <s v="III 57, 11 a - 3"/>
    <s v="III 57, 11a"/>
    <m/>
    <s v="Ledereinband, Schließen, erhabene Buchbeschläge"/>
    <x v="4"/>
    <s v="80° bis 110°, einseitig digitalisierbar?"/>
    <s v="Schrift bis in den Falz"/>
    <m/>
    <s v="Kassette"/>
    <s v="Nein"/>
    <n v="0"/>
    <m/>
    <m/>
    <m/>
    <m/>
    <m/>
    <m/>
    <m/>
    <m/>
    <m/>
    <x v="3"/>
    <m/>
    <s v="x"/>
    <s v="f"/>
    <m/>
    <m/>
    <m/>
    <m/>
    <m/>
    <s v="Pa"/>
    <m/>
    <m/>
    <m/>
    <m/>
    <s v="x"/>
    <m/>
    <m/>
    <m/>
    <m/>
    <s v="I/R"/>
    <s v="x"/>
    <n v="0"/>
    <s v="x"/>
    <s v="80"/>
    <m/>
    <m/>
    <m/>
    <s v="n"/>
    <n v="0"/>
    <m/>
    <s v="Gewebe"/>
    <m/>
    <m/>
    <m/>
    <m/>
    <m/>
    <m/>
    <m/>
    <m/>
    <m/>
    <m/>
    <m/>
    <m/>
    <m/>
    <m/>
    <m/>
    <m/>
    <m/>
    <m/>
    <m/>
    <m/>
    <m/>
    <m/>
    <m/>
    <m/>
    <m/>
    <m/>
    <m/>
    <m/>
    <m/>
    <m/>
    <m/>
    <m/>
    <m/>
    <m/>
    <m/>
    <m/>
    <m/>
    <m/>
    <m/>
    <m/>
    <m/>
    <m/>
  </r>
  <r>
    <b v="1"/>
    <n v="492"/>
    <s v="L-1553-157517098"/>
    <s v="994685009"/>
    <s v="Afl"/>
    <s v="https://portal.dnb.de/opac.htm?method=simpleSearch&amp;cqlMode=true&amp;query=idn%3D994685009"/>
    <s v="III 57, 11 a - 4"/>
    <s v="III 57, 11a"/>
    <m/>
    <s v="Ledereinband, Schließen, erhabene Buchbeschläge"/>
    <x v="4"/>
    <s v="80° bis 110°, einseitig digitalisierbar?"/>
    <s v="Schrift bis in den Falz"/>
    <m/>
    <s v="Kassette"/>
    <s v="Nein"/>
    <n v="0"/>
    <m/>
    <m/>
    <m/>
    <m/>
    <m/>
    <m/>
    <m/>
    <m/>
    <m/>
    <x v="3"/>
    <m/>
    <s v="x"/>
    <s v="f"/>
    <m/>
    <m/>
    <m/>
    <m/>
    <m/>
    <s v="Pa"/>
    <m/>
    <m/>
    <m/>
    <m/>
    <s v="x"/>
    <m/>
    <m/>
    <m/>
    <m/>
    <s v="I/R"/>
    <s v="x"/>
    <n v="0"/>
    <s v="x"/>
    <s v="80"/>
    <m/>
    <m/>
    <m/>
    <s v="n"/>
    <n v="0"/>
    <m/>
    <s v="Gewebe"/>
    <m/>
    <m/>
    <m/>
    <m/>
    <m/>
    <m/>
    <m/>
    <m/>
    <m/>
    <m/>
    <m/>
    <m/>
    <m/>
    <m/>
    <m/>
    <m/>
    <m/>
    <m/>
    <m/>
    <m/>
    <m/>
    <m/>
    <m/>
    <m/>
    <m/>
    <m/>
    <m/>
    <m/>
    <m/>
    <m/>
    <m/>
    <m/>
    <m/>
    <m/>
    <m/>
    <m/>
    <m/>
    <m/>
    <m/>
    <m/>
    <m/>
    <m/>
  </r>
  <r>
    <b v="1"/>
    <n v="485"/>
    <s v="L-1519-170340236"/>
    <s v="100028736X"/>
    <s v="Afl"/>
    <s v="https://portal.dnb.de/opac.htm?method=simpleSearch&amp;cqlMode=true&amp;query=idn%3D100028736X"/>
    <s v="III 57, 12"/>
    <s v="III 57, 12"/>
    <m/>
    <m/>
    <x v="0"/>
    <m/>
    <m/>
    <m/>
    <m/>
    <m/>
    <m/>
    <m/>
    <m/>
    <m/>
    <m/>
    <m/>
    <m/>
    <m/>
    <m/>
    <m/>
    <x v="0"/>
    <m/>
    <m/>
    <m/>
    <m/>
    <m/>
    <m/>
    <m/>
    <m/>
    <m/>
    <m/>
    <m/>
    <m/>
    <m/>
    <m/>
    <m/>
    <m/>
    <m/>
    <m/>
    <m/>
    <m/>
    <m/>
    <m/>
    <m/>
    <m/>
    <m/>
    <m/>
    <m/>
    <n v="0"/>
    <m/>
    <m/>
    <m/>
    <m/>
    <m/>
    <m/>
    <m/>
    <m/>
    <m/>
    <m/>
    <m/>
    <m/>
    <m/>
    <m/>
    <m/>
    <m/>
    <m/>
    <m/>
    <m/>
    <m/>
    <m/>
    <m/>
    <m/>
    <m/>
    <m/>
    <m/>
    <m/>
    <m/>
    <m/>
    <m/>
    <m/>
    <m/>
    <m/>
    <m/>
    <m/>
    <m/>
    <m/>
    <m/>
    <m/>
    <m/>
    <m/>
    <m/>
    <m/>
    <m/>
  </r>
  <r>
    <b v="1"/>
    <n v="484"/>
    <s v="L-1519-170340473"/>
    <s v="1000287688"/>
    <s v="Afl"/>
    <s v="https://portal.dnb.de/opac.htm?method=simpleSearch&amp;cqlMode=true&amp;query=idn%3D1000287688"/>
    <s v="III 57, 12 - 2"/>
    <s v="III 57, 12"/>
    <m/>
    <s v="Ledereinband"/>
    <x v="2"/>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n v="486"/>
    <s v="L-1551-153918721"/>
    <s v="993865046"/>
    <s v="Aal"/>
    <s v="https://portal.dnb.de/opac.htm?method=simpleSearch&amp;cqlMode=true&amp;query=idn%3D993865046"/>
    <s v="III 57, 13"/>
    <s v="III 57, 13"/>
    <m/>
    <m/>
    <x v="0"/>
    <m/>
    <m/>
    <m/>
    <m/>
    <m/>
    <m/>
    <m/>
    <m/>
    <m/>
    <m/>
    <m/>
    <m/>
    <m/>
    <m/>
    <m/>
    <x v="0"/>
    <m/>
    <m/>
    <m/>
    <m/>
    <m/>
    <m/>
    <m/>
    <m/>
    <m/>
    <m/>
    <m/>
    <m/>
    <m/>
    <m/>
    <m/>
    <m/>
    <m/>
    <m/>
    <m/>
    <m/>
    <m/>
    <m/>
    <m/>
    <m/>
    <m/>
    <m/>
    <m/>
    <n v="0"/>
    <m/>
    <m/>
    <m/>
    <m/>
    <m/>
    <m/>
    <m/>
    <m/>
    <m/>
    <m/>
    <m/>
    <m/>
    <m/>
    <m/>
    <m/>
    <m/>
    <m/>
    <m/>
    <m/>
    <m/>
    <m/>
    <m/>
    <m/>
    <m/>
    <m/>
    <m/>
    <m/>
    <m/>
    <m/>
    <m/>
    <m/>
    <m/>
    <m/>
    <m/>
    <m/>
    <m/>
    <m/>
    <m/>
    <m/>
    <m/>
    <m/>
    <m/>
    <m/>
    <m/>
  </r>
  <r>
    <b v="0"/>
    <n v="487"/>
    <s v="L-1556-158415140"/>
    <s v="994952821"/>
    <m/>
    <s v="https://portal.dnb.de/opac.htm?method=simpleSearch&amp;cqlMode=true&amp;query=idn%3D994952821"/>
    <s v="III 57, 14"/>
    <m/>
    <s v="X"/>
    <s v="Ledereinband"/>
    <x v="2"/>
    <s v="80° bis 110°, einseitig digitalisierbar?"/>
    <s v="fester Rücken mit Schmuckprägung, gefaltete Blätter"/>
    <m/>
    <s v="Kassette"/>
    <s v="Nein"/>
    <n v="0"/>
    <m/>
    <m/>
    <m/>
    <m/>
    <m/>
    <m/>
    <m/>
    <m/>
    <m/>
    <x v="2"/>
    <m/>
    <s v="x"/>
    <s v="h/E"/>
    <m/>
    <m/>
    <m/>
    <m/>
    <m/>
    <s v="Pa"/>
    <m/>
    <m/>
    <m/>
    <m/>
    <m/>
    <m/>
    <s v="x"/>
    <s v="B: 22x32_x000a_F: 38x42"/>
    <m/>
    <m/>
    <m/>
    <m/>
    <m/>
    <s v="110"/>
    <m/>
    <s v="x"/>
    <m/>
    <s v="ja vor"/>
    <n v="0.5"/>
    <m/>
    <s v="Gewebe"/>
    <m/>
    <m/>
    <m/>
    <m/>
    <m/>
    <m/>
    <m/>
    <m/>
    <m/>
    <m/>
    <m/>
    <m/>
    <m/>
    <m/>
    <m/>
    <m/>
    <m/>
    <m/>
    <m/>
    <m/>
    <m/>
    <m/>
    <m/>
    <m/>
    <m/>
    <m/>
    <m/>
    <m/>
    <m/>
    <m/>
    <m/>
    <s v="x"/>
    <m/>
    <m/>
    <m/>
    <m/>
    <m/>
    <m/>
    <m/>
    <m/>
    <n v="0.5"/>
    <s v="Falttafel mit Rissen"/>
  </r>
  <r>
    <b v="1"/>
    <m/>
    <s v="L-1556-760221472"/>
    <s v="1250541085"/>
    <s v="Qd"/>
    <m/>
    <s v="III 57, 14"/>
    <s v="III 57, 14"/>
    <m/>
    <m/>
    <x v="0"/>
    <m/>
    <m/>
    <m/>
    <m/>
    <m/>
    <m/>
    <m/>
    <m/>
    <m/>
    <m/>
    <m/>
    <m/>
    <m/>
    <m/>
    <m/>
    <x v="0"/>
    <m/>
    <m/>
    <m/>
    <m/>
    <m/>
    <m/>
    <m/>
    <m/>
    <m/>
    <m/>
    <m/>
    <m/>
    <m/>
    <m/>
    <m/>
    <m/>
    <m/>
    <m/>
    <m/>
    <m/>
    <m/>
    <m/>
    <m/>
    <m/>
    <m/>
    <m/>
    <m/>
    <m/>
    <m/>
    <m/>
    <m/>
    <m/>
    <m/>
    <m/>
    <m/>
    <m/>
    <m/>
    <m/>
    <m/>
    <m/>
    <m/>
    <m/>
    <m/>
    <m/>
    <m/>
    <m/>
    <m/>
    <m/>
    <m/>
    <m/>
    <m/>
    <m/>
    <m/>
    <m/>
    <m/>
    <m/>
    <m/>
    <m/>
    <m/>
    <m/>
    <m/>
    <m/>
    <m/>
    <m/>
    <m/>
    <m/>
    <m/>
    <m/>
    <m/>
    <m/>
    <m/>
    <m/>
  </r>
  <r>
    <b v="0"/>
    <n v="488"/>
    <s v="L-1556-158414543"/>
    <s v="994952139"/>
    <m/>
    <s v="https://portal.dnb.de/opac.htm?method=simpleSearch&amp;cqlMode=true&amp;query=idn%3D994952139"/>
    <s v="III 57, 14 (angebunden)"/>
    <m/>
    <m/>
    <m/>
    <x v="0"/>
    <m/>
    <m/>
    <m/>
    <m/>
    <m/>
    <m/>
    <m/>
    <m/>
    <m/>
    <m/>
    <m/>
    <m/>
    <m/>
    <m/>
    <m/>
    <x v="0"/>
    <m/>
    <m/>
    <m/>
    <m/>
    <m/>
    <m/>
    <m/>
    <m/>
    <m/>
    <m/>
    <m/>
    <m/>
    <m/>
    <m/>
    <m/>
    <m/>
    <m/>
    <m/>
    <m/>
    <m/>
    <m/>
    <m/>
    <m/>
    <m/>
    <m/>
    <m/>
    <m/>
    <n v="0"/>
    <m/>
    <m/>
    <m/>
    <m/>
    <m/>
    <m/>
    <m/>
    <m/>
    <m/>
    <m/>
    <m/>
    <m/>
    <m/>
    <m/>
    <m/>
    <m/>
    <m/>
    <m/>
    <m/>
    <m/>
    <m/>
    <m/>
    <m/>
    <m/>
    <m/>
    <m/>
    <m/>
    <m/>
    <m/>
    <m/>
    <m/>
    <m/>
    <m/>
    <m/>
    <m/>
    <m/>
    <m/>
    <m/>
    <m/>
    <m/>
    <m/>
    <m/>
    <m/>
    <m/>
  </r>
  <r>
    <b v="1"/>
    <n v="489"/>
    <s v="L-1555-315220481"/>
    <s v="1066800626"/>
    <s v="Aaf"/>
    <s v="https://portal.dnb.de/opac.htm?method=simpleSearch&amp;cqlMode=true&amp;query=idn%3D1066800626"/>
    <s v="III 57, 15"/>
    <s v="III 57, 15"/>
    <s v="X"/>
    <s v="Ledereinband"/>
    <x v="1"/>
    <s v="nur sehr geringer Öffnungswinkel"/>
    <s v="fester Rücken mit Schmuckprägung"/>
    <m/>
    <s v="Kassette"/>
    <s v="Nein"/>
    <n v="0"/>
    <m/>
    <m/>
    <m/>
    <m/>
    <m/>
    <m/>
    <m/>
    <m/>
    <m/>
    <x v="2"/>
    <m/>
    <s v="x"/>
    <s v="f/V"/>
    <m/>
    <m/>
    <m/>
    <m/>
    <m/>
    <s v="Pa"/>
    <m/>
    <m/>
    <m/>
    <m/>
    <m/>
    <m/>
    <m/>
    <m/>
    <m/>
    <m/>
    <m/>
    <n v="4"/>
    <m/>
    <s v="0"/>
    <m/>
    <m/>
    <m/>
    <s v="n"/>
    <n v="0"/>
    <m/>
    <s v="Gewebe"/>
    <m/>
    <m/>
    <m/>
    <m/>
    <m/>
    <m/>
    <m/>
    <m/>
    <m/>
    <m/>
    <m/>
    <m/>
    <m/>
    <m/>
    <m/>
    <m/>
    <m/>
    <m/>
    <m/>
    <m/>
    <m/>
    <m/>
    <m/>
    <m/>
    <m/>
    <m/>
    <m/>
    <m/>
    <m/>
    <m/>
    <m/>
    <m/>
    <m/>
    <m/>
    <m/>
    <m/>
    <m/>
    <m/>
    <m/>
    <m/>
    <m/>
    <m/>
  </r>
  <r>
    <b v="0"/>
    <n v="501"/>
    <s v="L-1524-31549333X"/>
    <s v="1066963053"/>
    <m/>
    <s v="https://portal.dnb.de/opac.htm?method=simpleSearch&amp;cqlMode=true&amp;query=idn%3D1066963053"/>
    <s v="III 58, 1"/>
    <m/>
    <m/>
    <m/>
    <x v="0"/>
    <m/>
    <m/>
    <m/>
    <m/>
    <m/>
    <m/>
    <m/>
    <m/>
    <m/>
    <m/>
    <m/>
    <m/>
    <m/>
    <m/>
    <m/>
    <x v="0"/>
    <m/>
    <m/>
    <m/>
    <m/>
    <m/>
    <m/>
    <m/>
    <m/>
    <m/>
    <m/>
    <m/>
    <m/>
    <m/>
    <m/>
    <m/>
    <m/>
    <m/>
    <m/>
    <m/>
    <m/>
    <m/>
    <m/>
    <m/>
    <m/>
    <m/>
    <m/>
    <m/>
    <n v="0"/>
    <m/>
    <m/>
    <m/>
    <m/>
    <m/>
    <m/>
    <m/>
    <m/>
    <m/>
    <m/>
    <m/>
    <m/>
    <m/>
    <m/>
    <m/>
    <m/>
    <m/>
    <m/>
    <m/>
    <m/>
    <m/>
    <m/>
    <m/>
    <m/>
    <m/>
    <m/>
    <m/>
    <m/>
    <m/>
    <m/>
    <m/>
    <m/>
    <m/>
    <m/>
    <m/>
    <m/>
    <m/>
    <m/>
    <m/>
    <m/>
    <m/>
    <m/>
    <m/>
    <m/>
  </r>
  <r>
    <b v="1"/>
    <m/>
    <s v="L-9999-414833384"/>
    <s v="1138316458"/>
    <s v="Qd"/>
    <m/>
    <s v="III 58, 1"/>
    <s v="III 58, 1"/>
    <m/>
    <m/>
    <x v="0"/>
    <m/>
    <m/>
    <m/>
    <m/>
    <m/>
    <m/>
    <m/>
    <m/>
    <m/>
    <m/>
    <m/>
    <m/>
    <m/>
    <m/>
    <m/>
    <x v="0"/>
    <m/>
    <m/>
    <m/>
    <m/>
    <m/>
    <m/>
    <m/>
    <m/>
    <m/>
    <m/>
    <m/>
    <m/>
    <m/>
    <m/>
    <m/>
    <m/>
    <m/>
    <m/>
    <m/>
    <m/>
    <m/>
    <m/>
    <m/>
    <m/>
    <m/>
    <m/>
    <m/>
    <m/>
    <m/>
    <m/>
    <m/>
    <m/>
    <m/>
    <m/>
    <m/>
    <m/>
    <m/>
    <m/>
    <m/>
    <m/>
    <m/>
    <m/>
    <m/>
    <m/>
    <m/>
    <m/>
    <m/>
    <m/>
    <m/>
    <m/>
    <m/>
    <m/>
    <m/>
    <m/>
    <m/>
    <m/>
    <m/>
    <m/>
    <m/>
    <m/>
    <m/>
    <m/>
    <m/>
    <m/>
    <m/>
    <m/>
    <m/>
    <m/>
    <m/>
    <m/>
    <m/>
    <m/>
  </r>
  <r>
    <b v="0"/>
    <n v="504"/>
    <s v="L-1875-670821322"/>
    <s v="120880068X"/>
    <m/>
    <s v="https://portal.dnb.de/opac.htm?method=simpleSearch&amp;cqlMode=true&amp;query=idn%3D120880068X"/>
    <s v="III 58, 1 (1.angebundenes Werk)"/>
    <m/>
    <m/>
    <m/>
    <x v="0"/>
    <m/>
    <m/>
    <m/>
    <m/>
    <m/>
    <m/>
    <m/>
    <m/>
    <m/>
    <m/>
    <m/>
    <m/>
    <m/>
    <m/>
    <m/>
    <x v="0"/>
    <m/>
    <m/>
    <m/>
    <m/>
    <m/>
    <m/>
    <m/>
    <m/>
    <m/>
    <m/>
    <m/>
    <m/>
    <m/>
    <m/>
    <m/>
    <m/>
    <m/>
    <m/>
    <m/>
    <m/>
    <m/>
    <m/>
    <m/>
    <m/>
    <m/>
    <m/>
    <m/>
    <n v="0"/>
    <m/>
    <m/>
    <m/>
    <m/>
    <m/>
    <m/>
    <m/>
    <m/>
    <m/>
    <m/>
    <m/>
    <m/>
    <m/>
    <m/>
    <m/>
    <m/>
    <m/>
    <m/>
    <m/>
    <m/>
    <m/>
    <m/>
    <m/>
    <m/>
    <m/>
    <m/>
    <m/>
    <m/>
    <m/>
    <m/>
    <m/>
    <m/>
    <m/>
    <m/>
    <m/>
    <m/>
    <m/>
    <m/>
    <m/>
    <m/>
    <m/>
    <m/>
    <m/>
    <m/>
  </r>
  <r>
    <b v="1"/>
    <n v="502"/>
    <s v="L-1534-154007358"/>
    <s v="993918859"/>
    <s v="Aal"/>
    <s v="https://portal.dnb.de/opac.htm?method=simpleSearch&amp;cqlMode=true&amp;query=idn%3D993918859"/>
    <s v="III 58, 2"/>
    <s v="III 58, 2"/>
    <s v="X"/>
    <s v="Gewebeeinband"/>
    <x v="1"/>
    <s v="80° bis 110°, einseitig digitalisierbar?"/>
    <s v="hohler Rücken"/>
    <m/>
    <m/>
    <m/>
    <n v="0"/>
    <m/>
    <m/>
    <m/>
    <m/>
    <m/>
    <m/>
    <m/>
    <m/>
    <m/>
    <x v="0"/>
    <m/>
    <m/>
    <m/>
    <m/>
    <m/>
    <m/>
    <m/>
    <m/>
    <m/>
    <m/>
    <m/>
    <m/>
    <m/>
    <m/>
    <m/>
    <m/>
    <m/>
    <m/>
    <m/>
    <m/>
    <m/>
    <m/>
    <m/>
    <m/>
    <m/>
    <m/>
    <m/>
    <n v="0"/>
    <m/>
    <m/>
    <m/>
    <m/>
    <m/>
    <m/>
    <m/>
    <m/>
    <m/>
    <m/>
    <m/>
    <m/>
    <m/>
    <m/>
    <m/>
    <m/>
    <m/>
    <m/>
    <m/>
    <m/>
    <m/>
    <m/>
    <m/>
    <m/>
    <m/>
    <m/>
    <m/>
    <m/>
    <m/>
    <m/>
    <m/>
    <m/>
    <m/>
    <m/>
    <m/>
    <m/>
    <m/>
    <m/>
    <m/>
    <m/>
    <m/>
    <m/>
    <m/>
    <m/>
  </r>
  <r>
    <b v="1"/>
    <n v="503"/>
    <s v="L-1537-315492368"/>
    <s v="1066961964"/>
    <s v="Aaf"/>
    <s v="https://portal.dnb.de/opac.htm?method=simpleSearch&amp;cqlMode=true&amp;query=idn%3D1066961964"/>
    <s v="III 58, 3"/>
    <s v="III 58, 3"/>
    <m/>
    <m/>
    <x v="0"/>
    <m/>
    <m/>
    <m/>
    <m/>
    <m/>
    <m/>
    <m/>
    <m/>
    <m/>
    <m/>
    <m/>
    <m/>
    <m/>
    <m/>
    <m/>
    <x v="0"/>
    <m/>
    <m/>
    <m/>
    <m/>
    <m/>
    <m/>
    <m/>
    <m/>
    <m/>
    <m/>
    <m/>
    <m/>
    <m/>
    <m/>
    <m/>
    <m/>
    <m/>
    <m/>
    <m/>
    <m/>
    <m/>
    <m/>
    <m/>
    <m/>
    <m/>
    <m/>
    <m/>
    <n v="0"/>
    <m/>
    <m/>
    <m/>
    <m/>
    <m/>
    <m/>
    <m/>
    <m/>
    <m/>
    <m/>
    <m/>
    <m/>
    <m/>
    <m/>
    <m/>
    <m/>
    <m/>
    <m/>
    <m/>
    <m/>
    <m/>
    <m/>
    <m/>
    <m/>
    <m/>
    <m/>
    <m/>
    <m/>
    <m/>
    <m/>
    <m/>
    <m/>
    <m/>
    <m/>
    <m/>
    <m/>
    <m/>
    <m/>
    <m/>
    <m/>
    <m/>
    <m/>
    <m/>
    <m/>
  </r>
  <r>
    <b v="1"/>
    <n v="505"/>
    <s v="L-1546-167294946"/>
    <s v="99897188X"/>
    <s v="Aal"/>
    <s v="https://portal.dnb.de/opac.htm?method=simpleSearch&amp;cqlMode=true&amp;query=idn%3D99897188X"/>
    <s v="III 58, 3 a"/>
    <s v="III 58, 3 a"/>
    <m/>
    <s v="Papier- oder Pappeinband"/>
    <x v="1"/>
    <s v="180°"/>
    <m/>
    <m/>
    <m/>
    <m/>
    <n v="0"/>
    <m/>
    <m/>
    <m/>
    <m/>
    <m/>
    <m/>
    <m/>
    <m/>
    <m/>
    <x v="0"/>
    <m/>
    <m/>
    <m/>
    <m/>
    <m/>
    <m/>
    <m/>
    <m/>
    <m/>
    <m/>
    <m/>
    <m/>
    <m/>
    <m/>
    <m/>
    <m/>
    <m/>
    <m/>
    <m/>
    <m/>
    <m/>
    <m/>
    <m/>
    <m/>
    <m/>
    <m/>
    <m/>
    <n v="0"/>
    <m/>
    <m/>
    <m/>
    <m/>
    <m/>
    <m/>
    <m/>
    <m/>
    <m/>
    <m/>
    <m/>
    <m/>
    <m/>
    <m/>
    <m/>
    <m/>
    <m/>
    <m/>
    <m/>
    <m/>
    <m/>
    <m/>
    <m/>
    <m/>
    <m/>
    <m/>
    <m/>
    <m/>
    <m/>
    <m/>
    <m/>
    <m/>
    <m/>
    <m/>
    <m/>
    <m/>
    <m/>
    <m/>
    <m/>
    <m/>
    <m/>
    <m/>
    <m/>
    <m/>
  </r>
  <r>
    <b v="1"/>
    <n v="506"/>
    <s v="L-1548-154006998"/>
    <s v="993918581"/>
    <s v="Aal"/>
    <s v="https://portal.dnb.de/opac.htm?method=simpleSearch&amp;cqlMode=true&amp;query=idn%3D993918581"/>
    <s v="III 58, 3 b"/>
    <s v="III 58, 3 b"/>
    <m/>
    <m/>
    <x v="0"/>
    <m/>
    <m/>
    <m/>
    <m/>
    <m/>
    <m/>
    <m/>
    <m/>
    <m/>
    <m/>
    <m/>
    <m/>
    <m/>
    <m/>
    <m/>
    <x v="0"/>
    <m/>
    <m/>
    <m/>
    <m/>
    <m/>
    <m/>
    <m/>
    <m/>
    <m/>
    <m/>
    <m/>
    <m/>
    <m/>
    <m/>
    <m/>
    <m/>
    <m/>
    <m/>
    <m/>
    <m/>
    <m/>
    <m/>
    <m/>
    <m/>
    <m/>
    <m/>
    <m/>
    <n v="0"/>
    <m/>
    <m/>
    <m/>
    <m/>
    <m/>
    <m/>
    <m/>
    <m/>
    <m/>
    <m/>
    <m/>
    <m/>
    <m/>
    <m/>
    <m/>
    <m/>
    <m/>
    <m/>
    <m/>
    <m/>
    <m/>
    <m/>
    <m/>
    <m/>
    <m/>
    <m/>
    <m/>
    <m/>
    <m/>
    <m/>
    <m/>
    <m/>
    <m/>
    <m/>
    <m/>
    <m/>
    <m/>
    <m/>
    <m/>
    <m/>
    <m/>
    <m/>
    <m/>
    <m/>
  </r>
  <r>
    <b v="1"/>
    <n v="507"/>
    <s v="L-1548-154041092"/>
    <s v="993931456"/>
    <s v="Aal"/>
    <s v="https://portal.dnb.de/opac.htm?method=simpleSearch&amp;cqlMode=true&amp;query=idn%3D993931456"/>
    <s v="III 58, 3 c"/>
    <s v="III 58, 3 c"/>
    <m/>
    <s v="Halbpergamentband"/>
    <x v="1"/>
    <s v="180°"/>
    <m/>
    <m/>
    <m/>
    <m/>
    <n v="0"/>
    <m/>
    <m/>
    <m/>
    <m/>
    <m/>
    <m/>
    <m/>
    <m/>
    <m/>
    <x v="0"/>
    <m/>
    <m/>
    <m/>
    <m/>
    <m/>
    <m/>
    <m/>
    <m/>
    <m/>
    <m/>
    <m/>
    <m/>
    <m/>
    <m/>
    <m/>
    <m/>
    <m/>
    <m/>
    <m/>
    <m/>
    <m/>
    <m/>
    <m/>
    <m/>
    <m/>
    <m/>
    <m/>
    <n v="0"/>
    <m/>
    <m/>
    <m/>
    <m/>
    <m/>
    <m/>
    <m/>
    <m/>
    <m/>
    <m/>
    <m/>
    <m/>
    <m/>
    <m/>
    <m/>
    <m/>
    <m/>
    <m/>
    <m/>
    <m/>
    <m/>
    <m/>
    <m/>
    <m/>
    <m/>
    <m/>
    <m/>
    <m/>
    <m/>
    <m/>
    <m/>
    <m/>
    <m/>
    <m/>
    <m/>
    <m/>
    <m/>
    <m/>
    <m/>
    <m/>
    <m/>
    <m/>
    <m/>
    <m/>
  </r>
  <r>
    <b v="1"/>
    <n v="508"/>
    <s v="L-1548-153700858"/>
    <s v="993850308"/>
    <s v="Aal"/>
    <s v="https://portal.dnb.de/opac.htm?method=simpleSearch&amp;cqlMode=true&amp;query=idn%3D993850308"/>
    <s v="III 58, 3 d"/>
    <s v="III 58, 3 d"/>
    <m/>
    <m/>
    <x v="0"/>
    <m/>
    <m/>
    <m/>
    <m/>
    <m/>
    <m/>
    <m/>
    <m/>
    <m/>
    <m/>
    <m/>
    <m/>
    <m/>
    <m/>
    <m/>
    <x v="0"/>
    <m/>
    <m/>
    <m/>
    <m/>
    <m/>
    <m/>
    <m/>
    <m/>
    <m/>
    <m/>
    <m/>
    <m/>
    <m/>
    <m/>
    <m/>
    <m/>
    <m/>
    <m/>
    <m/>
    <m/>
    <m/>
    <m/>
    <m/>
    <m/>
    <m/>
    <m/>
    <m/>
    <n v="0"/>
    <m/>
    <m/>
    <m/>
    <m/>
    <m/>
    <m/>
    <m/>
    <m/>
    <m/>
    <m/>
    <m/>
    <m/>
    <m/>
    <m/>
    <m/>
    <m/>
    <m/>
    <m/>
    <m/>
    <m/>
    <m/>
    <m/>
    <m/>
    <m/>
    <m/>
    <m/>
    <m/>
    <m/>
    <m/>
    <m/>
    <m/>
    <m/>
    <m/>
    <m/>
    <m/>
    <m/>
    <m/>
    <m/>
    <m/>
    <m/>
    <m/>
    <m/>
    <m/>
    <m/>
  </r>
  <r>
    <b v="1"/>
    <n v="509"/>
    <s v="L-1548-16758801X"/>
    <s v="999128655"/>
    <s v="Aal"/>
    <s v="https://portal.dnb.de/opac.htm?method=simpleSearch&amp;cqlMode=true&amp;query=idn%3D999128655"/>
    <s v="III 58, 3 e"/>
    <s v="III 58, 3 e"/>
    <m/>
    <s v="Papier- oder Pappeinband"/>
    <x v="1"/>
    <s v="180°"/>
    <s v="hohler Rücken"/>
    <m/>
    <m/>
    <s v="Signaturfahne austauschen"/>
    <n v="0"/>
    <m/>
    <m/>
    <m/>
    <m/>
    <m/>
    <m/>
    <m/>
    <m/>
    <m/>
    <x v="0"/>
    <m/>
    <m/>
    <m/>
    <m/>
    <m/>
    <m/>
    <m/>
    <m/>
    <m/>
    <m/>
    <m/>
    <m/>
    <m/>
    <m/>
    <m/>
    <m/>
    <m/>
    <m/>
    <m/>
    <m/>
    <m/>
    <m/>
    <m/>
    <m/>
    <m/>
    <m/>
    <m/>
    <n v="0"/>
    <m/>
    <m/>
    <m/>
    <m/>
    <m/>
    <m/>
    <m/>
    <m/>
    <m/>
    <m/>
    <m/>
    <m/>
    <m/>
    <m/>
    <m/>
    <m/>
    <m/>
    <m/>
    <m/>
    <m/>
    <m/>
    <m/>
    <m/>
    <m/>
    <m/>
    <m/>
    <m/>
    <m/>
    <m/>
    <m/>
    <m/>
    <m/>
    <m/>
    <m/>
    <m/>
    <m/>
    <m/>
    <m/>
    <m/>
    <m/>
    <m/>
    <m/>
    <m/>
    <m/>
  </r>
  <r>
    <b v="1"/>
    <n v="510"/>
    <s v="L-1549-169167011"/>
    <s v="999794914"/>
    <s v="Aal"/>
    <s v="https://portal.dnb.de/opac.htm?method=simpleSearch&amp;cqlMode=true&amp;query=idn%3D999794914"/>
    <s v="III 58, 3 f"/>
    <s v="III 58, 3 f"/>
    <m/>
    <m/>
    <x v="0"/>
    <m/>
    <m/>
    <m/>
    <m/>
    <m/>
    <m/>
    <m/>
    <m/>
    <m/>
    <m/>
    <m/>
    <m/>
    <m/>
    <m/>
    <m/>
    <x v="0"/>
    <m/>
    <m/>
    <m/>
    <m/>
    <m/>
    <m/>
    <m/>
    <m/>
    <m/>
    <m/>
    <m/>
    <m/>
    <m/>
    <m/>
    <m/>
    <m/>
    <m/>
    <m/>
    <m/>
    <m/>
    <m/>
    <m/>
    <m/>
    <m/>
    <m/>
    <m/>
    <m/>
    <n v="0"/>
    <m/>
    <m/>
    <m/>
    <m/>
    <m/>
    <m/>
    <m/>
    <m/>
    <m/>
    <m/>
    <m/>
    <m/>
    <m/>
    <m/>
    <m/>
    <m/>
    <m/>
    <m/>
    <m/>
    <m/>
    <m/>
    <m/>
    <m/>
    <m/>
    <m/>
    <m/>
    <m/>
    <m/>
    <m/>
    <m/>
    <m/>
    <m/>
    <m/>
    <m/>
    <m/>
    <m/>
    <m/>
    <m/>
    <m/>
    <m/>
    <m/>
    <m/>
    <m/>
    <m/>
  </r>
  <r>
    <b v="1"/>
    <n v="511"/>
    <s v="L-1549-154523437"/>
    <s v="994116098"/>
    <s v="Aal"/>
    <s v="https://portal.dnb.de/opac.htm?method=simpleSearch&amp;cqlMode=true&amp;query=idn%3D994116098"/>
    <s v="III 58, 3 g"/>
    <s v="III 58, 3 g"/>
    <m/>
    <m/>
    <x v="0"/>
    <m/>
    <m/>
    <m/>
    <m/>
    <m/>
    <m/>
    <m/>
    <m/>
    <m/>
    <m/>
    <m/>
    <m/>
    <m/>
    <m/>
    <m/>
    <x v="0"/>
    <m/>
    <m/>
    <m/>
    <m/>
    <m/>
    <m/>
    <m/>
    <m/>
    <m/>
    <m/>
    <m/>
    <m/>
    <m/>
    <m/>
    <m/>
    <m/>
    <m/>
    <m/>
    <m/>
    <m/>
    <m/>
    <m/>
    <m/>
    <m/>
    <m/>
    <m/>
    <m/>
    <n v="0"/>
    <m/>
    <m/>
    <m/>
    <m/>
    <m/>
    <m/>
    <m/>
    <m/>
    <m/>
    <m/>
    <m/>
    <m/>
    <m/>
    <m/>
    <m/>
    <m/>
    <m/>
    <m/>
    <m/>
    <m/>
    <m/>
    <m/>
    <m/>
    <m/>
    <m/>
    <m/>
    <m/>
    <m/>
    <m/>
    <m/>
    <m/>
    <m/>
    <m/>
    <m/>
    <m/>
    <m/>
    <m/>
    <m/>
    <m/>
    <m/>
    <m/>
    <m/>
    <m/>
    <m/>
  </r>
  <r>
    <b v="1"/>
    <n v="512"/>
    <s v="L-1549-154872075"/>
    <s v="994252374"/>
    <s v="Aal"/>
    <s v="https://portal.dnb.de/opac.htm?method=simpleSearch&amp;cqlMode=true&amp;query=idn%3D994252374"/>
    <s v="III 58, 3 h"/>
    <s v="III 58, 3 h"/>
    <m/>
    <s v="Halbpergamentband"/>
    <x v="1"/>
    <s v="180°"/>
    <s v="hohler Rücken"/>
    <m/>
    <m/>
    <m/>
    <n v="0"/>
    <m/>
    <m/>
    <m/>
    <m/>
    <m/>
    <m/>
    <m/>
    <m/>
    <m/>
    <x v="0"/>
    <m/>
    <m/>
    <m/>
    <m/>
    <m/>
    <m/>
    <m/>
    <m/>
    <m/>
    <m/>
    <m/>
    <m/>
    <m/>
    <m/>
    <m/>
    <m/>
    <m/>
    <m/>
    <m/>
    <m/>
    <m/>
    <m/>
    <m/>
    <m/>
    <m/>
    <m/>
    <m/>
    <n v="0"/>
    <m/>
    <m/>
    <m/>
    <m/>
    <m/>
    <m/>
    <m/>
    <m/>
    <m/>
    <m/>
    <m/>
    <m/>
    <m/>
    <m/>
    <m/>
    <m/>
    <m/>
    <m/>
    <m/>
    <m/>
    <m/>
    <m/>
    <m/>
    <m/>
    <m/>
    <m/>
    <m/>
    <m/>
    <m/>
    <m/>
    <m/>
    <m/>
    <m/>
    <m/>
    <m/>
    <m/>
    <m/>
    <m/>
    <m/>
    <m/>
    <m/>
    <m/>
    <m/>
    <m/>
  </r>
  <r>
    <b v="1"/>
    <n v="513"/>
    <s v="L-1549-15453336X"/>
    <s v="572342640"/>
    <s v="Aal"/>
    <s v="https://portal.dnb.de/opac.htm?method=simpleSearch&amp;cqlMode=true&amp;query=idn%3D572342640"/>
    <s v="III 58, 3 i"/>
    <s v="III 58, 3 i"/>
    <m/>
    <s v="Halbpergamentband"/>
    <x v="1"/>
    <s v="180°"/>
    <m/>
    <m/>
    <m/>
    <m/>
    <n v="0"/>
    <m/>
    <m/>
    <m/>
    <m/>
    <m/>
    <m/>
    <m/>
    <m/>
    <m/>
    <x v="0"/>
    <m/>
    <m/>
    <m/>
    <m/>
    <m/>
    <m/>
    <m/>
    <m/>
    <m/>
    <m/>
    <m/>
    <m/>
    <m/>
    <m/>
    <m/>
    <m/>
    <m/>
    <m/>
    <m/>
    <m/>
    <m/>
    <m/>
    <m/>
    <m/>
    <m/>
    <m/>
    <m/>
    <n v="0"/>
    <m/>
    <m/>
    <m/>
    <m/>
    <m/>
    <m/>
    <m/>
    <m/>
    <m/>
    <m/>
    <m/>
    <m/>
    <m/>
    <m/>
    <m/>
    <m/>
    <m/>
    <m/>
    <m/>
    <m/>
    <m/>
    <m/>
    <m/>
    <m/>
    <m/>
    <m/>
    <m/>
    <m/>
    <m/>
    <m/>
    <m/>
    <m/>
    <m/>
    <m/>
    <m/>
    <m/>
    <m/>
    <m/>
    <m/>
    <m/>
    <m/>
    <m/>
    <m/>
    <m/>
  </r>
  <r>
    <b v="1"/>
    <n v="514"/>
    <s v="L-1549-15453353X"/>
    <s v="572342640"/>
    <s v="Aal"/>
    <s v="https://portal.dnb.de/opac.htm?method=simpleSearch&amp;cqlMode=true&amp;query=idn%3D572342640"/>
    <s v="III 58, 3 ia"/>
    <s v="III 58, 3 ia"/>
    <m/>
    <m/>
    <x v="0"/>
    <m/>
    <m/>
    <m/>
    <m/>
    <m/>
    <m/>
    <m/>
    <m/>
    <m/>
    <m/>
    <m/>
    <m/>
    <m/>
    <m/>
    <m/>
    <x v="0"/>
    <m/>
    <m/>
    <m/>
    <m/>
    <m/>
    <m/>
    <m/>
    <m/>
    <m/>
    <m/>
    <m/>
    <m/>
    <m/>
    <m/>
    <m/>
    <m/>
    <m/>
    <m/>
    <m/>
    <m/>
    <m/>
    <m/>
    <m/>
    <m/>
    <m/>
    <m/>
    <m/>
    <n v="0"/>
    <m/>
    <m/>
    <m/>
    <m/>
    <m/>
    <m/>
    <m/>
    <m/>
    <m/>
    <m/>
    <m/>
    <m/>
    <m/>
    <m/>
    <m/>
    <m/>
    <m/>
    <m/>
    <m/>
    <m/>
    <m/>
    <m/>
    <m/>
    <m/>
    <m/>
    <m/>
    <m/>
    <m/>
    <m/>
    <m/>
    <m/>
    <m/>
    <m/>
    <m/>
    <m/>
    <m/>
    <m/>
    <m/>
    <m/>
    <m/>
    <m/>
    <m/>
    <m/>
    <m/>
  </r>
  <r>
    <b v="1"/>
    <n v="515"/>
    <s v="L-1965-159364442"/>
    <s v="995380783"/>
    <s v="Aal"/>
    <s v="https://portal.dnb.de/opac.htm?method=simpleSearch&amp;cqlMode=true&amp;query=idn%3D995380783"/>
    <s v="III 58, 3 k"/>
    <s v="III 58, 3 k"/>
    <m/>
    <s v="Halbpergamentband"/>
    <x v="1"/>
    <s v="180°"/>
    <m/>
    <m/>
    <m/>
    <m/>
    <n v="0"/>
    <m/>
    <m/>
    <m/>
    <m/>
    <m/>
    <m/>
    <m/>
    <m/>
    <m/>
    <x v="0"/>
    <m/>
    <m/>
    <m/>
    <m/>
    <m/>
    <m/>
    <m/>
    <m/>
    <m/>
    <m/>
    <m/>
    <m/>
    <m/>
    <m/>
    <m/>
    <m/>
    <m/>
    <m/>
    <m/>
    <m/>
    <m/>
    <m/>
    <m/>
    <m/>
    <m/>
    <m/>
    <m/>
    <n v="0"/>
    <m/>
    <m/>
    <m/>
    <m/>
    <m/>
    <m/>
    <m/>
    <m/>
    <m/>
    <m/>
    <m/>
    <m/>
    <m/>
    <m/>
    <m/>
    <m/>
    <m/>
    <m/>
    <m/>
    <m/>
    <m/>
    <m/>
    <m/>
    <m/>
    <m/>
    <m/>
    <m/>
    <m/>
    <m/>
    <m/>
    <m/>
    <m/>
    <m/>
    <m/>
    <m/>
    <m/>
    <m/>
    <m/>
    <m/>
    <m/>
    <m/>
    <m/>
    <m/>
    <m/>
  </r>
  <r>
    <b v="1"/>
    <n v="516"/>
    <s v="L-1550-167081977"/>
    <s v="998859680"/>
    <s v="Aal"/>
    <s v="https://portal.dnb.de/opac.htm?method=simpleSearch&amp;cqlMode=true&amp;query=idn%3D998859680"/>
    <s v="III 58, 3 m"/>
    <s v="III 58, 3 m"/>
    <m/>
    <s v="Halbpergamentband"/>
    <x v="1"/>
    <s v="180°"/>
    <s v="hohler Rücken"/>
    <m/>
    <m/>
    <m/>
    <n v="0"/>
    <m/>
    <m/>
    <m/>
    <m/>
    <m/>
    <m/>
    <m/>
    <m/>
    <m/>
    <x v="0"/>
    <m/>
    <m/>
    <m/>
    <m/>
    <m/>
    <m/>
    <m/>
    <m/>
    <m/>
    <m/>
    <m/>
    <m/>
    <m/>
    <m/>
    <m/>
    <m/>
    <m/>
    <m/>
    <m/>
    <m/>
    <m/>
    <m/>
    <m/>
    <m/>
    <m/>
    <m/>
    <m/>
    <n v="0"/>
    <m/>
    <m/>
    <m/>
    <m/>
    <m/>
    <m/>
    <m/>
    <m/>
    <m/>
    <m/>
    <m/>
    <m/>
    <m/>
    <m/>
    <m/>
    <m/>
    <m/>
    <m/>
    <m/>
    <m/>
    <m/>
    <m/>
    <m/>
    <m/>
    <m/>
    <m/>
    <m/>
    <m/>
    <m/>
    <m/>
    <m/>
    <m/>
    <m/>
    <m/>
    <m/>
    <m/>
    <m/>
    <m/>
    <m/>
    <m/>
    <m/>
    <m/>
    <m/>
    <m/>
  </r>
  <r>
    <b v="1"/>
    <n v="517"/>
    <s v="L-1559-179548115"/>
    <s v="1003362400"/>
    <s v="Aal"/>
    <s v="https://portal.dnb.de/opac.htm?method=simpleSearch&amp;cqlMode=true&amp;query=idn%3D1003362400"/>
    <s v="III 58, 3 n"/>
    <s v="III 58, 3 n"/>
    <m/>
    <s v="Halbledereinband"/>
    <x v="1"/>
    <s v="180°"/>
    <m/>
    <m/>
    <m/>
    <m/>
    <n v="0"/>
    <m/>
    <m/>
    <m/>
    <m/>
    <m/>
    <m/>
    <m/>
    <m/>
    <m/>
    <x v="0"/>
    <m/>
    <m/>
    <m/>
    <m/>
    <m/>
    <m/>
    <m/>
    <m/>
    <m/>
    <m/>
    <m/>
    <m/>
    <m/>
    <m/>
    <m/>
    <m/>
    <m/>
    <m/>
    <m/>
    <m/>
    <m/>
    <m/>
    <m/>
    <m/>
    <m/>
    <m/>
    <m/>
    <n v="0"/>
    <m/>
    <m/>
    <m/>
    <m/>
    <m/>
    <m/>
    <m/>
    <m/>
    <m/>
    <m/>
    <m/>
    <m/>
    <m/>
    <m/>
    <m/>
    <m/>
    <m/>
    <m/>
    <m/>
    <m/>
    <m/>
    <m/>
    <m/>
    <m/>
    <m/>
    <m/>
    <m/>
    <m/>
    <m/>
    <m/>
    <m/>
    <m/>
    <m/>
    <m/>
    <m/>
    <m/>
    <m/>
    <m/>
    <m/>
    <m/>
    <m/>
    <m/>
    <m/>
    <m/>
  </r>
  <r>
    <b v="1"/>
    <n v="518"/>
    <s v="L-1551-154031127"/>
    <s v="993921655"/>
    <s v="Aal"/>
    <s v="https://portal.dnb.de/opac.htm?method=simpleSearch&amp;cqlMode=true&amp;query=idn%3D993921655"/>
    <s v="III 58, 3 o"/>
    <s v="III 58, 3 o"/>
    <m/>
    <m/>
    <x v="0"/>
    <m/>
    <m/>
    <m/>
    <m/>
    <m/>
    <m/>
    <m/>
    <m/>
    <m/>
    <m/>
    <m/>
    <m/>
    <m/>
    <m/>
    <m/>
    <x v="0"/>
    <m/>
    <m/>
    <m/>
    <m/>
    <m/>
    <m/>
    <m/>
    <m/>
    <m/>
    <m/>
    <m/>
    <m/>
    <m/>
    <m/>
    <m/>
    <m/>
    <m/>
    <m/>
    <m/>
    <m/>
    <m/>
    <m/>
    <m/>
    <m/>
    <m/>
    <m/>
    <m/>
    <n v="0"/>
    <m/>
    <m/>
    <m/>
    <m/>
    <m/>
    <m/>
    <m/>
    <m/>
    <m/>
    <m/>
    <m/>
    <m/>
    <m/>
    <m/>
    <m/>
    <m/>
    <m/>
    <m/>
    <m/>
    <m/>
    <m/>
    <m/>
    <m/>
    <m/>
    <m/>
    <m/>
    <m/>
    <m/>
    <m/>
    <m/>
    <m/>
    <m/>
    <m/>
    <m/>
    <m/>
    <m/>
    <m/>
    <m/>
    <m/>
    <m/>
    <m/>
    <m/>
    <m/>
    <m/>
  </r>
  <r>
    <b v="1"/>
    <n v="519"/>
    <s v="L-1551-154011436"/>
    <s v="993919928"/>
    <s v="Aal"/>
    <s v="https://portal.dnb.de/opac.htm?method=simpleSearch&amp;cqlMode=true&amp;query=idn%3D993919928"/>
    <s v="III 58, 3 p"/>
    <s v="III 58, 3 p"/>
    <m/>
    <m/>
    <x v="0"/>
    <m/>
    <m/>
    <m/>
    <m/>
    <m/>
    <m/>
    <m/>
    <m/>
    <m/>
    <m/>
    <m/>
    <m/>
    <m/>
    <m/>
    <m/>
    <x v="0"/>
    <m/>
    <m/>
    <m/>
    <m/>
    <m/>
    <m/>
    <m/>
    <m/>
    <m/>
    <m/>
    <m/>
    <m/>
    <m/>
    <m/>
    <m/>
    <m/>
    <m/>
    <m/>
    <m/>
    <m/>
    <m/>
    <m/>
    <m/>
    <m/>
    <m/>
    <m/>
    <m/>
    <n v="0"/>
    <m/>
    <m/>
    <m/>
    <m/>
    <m/>
    <m/>
    <m/>
    <m/>
    <m/>
    <m/>
    <m/>
    <m/>
    <m/>
    <m/>
    <m/>
    <m/>
    <m/>
    <m/>
    <m/>
    <m/>
    <m/>
    <m/>
    <m/>
    <m/>
    <m/>
    <m/>
    <m/>
    <m/>
    <m/>
    <m/>
    <m/>
    <m/>
    <m/>
    <m/>
    <m/>
    <m/>
    <m/>
    <m/>
    <m/>
    <m/>
    <m/>
    <m/>
    <m/>
    <m/>
  </r>
  <r>
    <b v="1"/>
    <n v="520"/>
    <s v="L-1551-154007749"/>
    <s v="993919243"/>
    <s v="Aal"/>
    <s v="https://portal.dnb.de/opac.htm?method=simpleSearch&amp;cqlMode=true&amp;query=idn%3D993919243"/>
    <s v="III 58, 3 q"/>
    <s v="III 58, 3 q"/>
    <m/>
    <s v="Halbpergamentband"/>
    <x v="1"/>
    <s v="180°"/>
    <m/>
    <m/>
    <m/>
    <m/>
    <n v="0"/>
    <m/>
    <m/>
    <m/>
    <m/>
    <m/>
    <m/>
    <m/>
    <m/>
    <m/>
    <x v="0"/>
    <m/>
    <m/>
    <m/>
    <m/>
    <m/>
    <m/>
    <m/>
    <m/>
    <m/>
    <m/>
    <m/>
    <m/>
    <m/>
    <m/>
    <m/>
    <m/>
    <m/>
    <m/>
    <m/>
    <m/>
    <m/>
    <m/>
    <m/>
    <m/>
    <m/>
    <m/>
    <m/>
    <n v="0"/>
    <m/>
    <m/>
    <m/>
    <m/>
    <m/>
    <m/>
    <m/>
    <m/>
    <m/>
    <m/>
    <m/>
    <m/>
    <m/>
    <m/>
    <m/>
    <m/>
    <m/>
    <m/>
    <m/>
    <m/>
    <m/>
    <m/>
    <m/>
    <m/>
    <m/>
    <m/>
    <m/>
    <m/>
    <m/>
    <m/>
    <m/>
    <m/>
    <m/>
    <m/>
    <m/>
    <m/>
    <m/>
    <m/>
    <m/>
    <m/>
    <m/>
    <m/>
    <m/>
    <m/>
  </r>
  <r>
    <b v="1"/>
    <n v="521"/>
    <s v="L-1551-154007935"/>
    <s v="996746560"/>
    <s v="Aal"/>
    <s v="https://portal.dnb.de/opac.htm?method=simpleSearch&amp;cqlMode=true&amp;query=idn%3D996746560"/>
    <s v="III 58, 3 qa"/>
    <s v="III 58, 3 qa"/>
    <m/>
    <s v="Halbpergamentband"/>
    <x v="1"/>
    <s v="180°"/>
    <m/>
    <m/>
    <m/>
    <m/>
    <n v="0"/>
    <m/>
    <m/>
    <m/>
    <m/>
    <m/>
    <m/>
    <m/>
    <m/>
    <m/>
    <x v="0"/>
    <m/>
    <m/>
    <m/>
    <m/>
    <m/>
    <m/>
    <m/>
    <m/>
    <m/>
    <m/>
    <m/>
    <m/>
    <m/>
    <m/>
    <m/>
    <m/>
    <m/>
    <m/>
    <m/>
    <m/>
    <m/>
    <m/>
    <m/>
    <m/>
    <m/>
    <m/>
    <m/>
    <n v="0"/>
    <m/>
    <m/>
    <m/>
    <m/>
    <m/>
    <m/>
    <m/>
    <m/>
    <m/>
    <m/>
    <m/>
    <m/>
    <m/>
    <m/>
    <m/>
    <m/>
    <m/>
    <m/>
    <m/>
    <m/>
    <m/>
    <m/>
    <m/>
    <m/>
    <m/>
    <m/>
    <m/>
    <m/>
    <m/>
    <m/>
    <m/>
    <m/>
    <m/>
    <m/>
    <m/>
    <m/>
    <m/>
    <m/>
    <m/>
    <m/>
    <m/>
    <m/>
    <m/>
    <m/>
  </r>
  <r>
    <b v="1"/>
    <n v="522"/>
    <s v="L-1552-16708402X"/>
    <s v="998861545"/>
    <s v="Aal"/>
    <s v="https://portal.dnb.de/opac.htm?method=simpleSearch&amp;cqlMode=true&amp;query=idn%3D998861545"/>
    <s v="III 58, 3 r"/>
    <s v="III 58, 3 r"/>
    <m/>
    <m/>
    <x v="0"/>
    <m/>
    <m/>
    <m/>
    <m/>
    <m/>
    <m/>
    <m/>
    <m/>
    <m/>
    <m/>
    <m/>
    <m/>
    <m/>
    <m/>
    <m/>
    <x v="0"/>
    <m/>
    <m/>
    <m/>
    <m/>
    <m/>
    <m/>
    <m/>
    <m/>
    <m/>
    <m/>
    <m/>
    <m/>
    <m/>
    <m/>
    <m/>
    <m/>
    <m/>
    <m/>
    <m/>
    <m/>
    <m/>
    <m/>
    <m/>
    <m/>
    <m/>
    <m/>
    <m/>
    <n v="0"/>
    <m/>
    <m/>
    <m/>
    <m/>
    <m/>
    <m/>
    <m/>
    <m/>
    <m/>
    <m/>
    <m/>
    <m/>
    <m/>
    <m/>
    <m/>
    <m/>
    <m/>
    <m/>
    <m/>
    <m/>
    <m/>
    <m/>
    <m/>
    <m/>
    <m/>
    <m/>
    <m/>
    <m/>
    <m/>
    <m/>
    <m/>
    <m/>
    <m/>
    <m/>
    <m/>
    <m/>
    <m/>
    <m/>
    <m/>
    <m/>
    <m/>
    <m/>
    <m/>
    <m/>
  </r>
  <r>
    <b v="1"/>
    <n v="523"/>
    <s v="L-1549-154067296"/>
    <s v="993944442"/>
    <s v="Aal"/>
    <s v="https://portal.dnb.de/opac.htm?method=simpleSearch&amp;cqlMode=true&amp;query=idn%3D993944442"/>
    <s v="III 58, 3 s"/>
    <s v="III 58, 3 s"/>
    <m/>
    <s v="Halbpergamentband"/>
    <x v="1"/>
    <s v="180°"/>
    <m/>
    <m/>
    <m/>
    <m/>
    <n v="0"/>
    <m/>
    <m/>
    <m/>
    <m/>
    <m/>
    <m/>
    <m/>
    <m/>
    <m/>
    <x v="0"/>
    <m/>
    <m/>
    <m/>
    <m/>
    <m/>
    <m/>
    <m/>
    <m/>
    <m/>
    <m/>
    <m/>
    <m/>
    <m/>
    <m/>
    <m/>
    <m/>
    <m/>
    <m/>
    <m/>
    <m/>
    <m/>
    <m/>
    <m/>
    <m/>
    <m/>
    <m/>
    <m/>
    <n v="0"/>
    <m/>
    <m/>
    <m/>
    <m/>
    <m/>
    <m/>
    <m/>
    <m/>
    <m/>
    <m/>
    <m/>
    <m/>
    <m/>
    <m/>
    <m/>
    <m/>
    <m/>
    <m/>
    <m/>
    <m/>
    <m/>
    <m/>
    <m/>
    <m/>
    <m/>
    <m/>
    <m/>
    <m/>
    <m/>
    <m/>
    <m/>
    <m/>
    <m/>
    <m/>
    <m/>
    <m/>
    <m/>
    <m/>
    <m/>
    <m/>
    <m/>
    <m/>
    <m/>
    <m/>
  </r>
  <r>
    <b v="1"/>
    <n v="524"/>
    <s v="L-1536-170698769"/>
    <s v="1000481581"/>
    <s v="Aal"/>
    <s v="https://portal.dnb.de/opac.htm?method=simpleSearch&amp;cqlMode=true&amp;query=idn%3D1000481581"/>
    <s v="III 58, 3 t"/>
    <s v="III 58, 3 t"/>
    <m/>
    <m/>
    <x v="0"/>
    <m/>
    <m/>
    <m/>
    <m/>
    <m/>
    <m/>
    <m/>
    <m/>
    <m/>
    <m/>
    <m/>
    <m/>
    <m/>
    <m/>
    <m/>
    <x v="0"/>
    <m/>
    <m/>
    <m/>
    <m/>
    <m/>
    <m/>
    <m/>
    <m/>
    <m/>
    <m/>
    <m/>
    <m/>
    <m/>
    <m/>
    <m/>
    <m/>
    <m/>
    <m/>
    <m/>
    <m/>
    <m/>
    <m/>
    <m/>
    <m/>
    <m/>
    <m/>
    <m/>
    <n v="0"/>
    <m/>
    <m/>
    <m/>
    <m/>
    <m/>
    <m/>
    <m/>
    <m/>
    <m/>
    <m/>
    <m/>
    <m/>
    <m/>
    <m/>
    <m/>
    <m/>
    <m/>
    <m/>
    <m/>
    <m/>
    <m/>
    <m/>
    <m/>
    <m/>
    <m/>
    <m/>
    <m/>
    <m/>
    <m/>
    <m/>
    <m/>
    <m/>
    <m/>
    <m/>
    <m/>
    <m/>
    <m/>
    <m/>
    <m/>
    <m/>
    <m/>
    <m/>
    <m/>
    <m/>
  </r>
  <r>
    <b v="1"/>
    <n v="525"/>
    <s v="L-1536-170698726"/>
    <s v="1000481581"/>
    <s v="Aal"/>
    <s v="https://portal.dnb.de/opac.htm?method=simpleSearch&amp;cqlMode=true&amp;query=idn%3D1000481581"/>
    <s v="III 58, 3 ta"/>
    <s v="III 58, 3 ta"/>
    <m/>
    <m/>
    <x v="1"/>
    <m/>
    <m/>
    <m/>
    <m/>
    <m/>
    <m/>
    <m/>
    <m/>
    <m/>
    <m/>
    <m/>
    <m/>
    <m/>
    <m/>
    <m/>
    <x v="9"/>
    <m/>
    <s v="x"/>
    <s v="h/E"/>
    <m/>
    <m/>
    <m/>
    <m/>
    <m/>
    <s v="Pa"/>
    <m/>
    <m/>
    <m/>
    <m/>
    <m/>
    <m/>
    <m/>
    <m/>
    <m/>
    <m/>
    <m/>
    <m/>
    <m/>
    <s v="110"/>
    <m/>
    <m/>
    <m/>
    <s v="n"/>
    <n v="0"/>
    <m/>
    <m/>
    <m/>
    <m/>
    <m/>
    <m/>
    <m/>
    <m/>
    <m/>
    <m/>
    <m/>
    <m/>
    <m/>
    <m/>
    <m/>
    <m/>
    <m/>
    <m/>
    <m/>
    <m/>
    <m/>
    <m/>
    <m/>
    <m/>
    <m/>
    <m/>
    <m/>
    <m/>
    <m/>
    <m/>
    <m/>
    <m/>
    <m/>
    <m/>
    <m/>
    <m/>
    <m/>
    <m/>
    <m/>
    <m/>
    <m/>
    <m/>
    <m/>
    <m/>
  </r>
  <r>
    <b v="1"/>
    <n v="526"/>
    <s v="L-1529-167188550"/>
    <s v="998904147"/>
    <s v="Aal"/>
    <s v="https://portal.dnb.de/opac.htm?method=simpleSearch&amp;cqlMode=true&amp;query=idn%3D998904147"/>
    <s v="III 58, 3 u"/>
    <s v="III 58, 3 u"/>
    <m/>
    <s v="Pergamentband"/>
    <x v="2"/>
    <s v="180°"/>
    <s v="Einband mit Schutz- oder Stoßkanten, hohler Rücken"/>
    <m/>
    <s v="Papierumschlag "/>
    <s v="Ja"/>
    <n v="0"/>
    <m/>
    <m/>
    <m/>
    <m/>
    <m/>
    <m/>
    <m/>
    <m/>
    <m/>
    <x v="7"/>
    <m/>
    <s v="x"/>
    <s v="h/E"/>
    <s v="x"/>
    <m/>
    <m/>
    <m/>
    <m/>
    <s v="Pa"/>
    <m/>
    <m/>
    <m/>
    <m/>
    <m/>
    <m/>
    <m/>
    <m/>
    <m/>
    <m/>
    <m/>
    <m/>
    <m/>
    <s v="110"/>
    <m/>
    <m/>
    <m/>
    <s v="n"/>
    <n v="0"/>
    <m/>
    <m/>
    <m/>
    <m/>
    <m/>
    <s v="x sauer"/>
    <s v="x"/>
    <m/>
    <s v="x 110"/>
    <m/>
    <m/>
    <m/>
    <m/>
    <m/>
    <m/>
    <m/>
    <m/>
    <m/>
    <m/>
    <m/>
    <m/>
    <m/>
    <m/>
    <m/>
    <m/>
    <m/>
    <m/>
    <m/>
    <m/>
    <m/>
    <m/>
    <m/>
    <m/>
    <m/>
    <m/>
    <m/>
    <m/>
    <m/>
    <m/>
    <m/>
    <m/>
    <m/>
    <m/>
    <m/>
  </r>
  <r>
    <b v="1"/>
    <n v="527"/>
    <s v="L-1550-154656631"/>
    <s v="994160615"/>
    <s v="Aal"/>
    <s v="https://portal.dnb.de/opac.htm?method=simpleSearch&amp;cqlMode=true&amp;query=idn%3D994160615"/>
    <s v="III 58, 3/1"/>
    <s v="III 58, 3 l"/>
    <m/>
    <m/>
    <x v="0"/>
    <m/>
    <m/>
    <m/>
    <m/>
    <m/>
    <m/>
    <m/>
    <m/>
    <m/>
    <m/>
    <m/>
    <m/>
    <m/>
    <m/>
    <m/>
    <x v="0"/>
    <m/>
    <m/>
    <m/>
    <m/>
    <m/>
    <m/>
    <m/>
    <m/>
    <m/>
    <m/>
    <m/>
    <m/>
    <m/>
    <m/>
    <m/>
    <m/>
    <m/>
    <m/>
    <m/>
    <m/>
    <m/>
    <m/>
    <m/>
    <m/>
    <m/>
    <m/>
    <m/>
    <n v="0"/>
    <m/>
    <m/>
    <m/>
    <m/>
    <m/>
    <m/>
    <m/>
    <m/>
    <m/>
    <m/>
    <m/>
    <m/>
    <m/>
    <m/>
    <m/>
    <m/>
    <m/>
    <m/>
    <m/>
    <m/>
    <m/>
    <m/>
    <m/>
    <m/>
    <m/>
    <m/>
    <m/>
    <m/>
    <m/>
    <m/>
    <m/>
    <m/>
    <m/>
    <m/>
    <m/>
    <m/>
    <m/>
    <m/>
    <m/>
    <m/>
    <m/>
    <m/>
    <m/>
    <m/>
  </r>
  <r>
    <b v="1"/>
    <n v="528"/>
    <s v="L-1548-160372135"/>
    <s v="995662185"/>
    <s v="Aal"/>
    <s v="https://portal.dnb.de/opac.htm?method=simpleSearch&amp;cqlMode=true&amp;query=idn%3D995662185"/>
    <s v="III 58, 4 b"/>
    <s v="III 58, 4 b"/>
    <m/>
    <m/>
    <x v="0"/>
    <m/>
    <m/>
    <m/>
    <m/>
    <m/>
    <m/>
    <m/>
    <m/>
    <m/>
    <m/>
    <m/>
    <m/>
    <m/>
    <m/>
    <m/>
    <x v="0"/>
    <m/>
    <m/>
    <m/>
    <m/>
    <m/>
    <m/>
    <m/>
    <m/>
    <m/>
    <m/>
    <m/>
    <m/>
    <m/>
    <m/>
    <m/>
    <m/>
    <m/>
    <m/>
    <m/>
    <m/>
    <m/>
    <m/>
    <m/>
    <m/>
    <m/>
    <m/>
    <m/>
    <n v="0"/>
    <m/>
    <m/>
    <m/>
    <m/>
    <m/>
    <m/>
    <m/>
    <m/>
    <m/>
    <m/>
    <m/>
    <m/>
    <m/>
    <m/>
    <m/>
    <m/>
    <m/>
    <m/>
    <m/>
    <m/>
    <m/>
    <m/>
    <m/>
    <m/>
    <m/>
    <m/>
    <m/>
    <m/>
    <m/>
    <m/>
    <m/>
    <m/>
    <m/>
    <m/>
    <m/>
    <m/>
    <m/>
    <m/>
    <m/>
    <m/>
    <m/>
    <m/>
    <m/>
    <m/>
  </r>
  <r>
    <b v="1"/>
    <n v="529"/>
    <s v="L-1549-154040134"/>
    <s v="993930492"/>
    <s v="Aal"/>
    <s v="https://portal.dnb.de/opac.htm?method=simpleSearch&amp;cqlMode=true&amp;query=idn%3D993930492"/>
    <s v="III 58, 4 c"/>
    <s v="III 58, 4 c"/>
    <m/>
    <s v="Halbpergamentband"/>
    <x v="1"/>
    <s v="180°"/>
    <m/>
    <m/>
    <m/>
    <m/>
    <n v="0"/>
    <m/>
    <m/>
    <m/>
    <m/>
    <m/>
    <m/>
    <m/>
    <m/>
    <m/>
    <x v="0"/>
    <m/>
    <m/>
    <m/>
    <m/>
    <m/>
    <m/>
    <m/>
    <m/>
    <m/>
    <m/>
    <m/>
    <m/>
    <m/>
    <m/>
    <m/>
    <m/>
    <m/>
    <m/>
    <m/>
    <m/>
    <m/>
    <m/>
    <m/>
    <m/>
    <m/>
    <m/>
    <m/>
    <n v="0"/>
    <m/>
    <m/>
    <m/>
    <m/>
    <m/>
    <m/>
    <m/>
    <m/>
    <m/>
    <m/>
    <m/>
    <m/>
    <m/>
    <m/>
    <m/>
    <m/>
    <m/>
    <m/>
    <m/>
    <m/>
    <m/>
    <m/>
    <m/>
    <m/>
    <m/>
    <m/>
    <m/>
    <m/>
    <m/>
    <m/>
    <m/>
    <m/>
    <m/>
    <m/>
    <m/>
    <m/>
    <m/>
    <m/>
    <m/>
    <m/>
    <m/>
    <m/>
    <m/>
    <m/>
  </r>
  <r>
    <b v="1"/>
    <n v="530"/>
    <s v="L-1550-153948892"/>
    <s v="993885411"/>
    <s v="Aal"/>
    <s v="https://portal.dnb.de/opac.htm?method=simpleSearch&amp;cqlMode=true&amp;query=idn%3D993885411"/>
    <s v="III 58, 4 d"/>
    <s v="III 58, 4 d"/>
    <m/>
    <s v="Halbpergamentband"/>
    <x v="1"/>
    <s v="80° bis 110°, einseitig digitalisierbar?"/>
    <s v="hohler Rücken"/>
    <m/>
    <m/>
    <m/>
    <n v="0"/>
    <m/>
    <m/>
    <m/>
    <m/>
    <m/>
    <m/>
    <m/>
    <m/>
    <m/>
    <x v="0"/>
    <m/>
    <m/>
    <m/>
    <m/>
    <m/>
    <m/>
    <m/>
    <m/>
    <m/>
    <m/>
    <m/>
    <m/>
    <m/>
    <m/>
    <m/>
    <m/>
    <m/>
    <m/>
    <m/>
    <m/>
    <m/>
    <m/>
    <m/>
    <m/>
    <m/>
    <m/>
    <m/>
    <n v="0"/>
    <m/>
    <m/>
    <m/>
    <m/>
    <m/>
    <m/>
    <m/>
    <m/>
    <m/>
    <m/>
    <m/>
    <m/>
    <m/>
    <m/>
    <m/>
    <m/>
    <m/>
    <m/>
    <m/>
    <m/>
    <m/>
    <m/>
    <m/>
    <m/>
    <m/>
    <m/>
    <m/>
    <m/>
    <m/>
    <m/>
    <m/>
    <m/>
    <m/>
    <m/>
    <m/>
    <m/>
    <m/>
    <m/>
    <m/>
    <m/>
    <m/>
    <m/>
    <m/>
    <m/>
  </r>
  <r>
    <b v="1"/>
    <n v="531"/>
    <s v="L-1550-160373263"/>
    <s v="995663084"/>
    <s v="Aal"/>
    <s v="https://portal.dnb.de/opac.htm?method=simpleSearch&amp;cqlMode=true&amp;query=idn%3D995663084"/>
    <s v="III 58, 4 e"/>
    <s v="III 58, 4 e"/>
    <m/>
    <m/>
    <x v="0"/>
    <m/>
    <m/>
    <m/>
    <m/>
    <m/>
    <m/>
    <m/>
    <m/>
    <m/>
    <m/>
    <m/>
    <m/>
    <m/>
    <m/>
    <m/>
    <x v="0"/>
    <m/>
    <m/>
    <m/>
    <m/>
    <m/>
    <m/>
    <m/>
    <m/>
    <m/>
    <m/>
    <m/>
    <m/>
    <m/>
    <m/>
    <m/>
    <m/>
    <m/>
    <m/>
    <m/>
    <m/>
    <m/>
    <m/>
    <m/>
    <m/>
    <m/>
    <m/>
    <m/>
    <n v="0"/>
    <m/>
    <m/>
    <m/>
    <m/>
    <m/>
    <m/>
    <m/>
    <m/>
    <m/>
    <m/>
    <m/>
    <m/>
    <m/>
    <m/>
    <m/>
    <m/>
    <m/>
    <m/>
    <m/>
    <m/>
    <m/>
    <m/>
    <m/>
    <m/>
    <m/>
    <m/>
    <m/>
    <m/>
    <m/>
    <m/>
    <m/>
    <m/>
    <m/>
    <m/>
    <m/>
    <m/>
    <m/>
    <m/>
    <m/>
    <m/>
    <m/>
    <m/>
    <m/>
    <m/>
  </r>
  <r>
    <b v="0"/>
    <n v="532"/>
    <s v="L-1550-175198233"/>
    <s v="1001606396"/>
    <m/>
    <s v="https://portal.dnb.de/opac.htm?method=simpleSearch&amp;cqlMode=true&amp;query=idn%3D1001606396"/>
    <s v="III 58, 4 e"/>
    <m/>
    <m/>
    <m/>
    <x v="0"/>
    <m/>
    <m/>
    <m/>
    <m/>
    <m/>
    <m/>
    <m/>
    <m/>
    <m/>
    <m/>
    <m/>
    <m/>
    <m/>
    <m/>
    <m/>
    <x v="0"/>
    <m/>
    <m/>
    <m/>
    <m/>
    <m/>
    <m/>
    <m/>
    <m/>
    <m/>
    <m/>
    <m/>
    <m/>
    <m/>
    <m/>
    <m/>
    <m/>
    <m/>
    <m/>
    <m/>
    <m/>
    <m/>
    <m/>
    <m/>
    <m/>
    <m/>
    <m/>
    <m/>
    <n v="0"/>
    <m/>
    <m/>
    <m/>
    <m/>
    <m/>
    <m/>
    <m/>
    <m/>
    <m/>
    <m/>
    <m/>
    <m/>
    <m/>
    <m/>
    <m/>
    <m/>
    <m/>
    <m/>
    <m/>
    <m/>
    <m/>
    <m/>
    <m/>
    <m/>
    <m/>
    <m/>
    <m/>
    <m/>
    <m/>
    <m/>
    <m/>
    <m/>
    <m/>
    <m/>
    <m/>
    <m/>
    <m/>
    <m/>
    <m/>
    <m/>
    <m/>
    <m/>
    <m/>
    <m/>
  </r>
  <r>
    <b v="1"/>
    <n v="533"/>
    <s v="L-1550-17940069X"/>
    <s v="1003301878"/>
    <s v="Aal"/>
    <s v="https://portal.dnb.de/opac.htm?method=simpleSearch&amp;cqlMode=true&amp;query=idn%3D1003301878"/>
    <s v="III 58, 4 f"/>
    <s v="III 58, 4 f"/>
    <m/>
    <s v="Halbpergamentband"/>
    <x v="1"/>
    <s v="180°"/>
    <m/>
    <m/>
    <m/>
    <m/>
    <n v="0"/>
    <m/>
    <m/>
    <m/>
    <m/>
    <m/>
    <m/>
    <m/>
    <m/>
    <m/>
    <x v="0"/>
    <m/>
    <m/>
    <m/>
    <m/>
    <m/>
    <m/>
    <m/>
    <m/>
    <m/>
    <m/>
    <m/>
    <m/>
    <m/>
    <m/>
    <m/>
    <m/>
    <m/>
    <m/>
    <m/>
    <m/>
    <m/>
    <m/>
    <m/>
    <m/>
    <m/>
    <m/>
    <m/>
    <n v="0"/>
    <m/>
    <m/>
    <m/>
    <m/>
    <m/>
    <m/>
    <m/>
    <m/>
    <m/>
    <m/>
    <m/>
    <m/>
    <m/>
    <m/>
    <m/>
    <m/>
    <m/>
    <m/>
    <m/>
    <m/>
    <m/>
    <m/>
    <m/>
    <m/>
    <m/>
    <m/>
    <m/>
    <m/>
    <m/>
    <m/>
    <m/>
    <m/>
    <m/>
    <m/>
    <m/>
    <m/>
    <m/>
    <m/>
    <m/>
    <m/>
    <m/>
    <m/>
    <m/>
    <m/>
  </r>
  <r>
    <b v="1"/>
    <n v="534"/>
    <s v="L-1551-167083767"/>
    <s v="99886126X"/>
    <s v="Aal"/>
    <s v="https://portal.dnb.de/opac.htm?method=simpleSearch&amp;cqlMode=true&amp;query=idn%3D99886126X"/>
    <s v="III 58, 4 g"/>
    <s v="III 58, 4 g"/>
    <m/>
    <s v="Halbpergamentband"/>
    <x v="1"/>
    <s v="180°"/>
    <s v="hohler Rücken"/>
    <m/>
    <m/>
    <m/>
    <n v="0"/>
    <m/>
    <m/>
    <m/>
    <m/>
    <m/>
    <m/>
    <m/>
    <m/>
    <m/>
    <x v="0"/>
    <m/>
    <m/>
    <m/>
    <m/>
    <m/>
    <m/>
    <m/>
    <m/>
    <m/>
    <m/>
    <m/>
    <m/>
    <m/>
    <m/>
    <m/>
    <m/>
    <m/>
    <m/>
    <m/>
    <m/>
    <m/>
    <m/>
    <m/>
    <m/>
    <m/>
    <m/>
    <m/>
    <n v="0"/>
    <m/>
    <m/>
    <m/>
    <m/>
    <m/>
    <m/>
    <m/>
    <m/>
    <m/>
    <m/>
    <m/>
    <m/>
    <m/>
    <m/>
    <m/>
    <m/>
    <m/>
    <m/>
    <m/>
    <m/>
    <m/>
    <m/>
    <m/>
    <m/>
    <m/>
    <m/>
    <m/>
    <m/>
    <m/>
    <m/>
    <m/>
    <m/>
    <m/>
    <m/>
    <m/>
    <m/>
    <m/>
    <m/>
    <m/>
    <m/>
    <m/>
    <m/>
    <m/>
    <m/>
  </r>
  <r>
    <b v="1"/>
    <n v="535"/>
    <s v="L-1551-161282806"/>
    <s v="993920780"/>
    <s v="Aal"/>
    <s v="https://portal.dnb.de/opac.htm?method=simpleSearch&amp;cqlMode=true&amp;query=idn%3D993920780"/>
    <s v="III 58, 4 h"/>
    <s v="III 58, 4 h"/>
    <s v="X"/>
    <s v="Papier- oder Pappeinband"/>
    <x v="1"/>
    <s v="180°"/>
    <m/>
    <m/>
    <m/>
    <m/>
    <n v="0"/>
    <m/>
    <m/>
    <m/>
    <m/>
    <m/>
    <m/>
    <m/>
    <m/>
    <m/>
    <x v="0"/>
    <m/>
    <m/>
    <m/>
    <m/>
    <m/>
    <m/>
    <m/>
    <m/>
    <m/>
    <m/>
    <m/>
    <m/>
    <m/>
    <m/>
    <m/>
    <m/>
    <m/>
    <m/>
    <m/>
    <m/>
    <m/>
    <m/>
    <m/>
    <m/>
    <m/>
    <m/>
    <m/>
    <n v="0"/>
    <m/>
    <m/>
    <m/>
    <m/>
    <m/>
    <m/>
    <m/>
    <m/>
    <m/>
    <m/>
    <m/>
    <m/>
    <m/>
    <m/>
    <m/>
    <m/>
    <m/>
    <m/>
    <m/>
    <m/>
    <m/>
    <m/>
    <m/>
    <m/>
    <m/>
    <m/>
    <m/>
    <m/>
    <m/>
    <m/>
    <m/>
    <m/>
    <m/>
    <m/>
    <m/>
    <m/>
    <m/>
    <m/>
    <m/>
    <m/>
    <m/>
    <m/>
    <m/>
    <m/>
  </r>
  <r>
    <b v="1"/>
    <n v="536"/>
    <s v="L-1551-161282814"/>
    <s v="993920780"/>
    <s v="Aal"/>
    <s v="https://portal.dnb.de/opac.htm?method=simpleSearch&amp;cqlMode=true&amp;query=idn%3D993920780"/>
    <s v="III 58, 4 ha"/>
    <s v="III 58, 4 ha"/>
    <m/>
    <m/>
    <x v="0"/>
    <m/>
    <m/>
    <m/>
    <m/>
    <m/>
    <m/>
    <m/>
    <m/>
    <m/>
    <m/>
    <m/>
    <m/>
    <m/>
    <m/>
    <m/>
    <x v="0"/>
    <m/>
    <m/>
    <m/>
    <m/>
    <m/>
    <m/>
    <m/>
    <m/>
    <m/>
    <m/>
    <m/>
    <m/>
    <m/>
    <m/>
    <m/>
    <m/>
    <m/>
    <m/>
    <m/>
    <m/>
    <m/>
    <m/>
    <m/>
    <m/>
    <m/>
    <m/>
    <m/>
    <n v="0"/>
    <m/>
    <m/>
    <m/>
    <m/>
    <m/>
    <m/>
    <m/>
    <m/>
    <m/>
    <m/>
    <m/>
    <m/>
    <m/>
    <m/>
    <m/>
    <m/>
    <m/>
    <m/>
    <m/>
    <m/>
    <m/>
    <m/>
    <m/>
    <m/>
    <m/>
    <m/>
    <m/>
    <m/>
    <m/>
    <m/>
    <m/>
    <m/>
    <m/>
    <m/>
    <m/>
    <m/>
    <m/>
    <m/>
    <m/>
    <m/>
    <m/>
    <m/>
    <m/>
    <m/>
  </r>
  <r>
    <b v="1"/>
    <n v="537"/>
    <s v="L-1551-161282822"/>
    <s v="993920780"/>
    <s v="Aal"/>
    <s v="https://portal.dnb.de/opac.htm?method=simpleSearch&amp;cqlMode=true&amp;query=idn%3D993920780"/>
    <s v="III 58, 4 hb"/>
    <s v="III 58, 4 hb"/>
    <m/>
    <s v="Halbpergamentband"/>
    <x v="1"/>
    <s v="180°"/>
    <m/>
    <m/>
    <m/>
    <m/>
    <n v="0"/>
    <m/>
    <m/>
    <m/>
    <m/>
    <m/>
    <m/>
    <m/>
    <m/>
    <m/>
    <x v="0"/>
    <m/>
    <m/>
    <m/>
    <m/>
    <m/>
    <m/>
    <m/>
    <m/>
    <m/>
    <m/>
    <m/>
    <m/>
    <m/>
    <m/>
    <m/>
    <m/>
    <m/>
    <m/>
    <m/>
    <m/>
    <m/>
    <m/>
    <m/>
    <m/>
    <m/>
    <m/>
    <m/>
    <n v="0"/>
    <m/>
    <m/>
    <m/>
    <m/>
    <m/>
    <m/>
    <m/>
    <m/>
    <m/>
    <m/>
    <m/>
    <m/>
    <m/>
    <m/>
    <m/>
    <m/>
    <m/>
    <m/>
    <m/>
    <m/>
    <m/>
    <m/>
    <m/>
    <m/>
    <m/>
    <m/>
    <m/>
    <m/>
    <m/>
    <m/>
    <m/>
    <m/>
    <m/>
    <m/>
    <m/>
    <m/>
    <m/>
    <m/>
    <m/>
    <m/>
    <m/>
    <m/>
    <m/>
    <m/>
  </r>
  <r>
    <b v="1"/>
    <n v="538"/>
    <s v="L-1552-154040673"/>
    <s v="993931057"/>
    <s v="Aal"/>
    <s v="https://portal.dnb.de/opac.htm?method=simpleSearch&amp;cqlMode=true&amp;query=idn%3D993931057"/>
    <s v="III 58, 4 i"/>
    <s v="III 58, 4 i"/>
    <m/>
    <m/>
    <x v="0"/>
    <m/>
    <m/>
    <m/>
    <m/>
    <m/>
    <m/>
    <m/>
    <m/>
    <m/>
    <m/>
    <m/>
    <m/>
    <m/>
    <m/>
    <m/>
    <x v="0"/>
    <m/>
    <m/>
    <m/>
    <m/>
    <m/>
    <m/>
    <m/>
    <m/>
    <m/>
    <m/>
    <m/>
    <m/>
    <m/>
    <m/>
    <m/>
    <m/>
    <m/>
    <m/>
    <m/>
    <m/>
    <m/>
    <m/>
    <m/>
    <m/>
    <m/>
    <m/>
    <m/>
    <n v="0"/>
    <m/>
    <m/>
    <m/>
    <m/>
    <m/>
    <m/>
    <m/>
    <m/>
    <m/>
    <m/>
    <m/>
    <m/>
    <m/>
    <m/>
    <m/>
    <m/>
    <m/>
    <m/>
    <m/>
    <m/>
    <m/>
    <m/>
    <m/>
    <m/>
    <m/>
    <m/>
    <m/>
    <m/>
    <m/>
    <m/>
    <m/>
    <m/>
    <m/>
    <m/>
    <m/>
    <m/>
    <m/>
    <m/>
    <m/>
    <m/>
    <m/>
    <m/>
    <m/>
    <m/>
  </r>
  <r>
    <b v="1"/>
    <n v="539"/>
    <s v="L-1548-165520817"/>
    <s v="998071609"/>
    <s v="Aal"/>
    <s v="https://portal.dnb.de/opac.htm?method=simpleSearch&amp;cqlMode=true&amp;query=idn%3D998071609"/>
    <s v="III 58, 4 k"/>
    <s v="III 58, 4 k"/>
    <m/>
    <s v="Papier- oder Pappeinband"/>
    <x v="1"/>
    <s v="180°"/>
    <m/>
    <m/>
    <m/>
    <s v="Signaturfahne austauschen"/>
    <n v="0"/>
    <m/>
    <m/>
    <m/>
    <m/>
    <m/>
    <m/>
    <m/>
    <m/>
    <m/>
    <x v="0"/>
    <m/>
    <m/>
    <m/>
    <m/>
    <m/>
    <m/>
    <m/>
    <m/>
    <m/>
    <m/>
    <m/>
    <m/>
    <m/>
    <m/>
    <m/>
    <m/>
    <m/>
    <m/>
    <m/>
    <m/>
    <m/>
    <m/>
    <m/>
    <m/>
    <m/>
    <m/>
    <m/>
    <n v="0"/>
    <m/>
    <m/>
    <m/>
    <m/>
    <m/>
    <m/>
    <m/>
    <m/>
    <m/>
    <m/>
    <m/>
    <m/>
    <m/>
    <m/>
    <m/>
    <m/>
    <m/>
    <m/>
    <m/>
    <m/>
    <m/>
    <m/>
    <m/>
    <m/>
    <m/>
    <m/>
    <m/>
    <m/>
    <m/>
    <m/>
    <m/>
    <m/>
    <m/>
    <m/>
    <m/>
    <m/>
    <m/>
    <m/>
    <m/>
    <m/>
    <m/>
    <m/>
    <m/>
    <m/>
  </r>
  <r>
    <b v="1"/>
    <n v="540"/>
    <s v="L-1547-165521759"/>
    <s v="998072052"/>
    <s v="Aal"/>
    <s v="https://portal.dnb.de/opac.htm?method=simpleSearch&amp;cqlMode=true&amp;query=idn%3D998072052"/>
    <s v="III 58, 4 l"/>
    <s v="III 58, 4 l"/>
    <s v="X"/>
    <s v="Pergamentband, Schließen, erhabene Buchbeschläge"/>
    <x v="1"/>
    <s v="180°"/>
    <m/>
    <m/>
    <m/>
    <m/>
    <m/>
    <m/>
    <m/>
    <m/>
    <m/>
    <m/>
    <m/>
    <m/>
    <m/>
    <m/>
    <x v="0"/>
    <m/>
    <m/>
    <m/>
    <m/>
    <m/>
    <m/>
    <m/>
    <m/>
    <m/>
    <m/>
    <m/>
    <m/>
    <m/>
    <m/>
    <m/>
    <m/>
    <m/>
    <m/>
    <m/>
    <m/>
    <m/>
    <m/>
    <m/>
    <m/>
    <m/>
    <m/>
    <m/>
    <n v="0"/>
    <m/>
    <m/>
    <m/>
    <m/>
    <m/>
    <m/>
    <m/>
    <m/>
    <m/>
    <m/>
    <m/>
    <m/>
    <m/>
    <m/>
    <m/>
    <m/>
    <m/>
    <m/>
    <m/>
    <m/>
    <m/>
    <m/>
    <m/>
    <m/>
    <m/>
    <m/>
    <m/>
    <m/>
    <m/>
    <m/>
    <m/>
    <m/>
    <m/>
    <m/>
    <m/>
    <m/>
    <m/>
    <m/>
    <m/>
    <m/>
    <m/>
    <m/>
    <m/>
    <m/>
  </r>
  <r>
    <b v="0"/>
    <n v="541"/>
    <s v="L-1547-15402953X"/>
    <s v="993921310"/>
    <m/>
    <s v="https://portal.dnb.de/opac.htm?method=simpleSearch&amp;cqlMode=true&amp;query=idn%3D993921310"/>
    <s v="III 58, 4/1"/>
    <m/>
    <m/>
    <m/>
    <x v="0"/>
    <m/>
    <m/>
    <m/>
    <m/>
    <m/>
    <m/>
    <m/>
    <m/>
    <m/>
    <m/>
    <m/>
    <m/>
    <m/>
    <m/>
    <m/>
    <x v="0"/>
    <m/>
    <m/>
    <m/>
    <m/>
    <m/>
    <m/>
    <m/>
    <m/>
    <m/>
    <m/>
    <m/>
    <m/>
    <m/>
    <m/>
    <m/>
    <m/>
    <m/>
    <m/>
    <m/>
    <m/>
    <m/>
    <m/>
    <m/>
    <m/>
    <m/>
    <m/>
    <m/>
    <n v="0"/>
    <m/>
    <m/>
    <m/>
    <m/>
    <m/>
    <m/>
    <m/>
    <m/>
    <m/>
    <m/>
    <m/>
    <m/>
    <m/>
    <m/>
    <m/>
    <m/>
    <m/>
    <m/>
    <m/>
    <m/>
    <m/>
    <m/>
    <m/>
    <m/>
    <m/>
    <m/>
    <m/>
    <m/>
    <m/>
    <m/>
    <m/>
    <m/>
    <m/>
    <m/>
    <m/>
    <m/>
    <m/>
    <m/>
    <m/>
    <m/>
    <m/>
    <m/>
    <m/>
    <m/>
  </r>
  <r>
    <b v="1"/>
    <n v="542"/>
    <s v="L-1548-154626945"/>
    <s v="994149603"/>
    <s v="Aal"/>
    <s v="https://portal.dnb.de/opac.htm?method=simpleSearch&amp;cqlMode=true&amp;query=idn%3D994149603"/>
    <s v="III 58, 4/a"/>
    <s v="III 58, 4/a"/>
    <m/>
    <m/>
    <x v="0"/>
    <m/>
    <m/>
    <m/>
    <m/>
    <m/>
    <m/>
    <m/>
    <m/>
    <m/>
    <m/>
    <m/>
    <m/>
    <m/>
    <m/>
    <m/>
    <x v="0"/>
    <m/>
    <m/>
    <m/>
    <m/>
    <m/>
    <m/>
    <m/>
    <m/>
    <m/>
    <m/>
    <m/>
    <m/>
    <m/>
    <m/>
    <m/>
    <m/>
    <m/>
    <m/>
    <m/>
    <m/>
    <m/>
    <m/>
    <m/>
    <m/>
    <m/>
    <m/>
    <m/>
    <n v="0"/>
    <m/>
    <m/>
    <m/>
    <m/>
    <m/>
    <m/>
    <m/>
    <m/>
    <m/>
    <m/>
    <m/>
    <m/>
    <m/>
    <m/>
    <m/>
    <m/>
    <m/>
    <m/>
    <m/>
    <m/>
    <m/>
    <m/>
    <m/>
    <m/>
    <m/>
    <m/>
    <m/>
    <m/>
    <m/>
    <m/>
    <m/>
    <m/>
    <m/>
    <m/>
    <m/>
    <m/>
    <m/>
    <m/>
    <m/>
    <m/>
    <m/>
    <m/>
    <m/>
    <m/>
  </r>
  <r>
    <b v="1"/>
    <n v="543"/>
    <s v="L-1506-315323124"/>
    <s v="1066864748"/>
    <s v="Aaf"/>
    <s v="https://portal.dnb.de/opac.htm?method=simpleSearch&amp;cqlMode=true&amp;query=idn%3D1066864748"/>
    <s v="III 59, 1"/>
    <s v="III 59, 1"/>
    <m/>
    <m/>
    <x v="2"/>
    <m/>
    <m/>
    <m/>
    <m/>
    <m/>
    <m/>
    <m/>
    <m/>
    <m/>
    <m/>
    <m/>
    <m/>
    <m/>
    <m/>
    <m/>
    <x v="6"/>
    <s v="x"/>
    <s v="x"/>
    <s v="h/E"/>
    <m/>
    <m/>
    <m/>
    <m/>
    <m/>
    <s v="Pa"/>
    <m/>
    <m/>
    <m/>
    <m/>
    <m/>
    <m/>
    <m/>
    <m/>
    <m/>
    <m/>
    <m/>
    <m/>
    <m/>
    <s v="max 110"/>
    <m/>
    <m/>
    <m/>
    <s v="n"/>
    <n v="0"/>
    <m/>
    <m/>
    <m/>
    <m/>
    <m/>
    <m/>
    <m/>
    <s v="Schaden stabil"/>
    <m/>
    <m/>
    <m/>
    <m/>
    <m/>
    <m/>
    <m/>
    <m/>
    <m/>
    <m/>
    <m/>
    <m/>
    <m/>
    <m/>
    <m/>
    <m/>
    <m/>
    <m/>
    <m/>
    <m/>
    <m/>
    <m/>
    <m/>
    <m/>
    <m/>
    <m/>
    <m/>
    <m/>
    <m/>
    <m/>
    <m/>
    <m/>
    <m/>
    <m/>
    <m/>
    <m/>
  </r>
  <r>
    <b v="1"/>
    <n v="544"/>
    <s v="L-1506-315317515"/>
    <s v="1066858721"/>
    <s v="Aaf"/>
    <s v="https://portal.dnb.de/opac.htm?method=simpleSearch&amp;cqlMode=true&amp;query=idn%3D1066858721"/>
    <s v="III 59, 2"/>
    <s v="III 59, 2"/>
    <s v="X"/>
    <s v="Halbledereinband, Schließen, erhabene Buchbeschläge"/>
    <x v="2"/>
    <s v="80° bis 110°, einseitig digitalisierbar?"/>
    <s v="hohler Rücken"/>
    <m/>
    <s v="Buchschuh"/>
    <s v="Nein"/>
    <n v="0"/>
    <m/>
    <m/>
    <m/>
    <m/>
    <m/>
    <m/>
    <m/>
    <m/>
    <m/>
    <x v="6"/>
    <s v="x"/>
    <s v="x"/>
    <s v="h/E"/>
    <m/>
    <m/>
    <m/>
    <m/>
    <m/>
    <s v="Pa"/>
    <m/>
    <m/>
    <m/>
    <m/>
    <m/>
    <m/>
    <m/>
    <m/>
    <m/>
    <m/>
    <m/>
    <m/>
    <m/>
    <s v="45"/>
    <m/>
    <m/>
    <m/>
    <s v="n"/>
    <n v="0"/>
    <m/>
    <m/>
    <m/>
    <s v="x"/>
    <m/>
    <m/>
    <m/>
    <m/>
    <m/>
    <m/>
    <m/>
    <m/>
    <m/>
    <m/>
    <m/>
    <m/>
    <m/>
    <m/>
    <m/>
    <m/>
    <m/>
    <m/>
    <m/>
    <m/>
    <m/>
    <m/>
    <m/>
    <m/>
    <m/>
    <m/>
    <m/>
    <m/>
    <m/>
    <m/>
    <m/>
    <m/>
    <m/>
    <m/>
    <m/>
    <m/>
    <m/>
    <m/>
    <m/>
    <m/>
  </r>
  <r>
    <b v="1"/>
    <n v="545"/>
    <s v="L-1513-315201282"/>
    <s v="1066779449"/>
    <s v="Aaf"/>
    <s v="https://portal.dnb.de/opac.htm?method=simpleSearch&amp;cqlMode=true&amp;query=idn%3D1066779449"/>
    <s v="III 59, 3"/>
    <s v="III 59, 3"/>
    <s v="X"/>
    <s v="Ledereinband, Schließen, erhabene Buchbeschläge"/>
    <x v="2"/>
    <s v="180°"/>
    <s v="fester Rücken mit Schmuckprägung"/>
    <m/>
    <s v="Buchschuh"/>
    <s v="Nein"/>
    <n v="1"/>
    <m/>
    <m/>
    <m/>
    <m/>
    <m/>
    <m/>
    <m/>
    <m/>
    <m/>
    <x v="2"/>
    <m/>
    <m/>
    <s v="f/V"/>
    <m/>
    <m/>
    <m/>
    <m/>
    <m/>
    <s v="Pa"/>
    <m/>
    <m/>
    <m/>
    <m/>
    <m/>
    <m/>
    <m/>
    <m/>
    <m/>
    <m/>
    <m/>
    <m/>
    <m/>
    <s v="60"/>
    <m/>
    <m/>
    <m/>
    <s v="n"/>
    <n v="0"/>
    <m/>
    <m/>
    <m/>
    <s v="x"/>
    <m/>
    <m/>
    <m/>
    <m/>
    <m/>
    <m/>
    <m/>
    <m/>
    <m/>
    <m/>
    <m/>
    <m/>
    <m/>
    <m/>
    <m/>
    <m/>
    <m/>
    <m/>
    <m/>
    <m/>
    <m/>
    <m/>
    <m/>
    <m/>
    <m/>
    <m/>
    <m/>
    <m/>
    <m/>
    <m/>
    <m/>
    <m/>
    <m/>
    <m/>
    <m/>
    <m/>
    <m/>
    <m/>
    <m/>
    <m/>
  </r>
  <r>
    <b v="1"/>
    <n v="546"/>
    <s v="L-1523-315198222"/>
    <s v="1066776202"/>
    <s v="Aaf"/>
    <s v="https://portal.dnb.de/opac.htm?method=simpleSearch&amp;cqlMode=true&amp;query=idn%3D1066776202"/>
    <s v="III 59, 4"/>
    <s v="III 59, 4"/>
    <m/>
    <m/>
    <x v="0"/>
    <m/>
    <m/>
    <m/>
    <m/>
    <m/>
    <m/>
    <m/>
    <m/>
    <m/>
    <m/>
    <m/>
    <m/>
    <m/>
    <m/>
    <m/>
    <x v="0"/>
    <m/>
    <m/>
    <m/>
    <m/>
    <m/>
    <m/>
    <m/>
    <m/>
    <m/>
    <m/>
    <m/>
    <m/>
    <m/>
    <m/>
    <m/>
    <m/>
    <m/>
    <m/>
    <m/>
    <m/>
    <m/>
    <m/>
    <m/>
    <m/>
    <m/>
    <m/>
    <m/>
    <n v="0"/>
    <m/>
    <m/>
    <m/>
    <m/>
    <m/>
    <m/>
    <m/>
    <m/>
    <m/>
    <m/>
    <m/>
    <m/>
    <m/>
    <m/>
    <m/>
    <m/>
    <m/>
    <m/>
    <m/>
    <m/>
    <m/>
    <m/>
    <m/>
    <m/>
    <m/>
    <m/>
    <m/>
    <m/>
    <m/>
    <m/>
    <m/>
    <m/>
    <m/>
    <m/>
    <m/>
    <m/>
    <m/>
    <m/>
    <m/>
    <m/>
    <m/>
    <m/>
    <m/>
    <m/>
  </r>
  <r>
    <b v="1"/>
    <n v="547"/>
    <s v="L-1505-315487100"/>
    <s v="1066956421"/>
    <s v="Aaf"/>
    <s v="https://portal.dnb.de/opac.htm?method=simpleSearch&amp;cqlMode=true&amp;query=idn%3D1066956421"/>
    <s v="III 60, 1"/>
    <s v="III 60, 1"/>
    <m/>
    <m/>
    <x v="0"/>
    <m/>
    <m/>
    <m/>
    <m/>
    <m/>
    <m/>
    <m/>
    <m/>
    <m/>
    <m/>
    <m/>
    <m/>
    <m/>
    <m/>
    <m/>
    <x v="0"/>
    <m/>
    <m/>
    <m/>
    <m/>
    <m/>
    <m/>
    <m/>
    <m/>
    <m/>
    <m/>
    <m/>
    <m/>
    <m/>
    <m/>
    <m/>
    <m/>
    <m/>
    <m/>
    <m/>
    <m/>
    <m/>
    <m/>
    <m/>
    <m/>
    <m/>
    <m/>
    <m/>
    <n v="0"/>
    <m/>
    <m/>
    <m/>
    <m/>
    <m/>
    <m/>
    <m/>
    <m/>
    <m/>
    <m/>
    <m/>
    <m/>
    <m/>
    <m/>
    <m/>
    <m/>
    <m/>
    <m/>
    <m/>
    <m/>
    <m/>
    <m/>
    <m/>
    <m/>
    <m/>
    <m/>
    <m/>
    <m/>
    <m/>
    <m/>
    <m/>
    <m/>
    <m/>
    <m/>
    <m/>
    <m/>
    <m/>
    <m/>
    <m/>
    <m/>
    <m/>
    <m/>
    <m/>
    <m/>
  </r>
  <r>
    <b v="1"/>
    <n v="548"/>
    <s v="L-1506-315469579"/>
    <s v="1066941939"/>
    <s v="Aaf"/>
    <s v="https://portal.dnb.de/opac.htm?method=simpleSearch&amp;cqlMode=true&amp;query=idn%3D1066941939"/>
    <s v="III 60, 2"/>
    <s v="III 60, 2"/>
    <m/>
    <m/>
    <x v="1"/>
    <m/>
    <m/>
    <m/>
    <m/>
    <m/>
    <m/>
    <m/>
    <m/>
    <m/>
    <m/>
    <m/>
    <m/>
    <m/>
    <m/>
    <m/>
    <x v="5"/>
    <s v="x"/>
    <m/>
    <s v="h/E"/>
    <m/>
    <m/>
    <m/>
    <m/>
    <m/>
    <s v="Pa"/>
    <m/>
    <m/>
    <m/>
    <m/>
    <m/>
    <m/>
    <m/>
    <m/>
    <m/>
    <m/>
    <m/>
    <m/>
    <m/>
    <s v="110"/>
    <m/>
    <m/>
    <m/>
    <s v="ja vor"/>
    <n v="0.5"/>
    <m/>
    <s v="Wellpappe"/>
    <m/>
    <m/>
    <m/>
    <m/>
    <m/>
    <m/>
    <m/>
    <m/>
    <s v="x"/>
    <m/>
    <s v="x"/>
    <m/>
    <m/>
    <m/>
    <m/>
    <m/>
    <m/>
    <m/>
    <m/>
    <m/>
    <m/>
    <n v="0.5"/>
    <s v="fixieren und mit JP überfangen"/>
    <m/>
    <m/>
    <m/>
    <m/>
    <m/>
    <m/>
    <m/>
    <m/>
    <m/>
    <m/>
    <m/>
    <m/>
    <m/>
    <m/>
    <m/>
    <m/>
    <m/>
    <m/>
    <m/>
  </r>
  <r>
    <b v="1"/>
    <n v="549"/>
    <s v="L-1508-315493917"/>
    <s v="1066963673"/>
    <s v="Aaf"/>
    <s v="https://portal.dnb.de/opac.htm?method=simpleSearch&amp;cqlMode=true&amp;query=idn%3D1066963673"/>
    <s v="III 60, 3"/>
    <s v="III 60, 3"/>
    <m/>
    <m/>
    <x v="0"/>
    <m/>
    <m/>
    <m/>
    <m/>
    <m/>
    <m/>
    <m/>
    <m/>
    <m/>
    <m/>
    <m/>
    <m/>
    <m/>
    <m/>
    <m/>
    <x v="0"/>
    <m/>
    <m/>
    <m/>
    <m/>
    <m/>
    <m/>
    <m/>
    <m/>
    <m/>
    <m/>
    <m/>
    <m/>
    <m/>
    <m/>
    <m/>
    <m/>
    <m/>
    <m/>
    <m/>
    <m/>
    <m/>
    <m/>
    <m/>
    <m/>
    <m/>
    <m/>
    <m/>
    <n v="0"/>
    <m/>
    <m/>
    <m/>
    <m/>
    <m/>
    <m/>
    <m/>
    <m/>
    <m/>
    <m/>
    <m/>
    <m/>
    <m/>
    <m/>
    <m/>
    <m/>
    <m/>
    <m/>
    <m/>
    <m/>
    <m/>
    <m/>
    <m/>
    <m/>
    <m/>
    <m/>
    <m/>
    <m/>
    <m/>
    <m/>
    <m/>
    <m/>
    <m/>
    <m/>
    <m/>
    <m/>
    <m/>
    <m/>
    <m/>
    <m/>
    <m/>
    <m/>
    <m/>
    <m/>
  </r>
  <r>
    <b v="1"/>
    <n v="550"/>
    <s v="L-1508-315492732"/>
    <s v="1066962332"/>
    <s v="Aaf"/>
    <s v="https://portal.dnb.de/opac.htm?method=simpleSearch&amp;cqlMode=true&amp;query=idn%3D1066962332"/>
    <s v="III 60, 4"/>
    <s v="III 60, 4"/>
    <m/>
    <m/>
    <x v="0"/>
    <m/>
    <m/>
    <m/>
    <m/>
    <m/>
    <m/>
    <m/>
    <m/>
    <m/>
    <m/>
    <m/>
    <m/>
    <m/>
    <m/>
    <m/>
    <x v="0"/>
    <m/>
    <m/>
    <m/>
    <m/>
    <m/>
    <m/>
    <m/>
    <m/>
    <m/>
    <m/>
    <m/>
    <m/>
    <m/>
    <m/>
    <m/>
    <m/>
    <m/>
    <m/>
    <m/>
    <m/>
    <m/>
    <m/>
    <m/>
    <m/>
    <m/>
    <m/>
    <m/>
    <n v="0"/>
    <m/>
    <m/>
    <m/>
    <m/>
    <m/>
    <m/>
    <m/>
    <m/>
    <m/>
    <m/>
    <m/>
    <m/>
    <m/>
    <m/>
    <m/>
    <m/>
    <m/>
    <m/>
    <m/>
    <m/>
    <m/>
    <m/>
    <m/>
    <m/>
    <m/>
    <m/>
    <m/>
    <m/>
    <m/>
    <m/>
    <m/>
    <m/>
    <m/>
    <m/>
    <m/>
    <m/>
    <m/>
    <m/>
    <m/>
    <m/>
    <m/>
    <m/>
    <m/>
    <m/>
  </r>
  <r>
    <b v="1"/>
    <n v="551"/>
    <s v="L-1509-315307617"/>
    <s v="1066848513"/>
    <s v="Aaf"/>
    <s v="https://portal.dnb.de/opac.htm?method=simpleSearch&amp;cqlMode=true&amp;query=idn%3D1066848513"/>
    <s v="III 60, 5"/>
    <s v="III 60, 5"/>
    <s v="X"/>
    <s v="Ledereinband, Schließen, erhabene Buchbeschläge"/>
    <x v="2"/>
    <s v="80° bis 110°, einseitig digitalisierbar?"/>
    <m/>
    <m/>
    <s v="Buchschuh"/>
    <s v="Nein, Signaturfahne austauschen"/>
    <n v="0"/>
    <m/>
    <m/>
    <m/>
    <m/>
    <m/>
    <m/>
    <m/>
    <m/>
    <m/>
    <x v="2"/>
    <s v="x"/>
    <m/>
    <s v="h/E"/>
    <m/>
    <m/>
    <m/>
    <s v="x"/>
    <m/>
    <s v="Pa"/>
    <m/>
    <m/>
    <m/>
    <m/>
    <m/>
    <m/>
    <m/>
    <m/>
    <m/>
    <s v="I/R"/>
    <s v="x"/>
    <m/>
    <m/>
    <s v="45"/>
    <m/>
    <m/>
    <m/>
    <s v="n"/>
    <n v="0"/>
    <m/>
    <m/>
    <m/>
    <s v="x"/>
    <m/>
    <m/>
    <m/>
    <m/>
    <s v="x 45"/>
    <m/>
    <m/>
    <m/>
    <m/>
    <m/>
    <m/>
    <m/>
    <m/>
    <m/>
    <m/>
    <m/>
    <m/>
    <m/>
    <m/>
    <m/>
    <m/>
    <m/>
    <m/>
    <m/>
    <m/>
    <m/>
    <m/>
    <m/>
    <m/>
    <m/>
    <m/>
    <m/>
    <m/>
    <m/>
    <m/>
    <m/>
    <m/>
    <m/>
    <m/>
    <m/>
  </r>
  <r>
    <b v="1"/>
    <n v="552"/>
    <s v="L-1509-315059818"/>
    <s v="1066671311"/>
    <s v="AaB"/>
    <s v="https://portal.dnb.de/opac.htm?method=simpleSearch&amp;cqlMode=true&amp;query=idn%3D1066671311"/>
    <s v="III 60, 6"/>
    <s v="III 60, 6"/>
    <m/>
    <m/>
    <x v="0"/>
    <m/>
    <m/>
    <m/>
    <m/>
    <m/>
    <m/>
    <m/>
    <m/>
    <m/>
    <m/>
    <m/>
    <m/>
    <m/>
    <m/>
    <m/>
    <x v="0"/>
    <m/>
    <m/>
    <m/>
    <m/>
    <m/>
    <m/>
    <m/>
    <m/>
    <m/>
    <m/>
    <m/>
    <m/>
    <m/>
    <m/>
    <m/>
    <m/>
    <m/>
    <m/>
    <m/>
    <m/>
    <m/>
    <m/>
    <m/>
    <m/>
    <m/>
    <m/>
    <m/>
    <n v="0"/>
    <m/>
    <m/>
    <m/>
    <m/>
    <m/>
    <m/>
    <m/>
    <m/>
    <m/>
    <m/>
    <m/>
    <m/>
    <m/>
    <m/>
    <m/>
    <m/>
    <m/>
    <m/>
    <m/>
    <m/>
    <m/>
    <m/>
    <m/>
    <m/>
    <m/>
    <m/>
    <m/>
    <m/>
    <m/>
    <m/>
    <m/>
    <m/>
    <m/>
    <m/>
    <m/>
    <m/>
    <m/>
    <m/>
    <m/>
    <m/>
    <m/>
    <m/>
    <m/>
    <m/>
  </r>
  <r>
    <b v="1"/>
    <n v="553"/>
    <s v="L-9999-155008226"/>
    <s v="994273215"/>
    <s v="Aal"/>
    <s v="https://portal.dnb.de/opac.htm?method=simpleSearch&amp;cqlMode=true&amp;query=idn%3D994273215"/>
    <s v="III 60, 8"/>
    <s v="III 60, 8"/>
    <m/>
    <m/>
    <x v="0"/>
    <m/>
    <m/>
    <m/>
    <m/>
    <m/>
    <m/>
    <m/>
    <m/>
    <m/>
    <m/>
    <m/>
    <m/>
    <m/>
    <m/>
    <m/>
    <x v="0"/>
    <m/>
    <m/>
    <m/>
    <m/>
    <m/>
    <m/>
    <m/>
    <m/>
    <m/>
    <m/>
    <m/>
    <m/>
    <m/>
    <m/>
    <m/>
    <m/>
    <m/>
    <m/>
    <m/>
    <m/>
    <m/>
    <m/>
    <m/>
    <m/>
    <m/>
    <m/>
    <m/>
    <n v="0"/>
    <m/>
    <m/>
    <m/>
    <m/>
    <m/>
    <m/>
    <m/>
    <m/>
    <m/>
    <m/>
    <m/>
    <m/>
    <m/>
    <m/>
    <m/>
    <m/>
    <m/>
    <m/>
    <m/>
    <m/>
    <m/>
    <m/>
    <m/>
    <m/>
    <m/>
    <m/>
    <m/>
    <m/>
    <m/>
    <m/>
    <m/>
    <m/>
    <m/>
    <m/>
    <m/>
    <m/>
    <m/>
    <m/>
    <m/>
    <m/>
    <m/>
    <m/>
    <m/>
    <m/>
  </r>
  <r>
    <b v="1"/>
    <n v="554"/>
    <s v="L-1514-315487291"/>
    <s v="1066956650"/>
    <s v="Aa"/>
    <s v="https://portal.dnb.de/opac.htm?method=simpleSearch&amp;cqlMode=true&amp;query=idn%3D1066956650"/>
    <s v="III 60, 9"/>
    <s v="III 60, 9"/>
    <m/>
    <m/>
    <x v="2"/>
    <m/>
    <m/>
    <m/>
    <m/>
    <m/>
    <m/>
    <m/>
    <m/>
    <m/>
    <m/>
    <m/>
    <m/>
    <m/>
    <m/>
    <m/>
    <x v="2"/>
    <m/>
    <s v="x"/>
    <s v="f/V"/>
    <m/>
    <m/>
    <m/>
    <m/>
    <m/>
    <s v="Pa"/>
    <m/>
    <m/>
    <m/>
    <m/>
    <m/>
    <m/>
    <m/>
    <m/>
    <m/>
    <m/>
    <m/>
    <m/>
    <m/>
    <s v="80"/>
    <m/>
    <m/>
    <m/>
    <s v="ja vor"/>
    <n v="6"/>
    <m/>
    <m/>
    <m/>
    <s v="x"/>
    <m/>
    <m/>
    <m/>
    <m/>
    <m/>
    <m/>
    <s v="x"/>
    <s v="x"/>
    <s v="x"/>
    <m/>
    <s v="v"/>
    <m/>
    <m/>
    <m/>
    <m/>
    <m/>
    <m/>
    <m/>
    <m/>
    <n v="6"/>
    <s v="Gelenk vorn mit Leder unterlegen, hinten belassen (ist stabil)"/>
    <m/>
    <m/>
    <m/>
    <m/>
    <m/>
    <m/>
    <m/>
    <m/>
    <m/>
    <m/>
    <m/>
    <m/>
    <m/>
    <m/>
    <m/>
    <m/>
    <m/>
    <m/>
    <m/>
  </r>
  <r>
    <b v="1"/>
    <n v="555"/>
    <s v="L-1514-315487135"/>
    <s v="1066956464"/>
    <s v="Aaf"/>
    <s v="https://portal.dnb.de/opac.htm?method=simpleSearch&amp;cqlMode=true&amp;query=idn%3D1066956464"/>
    <s v="III 60, 10"/>
    <s v="III 60, 10"/>
    <m/>
    <m/>
    <x v="0"/>
    <m/>
    <m/>
    <m/>
    <m/>
    <m/>
    <m/>
    <m/>
    <m/>
    <m/>
    <m/>
    <m/>
    <m/>
    <m/>
    <m/>
    <m/>
    <x v="0"/>
    <m/>
    <m/>
    <m/>
    <m/>
    <m/>
    <m/>
    <m/>
    <m/>
    <m/>
    <m/>
    <m/>
    <m/>
    <m/>
    <m/>
    <m/>
    <m/>
    <m/>
    <m/>
    <m/>
    <m/>
    <m/>
    <m/>
    <m/>
    <m/>
    <m/>
    <m/>
    <m/>
    <n v="0"/>
    <m/>
    <m/>
    <m/>
    <m/>
    <m/>
    <m/>
    <m/>
    <m/>
    <m/>
    <m/>
    <m/>
    <m/>
    <m/>
    <m/>
    <m/>
    <m/>
    <m/>
    <m/>
    <m/>
    <m/>
    <m/>
    <m/>
    <m/>
    <m/>
    <m/>
    <m/>
    <m/>
    <m/>
    <m/>
    <m/>
    <m/>
    <m/>
    <m/>
    <m/>
    <m/>
    <m/>
    <m/>
    <m/>
    <m/>
    <m/>
    <m/>
    <m/>
    <m/>
    <m/>
  </r>
  <r>
    <b v="1"/>
    <n v="556"/>
    <s v="L-1515-315493119"/>
    <s v="1066962812"/>
    <s v="Aaf"/>
    <s v="https://portal.dnb.de/opac.htm?method=simpleSearch&amp;cqlMode=true&amp;query=idn%3D1066962812"/>
    <s v="III 60, 11"/>
    <s v="III 60, 11"/>
    <m/>
    <m/>
    <x v="2"/>
    <m/>
    <m/>
    <m/>
    <m/>
    <m/>
    <m/>
    <m/>
    <m/>
    <m/>
    <m/>
    <m/>
    <m/>
    <m/>
    <m/>
    <m/>
    <x v="2"/>
    <m/>
    <m/>
    <s v="f/V"/>
    <m/>
    <m/>
    <m/>
    <m/>
    <m/>
    <s v="Pa"/>
    <m/>
    <m/>
    <m/>
    <m/>
    <m/>
    <m/>
    <m/>
    <m/>
    <m/>
    <m/>
    <m/>
    <m/>
    <m/>
    <s v="80"/>
    <m/>
    <m/>
    <m/>
    <s v="n"/>
    <n v="0"/>
    <m/>
    <m/>
    <m/>
    <s v="x"/>
    <m/>
    <m/>
    <m/>
    <s v="Schaden stabil"/>
    <m/>
    <m/>
    <m/>
    <m/>
    <m/>
    <m/>
    <m/>
    <m/>
    <m/>
    <m/>
    <m/>
    <m/>
    <m/>
    <m/>
    <m/>
    <m/>
    <m/>
    <m/>
    <m/>
    <m/>
    <m/>
    <m/>
    <m/>
    <m/>
    <m/>
    <m/>
    <m/>
    <m/>
    <m/>
    <m/>
    <m/>
    <m/>
    <m/>
    <m/>
    <m/>
    <m/>
  </r>
  <r>
    <b v="1"/>
    <n v="557"/>
    <s v="L-1516-315494301"/>
    <s v="1066964084"/>
    <s v="Aaf"/>
    <s v="https://portal.dnb.de/opac.htm?method=simpleSearch&amp;cqlMode=true&amp;query=idn%3D1066964084"/>
    <s v="III 60, 12"/>
    <s v="III 60, 12 (Großformat)"/>
    <m/>
    <m/>
    <x v="2"/>
    <m/>
    <m/>
    <m/>
    <m/>
    <m/>
    <m/>
    <m/>
    <m/>
    <m/>
    <m/>
    <m/>
    <m/>
    <m/>
    <m/>
    <m/>
    <x v="2"/>
    <s v="x"/>
    <m/>
    <s v="h/E"/>
    <m/>
    <m/>
    <m/>
    <m/>
    <m/>
    <s v="Pa"/>
    <m/>
    <m/>
    <m/>
    <m/>
    <m/>
    <m/>
    <m/>
    <m/>
    <m/>
    <s v="I/R"/>
    <s v="x"/>
    <m/>
    <m/>
    <s v="110"/>
    <m/>
    <m/>
    <m/>
    <s v="n"/>
    <n v="0"/>
    <m/>
    <m/>
    <m/>
    <m/>
    <m/>
    <m/>
    <m/>
    <s v="Altreparaturen am Buchblock mit säurehaltigem Papier (belassen?) und auf Ergänzungen Schrift nachgezeichnet --&gt; etwas kurios --&gt; mit Stephanie besprechen"/>
    <m/>
    <m/>
    <m/>
    <m/>
    <m/>
    <m/>
    <m/>
    <m/>
    <m/>
    <m/>
    <m/>
    <m/>
    <m/>
    <m/>
    <m/>
    <m/>
    <m/>
    <m/>
    <m/>
    <m/>
    <m/>
    <m/>
    <m/>
    <m/>
    <m/>
    <m/>
    <m/>
    <m/>
    <m/>
    <m/>
    <m/>
    <m/>
    <m/>
    <m/>
    <m/>
    <m/>
  </r>
  <r>
    <b v="1"/>
    <n v="558"/>
    <s v="L-1517-315492864"/>
    <s v="1066962502"/>
    <s v="Aaf"/>
    <s v="https://portal.dnb.de/opac.htm?method=simpleSearch&amp;cqlMode=true&amp;query=idn%3D1066962502"/>
    <s v="III 60, 13"/>
    <s v="III 60, 13"/>
    <m/>
    <m/>
    <x v="0"/>
    <m/>
    <m/>
    <m/>
    <m/>
    <m/>
    <m/>
    <m/>
    <m/>
    <m/>
    <m/>
    <m/>
    <m/>
    <m/>
    <m/>
    <m/>
    <x v="0"/>
    <m/>
    <m/>
    <m/>
    <m/>
    <m/>
    <m/>
    <m/>
    <m/>
    <m/>
    <m/>
    <m/>
    <m/>
    <m/>
    <m/>
    <m/>
    <m/>
    <m/>
    <m/>
    <m/>
    <m/>
    <m/>
    <m/>
    <m/>
    <m/>
    <m/>
    <m/>
    <m/>
    <n v="0"/>
    <m/>
    <m/>
    <m/>
    <m/>
    <m/>
    <m/>
    <m/>
    <m/>
    <m/>
    <m/>
    <m/>
    <m/>
    <m/>
    <m/>
    <m/>
    <m/>
    <m/>
    <m/>
    <m/>
    <m/>
    <m/>
    <m/>
    <m/>
    <m/>
    <m/>
    <m/>
    <m/>
    <m/>
    <m/>
    <m/>
    <m/>
    <m/>
    <m/>
    <m/>
    <m/>
    <m/>
    <m/>
    <m/>
    <m/>
    <m/>
    <m/>
    <m/>
    <m/>
    <m/>
  </r>
  <r>
    <b v="1"/>
    <n v="559"/>
    <s v="L-1518-315061391"/>
    <s v="106667292X"/>
    <s v="Aaf"/>
    <s v="https://portal.dnb.de/opac.htm?method=simpleSearch&amp;cqlMode=true&amp;query=idn%3D106667292X"/>
    <s v="III 60, 14"/>
    <s v="III 60, 14"/>
    <m/>
    <m/>
    <x v="2"/>
    <m/>
    <m/>
    <m/>
    <m/>
    <m/>
    <m/>
    <m/>
    <m/>
    <m/>
    <m/>
    <m/>
    <m/>
    <m/>
    <m/>
    <m/>
    <x v="3"/>
    <s v="x"/>
    <m/>
    <s v="f/V"/>
    <m/>
    <m/>
    <m/>
    <m/>
    <s v="x"/>
    <s v="Pa"/>
    <m/>
    <m/>
    <m/>
    <m/>
    <m/>
    <m/>
    <m/>
    <m/>
    <m/>
    <m/>
    <m/>
    <m/>
    <m/>
    <s v="60"/>
    <m/>
    <m/>
    <m/>
    <s v="ja vor"/>
    <n v="1"/>
    <m/>
    <m/>
    <m/>
    <s v="x"/>
    <m/>
    <m/>
    <m/>
    <s v="Schaden im Gelenk vorn ist stabil (alles sehr steif)"/>
    <m/>
    <m/>
    <s v="x"/>
    <m/>
    <s v="x"/>
    <m/>
    <m/>
    <m/>
    <m/>
    <m/>
    <s v="x"/>
    <m/>
    <m/>
    <m/>
    <m/>
    <n v="1"/>
    <s v="nur Schließe und Titelschild bearbeiten, Gelenk vorn ist stabil (alles steif)"/>
    <m/>
    <m/>
    <m/>
    <m/>
    <m/>
    <m/>
    <m/>
    <m/>
    <m/>
    <m/>
    <m/>
    <m/>
    <m/>
    <m/>
    <m/>
    <m/>
    <m/>
    <m/>
    <m/>
  </r>
  <r>
    <b v="1"/>
    <n v="560"/>
    <s v="L-1518-315487267"/>
    <s v="106695660X"/>
    <s v="Aaf"/>
    <s v="https://portal.dnb.de/opac.htm?method=simpleSearch&amp;cqlMode=true&amp;query=idn%3D106695660X"/>
    <s v="III 60, 15"/>
    <s v="III 60, 15"/>
    <m/>
    <m/>
    <x v="0"/>
    <m/>
    <m/>
    <m/>
    <m/>
    <m/>
    <m/>
    <m/>
    <m/>
    <m/>
    <m/>
    <m/>
    <m/>
    <m/>
    <m/>
    <m/>
    <x v="0"/>
    <m/>
    <m/>
    <m/>
    <m/>
    <m/>
    <m/>
    <m/>
    <m/>
    <m/>
    <m/>
    <m/>
    <m/>
    <m/>
    <m/>
    <m/>
    <m/>
    <m/>
    <m/>
    <m/>
    <m/>
    <m/>
    <m/>
    <m/>
    <m/>
    <m/>
    <m/>
    <m/>
    <n v="0"/>
    <m/>
    <m/>
    <m/>
    <m/>
    <m/>
    <m/>
    <m/>
    <m/>
    <m/>
    <m/>
    <m/>
    <m/>
    <m/>
    <m/>
    <m/>
    <m/>
    <m/>
    <m/>
    <m/>
    <m/>
    <m/>
    <m/>
    <m/>
    <m/>
    <m/>
    <m/>
    <m/>
    <m/>
    <m/>
    <m/>
    <m/>
    <m/>
    <m/>
    <m/>
    <m/>
    <m/>
    <m/>
    <m/>
    <m/>
    <m/>
    <m/>
    <m/>
    <m/>
    <m/>
  </r>
  <r>
    <b v="1"/>
    <n v="561"/>
    <s v="L-1519-315487208"/>
    <s v="1066956537"/>
    <s v="Aaf"/>
    <s v="https://portal.dnb.de/opac.htm?method=simpleSearch&amp;cqlMode=true&amp;query=idn%3D1066956537"/>
    <s v="III 60, 16"/>
    <s v="III 60, 16"/>
    <s v="X"/>
    <s v="Gewebeeinband"/>
    <x v="1"/>
    <s v="180°"/>
    <s v="hohler Rücken"/>
    <m/>
    <m/>
    <m/>
    <n v="0"/>
    <m/>
    <s v="enth. Blindlagen"/>
    <m/>
    <m/>
    <m/>
    <m/>
    <m/>
    <m/>
    <m/>
    <x v="0"/>
    <m/>
    <m/>
    <m/>
    <m/>
    <m/>
    <m/>
    <m/>
    <m/>
    <m/>
    <m/>
    <m/>
    <m/>
    <m/>
    <m/>
    <m/>
    <m/>
    <m/>
    <m/>
    <m/>
    <m/>
    <m/>
    <m/>
    <m/>
    <m/>
    <m/>
    <m/>
    <m/>
    <n v="0"/>
    <m/>
    <m/>
    <m/>
    <m/>
    <m/>
    <m/>
    <m/>
    <m/>
    <m/>
    <m/>
    <m/>
    <m/>
    <m/>
    <m/>
    <m/>
    <m/>
    <m/>
    <m/>
    <m/>
    <m/>
    <m/>
    <m/>
    <m/>
    <m/>
    <m/>
    <m/>
    <m/>
    <m/>
    <m/>
    <m/>
    <m/>
    <m/>
    <m/>
    <m/>
    <m/>
    <m/>
    <m/>
    <m/>
    <m/>
    <m/>
    <m/>
    <m/>
    <m/>
    <m/>
  </r>
  <r>
    <b v="1"/>
    <n v="562"/>
    <s v="L-1519-315489987"/>
    <s v="1066959404"/>
    <s v="Aaf"/>
    <s v="https://portal.dnb.de/opac.htm?method=simpleSearch&amp;cqlMode=true&amp;query=idn%3D1066959404"/>
    <s v="III 60, 17"/>
    <s v="III 60, 17"/>
    <s v="X"/>
    <s v="Halbledereinband"/>
    <x v="1"/>
    <s v="180°"/>
    <s v="hohler Rücken"/>
    <m/>
    <m/>
    <s v="Signaturfahne austauschen"/>
    <n v="0"/>
    <m/>
    <m/>
    <m/>
    <m/>
    <m/>
    <m/>
    <m/>
    <m/>
    <m/>
    <x v="0"/>
    <m/>
    <m/>
    <m/>
    <m/>
    <m/>
    <m/>
    <m/>
    <m/>
    <m/>
    <m/>
    <m/>
    <m/>
    <m/>
    <m/>
    <m/>
    <m/>
    <m/>
    <m/>
    <m/>
    <m/>
    <m/>
    <m/>
    <m/>
    <m/>
    <m/>
    <m/>
    <m/>
    <n v="0"/>
    <m/>
    <m/>
    <m/>
    <m/>
    <m/>
    <m/>
    <m/>
    <m/>
    <m/>
    <m/>
    <m/>
    <m/>
    <m/>
    <m/>
    <m/>
    <m/>
    <m/>
    <m/>
    <m/>
    <m/>
    <m/>
    <m/>
    <m/>
    <m/>
    <m/>
    <m/>
    <m/>
    <m/>
    <m/>
    <m/>
    <m/>
    <m/>
    <m/>
    <m/>
    <m/>
    <m/>
    <m/>
    <m/>
    <m/>
    <m/>
    <m/>
    <m/>
    <m/>
    <m/>
  </r>
  <r>
    <b v="1"/>
    <n v="661"/>
    <s v="L-1521-315494298"/>
    <s v="1066964076"/>
    <s v="Aaf"/>
    <s v="https://portal.dnb.de/opac.htm?method=simpleSearch&amp;cqlMode=true&amp;query=idn%3D1066964076"/>
    <s v="III 60, 18 - Fragm."/>
    <s v="III 60, 18 - Fragm."/>
    <m/>
    <m/>
    <x v="0"/>
    <m/>
    <m/>
    <m/>
    <m/>
    <m/>
    <m/>
    <m/>
    <m/>
    <m/>
    <m/>
    <m/>
    <m/>
    <m/>
    <m/>
    <m/>
    <x v="0"/>
    <m/>
    <m/>
    <m/>
    <m/>
    <m/>
    <m/>
    <m/>
    <m/>
    <m/>
    <m/>
    <m/>
    <m/>
    <m/>
    <m/>
    <m/>
    <m/>
    <m/>
    <m/>
    <m/>
    <m/>
    <m/>
    <m/>
    <m/>
    <m/>
    <m/>
    <m/>
    <m/>
    <n v="0"/>
    <m/>
    <m/>
    <m/>
    <m/>
    <m/>
    <m/>
    <m/>
    <m/>
    <m/>
    <m/>
    <m/>
    <m/>
    <m/>
    <m/>
    <m/>
    <m/>
    <m/>
    <m/>
    <m/>
    <m/>
    <m/>
    <m/>
    <m/>
    <m/>
    <m/>
    <m/>
    <m/>
    <m/>
    <m/>
    <m/>
    <m/>
    <m/>
    <m/>
    <m/>
    <m/>
    <m/>
    <m/>
    <m/>
    <m/>
    <m/>
    <m/>
    <m/>
    <m/>
    <m/>
  </r>
  <r>
    <b v="1"/>
    <n v="563"/>
    <s v="L-1520-315487283"/>
    <s v="1066956642"/>
    <s v="Aaf"/>
    <s v="https://portal.dnb.de/opac.htm?method=simpleSearch&amp;cqlMode=true&amp;query=idn%3D1066956642"/>
    <s v="III 60, 19"/>
    <s v="III 60, 19"/>
    <s v="X"/>
    <s v="Papier- oder Pappeinband, Schließen, erhabene Buchbeschläge"/>
    <x v="1"/>
    <s v="180°"/>
    <s v="hohler Rücken"/>
    <m/>
    <s v="Buchschuh"/>
    <s v="Nein"/>
    <n v="1"/>
    <m/>
    <m/>
    <m/>
    <m/>
    <m/>
    <m/>
    <m/>
    <m/>
    <m/>
    <x v="5"/>
    <s v="x"/>
    <m/>
    <s v="h/E"/>
    <m/>
    <m/>
    <m/>
    <m/>
    <m/>
    <s v="Pa"/>
    <m/>
    <m/>
    <m/>
    <m/>
    <m/>
    <m/>
    <m/>
    <m/>
    <m/>
    <m/>
    <m/>
    <m/>
    <m/>
    <s v="110"/>
    <m/>
    <m/>
    <m/>
    <s v="n"/>
    <n v="0"/>
    <m/>
    <m/>
    <m/>
    <s v="x"/>
    <m/>
    <m/>
    <m/>
    <s v="Schaden stabil"/>
    <m/>
    <m/>
    <m/>
    <m/>
    <m/>
    <m/>
    <m/>
    <m/>
    <m/>
    <m/>
    <m/>
    <m/>
    <m/>
    <m/>
    <m/>
    <m/>
    <m/>
    <m/>
    <m/>
    <m/>
    <m/>
    <m/>
    <m/>
    <m/>
    <m/>
    <m/>
    <m/>
    <m/>
    <m/>
    <m/>
    <m/>
    <m/>
    <m/>
    <m/>
    <m/>
    <m/>
  </r>
  <r>
    <b v="1"/>
    <n v="564"/>
    <s v="L-1520-315331054"/>
    <s v="1066873240"/>
    <s v="Aaf"/>
    <s v="https://portal.dnb.de/opac.htm?method=simpleSearch&amp;cqlMode=true&amp;query=idn%3D1066873240"/>
    <s v="III 60, 20"/>
    <s v="III 60, 20"/>
    <m/>
    <m/>
    <x v="0"/>
    <m/>
    <m/>
    <m/>
    <m/>
    <m/>
    <m/>
    <m/>
    <m/>
    <m/>
    <m/>
    <m/>
    <m/>
    <m/>
    <m/>
    <m/>
    <x v="0"/>
    <m/>
    <m/>
    <m/>
    <m/>
    <m/>
    <m/>
    <m/>
    <m/>
    <m/>
    <m/>
    <m/>
    <m/>
    <m/>
    <m/>
    <m/>
    <m/>
    <m/>
    <m/>
    <m/>
    <m/>
    <m/>
    <m/>
    <m/>
    <m/>
    <m/>
    <m/>
    <m/>
    <n v="0"/>
    <m/>
    <m/>
    <m/>
    <m/>
    <m/>
    <m/>
    <m/>
    <m/>
    <m/>
    <m/>
    <m/>
    <m/>
    <m/>
    <m/>
    <m/>
    <m/>
    <m/>
    <m/>
    <m/>
    <m/>
    <m/>
    <m/>
    <m/>
    <m/>
    <m/>
    <m/>
    <m/>
    <m/>
    <m/>
    <m/>
    <m/>
    <m/>
    <m/>
    <m/>
    <m/>
    <m/>
    <m/>
    <m/>
    <m/>
    <m/>
    <m/>
    <m/>
    <m/>
    <m/>
  </r>
  <r>
    <b v="1"/>
    <n v="565"/>
    <s v="L-1521-154383287"/>
    <s v="994054432"/>
    <s v="Aal"/>
    <s v="https://portal.dnb.de/opac.htm?method=simpleSearch&amp;cqlMode=true&amp;query=idn%3D994054432"/>
    <s v="III 60, 22"/>
    <s v="III 60, 22"/>
    <s v="X"/>
    <s v="Ledereinband, Schließen, erhabene Buchbeschläge"/>
    <x v="1"/>
    <m/>
    <s v="hohler Rücken"/>
    <m/>
    <s v="Buchschuh"/>
    <s v="Nein"/>
    <n v="0"/>
    <m/>
    <s v="enth. Blindlagen"/>
    <m/>
    <m/>
    <m/>
    <m/>
    <m/>
    <m/>
    <m/>
    <x v="0"/>
    <m/>
    <m/>
    <m/>
    <m/>
    <m/>
    <m/>
    <m/>
    <m/>
    <m/>
    <m/>
    <m/>
    <m/>
    <m/>
    <m/>
    <m/>
    <m/>
    <m/>
    <m/>
    <m/>
    <m/>
    <m/>
    <m/>
    <m/>
    <m/>
    <m/>
    <m/>
    <m/>
    <n v="0"/>
    <m/>
    <m/>
    <m/>
    <m/>
    <m/>
    <m/>
    <m/>
    <m/>
    <m/>
    <m/>
    <m/>
    <m/>
    <m/>
    <m/>
    <m/>
    <m/>
    <m/>
    <m/>
    <m/>
    <m/>
    <m/>
    <m/>
    <m/>
    <m/>
    <m/>
    <m/>
    <m/>
    <m/>
    <m/>
    <m/>
    <m/>
    <m/>
    <m/>
    <m/>
    <m/>
    <m/>
    <m/>
    <m/>
    <m/>
    <m/>
    <m/>
    <m/>
    <m/>
    <m/>
  </r>
  <r>
    <b v="1"/>
    <n v="566"/>
    <s v="L-1521-679893105"/>
    <s v="1079607048"/>
    <s v="Aaf"/>
    <s v="https://portal.dnb.de/opac.htm?method=simpleSearch&amp;cqlMode=true&amp;query=idn%3D1079607048"/>
    <s v="III 60, 23"/>
    <s v="III 60, 23 - Fragm."/>
    <m/>
    <m/>
    <x v="0"/>
    <m/>
    <m/>
    <m/>
    <m/>
    <m/>
    <m/>
    <m/>
    <m/>
    <m/>
    <m/>
    <m/>
    <m/>
    <m/>
    <m/>
    <m/>
    <x v="0"/>
    <m/>
    <m/>
    <m/>
    <m/>
    <m/>
    <m/>
    <m/>
    <m/>
    <m/>
    <m/>
    <m/>
    <m/>
    <m/>
    <m/>
    <m/>
    <m/>
    <m/>
    <m/>
    <m/>
    <m/>
    <m/>
    <m/>
    <m/>
    <m/>
    <m/>
    <m/>
    <m/>
    <n v="0"/>
    <m/>
    <m/>
    <m/>
    <m/>
    <m/>
    <m/>
    <m/>
    <m/>
    <m/>
    <m/>
    <m/>
    <m/>
    <m/>
    <m/>
    <m/>
    <m/>
    <m/>
    <m/>
    <m/>
    <m/>
    <m/>
    <m/>
    <m/>
    <m/>
    <m/>
    <m/>
    <m/>
    <m/>
    <m/>
    <m/>
    <m/>
    <m/>
    <m/>
    <m/>
    <m/>
    <m/>
    <m/>
    <m/>
    <m/>
    <m/>
    <m/>
    <m/>
    <m/>
    <m/>
  </r>
  <r>
    <b v="0"/>
    <n v="567"/>
    <s v="L-1521-679892613"/>
    <s v="1211581829"/>
    <m/>
    <s v="https://portal.dnb.de/opac.htm?method=simpleSearch&amp;cqlMode=true&amp;query=idn%3D1211581829"/>
    <s v="III 60, 23"/>
    <m/>
    <s v="X"/>
    <s v="Gewebeeinband, Schließen, erhabene Buchbeschläge"/>
    <x v="2"/>
    <s v="180°"/>
    <s v="hohler Rücken"/>
    <m/>
    <s v="Buchschuh"/>
    <s v="Nein"/>
    <n v="0"/>
    <m/>
    <s v="enth. Blindlagen"/>
    <m/>
    <m/>
    <m/>
    <m/>
    <m/>
    <m/>
    <m/>
    <x v="0"/>
    <m/>
    <m/>
    <m/>
    <m/>
    <m/>
    <m/>
    <m/>
    <m/>
    <m/>
    <m/>
    <m/>
    <m/>
    <m/>
    <m/>
    <m/>
    <m/>
    <m/>
    <m/>
    <m/>
    <m/>
    <m/>
    <m/>
    <m/>
    <m/>
    <m/>
    <m/>
    <m/>
    <n v="0"/>
    <m/>
    <m/>
    <m/>
    <m/>
    <m/>
    <m/>
    <m/>
    <m/>
    <m/>
    <m/>
    <m/>
    <m/>
    <m/>
    <m/>
    <m/>
    <m/>
    <m/>
    <m/>
    <m/>
    <m/>
    <m/>
    <m/>
    <m/>
    <m/>
    <m/>
    <m/>
    <m/>
    <m/>
    <m/>
    <m/>
    <m/>
    <m/>
    <m/>
    <m/>
    <m/>
    <m/>
    <m/>
    <m/>
    <m/>
    <m/>
    <m/>
    <m/>
    <m/>
    <m/>
  </r>
  <r>
    <b v="1"/>
    <n v="568"/>
    <s v="L-1521-315297972"/>
    <s v="1066837856"/>
    <s v="Aaf"/>
    <s v="https://portal.dnb.de/opac.htm?method=simpleSearch&amp;cqlMode=true&amp;query=idn%3D1066837856"/>
    <s v="III 60, 24"/>
    <s v="III 60, 24"/>
    <m/>
    <m/>
    <x v="0"/>
    <m/>
    <m/>
    <m/>
    <m/>
    <m/>
    <m/>
    <m/>
    <m/>
    <m/>
    <m/>
    <m/>
    <m/>
    <m/>
    <m/>
    <m/>
    <x v="0"/>
    <m/>
    <m/>
    <m/>
    <m/>
    <m/>
    <m/>
    <m/>
    <m/>
    <m/>
    <m/>
    <m/>
    <m/>
    <m/>
    <m/>
    <m/>
    <m/>
    <m/>
    <m/>
    <m/>
    <m/>
    <m/>
    <m/>
    <m/>
    <m/>
    <m/>
    <m/>
    <m/>
    <n v="0"/>
    <m/>
    <m/>
    <m/>
    <m/>
    <m/>
    <m/>
    <m/>
    <m/>
    <m/>
    <m/>
    <m/>
    <m/>
    <m/>
    <m/>
    <m/>
    <m/>
    <m/>
    <m/>
    <m/>
    <m/>
    <m/>
    <m/>
    <m/>
    <m/>
    <m/>
    <m/>
    <m/>
    <m/>
    <m/>
    <m/>
    <m/>
    <m/>
    <m/>
    <m/>
    <m/>
    <m/>
    <m/>
    <m/>
    <m/>
    <m/>
    <m/>
    <m/>
    <m/>
    <m/>
  </r>
  <r>
    <b v="1"/>
    <n v="569"/>
    <s v="L-1521-315331518"/>
    <s v="1066873720"/>
    <s v="Aaf"/>
    <s v="https://portal.dnb.de/opac.htm?method=simpleSearch&amp;cqlMode=true&amp;query=idn%3D1066873720"/>
    <s v="III 60, 25"/>
    <s v="III 60, 25"/>
    <m/>
    <m/>
    <x v="0"/>
    <m/>
    <m/>
    <m/>
    <m/>
    <m/>
    <m/>
    <m/>
    <m/>
    <m/>
    <m/>
    <m/>
    <m/>
    <m/>
    <m/>
    <m/>
    <x v="0"/>
    <m/>
    <m/>
    <m/>
    <m/>
    <m/>
    <m/>
    <m/>
    <m/>
    <m/>
    <m/>
    <m/>
    <m/>
    <m/>
    <m/>
    <m/>
    <m/>
    <m/>
    <m/>
    <m/>
    <m/>
    <m/>
    <m/>
    <m/>
    <m/>
    <m/>
    <m/>
    <m/>
    <n v="0"/>
    <m/>
    <m/>
    <m/>
    <m/>
    <m/>
    <m/>
    <m/>
    <m/>
    <m/>
    <m/>
    <m/>
    <m/>
    <m/>
    <m/>
    <m/>
    <m/>
    <m/>
    <m/>
    <m/>
    <m/>
    <m/>
    <m/>
    <m/>
    <m/>
    <m/>
    <m/>
    <m/>
    <m/>
    <m/>
    <m/>
    <m/>
    <m/>
    <m/>
    <m/>
    <m/>
    <m/>
    <m/>
    <m/>
    <m/>
    <m/>
    <m/>
    <m/>
    <m/>
    <m/>
  </r>
  <r>
    <b v="1"/>
    <n v="570"/>
    <s v="L-1521-315492309"/>
    <s v="1066961905"/>
    <s v="Aaf"/>
    <s v="https://portal.dnb.de/opac.htm?method=simpleSearch&amp;cqlMode=true&amp;query=idn%3D1066961905"/>
    <s v="III 60, 26"/>
    <s v="III 60, 26"/>
    <m/>
    <m/>
    <x v="1"/>
    <m/>
    <m/>
    <m/>
    <m/>
    <m/>
    <m/>
    <m/>
    <m/>
    <m/>
    <m/>
    <m/>
    <m/>
    <m/>
    <m/>
    <m/>
    <x v="6"/>
    <s v="x"/>
    <m/>
    <s v="h/E"/>
    <m/>
    <m/>
    <m/>
    <m/>
    <m/>
    <s v="Pa"/>
    <m/>
    <m/>
    <m/>
    <m/>
    <m/>
    <m/>
    <m/>
    <m/>
    <m/>
    <m/>
    <m/>
    <m/>
    <m/>
    <s v="110"/>
    <m/>
    <m/>
    <m/>
    <s v="ja vor"/>
    <n v="0.5"/>
    <m/>
    <m/>
    <m/>
    <s v="x"/>
    <m/>
    <m/>
    <m/>
    <m/>
    <m/>
    <m/>
    <s v="x"/>
    <s v="x"/>
    <s v="x"/>
    <m/>
    <m/>
    <m/>
    <m/>
    <m/>
    <m/>
    <m/>
    <m/>
    <m/>
    <m/>
    <n v="0.5"/>
    <m/>
    <m/>
    <m/>
    <m/>
    <m/>
    <m/>
    <m/>
    <m/>
    <m/>
    <m/>
    <m/>
    <m/>
    <m/>
    <m/>
    <m/>
    <m/>
    <m/>
    <m/>
    <m/>
    <m/>
  </r>
  <r>
    <b v="1"/>
    <n v="571"/>
    <s v="L-1521-315490217"/>
    <s v="1066959684"/>
    <s v="Aaf"/>
    <s v="https://portal.dnb.de/opac.htm?method=simpleSearch&amp;cqlMode=true&amp;query=idn%3D1066959684"/>
    <s v="III 60, 27"/>
    <s v="III 60, 27"/>
    <s v="X"/>
    <s v="Gewebeeinband, Schließen, erhabene Buchbeschläge"/>
    <x v="2"/>
    <s v="180°"/>
    <s v="hohler Rücken"/>
    <m/>
    <s v="Buchschuh"/>
    <s v="Nein"/>
    <n v="0"/>
    <m/>
    <s v="enth. Blindlagen"/>
    <m/>
    <m/>
    <m/>
    <m/>
    <m/>
    <m/>
    <m/>
    <x v="0"/>
    <m/>
    <m/>
    <m/>
    <m/>
    <m/>
    <m/>
    <m/>
    <m/>
    <m/>
    <m/>
    <m/>
    <m/>
    <m/>
    <m/>
    <m/>
    <m/>
    <m/>
    <m/>
    <m/>
    <m/>
    <m/>
    <m/>
    <m/>
    <m/>
    <m/>
    <m/>
    <m/>
    <n v="0"/>
    <m/>
    <m/>
    <m/>
    <m/>
    <m/>
    <m/>
    <m/>
    <m/>
    <m/>
    <m/>
    <m/>
    <m/>
    <m/>
    <m/>
    <m/>
    <m/>
    <m/>
    <m/>
    <m/>
    <m/>
    <m/>
    <m/>
    <m/>
    <m/>
    <m/>
    <m/>
    <m/>
    <m/>
    <m/>
    <m/>
    <m/>
    <m/>
    <m/>
    <m/>
    <m/>
    <m/>
    <m/>
    <m/>
    <m/>
    <m/>
    <m/>
    <m/>
    <m/>
    <m/>
  </r>
  <r>
    <b v="0"/>
    <n v="572"/>
    <s v="L-1521-679440615"/>
    <s v="1211351726"/>
    <m/>
    <s v="https://portal.dnb.de/opac.htm?method=simpleSearch&amp;cqlMode=true&amp;query=idn%3D1211351726"/>
    <s v="III 60, 28"/>
    <m/>
    <s v="X"/>
    <s v="Gewebeeinband"/>
    <x v="2"/>
    <s v="180°"/>
    <s v="hohler Rücken"/>
    <m/>
    <m/>
    <m/>
    <n v="0"/>
    <m/>
    <s v="enth. Blindlagen"/>
    <m/>
    <m/>
    <m/>
    <m/>
    <m/>
    <m/>
    <m/>
    <x v="0"/>
    <m/>
    <m/>
    <m/>
    <m/>
    <m/>
    <m/>
    <m/>
    <m/>
    <m/>
    <m/>
    <m/>
    <m/>
    <m/>
    <m/>
    <m/>
    <m/>
    <m/>
    <m/>
    <m/>
    <m/>
    <m/>
    <m/>
    <m/>
    <m/>
    <m/>
    <m/>
    <m/>
    <n v="0"/>
    <m/>
    <m/>
    <m/>
    <m/>
    <m/>
    <m/>
    <m/>
    <m/>
    <m/>
    <m/>
    <m/>
    <m/>
    <m/>
    <m/>
    <m/>
    <m/>
    <m/>
    <m/>
    <m/>
    <m/>
    <m/>
    <m/>
    <m/>
    <m/>
    <m/>
    <m/>
    <m/>
    <m/>
    <m/>
    <m/>
    <m/>
    <m/>
    <m/>
    <m/>
    <m/>
    <m/>
    <m/>
    <m/>
    <m/>
    <m/>
    <m/>
    <m/>
    <m/>
    <m/>
  </r>
  <r>
    <b v="1"/>
    <n v="662"/>
    <s v="L-1521-343788284"/>
    <s v="1079607048"/>
    <s v="Aaf"/>
    <s v="https://portal.dnb.de/opac.htm?method=simpleSearch&amp;cqlMode=true&amp;query=idn%3D1079607048"/>
    <s v="III 60, 28 - Fragm."/>
    <s v="III 60, 28 - Fragm."/>
    <m/>
    <m/>
    <x v="0"/>
    <m/>
    <m/>
    <m/>
    <m/>
    <m/>
    <m/>
    <m/>
    <m/>
    <m/>
    <m/>
    <m/>
    <m/>
    <m/>
    <m/>
    <m/>
    <x v="0"/>
    <m/>
    <m/>
    <m/>
    <m/>
    <m/>
    <m/>
    <m/>
    <m/>
    <m/>
    <m/>
    <m/>
    <m/>
    <m/>
    <m/>
    <m/>
    <m/>
    <m/>
    <m/>
    <m/>
    <m/>
    <m/>
    <m/>
    <m/>
    <m/>
    <m/>
    <m/>
    <m/>
    <n v="0"/>
    <m/>
    <m/>
    <m/>
    <m/>
    <m/>
    <m/>
    <m/>
    <m/>
    <m/>
    <m/>
    <m/>
    <m/>
    <m/>
    <m/>
    <m/>
    <m/>
    <m/>
    <m/>
    <m/>
    <m/>
    <m/>
    <m/>
    <m/>
    <m/>
    <m/>
    <m/>
    <m/>
    <m/>
    <m/>
    <m/>
    <m/>
    <m/>
    <m/>
    <m/>
    <m/>
    <m/>
    <m/>
    <m/>
    <m/>
    <m/>
    <m/>
    <m/>
    <m/>
    <m/>
  </r>
  <r>
    <b v="1"/>
    <n v="573"/>
    <s v="L-1521-315468289"/>
    <s v="1066940509"/>
    <s v="Aaf"/>
    <s v="https://portal.dnb.de/opac.htm?method=simpleSearch&amp;cqlMode=true&amp;query=idn%3D1066940509"/>
    <s v="III 60, 29"/>
    <s v="III 60, 29"/>
    <m/>
    <m/>
    <x v="1"/>
    <m/>
    <m/>
    <m/>
    <m/>
    <m/>
    <m/>
    <m/>
    <m/>
    <m/>
    <m/>
    <m/>
    <m/>
    <m/>
    <m/>
    <m/>
    <x v="6"/>
    <s v="x"/>
    <m/>
    <s v="h/E"/>
    <m/>
    <m/>
    <m/>
    <m/>
    <m/>
    <s v="Pa"/>
    <s v="x"/>
    <m/>
    <m/>
    <m/>
    <m/>
    <m/>
    <m/>
    <m/>
    <m/>
    <m/>
    <m/>
    <m/>
    <m/>
    <s v="110"/>
    <m/>
    <m/>
    <m/>
    <s v="n"/>
    <n v="0"/>
    <m/>
    <m/>
    <m/>
    <s v="x"/>
    <m/>
    <m/>
    <m/>
    <s v="Schaden stabil"/>
    <m/>
    <m/>
    <m/>
    <m/>
    <m/>
    <m/>
    <m/>
    <m/>
    <m/>
    <m/>
    <m/>
    <m/>
    <m/>
    <m/>
    <m/>
    <m/>
    <m/>
    <m/>
    <m/>
    <m/>
    <m/>
    <m/>
    <m/>
    <m/>
    <m/>
    <m/>
    <m/>
    <m/>
    <m/>
    <m/>
    <m/>
    <m/>
    <m/>
    <m/>
    <m/>
    <m/>
  </r>
  <r>
    <b v="1"/>
    <n v="574"/>
    <s v="L-1522-315487364"/>
    <s v="1066956723"/>
    <s v="Aaf"/>
    <s v="https://portal.dnb.de/opac.htm?method=simpleSearch&amp;cqlMode=true&amp;query=idn%3D1066956723"/>
    <s v="III 60, 30"/>
    <s v="III 60, 30"/>
    <m/>
    <m/>
    <x v="1"/>
    <m/>
    <m/>
    <m/>
    <m/>
    <m/>
    <m/>
    <m/>
    <m/>
    <m/>
    <m/>
    <m/>
    <m/>
    <m/>
    <m/>
    <m/>
    <x v="5"/>
    <m/>
    <m/>
    <s v="h/E"/>
    <m/>
    <m/>
    <m/>
    <m/>
    <m/>
    <s v="Pa"/>
    <m/>
    <m/>
    <m/>
    <m/>
    <m/>
    <m/>
    <m/>
    <m/>
    <m/>
    <m/>
    <m/>
    <m/>
    <m/>
    <s v="110"/>
    <m/>
    <m/>
    <m/>
    <s v="ja vor"/>
    <n v="0.5"/>
    <m/>
    <m/>
    <m/>
    <m/>
    <m/>
    <m/>
    <m/>
    <m/>
    <m/>
    <m/>
    <s v="x"/>
    <m/>
    <s v="x"/>
    <m/>
    <m/>
    <m/>
    <m/>
    <m/>
    <m/>
    <m/>
    <m/>
    <m/>
    <m/>
    <n v="0.5"/>
    <s v="fixieren und mit JP überfangen"/>
    <m/>
    <m/>
    <m/>
    <m/>
    <m/>
    <m/>
    <m/>
    <m/>
    <m/>
    <m/>
    <m/>
    <m/>
    <m/>
    <m/>
    <m/>
    <m/>
    <m/>
    <m/>
    <m/>
  </r>
  <r>
    <b v="1"/>
    <n v="575"/>
    <s v="L-1523-315493658"/>
    <s v="1066963401"/>
    <s v="Aaf"/>
    <s v="https://portal.dnb.de/opac.htm?method=simpleSearch&amp;cqlMode=true&amp;query=idn%3D1066963401"/>
    <s v="III 60, 31"/>
    <s v="III 60, 31"/>
    <m/>
    <m/>
    <x v="0"/>
    <m/>
    <m/>
    <m/>
    <m/>
    <m/>
    <m/>
    <m/>
    <m/>
    <m/>
    <m/>
    <m/>
    <m/>
    <m/>
    <m/>
    <m/>
    <x v="0"/>
    <m/>
    <m/>
    <m/>
    <m/>
    <m/>
    <m/>
    <m/>
    <m/>
    <m/>
    <m/>
    <m/>
    <m/>
    <m/>
    <m/>
    <m/>
    <m/>
    <m/>
    <m/>
    <m/>
    <m/>
    <m/>
    <m/>
    <m/>
    <m/>
    <m/>
    <m/>
    <m/>
    <n v="0"/>
    <m/>
    <m/>
    <m/>
    <m/>
    <m/>
    <m/>
    <m/>
    <m/>
    <m/>
    <m/>
    <m/>
    <m/>
    <m/>
    <m/>
    <m/>
    <m/>
    <m/>
    <m/>
    <m/>
    <m/>
    <m/>
    <m/>
    <m/>
    <m/>
    <m/>
    <m/>
    <m/>
    <m/>
    <m/>
    <m/>
    <m/>
    <m/>
    <m/>
    <m/>
    <m/>
    <m/>
    <m/>
    <m/>
    <m/>
    <m/>
    <m/>
    <m/>
    <m/>
    <m/>
  </r>
  <r>
    <b v="1"/>
    <n v="576"/>
    <s v="L-1523-315492147"/>
    <s v="1066961743"/>
    <s v="AaB"/>
    <s v="https://portal.dnb.de/opac.htm?method=simpleSearch&amp;cqlMode=true&amp;query=idn%3D1066961743"/>
    <s v="III 60, 32"/>
    <s v="III 60, 32"/>
    <s v="X"/>
    <s v="Halbledereinband"/>
    <x v="2"/>
    <s v="80° bis 110°, einseitig digitalisierbar?"/>
    <s v="hohler Rücken"/>
    <m/>
    <m/>
    <m/>
    <n v="0"/>
    <m/>
    <m/>
    <m/>
    <m/>
    <m/>
    <m/>
    <m/>
    <m/>
    <m/>
    <x v="0"/>
    <m/>
    <m/>
    <m/>
    <m/>
    <m/>
    <m/>
    <m/>
    <m/>
    <m/>
    <m/>
    <m/>
    <m/>
    <m/>
    <m/>
    <m/>
    <m/>
    <m/>
    <m/>
    <m/>
    <m/>
    <m/>
    <m/>
    <m/>
    <m/>
    <m/>
    <m/>
    <m/>
    <n v="0"/>
    <m/>
    <m/>
    <m/>
    <m/>
    <m/>
    <m/>
    <m/>
    <m/>
    <m/>
    <m/>
    <m/>
    <m/>
    <m/>
    <m/>
    <m/>
    <m/>
    <m/>
    <m/>
    <m/>
    <m/>
    <m/>
    <m/>
    <m/>
    <m/>
    <m/>
    <m/>
    <m/>
    <m/>
    <m/>
    <m/>
    <m/>
    <m/>
    <m/>
    <m/>
    <m/>
    <m/>
    <m/>
    <m/>
    <m/>
    <m/>
    <m/>
    <m/>
    <m/>
    <m/>
  </r>
  <r>
    <b v="1"/>
    <n v="577"/>
    <s v="L-1524-315492244"/>
    <s v="1066961840"/>
    <s v="Aaf"/>
    <s v="https://portal.dnb.de/opac.htm?method=simpleSearch&amp;cqlMode=true&amp;query=idn%3D1066961840"/>
    <s v="III 60, 33"/>
    <s v="III 60, 33"/>
    <m/>
    <m/>
    <x v="0"/>
    <m/>
    <m/>
    <m/>
    <m/>
    <m/>
    <m/>
    <m/>
    <m/>
    <m/>
    <m/>
    <m/>
    <m/>
    <m/>
    <m/>
    <m/>
    <x v="0"/>
    <m/>
    <m/>
    <m/>
    <m/>
    <m/>
    <m/>
    <m/>
    <m/>
    <m/>
    <m/>
    <m/>
    <m/>
    <m/>
    <m/>
    <m/>
    <m/>
    <m/>
    <m/>
    <m/>
    <m/>
    <m/>
    <m/>
    <m/>
    <m/>
    <m/>
    <m/>
    <m/>
    <n v="0"/>
    <m/>
    <m/>
    <m/>
    <m/>
    <m/>
    <m/>
    <m/>
    <m/>
    <m/>
    <m/>
    <m/>
    <m/>
    <m/>
    <m/>
    <m/>
    <m/>
    <m/>
    <m/>
    <m/>
    <m/>
    <m/>
    <m/>
    <m/>
    <m/>
    <m/>
    <m/>
    <m/>
    <m/>
    <m/>
    <m/>
    <m/>
    <m/>
    <m/>
    <m/>
    <m/>
    <m/>
    <m/>
    <m/>
    <m/>
    <m/>
    <m/>
    <m/>
    <m/>
    <m/>
  </r>
  <r>
    <b v="1"/>
    <n v="578"/>
    <s v="L-1524-315487224"/>
    <s v="1066956553"/>
    <s v="Aaf"/>
    <s v="https://portal.dnb.de/opac.htm?method=simpleSearch&amp;cqlMode=true&amp;query=idn%3D1066956553"/>
    <s v="III 60, 34"/>
    <s v="III 60, 34"/>
    <m/>
    <m/>
    <x v="0"/>
    <m/>
    <m/>
    <m/>
    <m/>
    <m/>
    <m/>
    <m/>
    <m/>
    <m/>
    <m/>
    <m/>
    <m/>
    <m/>
    <m/>
    <m/>
    <x v="0"/>
    <m/>
    <m/>
    <m/>
    <m/>
    <m/>
    <m/>
    <m/>
    <m/>
    <m/>
    <m/>
    <m/>
    <m/>
    <m/>
    <m/>
    <m/>
    <m/>
    <m/>
    <m/>
    <m/>
    <m/>
    <m/>
    <m/>
    <m/>
    <m/>
    <m/>
    <m/>
    <m/>
    <n v="0"/>
    <m/>
    <m/>
    <m/>
    <m/>
    <m/>
    <m/>
    <m/>
    <m/>
    <m/>
    <m/>
    <m/>
    <m/>
    <m/>
    <m/>
    <m/>
    <m/>
    <m/>
    <m/>
    <m/>
    <m/>
    <m/>
    <m/>
    <m/>
    <m/>
    <m/>
    <m/>
    <m/>
    <m/>
    <m/>
    <m/>
    <m/>
    <m/>
    <m/>
    <m/>
    <m/>
    <m/>
    <m/>
    <m/>
    <m/>
    <m/>
    <m/>
    <m/>
    <m/>
    <m/>
  </r>
  <r>
    <b v="1"/>
    <n v="579"/>
    <s v="L-1520-315494026"/>
    <s v="1066963819"/>
    <s v="Aaf"/>
    <s v="https://portal.dnb.de/opac.htm?method=simpleSearch&amp;cqlMode=true&amp;query=idn%3D1066963819"/>
    <s v="III 60, 35"/>
    <s v="III 60, 35"/>
    <m/>
    <m/>
    <x v="0"/>
    <m/>
    <m/>
    <m/>
    <m/>
    <m/>
    <m/>
    <m/>
    <m/>
    <m/>
    <m/>
    <m/>
    <m/>
    <m/>
    <m/>
    <m/>
    <x v="0"/>
    <m/>
    <m/>
    <m/>
    <m/>
    <m/>
    <m/>
    <m/>
    <m/>
    <m/>
    <m/>
    <m/>
    <m/>
    <m/>
    <m/>
    <m/>
    <m/>
    <m/>
    <m/>
    <m/>
    <m/>
    <m/>
    <m/>
    <m/>
    <m/>
    <m/>
    <m/>
    <m/>
    <n v="0"/>
    <m/>
    <m/>
    <m/>
    <m/>
    <m/>
    <m/>
    <m/>
    <m/>
    <m/>
    <m/>
    <m/>
    <m/>
    <m/>
    <m/>
    <m/>
    <m/>
    <m/>
    <m/>
    <m/>
    <m/>
    <m/>
    <m/>
    <m/>
    <m/>
    <m/>
    <m/>
    <m/>
    <m/>
    <m/>
    <m/>
    <m/>
    <m/>
    <m/>
    <m/>
    <m/>
    <m/>
    <m/>
    <m/>
    <m/>
    <m/>
    <m/>
    <m/>
    <m/>
    <m/>
  </r>
  <r>
    <b v="1"/>
    <n v="580"/>
    <s v="L-1525-315487216"/>
    <s v="1066956545"/>
    <s v="Aaf"/>
    <s v="https://portal.dnb.de/opac.htm?method=simpleSearch&amp;cqlMode=true&amp;query=idn%3D1066956545"/>
    <s v="III 60, 36"/>
    <s v="III 60, 36"/>
    <m/>
    <m/>
    <x v="2"/>
    <m/>
    <m/>
    <m/>
    <m/>
    <m/>
    <m/>
    <m/>
    <m/>
    <m/>
    <m/>
    <m/>
    <m/>
    <m/>
    <m/>
    <m/>
    <x v="2"/>
    <m/>
    <m/>
    <s v="f/V"/>
    <m/>
    <m/>
    <m/>
    <m/>
    <m/>
    <s v="Pa"/>
    <m/>
    <m/>
    <m/>
    <m/>
    <m/>
    <m/>
    <m/>
    <m/>
    <m/>
    <m/>
    <m/>
    <m/>
    <m/>
    <s v="80"/>
    <m/>
    <m/>
    <m/>
    <s v="ja vor"/>
    <n v="1"/>
    <m/>
    <m/>
    <m/>
    <m/>
    <m/>
    <m/>
    <m/>
    <m/>
    <m/>
    <m/>
    <s v="x"/>
    <s v="x"/>
    <s v="x"/>
    <m/>
    <s v="v"/>
    <m/>
    <m/>
    <m/>
    <m/>
    <m/>
    <m/>
    <m/>
    <m/>
    <n v="1"/>
    <s v="Leder am Rücken fixieren (ggf. JP einsetzen), Gelenk belassen (ist stabil)"/>
    <m/>
    <m/>
    <m/>
    <m/>
    <m/>
    <m/>
    <m/>
    <m/>
    <m/>
    <m/>
    <m/>
    <m/>
    <m/>
    <m/>
    <m/>
    <m/>
    <m/>
    <m/>
    <m/>
  </r>
  <r>
    <b v="1"/>
    <n v="581"/>
    <s v="L-1525-315490144"/>
    <s v="1066959617"/>
    <s v="Aaf"/>
    <s v="https://portal.dnb.de/opac.htm?method=simpleSearch&amp;cqlMode=true&amp;query=idn%3D1066959617"/>
    <s v="III 60, 37"/>
    <s v="III 60, 37"/>
    <s v="X"/>
    <s v="Halbledereinband, Schließen, erhabene Buchbeschläge"/>
    <x v="2"/>
    <s v="80° bis 110°, einseitig digitalisierbar?"/>
    <s v="fester Rücken mit Schmuckprägung"/>
    <m/>
    <s v="Buchschuh"/>
    <s v="Nein"/>
    <n v="1"/>
    <m/>
    <m/>
    <m/>
    <m/>
    <m/>
    <m/>
    <m/>
    <m/>
    <m/>
    <x v="3"/>
    <s v="x"/>
    <m/>
    <s v="f/V"/>
    <m/>
    <m/>
    <m/>
    <m/>
    <m/>
    <s v="Pa"/>
    <m/>
    <m/>
    <m/>
    <m/>
    <m/>
    <m/>
    <m/>
    <m/>
    <m/>
    <m/>
    <m/>
    <m/>
    <m/>
    <s v="45"/>
    <m/>
    <m/>
    <m/>
    <s v="n"/>
    <n v="0"/>
    <m/>
    <m/>
    <m/>
    <s v="x"/>
    <m/>
    <m/>
    <m/>
    <s v="Schaden stabil"/>
    <m/>
    <m/>
    <m/>
    <m/>
    <m/>
    <m/>
    <m/>
    <m/>
    <m/>
    <m/>
    <m/>
    <m/>
    <m/>
    <m/>
    <m/>
    <m/>
    <m/>
    <m/>
    <m/>
    <m/>
    <m/>
    <m/>
    <m/>
    <m/>
    <m/>
    <m/>
    <m/>
    <m/>
    <m/>
    <m/>
    <m/>
    <m/>
    <m/>
    <m/>
    <m/>
    <m/>
  </r>
  <r>
    <b v="1"/>
    <n v="582"/>
    <s v="L-1521-315491876"/>
    <s v="1066961484"/>
    <s v="Aaf"/>
    <s v="https://portal.dnb.de/opac.htm?method=simpleSearch&amp;cqlMode=true&amp;query=idn%3D1066961484"/>
    <s v="III 60, 38"/>
    <s v="III 60, 38"/>
    <m/>
    <m/>
    <x v="0"/>
    <m/>
    <m/>
    <m/>
    <m/>
    <m/>
    <m/>
    <m/>
    <m/>
    <m/>
    <m/>
    <m/>
    <m/>
    <m/>
    <m/>
    <m/>
    <x v="0"/>
    <m/>
    <m/>
    <m/>
    <m/>
    <m/>
    <m/>
    <m/>
    <m/>
    <m/>
    <m/>
    <m/>
    <m/>
    <m/>
    <m/>
    <m/>
    <m/>
    <m/>
    <m/>
    <m/>
    <m/>
    <m/>
    <m/>
    <m/>
    <m/>
    <m/>
    <m/>
    <m/>
    <n v="0"/>
    <m/>
    <m/>
    <m/>
    <m/>
    <m/>
    <m/>
    <m/>
    <m/>
    <m/>
    <m/>
    <m/>
    <m/>
    <m/>
    <m/>
    <m/>
    <m/>
    <m/>
    <m/>
    <m/>
    <m/>
    <m/>
    <m/>
    <m/>
    <m/>
    <m/>
    <m/>
    <m/>
    <m/>
    <m/>
    <m/>
    <m/>
    <m/>
    <m/>
    <m/>
    <m/>
    <m/>
    <m/>
    <m/>
    <m/>
    <m/>
    <m/>
    <m/>
    <m/>
    <m/>
  </r>
  <r>
    <b v="1"/>
    <n v="583"/>
    <s v="L-1527-315492066"/>
    <s v="1066961662"/>
    <s v="Aaf"/>
    <s v="https://portal.dnb.de/opac.htm?method=simpleSearch&amp;cqlMode=true&amp;query=idn%3D1066961662"/>
    <s v="III 60, 39"/>
    <s v="III 60, 39"/>
    <m/>
    <m/>
    <x v="0"/>
    <m/>
    <m/>
    <m/>
    <m/>
    <m/>
    <m/>
    <m/>
    <m/>
    <m/>
    <m/>
    <m/>
    <m/>
    <m/>
    <m/>
    <m/>
    <x v="0"/>
    <m/>
    <m/>
    <m/>
    <m/>
    <m/>
    <m/>
    <m/>
    <m/>
    <m/>
    <m/>
    <m/>
    <m/>
    <m/>
    <m/>
    <m/>
    <m/>
    <m/>
    <m/>
    <m/>
    <m/>
    <m/>
    <m/>
    <m/>
    <m/>
    <m/>
    <m/>
    <m/>
    <n v="0"/>
    <m/>
    <m/>
    <m/>
    <m/>
    <m/>
    <m/>
    <m/>
    <m/>
    <m/>
    <m/>
    <m/>
    <m/>
    <m/>
    <m/>
    <m/>
    <m/>
    <m/>
    <m/>
    <m/>
    <m/>
    <m/>
    <m/>
    <m/>
    <m/>
    <m/>
    <m/>
    <m/>
    <m/>
    <m/>
    <m/>
    <m/>
    <m/>
    <m/>
    <m/>
    <m/>
    <m/>
    <m/>
    <m/>
    <m/>
    <m/>
    <m/>
    <m/>
    <m/>
    <m/>
  </r>
  <r>
    <b v="1"/>
    <n v="584"/>
    <s v="L-1529-315332352"/>
    <s v="1066874581"/>
    <s v="Aaf"/>
    <s v="https://portal.dnb.de/opac.htm?method=simpleSearch&amp;cqlMode=true&amp;query=idn%3D1066874581"/>
    <s v="III 60, 40"/>
    <s v="III 60, 40"/>
    <s v="X"/>
    <s v="Ledereinband"/>
    <x v="1"/>
    <s v="80° bis 110°, einseitig digitalisierbar?"/>
    <s v="fester Rücken mit Schmuckprägung, Schrift bis in den Falz"/>
    <m/>
    <s v="Kassette"/>
    <s v="Nein"/>
    <n v="0"/>
    <m/>
    <s v="Originaleinband mit Schließen extra in Kassette"/>
    <m/>
    <m/>
    <m/>
    <m/>
    <m/>
    <m/>
    <m/>
    <x v="0"/>
    <m/>
    <m/>
    <m/>
    <m/>
    <m/>
    <m/>
    <m/>
    <m/>
    <m/>
    <m/>
    <m/>
    <m/>
    <m/>
    <m/>
    <m/>
    <m/>
    <m/>
    <m/>
    <m/>
    <m/>
    <m/>
    <m/>
    <m/>
    <m/>
    <m/>
    <m/>
    <m/>
    <n v="0"/>
    <m/>
    <m/>
    <m/>
    <m/>
    <m/>
    <m/>
    <m/>
    <m/>
    <m/>
    <m/>
    <m/>
    <m/>
    <m/>
    <m/>
    <m/>
    <m/>
    <m/>
    <m/>
    <m/>
    <m/>
    <m/>
    <m/>
    <m/>
    <m/>
    <m/>
    <m/>
    <m/>
    <m/>
    <m/>
    <m/>
    <m/>
    <m/>
    <m/>
    <m/>
    <m/>
    <m/>
    <m/>
    <m/>
    <m/>
    <m/>
    <m/>
    <m/>
    <m/>
    <m/>
  </r>
  <r>
    <b v="1"/>
    <n v="585"/>
    <s v="L-1529-31530698X"/>
    <s v="1066847827"/>
    <s v="Aaf"/>
    <s v="https://portal.dnb.de/opac.htm?method=simpleSearch&amp;cqlMode=true&amp;query=idn%3D1066847827"/>
    <s v="III 60, 41"/>
    <s v="III 60, 41"/>
    <m/>
    <m/>
    <x v="0"/>
    <m/>
    <m/>
    <m/>
    <m/>
    <m/>
    <m/>
    <m/>
    <m/>
    <m/>
    <m/>
    <m/>
    <m/>
    <m/>
    <m/>
    <m/>
    <x v="0"/>
    <m/>
    <m/>
    <m/>
    <m/>
    <m/>
    <m/>
    <m/>
    <m/>
    <m/>
    <m/>
    <m/>
    <m/>
    <m/>
    <m/>
    <m/>
    <m/>
    <m/>
    <m/>
    <m/>
    <m/>
    <m/>
    <m/>
    <m/>
    <m/>
    <m/>
    <m/>
    <m/>
    <n v="0"/>
    <m/>
    <m/>
    <m/>
    <m/>
    <m/>
    <m/>
    <m/>
    <m/>
    <m/>
    <m/>
    <m/>
    <m/>
    <m/>
    <m/>
    <m/>
    <m/>
    <m/>
    <m/>
    <m/>
    <m/>
    <m/>
    <m/>
    <m/>
    <m/>
    <m/>
    <m/>
    <m/>
    <m/>
    <m/>
    <m/>
    <m/>
    <m/>
    <m/>
    <m/>
    <m/>
    <m/>
    <m/>
    <m/>
    <m/>
    <m/>
    <m/>
    <m/>
    <m/>
    <m/>
  </r>
  <r>
    <b v="1"/>
    <n v="586"/>
    <s v="L-1529-17775334X"/>
    <s v="1002646758"/>
    <s v="Aal"/>
    <s v="https://portal.dnb.de/opac.htm?method=simpleSearch&amp;cqlMode=true&amp;query=idn%3D1002646758"/>
    <s v="III 60, 42"/>
    <s v="III 60, 42"/>
    <m/>
    <m/>
    <x v="0"/>
    <m/>
    <m/>
    <m/>
    <m/>
    <m/>
    <m/>
    <m/>
    <m/>
    <m/>
    <m/>
    <m/>
    <m/>
    <m/>
    <m/>
    <m/>
    <x v="0"/>
    <m/>
    <m/>
    <m/>
    <m/>
    <m/>
    <m/>
    <m/>
    <m/>
    <m/>
    <m/>
    <m/>
    <m/>
    <m/>
    <m/>
    <m/>
    <m/>
    <m/>
    <m/>
    <m/>
    <m/>
    <m/>
    <m/>
    <m/>
    <m/>
    <m/>
    <m/>
    <m/>
    <n v="0"/>
    <m/>
    <m/>
    <m/>
    <m/>
    <m/>
    <m/>
    <m/>
    <m/>
    <m/>
    <m/>
    <m/>
    <m/>
    <m/>
    <m/>
    <m/>
    <m/>
    <m/>
    <m/>
    <m/>
    <m/>
    <m/>
    <m/>
    <m/>
    <m/>
    <m/>
    <m/>
    <m/>
    <m/>
    <m/>
    <m/>
    <m/>
    <m/>
    <m/>
    <m/>
    <m/>
    <m/>
    <m/>
    <m/>
    <m/>
    <m/>
    <m/>
    <m/>
    <m/>
    <m/>
  </r>
  <r>
    <b v="1"/>
    <n v="663"/>
    <s v="L-1529-177753358"/>
    <s v="1002646758"/>
    <s v="Aal"/>
    <s v="https://portal.dnb.de/opac.htm?method=simpleSearch&amp;cqlMode=true&amp;query=idn%3D1002646758"/>
    <s v="III 60, 42 a"/>
    <s v="III 60, 42a"/>
    <s v="X"/>
    <s v="Ledereinband, Schließen, erhabene Buchbeschläge"/>
    <x v="1"/>
    <s v="80° bis 110°, einseitig digitalisierbar?"/>
    <s v="hohler Rücken"/>
    <m/>
    <s v="Buchschuh"/>
    <s v="Nein, Signaturfahne austauschen"/>
    <n v="1"/>
    <m/>
    <m/>
    <m/>
    <m/>
    <m/>
    <m/>
    <m/>
    <m/>
    <m/>
    <x v="0"/>
    <m/>
    <m/>
    <m/>
    <m/>
    <m/>
    <m/>
    <m/>
    <m/>
    <m/>
    <m/>
    <m/>
    <m/>
    <m/>
    <m/>
    <m/>
    <m/>
    <m/>
    <m/>
    <m/>
    <m/>
    <m/>
    <m/>
    <m/>
    <m/>
    <m/>
    <m/>
    <m/>
    <n v="0"/>
    <m/>
    <m/>
    <m/>
    <m/>
    <m/>
    <m/>
    <m/>
    <m/>
    <m/>
    <m/>
    <m/>
    <m/>
    <m/>
    <m/>
    <m/>
    <m/>
    <m/>
    <m/>
    <m/>
    <m/>
    <m/>
    <m/>
    <m/>
    <m/>
    <m/>
    <m/>
    <m/>
    <m/>
    <m/>
    <m/>
    <m/>
    <m/>
    <m/>
    <m/>
    <m/>
    <m/>
    <m/>
    <m/>
    <m/>
    <m/>
    <m/>
    <m/>
    <m/>
    <m/>
  </r>
  <r>
    <b v="1"/>
    <n v="587"/>
    <s v="L-1530-315303786"/>
    <s v="1066844275"/>
    <s v="Aaf"/>
    <s v="https://portal.dnb.de/opac.htm?method=simpleSearch&amp;cqlMode=true&amp;query=idn%3D1066844275"/>
    <s v="III 60, 43"/>
    <s v="III 60, 43"/>
    <m/>
    <m/>
    <x v="0"/>
    <m/>
    <m/>
    <m/>
    <m/>
    <m/>
    <m/>
    <m/>
    <m/>
    <m/>
    <m/>
    <m/>
    <m/>
    <m/>
    <m/>
    <m/>
    <x v="0"/>
    <m/>
    <m/>
    <m/>
    <m/>
    <m/>
    <m/>
    <m/>
    <m/>
    <m/>
    <m/>
    <m/>
    <m/>
    <m/>
    <m/>
    <m/>
    <m/>
    <m/>
    <m/>
    <m/>
    <m/>
    <m/>
    <m/>
    <m/>
    <m/>
    <m/>
    <m/>
    <m/>
    <n v="0"/>
    <m/>
    <m/>
    <m/>
    <m/>
    <m/>
    <m/>
    <m/>
    <m/>
    <m/>
    <m/>
    <m/>
    <m/>
    <m/>
    <m/>
    <m/>
    <m/>
    <m/>
    <m/>
    <m/>
    <m/>
    <m/>
    <m/>
    <m/>
    <m/>
    <m/>
    <m/>
    <m/>
    <m/>
    <m/>
    <m/>
    <m/>
    <m/>
    <m/>
    <m/>
    <m/>
    <m/>
    <m/>
    <m/>
    <m/>
    <m/>
    <m/>
    <m/>
    <m/>
    <m/>
  </r>
  <r>
    <b v="1"/>
    <n v="588"/>
    <s v="L-1530-315487526"/>
    <s v="1066956928"/>
    <s v="AaB"/>
    <s v="https://portal.dnb.de/opac.htm?method=simpleSearch&amp;cqlMode=true&amp;query=idn%3D1066956928"/>
    <s v="III 60, 44"/>
    <s v="III 60, 44"/>
    <s v="X"/>
    <s v="Ledereinband, Schließen, erhabene Buchbeschläge"/>
    <x v="2"/>
    <s v="80° bis 110°, einseitig digitalisierbar?"/>
    <s v="fester Rücken mit Schmuckprägung, Kreide, Pastell oder Rußtinte"/>
    <m/>
    <s v="Buchschuh"/>
    <s v="Nein, Signaturfahne austauschen"/>
    <n v="1"/>
    <m/>
    <m/>
    <m/>
    <m/>
    <m/>
    <m/>
    <m/>
    <m/>
    <m/>
    <x v="3"/>
    <s v="x"/>
    <m/>
    <s v="f/V"/>
    <m/>
    <m/>
    <m/>
    <m/>
    <m/>
    <s v="Pa"/>
    <m/>
    <m/>
    <m/>
    <m/>
    <m/>
    <m/>
    <m/>
    <m/>
    <m/>
    <m/>
    <m/>
    <m/>
    <m/>
    <s v="45"/>
    <m/>
    <m/>
    <m/>
    <s v="ja vor"/>
    <n v="0.5"/>
    <m/>
    <m/>
    <m/>
    <s v="x"/>
    <m/>
    <m/>
    <m/>
    <m/>
    <m/>
    <m/>
    <s v="x"/>
    <s v="x"/>
    <s v="x"/>
    <m/>
    <m/>
    <m/>
    <m/>
    <m/>
    <m/>
    <m/>
    <m/>
    <m/>
    <m/>
    <n v="0.5"/>
    <m/>
    <m/>
    <m/>
    <m/>
    <m/>
    <m/>
    <m/>
    <m/>
    <m/>
    <m/>
    <m/>
    <m/>
    <m/>
    <m/>
    <m/>
    <m/>
    <m/>
    <m/>
    <m/>
    <m/>
  </r>
  <r>
    <b v="1"/>
    <n v="589"/>
    <s v="L-1531-315491140"/>
    <s v="1066960658"/>
    <s v="Aaf"/>
    <s v="https://portal.dnb.de/opac.htm?method=simpleSearch&amp;cqlMode=true&amp;query=idn%3D1066960658"/>
    <s v="III 60, 45"/>
    <s v="III 60, 45"/>
    <m/>
    <m/>
    <x v="0"/>
    <m/>
    <m/>
    <m/>
    <m/>
    <m/>
    <m/>
    <m/>
    <m/>
    <m/>
    <m/>
    <m/>
    <m/>
    <m/>
    <m/>
    <m/>
    <x v="0"/>
    <m/>
    <m/>
    <m/>
    <m/>
    <m/>
    <m/>
    <m/>
    <m/>
    <m/>
    <m/>
    <m/>
    <m/>
    <m/>
    <m/>
    <m/>
    <m/>
    <m/>
    <m/>
    <m/>
    <m/>
    <m/>
    <m/>
    <m/>
    <m/>
    <m/>
    <m/>
    <m/>
    <n v="0"/>
    <m/>
    <m/>
    <m/>
    <m/>
    <m/>
    <m/>
    <m/>
    <m/>
    <m/>
    <m/>
    <m/>
    <m/>
    <m/>
    <m/>
    <m/>
    <m/>
    <m/>
    <m/>
    <m/>
    <m/>
    <m/>
    <m/>
    <m/>
    <m/>
    <m/>
    <m/>
    <m/>
    <m/>
    <m/>
    <m/>
    <m/>
    <m/>
    <m/>
    <m/>
    <m/>
    <m/>
    <m/>
    <m/>
    <m/>
    <m/>
    <m/>
    <m/>
    <m/>
    <m/>
  </r>
  <r>
    <b v="1"/>
    <n v="590"/>
    <s v="L-1531-315328681"/>
    <s v="1066870799"/>
    <s v="Aaf"/>
    <s v="https://portal.dnb.de/opac.htm?method=simpleSearch&amp;cqlMode=true&amp;query=idn%3D1066870799"/>
    <s v="III 60, 46"/>
    <s v="III 60, 46"/>
    <m/>
    <m/>
    <x v="2"/>
    <m/>
    <m/>
    <m/>
    <m/>
    <m/>
    <m/>
    <m/>
    <m/>
    <m/>
    <m/>
    <m/>
    <m/>
    <m/>
    <m/>
    <m/>
    <x v="4"/>
    <s v="x"/>
    <m/>
    <s v="h/E"/>
    <m/>
    <m/>
    <m/>
    <m/>
    <m/>
    <s v="Pa"/>
    <m/>
    <m/>
    <m/>
    <m/>
    <m/>
    <m/>
    <m/>
    <m/>
    <m/>
    <m/>
    <m/>
    <m/>
    <m/>
    <s v="110"/>
    <m/>
    <m/>
    <m/>
    <s v="n"/>
    <n v="0"/>
    <m/>
    <m/>
    <m/>
    <s v="x"/>
    <m/>
    <m/>
    <m/>
    <s v="Schaden stabil"/>
    <m/>
    <m/>
    <m/>
    <m/>
    <m/>
    <m/>
    <m/>
    <m/>
    <m/>
    <m/>
    <m/>
    <m/>
    <m/>
    <m/>
    <m/>
    <m/>
    <m/>
    <m/>
    <m/>
    <m/>
    <m/>
    <m/>
    <m/>
    <m/>
    <m/>
    <m/>
    <m/>
    <m/>
    <m/>
    <m/>
    <m/>
    <m/>
    <m/>
    <m/>
    <m/>
    <m/>
  </r>
  <r>
    <b v="1"/>
    <n v="591"/>
    <s v="L-1531-315323213"/>
    <s v="1066864837"/>
    <s v="Aaf"/>
    <s v="https://portal.dnb.de/opac.htm?method=simpleSearch&amp;cqlMode=true&amp;query=idn%3D1066864837"/>
    <s v="III 60, 47"/>
    <s v="III 60, 47"/>
    <s v="X"/>
    <s v="Gewebeeinband, Schließen, erhabene Buchbeschläge"/>
    <x v="1"/>
    <s v="180°"/>
    <s v="hohler Rücken"/>
    <m/>
    <s v="Buchschuh"/>
    <s v="Nein"/>
    <n v="2"/>
    <m/>
    <m/>
    <m/>
    <m/>
    <m/>
    <m/>
    <m/>
    <m/>
    <m/>
    <x v="6"/>
    <s v="x"/>
    <m/>
    <s v="h/E"/>
    <m/>
    <m/>
    <m/>
    <m/>
    <m/>
    <s v="Pa"/>
    <m/>
    <m/>
    <m/>
    <m/>
    <m/>
    <m/>
    <m/>
    <m/>
    <m/>
    <m/>
    <m/>
    <m/>
    <m/>
    <s v="110"/>
    <m/>
    <m/>
    <m/>
    <s v="n"/>
    <n v="0"/>
    <m/>
    <m/>
    <m/>
    <s v="x"/>
    <m/>
    <m/>
    <m/>
    <s v="Schaden stabil"/>
    <m/>
    <m/>
    <m/>
    <m/>
    <m/>
    <m/>
    <m/>
    <m/>
    <m/>
    <m/>
    <m/>
    <m/>
    <m/>
    <m/>
    <m/>
    <m/>
    <m/>
    <m/>
    <m/>
    <m/>
    <m/>
    <m/>
    <m/>
    <m/>
    <m/>
    <m/>
    <m/>
    <m/>
    <m/>
    <m/>
    <m/>
    <m/>
    <m/>
    <m/>
    <m/>
    <m/>
  </r>
  <r>
    <b v="1"/>
    <n v="592"/>
    <s v="L-1532-164689494"/>
    <s v="997744367"/>
    <s v="Aal"/>
    <s v="https://portal.dnb.de/opac.htm?method=simpleSearch&amp;cqlMode=true&amp;query=idn%3D997744367"/>
    <s v="III 60, 48"/>
    <s v="III 60, 48"/>
    <m/>
    <m/>
    <x v="0"/>
    <m/>
    <m/>
    <m/>
    <m/>
    <m/>
    <m/>
    <m/>
    <m/>
    <m/>
    <m/>
    <m/>
    <m/>
    <m/>
    <m/>
    <m/>
    <x v="0"/>
    <m/>
    <m/>
    <m/>
    <m/>
    <m/>
    <m/>
    <m/>
    <m/>
    <m/>
    <m/>
    <m/>
    <m/>
    <m/>
    <m/>
    <m/>
    <m/>
    <m/>
    <m/>
    <m/>
    <m/>
    <m/>
    <m/>
    <m/>
    <m/>
    <m/>
    <m/>
    <m/>
    <n v="0"/>
    <m/>
    <m/>
    <m/>
    <m/>
    <m/>
    <m/>
    <m/>
    <m/>
    <m/>
    <m/>
    <m/>
    <m/>
    <m/>
    <m/>
    <m/>
    <m/>
    <m/>
    <m/>
    <m/>
    <m/>
    <m/>
    <m/>
    <m/>
    <m/>
    <m/>
    <m/>
    <m/>
    <m/>
    <m/>
    <m/>
    <m/>
    <m/>
    <m/>
    <m/>
    <m/>
    <m/>
    <m/>
    <m/>
    <m/>
    <m/>
    <m/>
    <m/>
    <m/>
    <m/>
  </r>
  <r>
    <b v="1"/>
    <n v="593"/>
    <s v="L-1532-164704965"/>
    <s v="997758619"/>
    <s v="Aal"/>
    <s v="https://portal.dnb.de/opac.htm?method=simpleSearch&amp;cqlMode=true&amp;query=idn%3D997758619"/>
    <s v="III 60, 48"/>
    <s v="III 60, 48"/>
    <m/>
    <m/>
    <x v="0"/>
    <m/>
    <m/>
    <m/>
    <m/>
    <m/>
    <m/>
    <m/>
    <m/>
    <m/>
    <m/>
    <m/>
    <m/>
    <m/>
    <m/>
    <m/>
    <x v="0"/>
    <m/>
    <m/>
    <m/>
    <m/>
    <m/>
    <m/>
    <m/>
    <m/>
    <m/>
    <m/>
    <m/>
    <m/>
    <m/>
    <m/>
    <m/>
    <m/>
    <m/>
    <m/>
    <m/>
    <m/>
    <m/>
    <m/>
    <m/>
    <m/>
    <m/>
    <m/>
    <m/>
    <n v="0"/>
    <m/>
    <m/>
    <m/>
    <m/>
    <m/>
    <m/>
    <m/>
    <m/>
    <m/>
    <m/>
    <m/>
    <m/>
    <m/>
    <m/>
    <m/>
    <m/>
    <m/>
    <m/>
    <m/>
    <m/>
    <m/>
    <m/>
    <m/>
    <m/>
    <m/>
    <m/>
    <m/>
    <m/>
    <m/>
    <m/>
    <m/>
    <m/>
    <m/>
    <m/>
    <m/>
    <m/>
    <m/>
    <m/>
    <m/>
    <m/>
    <m/>
    <m/>
    <m/>
    <m/>
  </r>
  <r>
    <b v="0"/>
    <m/>
    <m/>
    <m/>
    <m/>
    <m/>
    <s v="III 60, 49"/>
    <m/>
    <s v="X"/>
    <s v="Ledereinband"/>
    <x v="1"/>
    <s v="80° bis 110°, einseitig digitalisierbar?"/>
    <s v="hohler Rücken"/>
    <m/>
    <m/>
    <m/>
    <n v="1"/>
    <m/>
    <m/>
    <m/>
    <m/>
    <m/>
    <m/>
    <m/>
    <m/>
    <m/>
    <x v="0"/>
    <m/>
    <m/>
    <m/>
    <m/>
    <m/>
    <m/>
    <m/>
    <m/>
    <m/>
    <m/>
    <m/>
    <m/>
    <m/>
    <m/>
    <m/>
    <m/>
    <m/>
    <m/>
    <m/>
    <m/>
    <m/>
    <m/>
    <m/>
    <m/>
    <m/>
    <m/>
    <m/>
    <n v="0"/>
    <m/>
    <m/>
    <m/>
    <m/>
    <m/>
    <m/>
    <m/>
    <m/>
    <m/>
    <m/>
    <m/>
    <m/>
    <m/>
    <m/>
    <m/>
    <m/>
    <m/>
    <m/>
    <m/>
    <m/>
    <m/>
    <m/>
    <m/>
    <m/>
    <m/>
    <m/>
    <m/>
    <m/>
    <m/>
    <m/>
    <m/>
    <m/>
    <m/>
    <m/>
    <m/>
    <m/>
    <m/>
    <m/>
    <m/>
    <m/>
    <m/>
    <m/>
    <m/>
    <m/>
  </r>
  <r>
    <b v="1"/>
    <n v="594"/>
    <s v="L-1533-315462140"/>
    <s v="1066934118"/>
    <s v="Aaf"/>
    <s v="https://portal.dnb.de/opac.htm?method=simpleSearch&amp;cqlMode=true&amp;query=idn%3D1066934118"/>
    <s v="III 60, 50"/>
    <s v="III 60, 50"/>
    <m/>
    <m/>
    <x v="1"/>
    <m/>
    <m/>
    <m/>
    <m/>
    <m/>
    <m/>
    <m/>
    <m/>
    <m/>
    <m/>
    <m/>
    <m/>
    <m/>
    <m/>
    <m/>
    <x v="6"/>
    <s v="x"/>
    <m/>
    <s v="h/E"/>
    <m/>
    <m/>
    <m/>
    <m/>
    <m/>
    <s v="Pa"/>
    <s v="x"/>
    <m/>
    <m/>
    <m/>
    <m/>
    <m/>
    <m/>
    <m/>
    <m/>
    <m/>
    <m/>
    <m/>
    <m/>
    <s v="110"/>
    <m/>
    <m/>
    <m/>
    <s v="n"/>
    <n v="0"/>
    <m/>
    <m/>
    <m/>
    <s v="x"/>
    <m/>
    <m/>
    <m/>
    <m/>
    <m/>
    <m/>
    <m/>
    <m/>
    <m/>
    <m/>
    <m/>
    <m/>
    <m/>
    <m/>
    <m/>
    <m/>
    <m/>
    <m/>
    <m/>
    <m/>
    <m/>
    <m/>
    <m/>
    <m/>
    <m/>
    <m/>
    <m/>
    <m/>
    <m/>
    <m/>
    <m/>
    <m/>
    <m/>
    <m/>
    <m/>
    <m/>
    <m/>
    <m/>
    <m/>
    <m/>
  </r>
  <r>
    <b v="1"/>
    <n v="595"/>
    <s v="L-1533-315487739"/>
    <s v="1066957118"/>
    <s v="Aaf"/>
    <s v="https://portal.dnb.de/opac.htm?method=simpleSearch&amp;cqlMode=true&amp;query=idn%3D1066957118"/>
    <s v="III 60, 51"/>
    <s v="III 60, 51"/>
    <m/>
    <m/>
    <x v="0"/>
    <m/>
    <m/>
    <m/>
    <m/>
    <m/>
    <m/>
    <m/>
    <m/>
    <m/>
    <m/>
    <m/>
    <m/>
    <m/>
    <m/>
    <m/>
    <x v="0"/>
    <m/>
    <m/>
    <m/>
    <m/>
    <m/>
    <m/>
    <m/>
    <m/>
    <m/>
    <m/>
    <m/>
    <m/>
    <m/>
    <m/>
    <m/>
    <m/>
    <m/>
    <m/>
    <m/>
    <m/>
    <m/>
    <m/>
    <m/>
    <m/>
    <m/>
    <m/>
    <m/>
    <n v="0"/>
    <m/>
    <m/>
    <m/>
    <m/>
    <m/>
    <m/>
    <m/>
    <m/>
    <m/>
    <m/>
    <m/>
    <m/>
    <m/>
    <m/>
    <m/>
    <m/>
    <m/>
    <m/>
    <m/>
    <m/>
    <m/>
    <m/>
    <m/>
    <m/>
    <m/>
    <m/>
    <m/>
    <m/>
    <m/>
    <m/>
    <m/>
    <m/>
    <m/>
    <m/>
    <m/>
    <m/>
    <m/>
    <m/>
    <m/>
    <m/>
    <m/>
    <m/>
    <m/>
    <m/>
  </r>
  <r>
    <b v="1"/>
    <n v="596"/>
    <s v="L-1533-315487674"/>
    <s v="1066957053"/>
    <s v="Aaf"/>
    <s v="https://portal.dnb.de/opac.htm?method=simpleSearch&amp;cqlMode=true&amp;query=idn%3D1066957053"/>
    <s v="III 60, 52"/>
    <s v="III 60, 52"/>
    <m/>
    <s v="Halbledereinband, Schließen, erhabene Buchbeschläge"/>
    <x v="2"/>
    <s v="80° bis 110°, einseitig digitalisierbar?"/>
    <s v="fester Rücken mit Schmuckprägung, Schrift bis in den Falz"/>
    <m/>
    <s v="Buchschuh"/>
    <s v="Nein"/>
    <n v="1"/>
    <m/>
    <m/>
    <m/>
    <m/>
    <m/>
    <m/>
    <m/>
    <m/>
    <m/>
    <x v="0"/>
    <m/>
    <m/>
    <m/>
    <m/>
    <m/>
    <m/>
    <m/>
    <m/>
    <m/>
    <m/>
    <m/>
    <m/>
    <m/>
    <m/>
    <m/>
    <m/>
    <m/>
    <m/>
    <m/>
    <m/>
    <m/>
    <m/>
    <m/>
    <m/>
    <m/>
    <m/>
    <m/>
    <n v="0"/>
    <m/>
    <m/>
    <m/>
    <m/>
    <m/>
    <m/>
    <m/>
    <m/>
    <m/>
    <m/>
    <m/>
    <m/>
    <m/>
    <m/>
    <m/>
    <m/>
    <m/>
    <m/>
    <m/>
    <m/>
    <m/>
    <m/>
    <m/>
    <m/>
    <m/>
    <m/>
    <m/>
    <m/>
    <m/>
    <m/>
    <m/>
    <m/>
    <m/>
    <m/>
    <m/>
    <m/>
    <m/>
    <m/>
    <m/>
    <m/>
    <m/>
    <m/>
    <m/>
    <m/>
  </r>
  <r>
    <b v="1"/>
    <n v="597"/>
    <s v="L-1533-315493895"/>
    <s v="1066963657"/>
    <s v="AaB"/>
    <s v="https://portal.dnb.de/opac.htm?method=simpleSearch&amp;cqlMode=true&amp;query=idn%3D1066963657"/>
    <s v="III 60, 53"/>
    <s v="III 60, 53"/>
    <m/>
    <m/>
    <x v="0"/>
    <m/>
    <m/>
    <m/>
    <m/>
    <m/>
    <m/>
    <m/>
    <m/>
    <m/>
    <m/>
    <m/>
    <m/>
    <m/>
    <m/>
    <m/>
    <x v="0"/>
    <m/>
    <m/>
    <m/>
    <m/>
    <m/>
    <m/>
    <m/>
    <m/>
    <m/>
    <m/>
    <m/>
    <m/>
    <m/>
    <m/>
    <m/>
    <m/>
    <m/>
    <m/>
    <m/>
    <m/>
    <m/>
    <m/>
    <m/>
    <m/>
    <m/>
    <m/>
    <m/>
    <n v="0"/>
    <m/>
    <m/>
    <m/>
    <m/>
    <m/>
    <m/>
    <m/>
    <m/>
    <m/>
    <m/>
    <m/>
    <m/>
    <m/>
    <m/>
    <m/>
    <m/>
    <m/>
    <m/>
    <m/>
    <m/>
    <m/>
    <m/>
    <m/>
    <m/>
    <m/>
    <m/>
    <m/>
    <m/>
    <m/>
    <m/>
    <m/>
    <m/>
    <m/>
    <m/>
    <m/>
    <m/>
    <m/>
    <m/>
    <m/>
    <m/>
    <m/>
    <m/>
    <m/>
    <m/>
  </r>
  <r>
    <b v="1"/>
    <n v="598"/>
    <s v="L-1533-315470011"/>
    <s v="1066942382"/>
    <s v="Aaf"/>
    <s v="https://portal.dnb.de/opac.htm?method=simpleSearch&amp;cqlMode=true&amp;query=idn%3D1066942382"/>
    <s v="III 60, 54"/>
    <s v="III 60, 54"/>
    <m/>
    <m/>
    <x v="0"/>
    <m/>
    <m/>
    <m/>
    <m/>
    <m/>
    <m/>
    <m/>
    <m/>
    <m/>
    <m/>
    <m/>
    <m/>
    <m/>
    <m/>
    <m/>
    <x v="0"/>
    <m/>
    <m/>
    <m/>
    <m/>
    <m/>
    <m/>
    <m/>
    <m/>
    <m/>
    <m/>
    <m/>
    <m/>
    <m/>
    <m/>
    <m/>
    <m/>
    <m/>
    <m/>
    <m/>
    <m/>
    <m/>
    <m/>
    <m/>
    <m/>
    <m/>
    <m/>
    <m/>
    <n v="0"/>
    <m/>
    <m/>
    <m/>
    <m/>
    <m/>
    <m/>
    <m/>
    <m/>
    <m/>
    <m/>
    <m/>
    <m/>
    <m/>
    <m/>
    <m/>
    <m/>
    <m/>
    <m/>
    <m/>
    <m/>
    <m/>
    <m/>
    <m/>
    <m/>
    <m/>
    <m/>
    <m/>
    <m/>
    <m/>
    <m/>
    <m/>
    <m/>
    <m/>
    <m/>
    <m/>
    <m/>
    <m/>
    <m/>
    <m/>
    <m/>
    <m/>
    <m/>
    <m/>
    <m/>
  </r>
  <r>
    <b v="0"/>
    <n v="599"/>
    <s v="L-1533-315491108"/>
    <s v="1066960615"/>
    <m/>
    <s v="https://portal.dnb.de/opac.htm?method=simpleSearch&amp;cqlMode=true&amp;query=idn%3D1066960615"/>
    <s v="III 60, 55"/>
    <m/>
    <s v="X"/>
    <s v="Ledereinband"/>
    <x v="1"/>
    <s v="80° bis 110°, einseitig digitalisierbar?"/>
    <s v="fester Rücken mit Schmuckprägung"/>
    <m/>
    <m/>
    <m/>
    <n v="0"/>
    <m/>
    <m/>
    <m/>
    <m/>
    <m/>
    <m/>
    <m/>
    <m/>
    <m/>
    <x v="0"/>
    <m/>
    <m/>
    <m/>
    <m/>
    <m/>
    <m/>
    <m/>
    <m/>
    <m/>
    <m/>
    <m/>
    <m/>
    <m/>
    <m/>
    <m/>
    <m/>
    <m/>
    <m/>
    <m/>
    <m/>
    <m/>
    <m/>
    <m/>
    <m/>
    <m/>
    <m/>
    <m/>
    <n v="0"/>
    <m/>
    <m/>
    <m/>
    <m/>
    <m/>
    <m/>
    <m/>
    <m/>
    <m/>
    <m/>
    <m/>
    <m/>
    <m/>
    <m/>
    <m/>
    <m/>
    <m/>
    <m/>
    <m/>
    <m/>
    <m/>
    <m/>
    <m/>
    <m/>
    <m/>
    <m/>
    <m/>
    <m/>
    <m/>
    <m/>
    <m/>
    <m/>
    <m/>
    <m/>
    <m/>
    <m/>
    <m/>
    <m/>
    <m/>
    <m/>
    <m/>
    <m/>
    <m/>
    <m/>
  </r>
  <r>
    <b v="1"/>
    <m/>
    <s v="L-9999-414753321"/>
    <s v="1138249351"/>
    <s v="Qd"/>
    <m/>
    <s v="III 60, 55"/>
    <s v="III 60, 55"/>
    <m/>
    <m/>
    <x v="0"/>
    <m/>
    <m/>
    <m/>
    <m/>
    <m/>
    <m/>
    <m/>
    <m/>
    <m/>
    <m/>
    <m/>
    <m/>
    <m/>
    <m/>
    <m/>
    <x v="0"/>
    <m/>
    <m/>
    <m/>
    <m/>
    <m/>
    <m/>
    <m/>
    <m/>
    <m/>
    <m/>
    <m/>
    <m/>
    <m/>
    <m/>
    <m/>
    <m/>
    <m/>
    <m/>
    <m/>
    <m/>
    <m/>
    <m/>
    <m/>
    <m/>
    <m/>
    <m/>
    <m/>
    <m/>
    <m/>
    <m/>
    <m/>
    <m/>
    <m/>
    <m/>
    <m/>
    <m/>
    <m/>
    <m/>
    <m/>
    <m/>
    <m/>
    <m/>
    <m/>
    <m/>
    <m/>
    <m/>
    <m/>
    <m/>
    <m/>
    <m/>
    <m/>
    <m/>
    <m/>
    <m/>
    <m/>
    <m/>
    <m/>
    <m/>
    <m/>
    <m/>
    <m/>
    <m/>
    <m/>
    <m/>
    <m/>
    <m/>
    <m/>
    <m/>
    <m/>
    <m/>
    <m/>
    <m/>
  </r>
  <r>
    <b v="0"/>
    <n v="664"/>
    <s v="L-1529-67853358X"/>
    <s v="1210937646"/>
    <m/>
    <s v="https://portal.dnb.de/opac.htm?method=simpleSearch&amp;cqlMode=true&amp;query=idn%3D1210937646"/>
    <s v="III 60, 55 (1.angebundenes Werk)"/>
    <m/>
    <m/>
    <m/>
    <x v="0"/>
    <m/>
    <m/>
    <m/>
    <m/>
    <m/>
    <m/>
    <m/>
    <m/>
    <m/>
    <m/>
    <m/>
    <m/>
    <m/>
    <m/>
    <m/>
    <x v="0"/>
    <m/>
    <m/>
    <m/>
    <m/>
    <m/>
    <m/>
    <m/>
    <m/>
    <m/>
    <m/>
    <m/>
    <m/>
    <m/>
    <m/>
    <m/>
    <m/>
    <m/>
    <m/>
    <m/>
    <m/>
    <m/>
    <m/>
    <m/>
    <m/>
    <m/>
    <m/>
    <m/>
    <n v="0"/>
    <m/>
    <m/>
    <m/>
    <m/>
    <m/>
    <m/>
    <m/>
    <m/>
    <m/>
    <m/>
    <m/>
    <m/>
    <m/>
    <m/>
    <m/>
    <m/>
    <m/>
    <m/>
    <m/>
    <m/>
    <m/>
    <m/>
    <m/>
    <m/>
    <m/>
    <m/>
    <m/>
    <m/>
    <m/>
    <m/>
    <m/>
    <m/>
    <m/>
    <m/>
    <m/>
    <m/>
    <m/>
    <m/>
    <m/>
    <m/>
    <m/>
    <m/>
    <m/>
    <m/>
  </r>
  <r>
    <b v="1"/>
    <n v="600"/>
    <s v="L-1534-315490365"/>
    <s v="1066959846"/>
    <s v="Aaf"/>
    <s v="https://portal.dnb.de/opac.htm?method=simpleSearch&amp;cqlMode=true&amp;query=idn%3D1066959846"/>
    <s v="III 60, 56"/>
    <s v="III 60, 56"/>
    <m/>
    <m/>
    <x v="0"/>
    <m/>
    <m/>
    <m/>
    <m/>
    <m/>
    <m/>
    <m/>
    <m/>
    <m/>
    <m/>
    <m/>
    <m/>
    <m/>
    <m/>
    <m/>
    <x v="0"/>
    <m/>
    <m/>
    <m/>
    <m/>
    <m/>
    <m/>
    <m/>
    <m/>
    <m/>
    <m/>
    <m/>
    <m/>
    <m/>
    <m/>
    <m/>
    <m/>
    <m/>
    <m/>
    <m/>
    <m/>
    <m/>
    <m/>
    <m/>
    <m/>
    <m/>
    <m/>
    <m/>
    <n v="0"/>
    <m/>
    <m/>
    <m/>
    <m/>
    <m/>
    <m/>
    <m/>
    <m/>
    <m/>
    <m/>
    <m/>
    <m/>
    <m/>
    <m/>
    <m/>
    <m/>
    <m/>
    <m/>
    <m/>
    <m/>
    <m/>
    <m/>
    <m/>
    <m/>
    <m/>
    <m/>
    <m/>
    <m/>
    <m/>
    <m/>
    <m/>
    <m/>
    <m/>
    <m/>
    <m/>
    <m/>
    <m/>
    <m/>
    <m/>
    <m/>
    <m/>
    <m/>
    <m/>
    <m/>
  </r>
  <r>
    <b v="1"/>
    <n v="601"/>
    <s v="L-1535-315490373"/>
    <s v="1066959854"/>
    <s v="AaB"/>
    <s v="https://portal.dnb.de/opac.htm?method=simpleSearch&amp;cqlMode=true&amp;query=idn%3D1066959854"/>
    <s v="III 60, 57"/>
    <s v="III 60, 57"/>
    <s v="X"/>
    <s v="Papier- oder Papp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n v="602"/>
    <s v="L-1535-315492929"/>
    <s v="106696257X"/>
    <s v="Aaf"/>
    <s v="https://portal.dnb.de/opac.htm?method=simpleSearch&amp;cqlMode=true&amp;query=idn%3D106696257X"/>
    <s v="III 60, 58"/>
    <s v="III 60, 58"/>
    <m/>
    <m/>
    <x v="0"/>
    <m/>
    <m/>
    <m/>
    <m/>
    <m/>
    <m/>
    <m/>
    <m/>
    <m/>
    <m/>
    <m/>
    <m/>
    <m/>
    <m/>
    <m/>
    <x v="0"/>
    <m/>
    <m/>
    <m/>
    <m/>
    <m/>
    <m/>
    <m/>
    <m/>
    <m/>
    <m/>
    <m/>
    <m/>
    <m/>
    <m/>
    <m/>
    <m/>
    <m/>
    <m/>
    <m/>
    <m/>
    <m/>
    <m/>
    <m/>
    <m/>
    <m/>
    <m/>
    <m/>
    <n v="0"/>
    <m/>
    <m/>
    <m/>
    <m/>
    <m/>
    <m/>
    <m/>
    <m/>
    <m/>
    <m/>
    <m/>
    <m/>
    <m/>
    <m/>
    <m/>
    <m/>
    <m/>
    <m/>
    <m/>
    <m/>
    <m/>
    <m/>
    <m/>
    <m/>
    <m/>
    <m/>
    <m/>
    <m/>
    <m/>
    <m/>
    <m/>
    <m/>
    <m/>
    <m/>
    <m/>
    <m/>
    <m/>
    <m/>
    <m/>
    <m/>
    <m/>
    <m/>
    <m/>
    <m/>
  </r>
  <r>
    <b v="1"/>
    <n v="603"/>
    <s v="L-1537-315492953"/>
    <s v="106696260X"/>
    <s v="Aaf"/>
    <s v="https://portal.dnb.de/opac.htm?method=simpleSearch&amp;cqlMode=true&amp;query=idn%3D106696260X"/>
    <s v="III 60, 59"/>
    <s v="III 60, 59"/>
    <m/>
    <m/>
    <x v="0"/>
    <m/>
    <m/>
    <m/>
    <m/>
    <m/>
    <m/>
    <m/>
    <m/>
    <m/>
    <m/>
    <m/>
    <m/>
    <m/>
    <m/>
    <m/>
    <x v="0"/>
    <m/>
    <m/>
    <m/>
    <m/>
    <m/>
    <m/>
    <m/>
    <m/>
    <m/>
    <m/>
    <m/>
    <m/>
    <m/>
    <m/>
    <m/>
    <m/>
    <m/>
    <m/>
    <m/>
    <m/>
    <m/>
    <m/>
    <m/>
    <m/>
    <m/>
    <m/>
    <m/>
    <n v="0"/>
    <m/>
    <m/>
    <m/>
    <m/>
    <m/>
    <m/>
    <m/>
    <m/>
    <m/>
    <m/>
    <m/>
    <m/>
    <m/>
    <m/>
    <m/>
    <m/>
    <m/>
    <m/>
    <m/>
    <m/>
    <m/>
    <m/>
    <m/>
    <m/>
    <m/>
    <m/>
    <m/>
    <m/>
    <m/>
    <m/>
    <m/>
    <m/>
    <m/>
    <m/>
    <m/>
    <m/>
    <m/>
    <m/>
    <m/>
    <m/>
    <m/>
    <m/>
    <m/>
    <m/>
  </r>
  <r>
    <b v="1"/>
    <n v="604"/>
    <s v="L-1537-315468831"/>
    <s v="1066941106"/>
    <s v="Aaf"/>
    <s v="https://portal.dnb.de/opac.htm?method=simpleSearch&amp;cqlMode=true&amp;query=idn%3D1066941106"/>
    <s v="III 60, 60"/>
    <s v="III 60, 60"/>
    <s v="X"/>
    <s v="Papier- oder Pappeinband"/>
    <x v="1"/>
    <s v="180°"/>
    <s v="hohler Rücken"/>
    <m/>
    <m/>
    <m/>
    <n v="0"/>
    <m/>
    <m/>
    <m/>
    <m/>
    <m/>
    <m/>
    <m/>
    <m/>
    <m/>
    <x v="0"/>
    <m/>
    <m/>
    <m/>
    <m/>
    <m/>
    <m/>
    <m/>
    <m/>
    <m/>
    <m/>
    <m/>
    <m/>
    <m/>
    <m/>
    <m/>
    <m/>
    <m/>
    <m/>
    <m/>
    <m/>
    <m/>
    <m/>
    <m/>
    <m/>
    <m/>
    <m/>
    <m/>
    <n v="0"/>
    <m/>
    <m/>
    <m/>
    <m/>
    <m/>
    <m/>
    <m/>
    <m/>
    <m/>
    <m/>
    <m/>
    <m/>
    <m/>
    <m/>
    <m/>
    <m/>
    <m/>
    <m/>
    <m/>
    <m/>
    <m/>
    <m/>
    <m/>
    <m/>
    <m/>
    <m/>
    <m/>
    <m/>
    <m/>
    <m/>
    <m/>
    <m/>
    <m/>
    <m/>
    <m/>
    <m/>
    <m/>
    <m/>
    <m/>
    <m/>
    <m/>
    <m/>
    <m/>
    <m/>
  </r>
  <r>
    <b v="1"/>
    <n v="605"/>
    <s v="L-1537-315492716"/>
    <s v="1066962316"/>
    <s v="Aaf"/>
    <s v="https://portal.dnb.de/opac.htm?method=simpleSearch&amp;cqlMode=true&amp;query=idn%3D1066962316"/>
    <s v="III 60, 61"/>
    <s v="III 60, 61"/>
    <m/>
    <m/>
    <x v="2"/>
    <m/>
    <m/>
    <m/>
    <m/>
    <m/>
    <m/>
    <m/>
    <m/>
    <m/>
    <m/>
    <m/>
    <m/>
    <m/>
    <m/>
    <m/>
    <x v="9"/>
    <m/>
    <m/>
    <s v="h/E"/>
    <m/>
    <m/>
    <m/>
    <m/>
    <m/>
    <s v="Pa"/>
    <m/>
    <m/>
    <m/>
    <m/>
    <m/>
    <m/>
    <m/>
    <m/>
    <m/>
    <m/>
    <m/>
    <m/>
    <m/>
    <s v="110"/>
    <m/>
    <m/>
    <m/>
    <s v="ja vor"/>
    <n v="0.5"/>
    <m/>
    <m/>
    <m/>
    <m/>
    <m/>
    <m/>
    <m/>
    <m/>
    <m/>
    <m/>
    <s v="x"/>
    <m/>
    <s v="x"/>
    <m/>
    <m/>
    <m/>
    <m/>
    <m/>
    <m/>
    <m/>
    <m/>
    <m/>
    <m/>
    <n v="0.5"/>
    <m/>
    <m/>
    <m/>
    <m/>
    <m/>
    <m/>
    <m/>
    <m/>
    <m/>
    <m/>
    <m/>
    <m/>
    <m/>
    <m/>
    <m/>
    <m/>
    <m/>
    <m/>
    <m/>
    <m/>
  </r>
  <r>
    <b v="1"/>
    <n v="606"/>
    <s v="L-1537-315316721"/>
    <s v="1066857881"/>
    <s v="Aaf"/>
    <s v="https://portal.dnb.de/opac.htm?method=simpleSearch&amp;cqlMode=true&amp;query=idn%3D1066857881"/>
    <s v="III 60, 62"/>
    <s v="III 60, 62"/>
    <s v="X"/>
    <s v="Gewebeeinband"/>
    <x v="2"/>
    <s v="80° bis 110°, einseitig digitalisierbar?"/>
    <s v="fester Rücken mit Schmuckprägung"/>
    <m/>
    <m/>
    <m/>
    <n v="1"/>
    <m/>
    <s v="enth. Blindlagen"/>
    <m/>
    <m/>
    <m/>
    <m/>
    <m/>
    <m/>
    <m/>
    <x v="4"/>
    <s v="x"/>
    <m/>
    <s v="h/E"/>
    <m/>
    <m/>
    <m/>
    <m/>
    <m/>
    <s v="Pa"/>
    <s v="x"/>
    <m/>
    <m/>
    <m/>
    <m/>
    <m/>
    <m/>
    <m/>
    <m/>
    <m/>
    <m/>
    <m/>
    <m/>
    <s v="110"/>
    <m/>
    <m/>
    <m/>
    <s v="n"/>
    <n v="0"/>
    <m/>
    <m/>
    <m/>
    <m/>
    <m/>
    <m/>
    <m/>
    <s v="Schaden stabil"/>
    <m/>
    <m/>
    <m/>
    <m/>
    <m/>
    <m/>
    <m/>
    <m/>
    <m/>
    <m/>
    <m/>
    <m/>
    <m/>
    <m/>
    <m/>
    <m/>
    <m/>
    <m/>
    <m/>
    <m/>
    <m/>
    <m/>
    <m/>
    <m/>
    <m/>
    <m/>
    <m/>
    <m/>
    <m/>
    <m/>
    <m/>
    <m/>
    <m/>
    <m/>
    <m/>
    <m/>
  </r>
  <r>
    <b v="1"/>
    <n v="607"/>
    <s v="L-1539-315493097"/>
    <s v="1066962766"/>
    <s v="AaB"/>
    <s v="https://portal.dnb.de/opac.htm?method=simpleSearch&amp;cqlMode=true&amp;query=idn%3D1066962766"/>
    <s v="III 60, 63"/>
    <s v="III 60, 63"/>
    <m/>
    <m/>
    <x v="0"/>
    <m/>
    <m/>
    <m/>
    <m/>
    <m/>
    <m/>
    <m/>
    <m/>
    <m/>
    <m/>
    <m/>
    <m/>
    <m/>
    <m/>
    <m/>
    <x v="0"/>
    <m/>
    <m/>
    <m/>
    <m/>
    <m/>
    <m/>
    <m/>
    <m/>
    <m/>
    <m/>
    <m/>
    <m/>
    <m/>
    <m/>
    <m/>
    <m/>
    <m/>
    <m/>
    <m/>
    <m/>
    <m/>
    <m/>
    <m/>
    <m/>
    <m/>
    <m/>
    <m/>
    <n v="0"/>
    <m/>
    <m/>
    <m/>
    <m/>
    <m/>
    <m/>
    <m/>
    <m/>
    <m/>
    <m/>
    <m/>
    <m/>
    <m/>
    <m/>
    <m/>
    <m/>
    <m/>
    <m/>
    <m/>
    <m/>
    <m/>
    <m/>
    <m/>
    <m/>
    <m/>
    <m/>
    <m/>
    <m/>
    <m/>
    <m/>
    <m/>
    <m/>
    <m/>
    <m/>
    <m/>
    <m/>
    <m/>
    <m/>
    <m/>
    <m/>
    <m/>
    <m/>
    <m/>
    <m/>
  </r>
  <r>
    <b v="1"/>
    <n v="608"/>
    <s v="L-1540-315493453"/>
    <s v="1066963177"/>
    <s v="Aaf"/>
    <s v="https://portal.dnb.de/opac.htm?method=simpleSearch&amp;cqlMode=true&amp;query=idn%3D1066963177"/>
    <s v="III 60, 64"/>
    <s v="III 60, 64"/>
    <s v="X"/>
    <s v="Halbledereinband, Schließen, erhabene Buchbeschläge"/>
    <x v="1"/>
    <s v="180°"/>
    <s v="hohler Rücken"/>
    <m/>
    <s v="Buchschuh"/>
    <s v="Nein"/>
    <n v="1"/>
    <m/>
    <s v="enth. Blindlagen"/>
    <m/>
    <m/>
    <m/>
    <m/>
    <m/>
    <m/>
    <m/>
    <x v="6"/>
    <s v="x"/>
    <m/>
    <s v="h/E"/>
    <m/>
    <s v="x"/>
    <m/>
    <m/>
    <m/>
    <s v="Pa"/>
    <s v="x"/>
    <m/>
    <m/>
    <m/>
    <m/>
    <m/>
    <m/>
    <m/>
    <m/>
    <m/>
    <m/>
    <m/>
    <m/>
    <s v="80"/>
    <m/>
    <m/>
    <m/>
    <s v="n"/>
    <n v="0"/>
    <m/>
    <m/>
    <m/>
    <s v="x"/>
    <m/>
    <m/>
    <m/>
    <s v="Schaden stabil, Umschlag trotzt Buchschuh"/>
    <m/>
    <s v="Umschlag (Leder pudert)"/>
    <m/>
    <m/>
    <m/>
    <m/>
    <m/>
    <m/>
    <m/>
    <m/>
    <m/>
    <m/>
    <m/>
    <m/>
    <m/>
    <m/>
    <m/>
    <m/>
    <m/>
    <m/>
    <m/>
    <m/>
    <m/>
    <m/>
    <m/>
    <m/>
    <m/>
    <m/>
    <m/>
    <m/>
    <m/>
    <m/>
    <m/>
    <m/>
    <m/>
    <m/>
  </r>
  <r>
    <b v="1"/>
    <n v="609"/>
    <s v="L-1540-315487429"/>
    <s v="1066956812"/>
    <s v="Aaf"/>
    <s v="https://portal.dnb.de/opac.htm?method=simpleSearch&amp;cqlMode=true&amp;query=idn%3D1066956812"/>
    <s v="III 60, 65"/>
    <s v="III 60, 65"/>
    <s v="X"/>
    <s v="Halbledereinband, Schließen, erhabene Buchbeschläge"/>
    <x v="1"/>
    <s v="180°"/>
    <s v="hohler Rücken"/>
    <m/>
    <s v="Buchschuh"/>
    <s v="Nein"/>
    <n v="1"/>
    <m/>
    <s v="enth. Blindlagen"/>
    <m/>
    <m/>
    <m/>
    <m/>
    <m/>
    <m/>
    <m/>
    <x v="6"/>
    <s v="x"/>
    <m/>
    <s v="h/E"/>
    <m/>
    <s v="x"/>
    <m/>
    <m/>
    <m/>
    <s v="Pa"/>
    <s v="x"/>
    <m/>
    <m/>
    <m/>
    <m/>
    <m/>
    <m/>
    <m/>
    <m/>
    <m/>
    <m/>
    <m/>
    <m/>
    <s v="80"/>
    <m/>
    <m/>
    <m/>
    <s v="n"/>
    <n v="0"/>
    <m/>
    <m/>
    <m/>
    <s v="x"/>
    <m/>
    <m/>
    <m/>
    <s v="Schaden stabil, Umschlag trotzt Buchschuh"/>
    <m/>
    <s v="Umschlag (Leder pudert)"/>
    <m/>
    <m/>
    <m/>
    <m/>
    <m/>
    <m/>
    <m/>
    <m/>
    <m/>
    <m/>
    <m/>
    <m/>
    <m/>
    <m/>
    <m/>
    <m/>
    <m/>
    <m/>
    <m/>
    <m/>
    <m/>
    <m/>
    <m/>
    <m/>
    <m/>
    <m/>
    <m/>
    <m/>
    <m/>
    <m/>
    <m/>
    <m/>
    <m/>
    <m/>
  </r>
  <r>
    <b v="1"/>
    <n v="610"/>
    <s v="L-1540-315331186"/>
    <s v="1066873380"/>
    <s v="Aaf"/>
    <s v="https://portal.dnb.de/opac.htm?method=simpleSearch&amp;cqlMode=true&amp;query=idn%3D1066873380"/>
    <s v="III 60, 66"/>
    <s v="III 60, 66"/>
    <s v="X"/>
    <s v="Halbpergamentband"/>
    <x v="1"/>
    <s v="80° bis 110°, einseitig digitalisierbar?"/>
    <s v="fester Rücken mit Schmuckprägung"/>
    <m/>
    <m/>
    <m/>
    <n v="0"/>
    <m/>
    <s v="enth. Blindlagen"/>
    <m/>
    <m/>
    <m/>
    <m/>
    <m/>
    <m/>
    <m/>
    <x v="0"/>
    <m/>
    <m/>
    <m/>
    <m/>
    <m/>
    <m/>
    <m/>
    <m/>
    <m/>
    <m/>
    <m/>
    <m/>
    <m/>
    <m/>
    <m/>
    <m/>
    <m/>
    <m/>
    <m/>
    <m/>
    <m/>
    <m/>
    <m/>
    <m/>
    <m/>
    <m/>
    <m/>
    <n v="0"/>
    <m/>
    <m/>
    <m/>
    <m/>
    <m/>
    <m/>
    <m/>
    <m/>
    <m/>
    <m/>
    <m/>
    <m/>
    <m/>
    <m/>
    <m/>
    <m/>
    <m/>
    <m/>
    <m/>
    <m/>
    <m/>
    <m/>
    <m/>
    <m/>
    <m/>
    <m/>
    <m/>
    <m/>
    <m/>
    <m/>
    <m/>
    <m/>
    <m/>
    <m/>
    <m/>
    <m/>
    <m/>
    <m/>
    <m/>
    <m/>
    <m/>
    <m/>
    <m/>
    <m/>
  </r>
  <r>
    <b v="1"/>
    <n v="611"/>
    <s v="L-1541-164689737"/>
    <s v="997744677"/>
    <s v="Aal"/>
    <s v="https://portal.dnb.de/opac.htm?method=simpleSearch&amp;cqlMode=true&amp;query=idn%3D997744677"/>
    <s v="III 60, 67"/>
    <s v="III 60, 67"/>
    <s v="X"/>
    <s v="Gewebeeinband"/>
    <x v="2"/>
    <s v="180°"/>
    <s v="fester Rücken mit Schmuckprägung"/>
    <m/>
    <m/>
    <m/>
    <n v="1"/>
    <m/>
    <m/>
    <m/>
    <m/>
    <m/>
    <m/>
    <m/>
    <m/>
    <m/>
    <x v="0"/>
    <m/>
    <m/>
    <m/>
    <m/>
    <m/>
    <m/>
    <m/>
    <m/>
    <m/>
    <m/>
    <m/>
    <m/>
    <m/>
    <m/>
    <m/>
    <m/>
    <m/>
    <m/>
    <m/>
    <m/>
    <m/>
    <m/>
    <m/>
    <m/>
    <m/>
    <m/>
    <m/>
    <n v="0"/>
    <m/>
    <m/>
    <m/>
    <m/>
    <m/>
    <m/>
    <m/>
    <m/>
    <m/>
    <m/>
    <m/>
    <m/>
    <m/>
    <m/>
    <m/>
    <m/>
    <m/>
    <m/>
    <m/>
    <m/>
    <m/>
    <m/>
    <m/>
    <m/>
    <m/>
    <m/>
    <m/>
    <m/>
    <m/>
    <m/>
    <m/>
    <m/>
    <m/>
    <m/>
    <m/>
    <m/>
    <m/>
    <m/>
    <m/>
    <m/>
    <m/>
    <m/>
    <m/>
    <m/>
  </r>
  <r>
    <b v="1"/>
    <n v="612"/>
    <s v="L-1541-315493437"/>
    <s v="1066963150"/>
    <s v="Aaf"/>
    <s v="https://portal.dnb.de/opac.htm?method=simpleSearch&amp;cqlMode=true&amp;query=idn%3D1066963150"/>
    <s v="III 60, 68"/>
    <s v="III 60, 68"/>
    <s v="X"/>
    <s v="Ledereinband"/>
    <x v="1"/>
    <s v="80° bis 110°, einseitig digitalisierbar?"/>
    <s v="fester Rücken mit Schmuckprägung"/>
    <m/>
    <m/>
    <m/>
    <n v="1"/>
    <m/>
    <s v="enth. Blindlagen"/>
    <m/>
    <m/>
    <m/>
    <m/>
    <m/>
    <m/>
    <s v="x"/>
    <x v="2"/>
    <m/>
    <s v="x"/>
    <m/>
    <m/>
    <m/>
    <m/>
    <m/>
    <m/>
    <s v="Pa"/>
    <s v="x"/>
    <m/>
    <m/>
    <m/>
    <m/>
    <m/>
    <m/>
    <m/>
    <m/>
    <m/>
    <m/>
    <m/>
    <m/>
    <s v="110"/>
    <m/>
    <m/>
    <m/>
    <s v="n"/>
    <n v="0"/>
    <m/>
    <m/>
    <m/>
    <m/>
    <m/>
    <m/>
    <m/>
    <s v="Schaden stabil"/>
    <m/>
    <m/>
    <m/>
    <m/>
    <m/>
    <m/>
    <m/>
    <m/>
    <m/>
    <m/>
    <m/>
    <m/>
    <m/>
    <m/>
    <m/>
    <m/>
    <m/>
    <m/>
    <m/>
    <m/>
    <m/>
    <m/>
    <m/>
    <m/>
    <m/>
    <m/>
    <m/>
    <m/>
    <m/>
    <m/>
    <m/>
    <m/>
    <m/>
    <m/>
    <m/>
    <m/>
  </r>
  <r>
    <b v="1"/>
    <n v="613"/>
    <s v="L-1541-315487666"/>
    <s v="1066957045"/>
    <s v="Aaf"/>
    <s v="https://portal.dnb.de/opac.htm?method=simpleSearch&amp;cqlMode=true&amp;query=idn%3D1066957045"/>
    <s v="III 60, 69"/>
    <s v="III 60, 69"/>
    <s v="X"/>
    <s v="Halbledereinband"/>
    <x v="2"/>
    <s v="80° bis 110°, einseitig digitalisierbar?"/>
    <s v="hohler Rücken"/>
    <m/>
    <m/>
    <m/>
    <n v="0"/>
    <m/>
    <m/>
    <m/>
    <m/>
    <m/>
    <m/>
    <m/>
    <m/>
    <m/>
    <x v="0"/>
    <m/>
    <m/>
    <m/>
    <m/>
    <m/>
    <m/>
    <m/>
    <m/>
    <m/>
    <m/>
    <m/>
    <m/>
    <m/>
    <m/>
    <m/>
    <m/>
    <m/>
    <m/>
    <m/>
    <m/>
    <m/>
    <m/>
    <m/>
    <m/>
    <m/>
    <m/>
    <m/>
    <n v="0"/>
    <m/>
    <m/>
    <m/>
    <m/>
    <m/>
    <m/>
    <m/>
    <m/>
    <m/>
    <m/>
    <m/>
    <m/>
    <m/>
    <m/>
    <m/>
    <m/>
    <m/>
    <m/>
    <m/>
    <m/>
    <m/>
    <m/>
    <m/>
    <m/>
    <m/>
    <m/>
    <m/>
    <m/>
    <m/>
    <m/>
    <m/>
    <m/>
    <m/>
    <m/>
    <m/>
    <m/>
    <m/>
    <m/>
    <m/>
    <m/>
    <m/>
    <m/>
    <m/>
    <m/>
  </r>
  <r>
    <b v="1"/>
    <n v="614"/>
    <s v="L-1542-315325887"/>
    <s v="1066867704"/>
    <s v="AaB"/>
    <s v="https://portal.dnb.de/opac.htm?method=simpleSearch&amp;cqlMode=true&amp;query=idn%3D1066867704"/>
    <s v="III 60, 70"/>
    <s v="III 60, 70"/>
    <s v="X"/>
    <s v="Halbgewebeband"/>
    <x v="2"/>
    <s v="180°"/>
    <s v="hohler Rücken"/>
    <m/>
    <m/>
    <m/>
    <n v="0"/>
    <m/>
    <m/>
    <m/>
    <m/>
    <m/>
    <m/>
    <m/>
    <m/>
    <m/>
    <x v="0"/>
    <m/>
    <m/>
    <m/>
    <m/>
    <m/>
    <m/>
    <m/>
    <m/>
    <m/>
    <m/>
    <m/>
    <m/>
    <m/>
    <m/>
    <m/>
    <m/>
    <m/>
    <m/>
    <m/>
    <m/>
    <m/>
    <m/>
    <m/>
    <m/>
    <m/>
    <m/>
    <m/>
    <n v="0"/>
    <m/>
    <m/>
    <m/>
    <m/>
    <m/>
    <m/>
    <m/>
    <m/>
    <m/>
    <m/>
    <m/>
    <m/>
    <m/>
    <m/>
    <m/>
    <m/>
    <m/>
    <m/>
    <m/>
    <m/>
    <m/>
    <m/>
    <m/>
    <m/>
    <m/>
    <m/>
    <m/>
    <m/>
    <m/>
    <m/>
    <m/>
    <m/>
    <m/>
    <m/>
    <m/>
    <m/>
    <m/>
    <m/>
    <m/>
    <m/>
    <m/>
    <m/>
    <m/>
    <m/>
  </r>
  <r>
    <b v="1"/>
    <n v="615"/>
    <s v="L-1544-315063092"/>
    <s v="1066674566"/>
    <s v="Aaf"/>
    <s v="https://portal.dnb.de/opac.htm?method=simpleSearch&amp;cqlMode=true&amp;query=idn%3D1066674566"/>
    <s v="III 60, 71"/>
    <s v="III 60, 71"/>
    <s v="X"/>
    <s v="Ledereinband, Schließen, erhabene Buchbeschläge"/>
    <x v="1"/>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616"/>
    <s v="L-1546-154448621"/>
    <s v="994061137"/>
    <s v="Aal"/>
    <s v="https://portal.dnb.de/opac.htm?method=simpleSearch&amp;cqlMode=true&amp;query=idn%3D994061137"/>
    <s v="III 60, 72"/>
    <s v="III 60, 72"/>
    <s v="X"/>
    <s v="Papier- oder Pappeinband"/>
    <x v="1"/>
    <s v="180°"/>
    <m/>
    <m/>
    <m/>
    <m/>
    <n v="1"/>
    <m/>
    <m/>
    <m/>
    <m/>
    <m/>
    <m/>
    <m/>
    <m/>
    <s v="x"/>
    <x v="5"/>
    <m/>
    <m/>
    <s v="h/E"/>
    <m/>
    <m/>
    <m/>
    <m/>
    <m/>
    <s v="Pa"/>
    <m/>
    <m/>
    <m/>
    <m/>
    <m/>
    <m/>
    <m/>
    <m/>
    <m/>
    <m/>
    <m/>
    <m/>
    <m/>
    <s v="110"/>
    <m/>
    <m/>
    <m/>
    <s v="ja vor"/>
    <n v="0.5"/>
    <m/>
    <m/>
    <m/>
    <m/>
    <m/>
    <m/>
    <m/>
    <m/>
    <m/>
    <m/>
    <s v="x"/>
    <m/>
    <s v="x"/>
    <m/>
    <m/>
    <m/>
    <m/>
    <m/>
    <m/>
    <m/>
    <m/>
    <m/>
    <m/>
    <n v="0.5"/>
    <s v="fixieren und mit JP überfangen"/>
    <m/>
    <m/>
    <m/>
    <m/>
    <m/>
    <m/>
    <m/>
    <m/>
    <m/>
    <m/>
    <m/>
    <m/>
    <m/>
    <m/>
    <m/>
    <m/>
    <m/>
    <m/>
    <m/>
  </r>
  <r>
    <b v="1"/>
    <n v="617"/>
    <s v="L-1546-315493399"/>
    <s v="1066963118"/>
    <s v="Aaf"/>
    <s v="https://portal.dnb.de/opac.htm?method=simpleSearch&amp;cqlMode=true&amp;query=idn%3D1066963118"/>
    <s v="III 60, 73"/>
    <s v="III 60, 73"/>
    <m/>
    <s v="Ledereinband, Schließen, erhabene Buchbeschläge"/>
    <x v="1"/>
    <s v="180°"/>
    <s v="hohler Rücken, stark brüchiges Einbandmaterial"/>
    <m/>
    <s v="Buchschuh"/>
    <s v="Nein"/>
    <n v="3"/>
    <m/>
    <s v="enthält Blindlagen"/>
    <m/>
    <m/>
    <m/>
    <m/>
    <m/>
    <m/>
    <m/>
    <x v="0"/>
    <m/>
    <m/>
    <m/>
    <m/>
    <m/>
    <m/>
    <m/>
    <m/>
    <m/>
    <m/>
    <m/>
    <m/>
    <m/>
    <m/>
    <m/>
    <m/>
    <m/>
    <m/>
    <m/>
    <m/>
    <m/>
    <m/>
    <m/>
    <m/>
    <m/>
    <m/>
    <m/>
    <n v="0"/>
    <m/>
    <m/>
    <m/>
    <m/>
    <m/>
    <m/>
    <m/>
    <m/>
    <m/>
    <m/>
    <m/>
    <m/>
    <m/>
    <m/>
    <m/>
    <m/>
    <m/>
    <m/>
    <m/>
    <m/>
    <m/>
    <m/>
    <m/>
    <m/>
    <m/>
    <m/>
    <m/>
    <m/>
    <m/>
    <m/>
    <m/>
    <m/>
    <m/>
    <m/>
    <m/>
    <m/>
    <m/>
    <m/>
    <m/>
    <m/>
    <m/>
    <m/>
    <m/>
    <m/>
  </r>
  <r>
    <b v="1"/>
    <n v="618"/>
    <s v="L-1546-343788683"/>
    <s v="1079607978"/>
    <s v="Aaf"/>
    <s v="https://portal.dnb.de/opac.htm?method=simpleSearch&amp;cqlMode=true&amp;query=idn%3D1079607978"/>
    <s v="III 60, 74"/>
    <s v="III 60, 74"/>
    <s v="X"/>
    <s v="Ledereinband"/>
    <x v="2"/>
    <s v="180°"/>
    <s v="fester Rücken mit Schmuckprägung, stark brüchiges Einbandmaterial"/>
    <m/>
    <m/>
    <m/>
    <n v="3"/>
    <m/>
    <m/>
    <m/>
    <m/>
    <m/>
    <m/>
    <m/>
    <m/>
    <m/>
    <x v="2"/>
    <m/>
    <m/>
    <s v="f/V"/>
    <m/>
    <s v="x"/>
    <m/>
    <m/>
    <m/>
    <s v="Pa"/>
    <m/>
    <m/>
    <m/>
    <m/>
    <m/>
    <m/>
    <m/>
    <m/>
    <m/>
    <m/>
    <m/>
    <m/>
    <m/>
    <s v="45"/>
    <m/>
    <m/>
    <m/>
    <s v="ja vor"/>
    <n v="2.5"/>
    <m/>
    <m/>
    <m/>
    <m/>
    <m/>
    <m/>
    <m/>
    <m/>
    <m/>
    <s v="Umschlag (Leder pudert)"/>
    <s v="x"/>
    <s v="x"/>
    <s v="x"/>
    <s v="x"/>
    <s v="v"/>
    <m/>
    <m/>
    <m/>
    <m/>
    <m/>
    <m/>
    <m/>
    <m/>
    <n v="2.5"/>
    <s v="fixieren, ggf. JP unterlegen im Gelenk, mit JP überfangen, ws. Klucel einsetzen?"/>
    <m/>
    <m/>
    <m/>
    <m/>
    <m/>
    <m/>
    <m/>
    <m/>
    <m/>
    <m/>
    <m/>
    <m/>
    <m/>
    <m/>
    <m/>
    <m/>
    <m/>
    <m/>
    <m/>
  </r>
  <r>
    <b v="0"/>
    <n v="621"/>
    <s v="L-1548-164688943"/>
    <s v="997743751"/>
    <m/>
    <s v="X"/>
    <s v="III 60, 75"/>
    <m/>
    <s v="X"/>
    <s v="Ledereinband"/>
    <x v="2"/>
    <s v="180°"/>
    <s v="fester Rücken mit Schmuckprägung, stark brüchiges Einbandmaterial"/>
    <m/>
    <m/>
    <m/>
    <n v="3"/>
    <m/>
    <m/>
    <m/>
    <m/>
    <m/>
    <m/>
    <m/>
    <m/>
    <m/>
    <x v="2"/>
    <m/>
    <m/>
    <s v="f/V"/>
    <m/>
    <s v="x"/>
    <m/>
    <m/>
    <m/>
    <s v="Pa"/>
    <m/>
    <m/>
    <m/>
    <m/>
    <m/>
    <m/>
    <m/>
    <m/>
    <m/>
    <m/>
    <m/>
    <m/>
    <m/>
    <s v="45"/>
    <m/>
    <m/>
    <m/>
    <s v="ja vor"/>
    <n v="7"/>
    <m/>
    <m/>
    <m/>
    <m/>
    <m/>
    <m/>
    <m/>
    <m/>
    <m/>
    <s v="Umschlag (Leder pudert)"/>
    <s v="x"/>
    <s v="x"/>
    <s v="x"/>
    <s v="x"/>
    <s v="v"/>
    <n v="2"/>
    <m/>
    <m/>
    <m/>
    <m/>
    <m/>
    <s v="VD"/>
    <s v="x"/>
    <n v="7"/>
    <s v="Kapital und Leder fixieren, Gelenk mit JP-Gewebe-Laminat unterlegen und dadurch Deckel fixieren, ggf. mit JP überfangen, ggf. innen den Falz abdecken"/>
    <m/>
    <m/>
    <m/>
    <m/>
    <m/>
    <m/>
    <m/>
    <m/>
    <m/>
    <m/>
    <m/>
    <m/>
    <m/>
    <m/>
    <m/>
    <m/>
    <m/>
    <m/>
    <m/>
  </r>
  <r>
    <b v="1"/>
    <m/>
    <s v="L-1548-815623631"/>
    <s v="1267944188"/>
    <s v="Qd"/>
    <m/>
    <s v="III 60, 75"/>
    <s v="III 60, 75"/>
    <m/>
    <m/>
    <x v="0"/>
    <m/>
    <m/>
    <m/>
    <m/>
    <m/>
    <m/>
    <m/>
    <m/>
    <m/>
    <m/>
    <m/>
    <m/>
    <m/>
    <m/>
    <m/>
    <x v="0"/>
    <m/>
    <m/>
    <m/>
    <m/>
    <m/>
    <m/>
    <m/>
    <m/>
    <m/>
    <m/>
    <m/>
    <m/>
    <m/>
    <m/>
    <m/>
    <m/>
    <m/>
    <m/>
    <m/>
    <m/>
    <m/>
    <m/>
    <m/>
    <m/>
    <m/>
    <m/>
    <m/>
    <m/>
    <m/>
    <m/>
    <m/>
    <m/>
    <m/>
    <m/>
    <m/>
    <m/>
    <m/>
    <m/>
    <m/>
    <m/>
    <m/>
    <m/>
    <m/>
    <m/>
    <m/>
    <m/>
    <m/>
    <m/>
    <m/>
    <m/>
    <m/>
    <m/>
    <m/>
    <m/>
    <m/>
    <m/>
    <m/>
    <m/>
    <m/>
    <m/>
    <m/>
    <m/>
    <m/>
    <m/>
    <m/>
    <m/>
    <m/>
    <m/>
    <m/>
    <m/>
    <m/>
    <m/>
  </r>
  <r>
    <b v="0"/>
    <n v="619"/>
    <s v="L-1548-164691529"/>
    <s v="99774653X"/>
    <m/>
    <s v="https://portal.dnb.de/opac.htm?method=simpleSearch&amp;cqlMode=true&amp;query=idn%3D99774653X"/>
    <s v="III 60, 75 (angebunden?)"/>
    <m/>
    <m/>
    <m/>
    <x v="0"/>
    <m/>
    <m/>
    <m/>
    <m/>
    <m/>
    <m/>
    <m/>
    <m/>
    <m/>
    <m/>
    <m/>
    <m/>
    <m/>
    <m/>
    <m/>
    <x v="0"/>
    <m/>
    <m/>
    <m/>
    <m/>
    <m/>
    <m/>
    <m/>
    <m/>
    <m/>
    <m/>
    <m/>
    <m/>
    <m/>
    <m/>
    <m/>
    <m/>
    <m/>
    <m/>
    <m/>
    <m/>
    <m/>
    <m/>
    <m/>
    <m/>
    <m/>
    <m/>
    <m/>
    <n v="0"/>
    <m/>
    <m/>
    <m/>
    <m/>
    <m/>
    <m/>
    <m/>
    <m/>
    <m/>
    <m/>
    <m/>
    <m/>
    <m/>
    <m/>
    <m/>
    <m/>
    <m/>
    <m/>
    <m/>
    <m/>
    <m/>
    <m/>
    <m/>
    <m/>
    <m/>
    <m/>
    <m/>
    <m/>
    <m/>
    <m/>
    <m/>
    <m/>
    <m/>
    <m/>
    <m/>
    <m/>
    <m/>
    <m/>
    <m/>
    <m/>
    <m/>
    <m/>
    <m/>
    <m/>
  </r>
  <r>
    <b v="0"/>
    <n v="620"/>
    <s v="L-1548-164692118"/>
    <s v="997747110"/>
    <m/>
    <s v="https://portal.dnb.de/opac.htm?method=simpleSearch&amp;cqlMode=true&amp;query=idn%3D997747110"/>
    <s v="III 60, 75 (angebunden?)"/>
    <m/>
    <m/>
    <m/>
    <x v="0"/>
    <m/>
    <m/>
    <m/>
    <m/>
    <m/>
    <m/>
    <m/>
    <m/>
    <m/>
    <m/>
    <m/>
    <m/>
    <m/>
    <m/>
    <m/>
    <x v="0"/>
    <m/>
    <m/>
    <m/>
    <m/>
    <m/>
    <m/>
    <m/>
    <m/>
    <m/>
    <m/>
    <m/>
    <m/>
    <m/>
    <m/>
    <m/>
    <m/>
    <m/>
    <m/>
    <m/>
    <m/>
    <m/>
    <m/>
    <m/>
    <m/>
    <m/>
    <m/>
    <m/>
    <n v="0"/>
    <m/>
    <m/>
    <m/>
    <m/>
    <m/>
    <m/>
    <m/>
    <m/>
    <m/>
    <m/>
    <m/>
    <m/>
    <m/>
    <m/>
    <m/>
    <m/>
    <m/>
    <m/>
    <m/>
    <m/>
    <m/>
    <m/>
    <m/>
    <m/>
    <m/>
    <m/>
    <m/>
    <m/>
    <m/>
    <m/>
    <m/>
    <m/>
    <m/>
    <m/>
    <m/>
    <m/>
    <m/>
    <m/>
    <m/>
    <m/>
    <m/>
    <m/>
    <m/>
    <m/>
  </r>
  <r>
    <b v="0"/>
    <n v="622"/>
    <s v="L-1548-164696334"/>
    <s v="99775110X"/>
    <m/>
    <s v="https://portal.dnb.de/opac.htm?method=simpleSearch&amp;cqlMode=true&amp;query=idn%3D99775110X"/>
    <s v="III 60, 75 (angebunden?)"/>
    <m/>
    <m/>
    <m/>
    <x v="0"/>
    <m/>
    <m/>
    <m/>
    <m/>
    <m/>
    <m/>
    <m/>
    <m/>
    <m/>
    <m/>
    <m/>
    <m/>
    <m/>
    <m/>
    <m/>
    <x v="0"/>
    <m/>
    <m/>
    <m/>
    <m/>
    <m/>
    <m/>
    <m/>
    <m/>
    <m/>
    <m/>
    <m/>
    <m/>
    <m/>
    <m/>
    <m/>
    <m/>
    <m/>
    <m/>
    <m/>
    <m/>
    <m/>
    <m/>
    <m/>
    <m/>
    <m/>
    <m/>
    <m/>
    <n v="0"/>
    <m/>
    <m/>
    <m/>
    <m/>
    <m/>
    <m/>
    <m/>
    <m/>
    <m/>
    <m/>
    <m/>
    <m/>
    <m/>
    <m/>
    <m/>
    <m/>
    <m/>
    <m/>
    <m/>
    <m/>
    <m/>
    <m/>
    <m/>
    <m/>
    <m/>
    <m/>
    <m/>
    <m/>
    <m/>
    <m/>
    <m/>
    <m/>
    <m/>
    <m/>
    <m/>
    <m/>
    <m/>
    <m/>
    <m/>
    <m/>
    <m/>
    <m/>
    <m/>
    <m/>
  </r>
  <r>
    <b v="0"/>
    <n v="623"/>
    <s v="L-1548-164700684"/>
    <s v="997755229"/>
    <m/>
    <s v="https://portal.dnb.de/opac.htm?method=simpleSearch&amp;cqlMode=true&amp;query=idn%3D997755229"/>
    <s v="III 60, 75 (angebunden?)"/>
    <m/>
    <m/>
    <m/>
    <x v="0"/>
    <m/>
    <m/>
    <m/>
    <m/>
    <m/>
    <m/>
    <m/>
    <m/>
    <m/>
    <m/>
    <m/>
    <m/>
    <m/>
    <m/>
    <m/>
    <x v="0"/>
    <m/>
    <m/>
    <m/>
    <m/>
    <m/>
    <m/>
    <m/>
    <m/>
    <m/>
    <m/>
    <m/>
    <m/>
    <m/>
    <m/>
    <m/>
    <m/>
    <m/>
    <m/>
    <m/>
    <m/>
    <m/>
    <m/>
    <m/>
    <m/>
    <m/>
    <m/>
    <m/>
    <n v="0"/>
    <m/>
    <m/>
    <m/>
    <m/>
    <m/>
    <m/>
    <m/>
    <m/>
    <m/>
    <m/>
    <m/>
    <m/>
    <m/>
    <m/>
    <m/>
    <m/>
    <m/>
    <m/>
    <m/>
    <m/>
    <m/>
    <m/>
    <m/>
    <m/>
    <m/>
    <m/>
    <m/>
    <m/>
    <m/>
    <m/>
    <m/>
    <m/>
    <m/>
    <m/>
    <m/>
    <m/>
    <m/>
    <m/>
    <m/>
    <m/>
    <m/>
    <m/>
    <m/>
    <m/>
  </r>
  <r>
    <b v="0"/>
    <n v="624"/>
    <s v="L-1548-164693211"/>
    <s v="997748354"/>
    <m/>
    <s v="https://portal.dnb.de/opac.htm?method=simpleSearch&amp;cqlMode=true&amp;query=idn%3D997748354"/>
    <s v="III 60, 75 (angebunden?)"/>
    <m/>
    <m/>
    <m/>
    <x v="0"/>
    <m/>
    <m/>
    <m/>
    <m/>
    <m/>
    <m/>
    <m/>
    <m/>
    <m/>
    <m/>
    <m/>
    <m/>
    <m/>
    <m/>
    <m/>
    <x v="0"/>
    <m/>
    <m/>
    <m/>
    <m/>
    <m/>
    <m/>
    <m/>
    <m/>
    <m/>
    <m/>
    <m/>
    <m/>
    <m/>
    <m/>
    <m/>
    <m/>
    <m/>
    <m/>
    <m/>
    <m/>
    <m/>
    <m/>
    <m/>
    <m/>
    <m/>
    <m/>
    <m/>
    <n v="0"/>
    <m/>
    <m/>
    <m/>
    <m/>
    <m/>
    <m/>
    <m/>
    <m/>
    <m/>
    <m/>
    <m/>
    <m/>
    <m/>
    <m/>
    <m/>
    <m/>
    <m/>
    <m/>
    <m/>
    <m/>
    <m/>
    <m/>
    <m/>
    <m/>
    <m/>
    <m/>
    <m/>
    <m/>
    <m/>
    <m/>
    <m/>
    <m/>
    <m/>
    <m/>
    <m/>
    <m/>
    <m/>
    <m/>
    <m/>
    <m/>
    <m/>
    <m/>
    <m/>
    <m/>
  </r>
  <r>
    <b v="1"/>
    <n v="625"/>
    <s v="L-1548-315323418"/>
    <s v="1066865094"/>
    <s v="AaB"/>
    <s v="https://portal.dnb.de/opac.htm?method=simpleSearch&amp;cqlMode=true&amp;query=idn%3D1066865094"/>
    <s v="III 60, 76"/>
    <s v="III 60, 76"/>
    <s v="X"/>
    <s v="Papier- oder Pappeinband"/>
    <x v="2"/>
    <s v="180°"/>
    <m/>
    <m/>
    <m/>
    <m/>
    <n v="0"/>
    <m/>
    <m/>
    <m/>
    <m/>
    <m/>
    <m/>
    <m/>
    <m/>
    <m/>
    <x v="0"/>
    <m/>
    <m/>
    <m/>
    <m/>
    <m/>
    <m/>
    <m/>
    <m/>
    <m/>
    <m/>
    <m/>
    <m/>
    <m/>
    <m/>
    <m/>
    <m/>
    <m/>
    <m/>
    <m/>
    <m/>
    <m/>
    <m/>
    <m/>
    <m/>
    <m/>
    <m/>
    <m/>
    <n v="0"/>
    <m/>
    <m/>
    <m/>
    <m/>
    <m/>
    <m/>
    <m/>
    <m/>
    <m/>
    <m/>
    <m/>
    <m/>
    <m/>
    <m/>
    <m/>
    <m/>
    <m/>
    <m/>
    <m/>
    <m/>
    <m/>
    <m/>
    <m/>
    <m/>
    <m/>
    <m/>
    <m/>
    <m/>
    <m/>
    <m/>
    <m/>
    <m/>
    <m/>
    <m/>
    <m/>
    <m/>
    <m/>
    <m/>
    <m/>
    <m/>
    <m/>
    <m/>
    <m/>
    <m/>
  </r>
  <r>
    <b v="1"/>
    <n v="626"/>
    <s v="L-1549-315326913"/>
    <s v="1066868867"/>
    <s v="AaB"/>
    <s v="https://portal.dnb.de/opac.htm?method=simpleSearch&amp;cqlMode=true&amp;query=idn%3D1066868867"/>
    <s v="III 60, 77"/>
    <s v="III 60, 77"/>
    <s v="X"/>
    <s v="Papier- oder Pappeinband"/>
    <x v="2"/>
    <s v="180°"/>
    <m/>
    <m/>
    <m/>
    <m/>
    <n v="0"/>
    <m/>
    <m/>
    <m/>
    <m/>
    <m/>
    <m/>
    <m/>
    <m/>
    <m/>
    <x v="0"/>
    <m/>
    <m/>
    <m/>
    <m/>
    <m/>
    <m/>
    <m/>
    <m/>
    <m/>
    <m/>
    <m/>
    <m/>
    <m/>
    <m/>
    <m/>
    <m/>
    <m/>
    <m/>
    <m/>
    <m/>
    <m/>
    <m/>
    <m/>
    <m/>
    <m/>
    <m/>
    <m/>
    <n v="0"/>
    <m/>
    <m/>
    <m/>
    <m/>
    <m/>
    <m/>
    <m/>
    <m/>
    <m/>
    <m/>
    <m/>
    <m/>
    <m/>
    <m/>
    <m/>
    <m/>
    <m/>
    <m/>
    <m/>
    <m/>
    <m/>
    <m/>
    <m/>
    <m/>
    <m/>
    <m/>
    <m/>
    <m/>
    <m/>
    <m/>
    <m/>
    <m/>
    <m/>
    <m/>
    <m/>
    <m/>
    <m/>
    <m/>
    <m/>
    <m/>
    <m/>
    <m/>
    <m/>
    <m/>
  </r>
  <r>
    <b v="1"/>
    <n v="627"/>
    <s v="L-1549-315324384"/>
    <s v="1066866147"/>
    <s v="Aaf"/>
    <s v="https://portal.dnb.de/opac.htm?method=simpleSearch&amp;cqlMode=true&amp;query=idn%3D1066866147"/>
    <s v="III 60, 78"/>
    <s v="III 60, 78"/>
    <s v="X"/>
    <s v="Papier- oder Pappeinband"/>
    <x v="2"/>
    <s v="180°"/>
    <m/>
    <m/>
    <m/>
    <m/>
    <n v="0"/>
    <m/>
    <m/>
    <m/>
    <m/>
    <m/>
    <m/>
    <m/>
    <m/>
    <m/>
    <x v="0"/>
    <m/>
    <m/>
    <m/>
    <m/>
    <m/>
    <m/>
    <m/>
    <m/>
    <m/>
    <m/>
    <m/>
    <m/>
    <m/>
    <m/>
    <m/>
    <m/>
    <m/>
    <m/>
    <m/>
    <m/>
    <m/>
    <m/>
    <m/>
    <m/>
    <m/>
    <m/>
    <m/>
    <n v="0"/>
    <m/>
    <m/>
    <m/>
    <m/>
    <m/>
    <m/>
    <m/>
    <m/>
    <m/>
    <m/>
    <m/>
    <m/>
    <m/>
    <m/>
    <m/>
    <m/>
    <m/>
    <m/>
    <m/>
    <m/>
    <m/>
    <m/>
    <m/>
    <m/>
    <m/>
    <m/>
    <m/>
    <m/>
    <m/>
    <m/>
    <m/>
    <m/>
    <m/>
    <m/>
    <m/>
    <m/>
    <m/>
    <m/>
    <m/>
    <m/>
    <m/>
    <m/>
    <m/>
    <m/>
  </r>
  <r>
    <b v="1"/>
    <n v="628"/>
    <s v="L-1549-315490187"/>
    <s v="1066959668"/>
    <s v="AaB"/>
    <s v="https://portal.dnb.de/opac.htm?method=simpleSearch&amp;cqlMode=true&amp;query=idn%3D1066959668"/>
    <s v="III 60, 79"/>
    <s v="III 60, 79"/>
    <s v="X"/>
    <s v="Papier- oder Pappeinband"/>
    <x v="2"/>
    <s v="180°"/>
    <m/>
    <m/>
    <m/>
    <m/>
    <n v="0"/>
    <m/>
    <s v="Seiten glätten?"/>
    <m/>
    <m/>
    <m/>
    <m/>
    <m/>
    <m/>
    <m/>
    <x v="0"/>
    <m/>
    <m/>
    <m/>
    <m/>
    <m/>
    <m/>
    <m/>
    <m/>
    <m/>
    <m/>
    <m/>
    <m/>
    <m/>
    <m/>
    <m/>
    <m/>
    <m/>
    <m/>
    <m/>
    <m/>
    <m/>
    <m/>
    <m/>
    <m/>
    <m/>
    <m/>
    <m/>
    <n v="0"/>
    <m/>
    <m/>
    <m/>
    <m/>
    <m/>
    <m/>
    <m/>
    <m/>
    <m/>
    <m/>
    <m/>
    <m/>
    <m/>
    <m/>
    <m/>
    <m/>
    <m/>
    <m/>
    <m/>
    <m/>
    <m/>
    <m/>
    <m/>
    <m/>
    <m/>
    <m/>
    <m/>
    <m/>
    <m/>
    <m/>
    <m/>
    <m/>
    <m/>
    <m/>
    <m/>
    <m/>
    <m/>
    <m/>
    <m/>
    <m/>
    <m/>
    <m/>
    <m/>
    <m/>
  </r>
  <r>
    <b v="1"/>
    <n v="629"/>
    <s v="L-1549-315326158"/>
    <s v="1066867984"/>
    <s v="Aaf"/>
    <s v="https://portal.dnb.de/opac.htm?method=simpleSearch&amp;cqlMode=true&amp;query=idn%3D1066867984"/>
    <s v="III 60, 80"/>
    <s v="III 60, 80"/>
    <s v="X"/>
    <s v="Papier- oder Pappeinband"/>
    <x v="2"/>
    <s v="180°"/>
    <s v="welliger Buchblock"/>
    <m/>
    <m/>
    <m/>
    <m/>
    <m/>
    <m/>
    <m/>
    <m/>
    <m/>
    <m/>
    <m/>
    <m/>
    <m/>
    <x v="0"/>
    <m/>
    <m/>
    <m/>
    <m/>
    <m/>
    <m/>
    <m/>
    <m/>
    <m/>
    <m/>
    <m/>
    <m/>
    <m/>
    <m/>
    <m/>
    <m/>
    <m/>
    <m/>
    <m/>
    <m/>
    <m/>
    <m/>
    <m/>
    <m/>
    <m/>
    <m/>
    <m/>
    <n v="0"/>
    <m/>
    <m/>
    <m/>
    <m/>
    <m/>
    <m/>
    <m/>
    <m/>
    <m/>
    <m/>
    <m/>
    <m/>
    <m/>
    <m/>
    <m/>
    <m/>
    <m/>
    <m/>
    <m/>
    <m/>
    <m/>
    <m/>
    <m/>
    <m/>
    <m/>
    <m/>
    <m/>
    <m/>
    <m/>
    <m/>
    <m/>
    <m/>
    <m/>
    <m/>
    <m/>
    <m/>
    <m/>
    <m/>
    <m/>
    <m/>
    <m/>
    <m/>
    <m/>
    <m/>
  </r>
  <r>
    <b v="1"/>
    <n v="630"/>
    <s v="L-1549-164690077"/>
    <s v="997745096"/>
    <s v="Aal"/>
    <s v="https://portal.dnb.de/opac.htm?method=simpleSearch&amp;cqlMode=true&amp;query=idn%3D997745096"/>
    <s v="III 60, 81"/>
    <s v="III 60, 81"/>
    <s v="X"/>
    <s v="Papier- oder Pappeinband"/>
    <x v="2"/>
    <s v="180°"/>
    <m/>
    <m/>
    <m/>
    <m/>
    <n v="0"/>
    <m/>
    <m/>
    <m/>
    <m/>
    <m/>
    <m/>
    <m/>
    <m/>
    <m/>
    <x v="0"/>
    <m/>
    <m/>
    <m/>
    <m/>
    <m/>
    <m/>
    <m/>
    <m/>
    <m/>
    <m/>
    <m/>
    <m/>
    <m/>
    <m/>
    <m/>
    <m/>
    <m/>
    <m/>
    <m/>
    <m/>
    <m/>
    <m/>
    <m/>
    <m/>
    <m/>
    <m/>
    <m/>
    <n v="0"/>
    <m/>
    <m/>
    <m/>
    <m/>
    <m/>
    <m/>
    <m/>
    <m/>
    <m/>
    <m/>
    <m/>
    <m/>
    <m/>
    <m/>
    <m/>
    <m/>
    <m/>
    <m/>
    <m/>
    <m/>
    <m/>
    <m/>
    <m/>
    <m/>
    <m/>
    <m/>
    <m/>
    <m/>
    <m/>
    <m/>
    <m/>
    <m/>
    <m/>
    <m/>
    <m/>
    <m/>
    <m/>
    <m/>
    <m/>
    <m/>
    <m/>
    <m/>
    <m/>
    <m/>
  </r>
  <r>
    <b v="1"/>
    <n v="631"/>
    <s v="L-1549-315493755"/>
    <s v="1066963517"/>
    <s v="AaB"/>
    <s v="https://portal.dnb.de/opac.htm?method=simpleSearch&amp;cqlMode=true&amp;query=idn%3D1066963517"/>
    <s v="III 60, 82"/>
    <s v="III 60, 82"/>
    <s v="X"/>
    <s v="Gewebeeinband"/>
    <x v="2"/>
    <s v="180°"/>
    <s v="hohler Rücken"/>
    <m/>
    <m/>
    <m/>
    <n v="0"/>
    <m/>
    <s v="mit Blindlagen"/>
    <m/>
    <m/>
    <m/>
    <m/>
    <m/>
    <m/>
    <m/>
    <x v="0"/>
    <m/>
    <m/>
    <m/>
    <m/>
    <m/>
    <m/>
    <m/>
    <m/>
    <m/>
    <m/>
    <m/>
    <m/>
    <m/>
    <m/>
    <m/>
    <m/>
    <m/>
    <m/>
    <m/>
    <m/>
    <m/>
    <m/>
    <m/>
    <m/>
    <m/>
    <m/>
    <m/>
    <n v="0"/>
    <m/>
    <m/>
    <m/>
    <m/>
    <m/>
    <m/>
    <m/>
    <m/>
    <m/>
    <m/>
    <m/>
    <m/>
    <m/>
    <m/>
    <m/>
    <m/>
    <m/>
    <m/>
    <m/>
    <m/>
    <m/>
    <m/>
    <m/>
    <m/>
    <m/>
    <m/>
    <m/>
    <m/>
    <m/>
    <m/>
    <m/>
    <m/>
    <m/>
    <m/>
    <m/>
    <m/>
    <m/>
    <m/>
    <m/>
    <m/>
    <m/>
    <m/>
    <m/>
    <m/>
  </r>
  <r>
    <b v="1"/>
    <n v="632"/>
    <s v="L-1549-315326166"/>
    <s v="1066867984"/>
    <s v="Aaf"/>
    <s v="https://portal.dnb.de/opac.htm?method=simpleSearch&amp;cqlMode=true&amp;query=idn%3D1066867984"/>
    <s v="III 60, 83"/>
    <s v="III 60, 83"/>
    <s v="X"/>
    <s v="Gewebeeinband"/>
    <x v="2"/>
    <s v="180°"/>
    <s v="fester Rücken mit Schmuckprägung"/>
    <m/>
    <m/>
    <m/>
    <n v="0"/>
    <m/>
    <s v="mit Blindlagen"/>
    <m/>
    <m/>
    <m/>
    <m/>
    <m/>
    <m/>
    <m/>
    <x v="0"/>
    <m/>
    <m/>
    <m/>
    <m/>
    <m/>
    <m/>
    <m/>
    <m/>
    <m/>
    <m/>
    <m/>
    <m/>
    <m/>
    <m/>
    <m/>
    <m/>
    <m/>
    <m/>
    <m/>
    <m/>
    <m/>
    <m/>
    <m/>
    <m/>
    <m/>
    <m/>
    <m/>
    <n v="0"/>
    <m/>
    <m/>
    <m/>
    <m/>
    <m/>
    <m/>
    <m/>
    <m/>
    <m/>
    <m/>
    <m/>
    <m/>
    <m/>
    <m/>
    <m/>
    <m/>
    <m/>
    <m/>
    <m/>
    <m/>
    <m/>
    <m/>
    <m/>
    <m/>
    <m/>
    <m/>
    <m/>
    <m/>
    <m/>
    <m/>
    <m/>
    <m/>
    <m/>
    <m/>
    <m/>
    <m/>
    <m/>
    <m/>
    <m/>
    <m/>
    <m/>
    <m/>
    <m/>
    <m/>
  </r>
  <r>
    <b v="1"/>
    <n v="633"/>
    <s v="L-1549-315192097"/>
    <s v="1066769680"/>
    <s v="Aaf"/>
    <s v="https://portal.dnb.de/opac.htm?method=simpleSearch&amp;cqlMode=true&amp;query=idn%3D1066769680"/>
    <s v="III 60, 84"/>
    <s v="III 60, 84"/>
    <s v="X"/>
    <s v="Papier- oder Pappeinband"/>
    <x v="2"/>
    <s v="180°"/>
    <m/>
    <m/>
    <m/>
    <m/>
    <n v="0"/>
    <m/>
    <m/>
    <m/>
    <m/>
    <m/>
    <m/>
    <m/>
    <m/>
    <m/>
    <x v="0"/>
    <m/>
    <m/>
    <m/>
    <m/>
    <m/>
    <m/>
    <m/>
    <m/>
    <m/>
    <m/>
    <m/>
    <m/>
    <m/>
    <m/>
    <m/>
    <m/>
    <m/>
    <m/>
    <m/>
    <m/>
    <m/>
    <m/>
    <m/>
    <m/>
    <m/>
    <m/>
    <m/>
    <n v="0"/>
    <m/>
    <m/>
    <m/>
    <m/>
    <m/>
    <m/>
    <m/>
    <m/>
    <m/>
    <m/>
    <m/>
    <m/>
    <m/>
    <m/>
    <m/>
    <m/>
    <m/>
    <m/>
    <m/>
    <m/>
    <m/>
    <m/>
    <m/>
    <m/>
    <m/>
    <m/>
    <m/>
    <m/>
    <m/>
    <m/>
    <m/>
    <m/>
    <m/>
    <m/>
    <m/>
    <m/>
    <m/>
    <m/>
    <m/>
    <m/>
    <m/>
    <m/>
    <m/>
    <m/>
  </r>
  <r>
    <b v="1"/>
    <n v="634"/>
    <s v="L-1550-315324899"/>
    <s v="1066866635"/>
    <s v="AaB"/>
    <s v="https://portal.dnb.de/opac.htm?method=simpleSearch&amp;cqlMode=true&amp;query=idn%3D1066866635"/>
    <s v="III 60, 85"/>
    <s v="III 60, 85"/>
    <s v="X"/>
    <s v="Halbpergamentband"/>
    <x v="2"/>
    <s v="180°"/>
    <s v="hohler Rücken"/>
    <m/>
    <m/>
    <m/>
    <n v="0"/>
    <m/>
    <m/>
    <m/>
    <m/>
    <m/>
    <m/>
    <m/>
    <m/>
    <m/>
    <x v="0"/>
    <m/>
    <m/>
    <m/>
    <m/>
    <m/>
    <m/>
    <m/>
    <m/>
    <m/>
    <m/>
    <m/>
    <m/>
    <m/>
    <m/>
    <m/>
    <m/>
    <m/>
    <m/>
    <m/>
    <m/>
    <m/>
    <m/>
    <m/>
    <m/>
    <m/>
    <m/>
    <m/>
    <n v="0"/>
    <m/>
    <m/>
    <m/>
    <m/>
    <m/>
    <m/>
    <m/>
    <m/>
    <m/>
    <m/>
    <m/>
    <m/>
    <m/>
    <m/>
    <m/>
    <m/>
    <m/>
    <m/>
    <m/>
    <m/>
    <m/>
    <m/>
    <m/>
    <m/>
    <m/>
    <m/>
    <m/>
    <m/>
    <m/>
    <m/>
    <m/>
    <m/>
    <m/>
    <m/>
    <m/>
    <m/>
    <m/>
    <m/>
    <m/>
    <m/>
    <m/>
    <m/>
    <m/>
    <m/>
  </r>
  <r>
    <b v="1"/>
    <n v="635"/>
    <s v="L-1550-315329068"/>
    <s v="106687123X"/>
    <s v="Aaf"/>
    <s v="https://portal.dnb.de/opac.htm?method=simpleSearch&amp;cqlMode=true&amp;query=idn%3D106687123X"/>
    <s v="III 60, 86"/>
    <s v="III 60, 86"/>
    <s v="X"/>
    <s v="Halbledereinband, Schließen, erhabene Buchbeschläge"/>
    <x v="1"/>
    <s v="nur sehr geringer Öffnungswinkel"/>
    <s v="fester Rücken mit Schmuckprägung"/>
    <m/>
    <s v="Buchschuh"/>
    <s v="Nein"/>
    <n v="0"/>
    <m/>
    <m/>
    <m/>
    <m/>
    <m/>
    <m/>
    <m/>
    <m/>
    <m/>
    <x v="0"/>
    <m/>
    <m/>
    <m/>
    <m/>
    <m/>
    <m/>
    <m/>
    <m/>
    <m/>
    <m/>
    <m/>
    <m/>
    <m/>
    <m/>
    <m/>
    <m/>
    <m/>
    <m/>
    <m/>
    <m/>
    <m/>
    <m/>
    <m/>
    <m/>
    <m/>
    <m/>
    <m/>
    <n v="0"/>
    <m/>
    <m/>
    <m/>
    <m/>
    <m/>
    <m/>
    <m/>
    <m/>
    <m/>
    <m/>
    <m/>
    <m/>
    <m/>
    <m/>
    <m/>
    <m/>
    <m/>
    <m/>
    <m/>
    <m/>
    <m/>
    <m/>
    <m/>
    <m/>
    <m/>
    <m/>
    <m/>
    <m/>
    <m/>
    <m/>
    <m/>
    <m/>
    <m/>
    <m/>
    <m/>
    <m/>
    <m/>
    <m/>
    <m/>
    <m/>
    <m/>
    <m/>
    <m/>
    <m/>
  </r>
  <r>
    <b v="1"/>
    <n v="636"/>
    <s v="L-1551-31548764X"/>
    <s v="1066957029"/>
    <s v="Aaf"/>
    <s v="https://portal.dnb.de/opac.htm?method=simpleSearch&amp;cqlMode=true&amp;query=idn%3D1066957029"/>
    <s v="III 60, 87"/>
    <s v="III 60, 87"/>
    <s v="X"/>
    <s v="Pergamentband"/>
    <x v="2"/>
    <s v="80° bis 110°, einseitig digitalisierbar?"/>
    <m/>
    <m/>
    <m/>
    <m/>
    <n v="0"/>
    <m/>
    <m/>
    <m/>
    <m/>
    <m/>
    <m/>
    <m/>
    <m/>
    <m/>
    <x v="0"/>
    <m/>
    <m/>
    <m/>
    <m/>
    <m/>
    <m/>
    <m/>
    <m/>
    <m/>
    <m/>
    <m/>
    <m/>
    <m/>
    <m/>
    <m/>
    <m/>
    <m/>
    <m/>
    <m/>
    <m/>
    <m/>
    <m/>
    <m/>
    <m/>
    <m/>
    <m/>
    <m/>
    <n v="0"/>
    <m/>
    <m/>
    <m/>
    <m/>
    <m/>
    <m/>
    <m/>
    <m/>
    <m/>
    <m/>
    <m/>
    <m/>
    <m/>
    <m/>
    <m/>
    <m/>
    <m/>
    <m/>
    <m/>
    <m/>
    <m/>
    <m/>
    <m/>
    <m/>
    <m/>
    <m/>
    <m/>
    <m/>
    <m/>
    <m/>
    <m/>
    <m/>
    <m/>
    <m/>
    <m/>
    <m/>
    <m/>
    <m/>
    <m/>
    <m/>
    <m/>
    <m/>
    <m/>
    <m/>
  </r>
  <r>
    <b v="1"/>
    <n v="637"/>
    <s v="L-1551-164690565"/>
    <s v="997745622"/>
    <s v="Aal"/>
    <s v="https://portal.dnb.de/opac.htm?method=simpleSearch&amp;cqlMode=true&amp;query=idn%3D997745622"/>
    <s v="III 60, 88"/>
    <s v="III 60, 88"/>
    <s v="X"/>
    <s v="Gewebeeinband"/>
    <x v="2"/>
    <s v="180°"/>
    <s v="fester Rücken mit Schmuckprägung"/>
    <m/>
    <m/>
    <m/>
    <n v="1"/>
    <m/>
    <s v="mit Blindlagen"/>
    <m/>
    <m/>
    <m/>
    <m/>
    <m/>
    <m/>
    <m/>
    <x v="4"/>
    <s v="x"/>
    <m/>
    <s v="h/E"/>
    <m/>
    <m/>
    <m/>
    <m/>
    <m/>
    <s v="Pa"/>
    <s v="x"/>
    <m/>
    <m/>
    <m/>
    <m/>
    <m/>
    <m/>
    <m/>
    <m/>
    <m/>
    <m/>
    <m/>
    <m/>
    <s v="110"/>
    <m/>
    <m/>
    <m/>
    <s v="n"/>
    <n v="0"/>
    <m/>
    <m/>
    <m/>
    <m/>
    <m/>
    <m/>
    <m/>
    <s v="Schaden stabil"/>
    <m/>
    <m/>
    <m/>
    <m/>
    <m/>
    <m/>
    <m/>
    <m/>
    <m/>
    <m/>
    <m/>
    <m/>
    <m/>
    <m/>
    <m/>
    <m/>
    <m/>
    <m/>
    <m/>
    <m/>
    <m/>
    <m/>
    <m/>
    <m/>
    <m/>
    <m/>
    <m/>
    <m/>
    <m/>
    <m/>
    <m/>
    <m/>
    <m/>
    <m/>
    <m/>
    <m/>
  </r>
  <r>
    <b v="1"/>
    <n v="638"/>
    <s v="L-1551-315491086"/>
    <s v="1066960593"/>
    <s v="Aaf"/>
    <s v="https://portal.dnb.de/opac.htm?method=simpleSearch&amp;cqlMode=true&amp;query=idn%3D1066960593"/>
    <s v="III 60, 89"/>
    <s v="III 60, 89"/>
    <m/>
    <m/>
    <x v="2"/>
    <m/>
    <m/>
    <m/>
    <m/>
    <m/>
    <m/>
    <m/>
    <m/>
    <m/>
    <m/>
    <m/>
    <m/>
    <m/>
    <m/>
    <m/>
    <x v="5"/>
    <s v="x"/>
    <m/>
    <s v="h/E"/>
    <m/>
    <m/>
    <m/>
    <m/>
    <m/>
    <s v="Pa"/>
    <m/>
    <m/>
    <m/>
    <m/>
    <m/>
    <m/>
    <m/>
    <m/>
    <m/>
    <m/>
    <m/>
    <m/>
    <m/>
    <s v="110"/>
    <m/>
    <m/>
    <m/>
    <s v="n"/>
    <n v="0"/>
    <m/>
    <m/>
    <m/>
    <s v="x"/>
    <m/>
    <m/>
    <m/>
    <s v="Schaden stabil"/>
    <m/>
    <m/>
    <m/>
    <m/>
    <m/>
    <m/>
    <m/>
    <m/>
    <m/>
    <m/>
    <m/>
    <m/>
    <m/>
    <m/>
    <m/>
    <m/>
    <m/>
    <m/>
    <m/>
    <m/>
    <m/>
    <m/>
    <m/>
    <m/>
    <m/>
    <m/>
    <m/>
    <m/>
    <m/>
    <m/>
    <m/>
    <m/>
    <m/>
    <m/>
    <m/>
    <m/>
  </r>
  <r>
    <b v="1"/>
    <n v="639"/>
    <s v="L-1552-314710604"/>
    <s v="1066458820"/>
    <s v="Aaf"/>
    <s v="https://portal.dnb.de/opac.htm?method=simpleSearch&amp;cqlMode=true&amp;query=idn%3D1066458820"/>
    <s v="III 60, 90"/>
    <s v="III 60, 90"/>
    <m/>
    <m/>
    <x v="0"/>
    <m/>
    <m/>
    <m/>
    <m/>
    <m/>
    <m/>
    <m/>
    <m/>
    <m/>
    <m/>
    <m/>
    <m/>
    <m/>
    <m/>
    <m/>
    <x v="0"/>
    <m/>
    <m/>
    <m/>
    <m/>
    <m/>
    <m/>
    <m/>
    <m/>
    <m/>
    <m/>
    <m/>
    <m/>
    <m/>
    <m/>
    <m/>
    <m/>
    <m/>
    <m/>
    <m/>
    <m/>
    <m/>
    <m/>
    <m/>
    <m/>
    <m/>
    <m/>
    <m/>
    <n v="0"/>
    <m/>
    <m/>
    <m/>
    <m/>
    <m/>
    <m/>
    <m/>
    <m/>
    <m/>
    <m/>
    <m/>
    <m/>
    <m/>
    <m/>
    <m/>
    <m/>
    <m/>
    <m/>
    <m/>
    <m/>
    <m/>
    <m/>
    <m/>
    <m/>
    <m/>
    <m/>
    <m/>
    <m/>
    <m/>
    <m/>
    <m/>
    <m/>
    <m/>
    <m/>
    <m/>
    <m/>
    <m/>
    <m/>
    <m/>
    <m/>
    <m/>
    <m/>
    <m/>
    <m/>
  </r>
  <r>
    <b v="1"/>
    <n v="665"/>
    <s v="L-1552-169129314"/>
    <s v="999770985"/>
    <s v="Aal"/>
    <s v="https://portal.dnb.de/opac.htm?method=simpleSearch&amp;cqlMode=true&amp;query=idn%3D999770985"/>
    <s v="III 60, 90 a"/>
    <s v="III 60, 90a"/>
    <m/>
    <m/>
    <x v="0"/>
    <m/>
    <m/>
    <m/>
    <m/>
    <m/>
    <m/>
    <m/>
    <m/>
    <m/>
    <m/>
    <m/>
    <m/>
    <m/>
    <m/>
    <m/>
    <x v="0"/>
    <m/>
    <m/>
    <m/>
    <m/>
    <m/>
    <m/>
    <m/>
    <m/>
    <m/>
    <m/>
    <m/>
    <m/>
    <m/>
    <m/>
    <m/>
    <m/>
    <m/>
    <m/>
    <m/>
    <m/>
    <m/>
    <m/>
    <m/>
    <m/>
    <m/>
    <m/>
    <m/>
    <n v="0"/>
    <m/>
    <m/>
    <m/>
    <m/>
    <m/>
    <m/>
    <m/>
    <m/>
    <m/>
    <m/>
    <m/>
    <m/>
    <m/>
    <m/>
    <m/>
    <m/>
    <m/>
    <m/>
    <m/>
    <m/>
    <m/>
    <m/>
    <m/>
    <m/>
    <m/>
    <m/>
    <m/>
    <m/>
    <m/>
    <m/>
    <m/>
    <m/>
    <m/>
    <m/>
    <m/>
    <m/>
    <m/>
    <m/>
    <m/>
    <m/>
    <m/>
    <m/>
    <m/>
    <m/>
  </r>
  <r>
    <b v="1"/>
    <n v="640"/>
    <s v="L-1555-315326255"/>
    <s v="1066868050"/>
    <s v="AaB"/>
    <s v="https://portal.dnb.de/opac.htm?method=simpleSearch&amp;cqlMode=true&amp;query=idn%3D1066868050"/>
    <s v="III 60, 91"/>
    <s v="III 60, 91"/>
    <m/>
    <m/>
    <x v="0"/>
    <m/>
    <m/>
    <m/>
    <m/>
    <m/>
    <m/>
    <m/>
    <m/>
    <m/>
    <m/>
    <m/>
    <m/>
    <m/>
    <m/>
    <m/>
    <x v="0"/>
    <m/>
    <m/>
    <m/>
    <m/>
    <m/>
    <m/>
    <m/>
    <m/>
    <m/>
    <m/>
    <m/>
    <m/>
    <m/>
    <m/>
    <m/>
    <m/>
    <m/>
    <m/>
    <m/>
    <m/>
    <m/>
    <m/>
    <m/>
    <m/>
    <m/>
    <m/>
    <m/>
    <n v="0"/>
    <m/>
    <m/>
    <m/>
    <m/>
    <m/>
    <m/>
    <m/>
    <m/>
    <m/>
    <m/>
    <m/>
    <m/>
    <m/>
    <m/>
    <m/>
    <m/>
    <m/>
    <m/>
    <m/>
    <m/>
    <m/>
    <m/>
    <m/>
    <m/>
    <m/>
    <m/>
    <m/>
    <m/>
    <m/>
    <m/>
    <m/>
    <m/>
    <m/>
    <m/>
    <m/>
    <m/>
    <m/>
    <m/>
    <m/>
    <m/>
    <m/>
    <m/>
    <m/>
    <m/>
  </r>
  <r>
    <b v="1"/>
    <n v="641"/>
    <s v="L-1557-315216573"/>
    <s v="1066796122"/>
    <s v="Aaf"/>
    <s v="https://portal.dnb.de/opac.htm?method=simpleSearch&amp;cqlMode=true&amp;query=idn%3D1066796122"/>
    <s v="III 60, 92"/>
    <s v="III 60, 92"/>
    <m/>
    <m/>
    <x v="2"/>
    <m/>
    <m/>
    <m/>
    <m/>
    <m/>
    <m/>
    <m/>
    <m/>
    <m/>
    <m/>
    <m/>
    <m/>
    <m/>
    <m/>
    <m/>
    <x v="3"/>
    <s v="x"/>
    <m/>
    <s v="f/V"/>
    <m/>
    <m/>
    <m/>
    <m/>
    <m/>
    <s v="Pa"/>
    <m/>
    <m/>
    <m/>
    <s v="x"/>
    <m/>
    <m/>
    <m/>
    <m/>
    <m/>
    <m/>
    <m/>
    <n v="0"/>
    <s v="x"/>
    <s v="45"/>
    <m/>
    <m/>
    <m/>
    <s v="ja vor"/>
    <n v="0.5"/>
    <m/>
    <m/>
    <m/>
    <s v="x"/>
    <m/>
    <m/>
    <m/>
    <m/>
    <m/>
    <m/>
    <s v="x"/>
    <s v="x"/>
    <s v="x"/>
    <m/>
    <m/>
    <m/>
    <m/>
    <m/>
    <m/>
    <m/>
    <m/>
    <m/>
    <m/>
    <n v="0.5"/>
    <m/>
    <m/>
    <m/>
    <m/>
    <m/>
    <m/>
    <m/>
    <m/>
    <m/>
    <m/>
    <m/>
    <m/>
    <m/>
    <m/>
    <m/>
    <m/>
    <m/>
    <m/>
    <m/>
    <m/>
  </r>
  <r>
    <b v="1"/>
    <n v="642"/>
    <s v="L-1507-315494514"/>
    <s v="1066964289"/>
    <s v="Aal"/>
    <s v="https://portal.dnb.de/opac.htm?method=simpleSearch&amp;cqlMode=true&amp;query=idn%3D1066964289"/>
    <s v="III 60, 93"/>
    <s v="III 60, 93"/>
    <m/>
    <m/>
    <x v="0"/>
    <m/>
    <m/>
    <m/>
    <m/>
    <m/>
    <m/>
    <m/>
    <m/>
    <m/>
    <m/>
    <m/>
    <m/>
    <m/>
    <m/>
    <m/>
    <x v="0"/>
    <m/>
    <m/>
    <m/>
    <m/>
    <m/>
    <m/>
    <m/>
    <m/>
    <m/>
    <m/>
    <m/>
    <m/>
    <m/>
    <m/>
    <m/>
    <m/>
    <m/>
    <m/>
    <m/>
    <m/>
    <m/>
    <m/>
    <m/>
    <m/>
    <m/>
    <m/>
    <m/>
    <n v="0"/>
    <m/>
    <m/>
    <m/>
    <m/>
    <m/>
    <m/>
    <m/>
    <m/>
    <m/>
    <m/>
    <m/>
    <m/>
    <m/>
    <m/>
    <m/>
    <m/>
    <m/>
    <m/>
    <m/>
    <m/>
    <m/>
    <m/>
    <m/>
    <m/>
    <m/>
    <m/>
    <m/>
    <m/>
    <m/>
    <m/>
    <m/>
    <m/>
    <m/>
    <m/>
    <m/>
    <m/>
    <m/>
    <m/>
    <m/>
    <m/>
    <m/>
    <m/>
    <m/>
    <m/>
  </r>
  <r>
    <b v="1"/>
    <n v="643"/>
    <s v="L-1509-315493356"/>
    <s v="106696307X"/>
    <s v="Aaf"/>
    <s v="https://portal.dnb.de/opac.htm?method=simpleSearch&amp;cqlMode=true&amp;query=idn%3D106696307X"/>
    <s v="III 60, 94"/>
    <s v="III 60, 94"/>
    <m/>
    <m/>
    <x v="2"/>
    <m/>
    <m/>
    <m/>
    <m/>
    <m/>
    <m/>
    <m/>
    <m/>
    <m/>
    <m/>
    <m/>
    <m/>
    <m/>
    <m/>
    <m/>
    <x v="3"/>
    <s v="x"/>
    <m/>
    <s v="f/V"/>
    <m/>
    <s v="x"/>
    <m/>
    <m/>
    <m/>
    <s v="Pa"/>
    <m/>
    <m/>
    <m/>
    <m/>
    <m/>
    <m/>
    <m/>
    <m/>
    <m/>
    <m/>
    <m/>
    <m/>
    <m/>
    <s v="80"/>
    <m/>
    <m/>
    <m/>
    <s v="ja vor"/>
    <n v="1"/>
    <m/>
    <m/>
    <m/>
    <s v="x"/>
    <m/>
    <m/>
    <m/>
    <m/>
    <m/>
    <s v="Umschlag (Leder pudert)"/>
    <s v="x"/>
    <s v="x"/>
    <s v="x"/>
    <m/>
    <m/>
    <m/>
    <m/>
    <m/>
    <m/>
    <m/>
    <m/>
    <m/>
    <m/>
    <n v="1"/>
    <s v="Einschlag fixieren, am Rücken evtl. nur überfangen"/>
    <m/>
    <m/>
    <m/>
    <m/>
    <m/>
    <m/>
    <m/>
    <m/>
    <m/>
    <m/>
    <m/>
    <m/>
    <m/>
    <m/>
    <m/>
    <m/>
    <m/>
    <m/>
    <m/>
  </r>
  <r>
    <b v="0"/>
    <n v="644"/>
    <s v="L-1509-163089574"/>
    <s v="996967060"/>
    <m/>
    <s v="https://portal.dnb.de/opac.htm?method=simpleSearch&amp;cqlMode=true&amp;query=idn%3D996967060"/>
    <s v="III 60, 95"/>
    <m/>
    <m/>
    <m/>
    <x v="1"/>
    <m/>
    <m/>
    <m/>
    <m/>
    <m/>
    <m/>
    <m/>
    <m/>
    <m/>
    <m/>
    <m/>
    <m/>
    <m/>
    <m/>
    <m/>
    <x v="6"/>
    <s v="x"/>
    <s v="x"/>
    <s v="h/E"/>
    <m/>
    <s v="x"/>
    <m/>
    <m/>
    <m/>
    <s v="Pa"/>
    <m/>
    <m/>
    <m/>
    <m/>
    <m/>
    <m/>
    <m/>
    <m/>
    <m/>
    <m/>
    <m/>
    <m/>
    <m/>
    <s v="110"/>
    <m/>
    <m/>
    <m/>
    <s v="ja vor"/>
    <n v="0.5"/>
    <m/>
    <m/>
    <m/>
    <s v="x"/>
    <m/>
    <m/>
    <m/>
    <s v="Schaden ansonsten stabil"/>
    <m/>
    <s v="Umschlag (Leder pudert)"/>
    <s v="x"/>
    <s v="x"/>
    <s v="x"/>
    <m/>
    <s v="v/h"/>
    <m/>
    <m/>
    <m/>
    <m/>
    <m/>
    <m/>
    <m/>
    <m/>
    <n v="0.5"/>
    <s v="nur Leder am Rücken fixieren, Schaden ist stabil"/>
    <m/>
    <m/>
    <m/>
    <m/>
    <m/>
    <m/>
    <m/>
    <m/>
    <m/>
    <m/>
    <m/>
    <m/>
    <m/>
    <m/>
    <m/>
    <m/>
    <m/>
    <m/>
    <m/>
  </r>
  <r>
    <b v="1"/>
    <m/>
    <s v="L-1509-785173919"/>
    <s v="1262787432"/>
    <s v="Qd"/>
    <m/>
    <s v="III 60, 95"/>
    <s v="III 60, 95"/>
    <m/>
    <m/>
    <x v="0"/>
    <m/>
    <m/>
    <m/>
    <m/>
    <m/>
    <m/>
    <m/>
    <m/>
    <m/>
    <m/>
    <m/>
    <m/>
    <m/>
    <m/>
    <m/>
    <x v="0"/>
    <m/>
    <m/>
    <m/>
    <m/>
    <m/>
    <m/>
    <m/>
    <m/>
    <m/>
    <m/>
    <m/>
    <m/>
    <m/>
    <m/>
    <m/>
    <m/>
    <m/>
    <m/>
    <m/>
    <m/>
    <m/>
    <m/>
    <m/>
    <m/>
    <m/>
    <m/>
    <m/>
    <m/>
    <m/>
    <m/>
    <m/>
    <m/>
    <m/>
    <m/>
    <m/>
    <m/>
    <m/>
    <m/>
    <m/>
    <m/>
    <m/>
    <m/>
    <m/>
    <m/>
    <m/>
    <m/>
    <m/>
    <m/>
    <m/>
    <m/>
    <m/>
    <m/>
    <m/>
    <m/>
    <m/>
    <m/>
    <m/>
    <m/>
    <m/>
    <m/>
    <m/>
    <m/>
    <m/>
    <m/>
    <m/>
    <m/>
    <m/>
    <m/>
    <m/>
    <m/>
    <m/>
    <m/>
  </r>
  <r>
    <b v="0"/>
    <n v="645"/>
    <s v="L-1880-171088549"/>
    <s v="1000737918"/>
    <m/>
    <s v="https://portal.dnb.de/opac.htm?method=simpleSearch&amp;cqlMode=true&amp;query=idn%3D1000737918"/>
    <s v="III 60, 95 (angebunden)"/>
    <m/>
    <m/>
    <m/>
    <x v="0"/>
    <m/>
    <m/>
    <m/>
    <m/>
    <m/>
    <m/>
    <m/>
    <m/>
    <m/>
    <m/>
    <m/>
    <m/>
    <m/>
    <m/>
    <m/>
    <x v="0"/>
    <m/>
    <m/>
    <m/>
    <m/>
    <m/>
    <m/>
    <m/>
    <m/>
    <m/>
    <m/>
    <m/>
    <m/>
    <m/>
    <m/>
    <m/>
    <m/>
    <m/>
    <m/>
    <m/>
    <m/>
    <m/>
    <m/>
    <m/>
    <m/>
    <m/>
    <m/>
    <m/>
    <n v="0"/>
    <m/>
    <m/>
    <m/>
    <m/>
    <m/>
    <m/>
    <m/>
    <m/>
    <m/>
    <m/>
    <m/>
    <m/>
    <m/>
    <m/>
    <m/>
    <m/>
    <m/>
    <m/>
    <m/>
    <m/>
    <m/>
    <m/>
    <m/>
    <m/>
    <m/>
    <m/>
    <m/>
    <m/>
    <m/>
    <m/>
    <m/>
    <m/>
    <m/>
    <m/>
    <m/>
    <m/>
    <m/>
    <m/>
    <m/>
    <m/>
    <m/>
    <m/>
    <m/>
    <m/>
  </r>
  <r>
    <b v="1"/>
    <n v="646"/>
    <s v="L-1509-315074647"/>
    <s v="1066686521"/>
    <s v="Aaf"/>
    <s v="https://portal.dnb.de/opac.htm?method=simpleSearch&amp;cqlMode=true&amp;query=idn%3D1066686521"/>
    <s v="III 60, 96"/>
    <s v="III 60, 96"/>
    <m/>
    <m/>
    <x v="1"/>
    <m/>
    <m/>
    <m/>
    <m/>
    <m/>
    <m/>
    <m/>
    <m/>
    <m/>
    <m/>
    <m/>
    <m/>
    <m/>
    <m/>
    <m/>
    <x v="6"/>
    <s v="x"/>
    <m/>
    <s v="h/E"/>
    <m/>
    <m/>
    <m/>
    <m/>
    <m/>
    <s v="Pa"/>
    <m/>
    <m/>
    <m/>
    <m/>
    <m/>
    <m/>
    <m/>
    <m/>
    <m/>
    <m/>
    <m/>
    <m/>
    <m/>
    <s v="110"/>
    <m/>
    <m/>
    <m/>
    <s v="n"/>
    <n v="0"/>
    <m/>
    <m/>
    <m/>
    <s v="x"/>
    <m/>
    <m/>
    <m/>
    <s v="Schaden stabil"/>
    <m/>
    <m/>
    <m/>
    <m/>
    <m/>
    <m/>
    <m/>
    <m/>
    <m/>
    <m/>
    <m/>
    <m/>
    <m/>
    <m/>
    <m/>
    <m/>
    <m/>
    <m/>
    <m/>
    <m/>
    <m/>
    <m/>
    <m/>
    <m/>
    <m/>
    <m/>
    <m/>
    <m/>
    <m/>
    <m/>
    <m/>
    <m/>
    <m/>
    <m/>
    <m/>
    <m/>
  </r>
  <r>
    <b v="1"/>
    <n v="647"/>
    <s v="L-1509-315328045"/>
    <s v="1066870136"/>
    <s v="Aaf"/>
    <s v="https://portal.dnb.de/opac.htm?method=simpleSearch&amp;cqlMode=true&amp;query=idn%3D1066870136"/>
    <s v="III 60, 97"/>
    <s v="III 60, 97"/>
    <m/>
    <m/>
    <x v="0"/>
    <m/>
    <m/>
    <m/>
    <m/>
    <m/>
    <m/>
    <m/>
    <m/>
    <m/>
    <m/>
    <m/>
    <m/>
    <m/>
    <m/>
    <m/>
    <x v="0"/>
    <m/>
    <m/>
    <m/>
    <m/>
    <m/>
    <m/>
    <m/>
    <m/>
    <m/>
    <m/>
    <m/>
    <m/>
    <m/>
    <m/>
    <m/>
    <m/>
    <m/>
    <m/>
    <m/>
    <m/>
    <m/>
    <m/>
    <m/>
    <m/>
    <m/>
    <m/>
    <m/>
    <n v="0"/>
    <m/>
    <m/>
    <m/>
    <m/>
    <m/>
    <m/>
    <m/>
    <m/>
    <m/>
    <m/>
    <m/>
    <m/>
    <m/>
    <m/>
    <m/>
    <m/>
    <m/>
    <m/>
    <m/>
    <m/>
    <m/>
    <m/>
    <m/>
    <m/>
    <m/>
    <m/>
    <m/>
    <m/>
    <m/>
    <m/>
    <m/>
    <m/>
    <m/>
    <m/>
    <m/>
    <m/>
    <m/>
    <m/>
    <m/>
    <m/>
    <m/>
    <m/>
    <m/>
    <m/>
  </r>
  <r>
    <b v="0"/>
    <n v="648"/>
    <s v="L-1529-315328231"/>
    <s v="1066870330"/>
    <m/>
    <s v="https://portal.dnb.de/opac.htm?method=simpleSearch&amp;cqlMode=true&amp;query=idn%3D1066870330"/>
    <s v="III 60, 98"/>
    <m/>
    <m/>
    <m/>
    <x v="2"/>
    <m/>
    <m/>
    <m/>
    <m/>
    <m/>
    <m/>
    <m/>
    <m/>
    <m/>
    <m/>
    <m/>
    <m/>
    <m/>
    <m/>
    <m/>
    <x v="11"/>
    <m/>
    <m/>
    <s v="h/E"/>
    <m/>
    <m/>
    <m/>
    <m/>
    <m/>
    <s v="Pa"/>
    <s v="x"/>
    <m/>
    <m/>
    <m/>
    <m/>
    <m/>
    <m/>
    <m/>
    <m/>
    <m/>
    <m/>
    <m/>
    <m/>
    <s v="110"/>
    <m/>
    <m/>
    <m/>
    <s v="n"/>
    <n v="0"/>
    <m/>
    <m/>
    <m/>
    <m/>
    <m/>
    <m/>
    <m/>
    <s v="Schaden stabil"/>
    <s v="x 110"/>
    <m/>
    <m/>
    <m/>
    <m/>
    <m/>
    <m/>
    <m/>
    <m/>
    <m/>
    <m/>
    <m/>
    <m/>
    <m/>
    <m/>
    <m/>
    <m/>
    <m/>
    <m/>
    <m/>
    <m/>
    <m/>
    <m/>
    <m/>
    <m/>
    <m/>
    <m/>
    <m/>
    <m/>
    <m/>
    <m/>
    <m/>
    <m/>
    <m/>
    <m/>
    <m/>
  </r>
  <r>
    <b v="1"/>
    <m/>
    <s v="L-9999-414281977"/>
    <s v="1137966572"/>
    <s v="Qd"/>
    <m/>
    <s v="III 60, 98"/>
    <s v="III 60, 98"/>
    <m/>
    <m/>
    <x v="0"/>
    <m/>
    <m/>
    <m/>
    <m/>
    <m/>
    <m/>
    <m/>
    <m/>
    <m/>
    <m/>
    <m/>
    <m/>
    <m/>
    <m/>
    <m/>
    <x v="0"/>
    <m/>
    <m/>
    <m/>
    <m/>
    <m/>
    <m/>
    <m/>
    <m/>
    <m/>
    <m/>
    <m/>
    <m/>
    <m/>
    <m/>
    <m/>
    <m/>
    <m/>
    <m/>
    <m/>
    <m/>
    <m/>
    <m/>
    <m/>
    <m/>
    <m/>
    <m/>
    <m/>
    <m/>
    <m/>
    <m/>
    <m/>
    <m/>
    <m/>
    <m/>
    <m/>
    <m/>
    <m/>
    <m/>
    <m/>
    <m/>
    <m/>
    <m/>
    <m/>
    <m/>
    <m/>
    <m/>
    <m/>
    <m/>
    <m/>
    <m/>
    <m/>
    <m/>
    <m/>
    <m/>
    <m/>
    <m/>
    <m/>
    <m/>
    <m/>
    <m/>
    <m/>
    <m/>
    <m/>
    <m/>
    <m/>
    <m/>
    <m/>
    <m/>
    <m/>
    <m/>
    <m/>
    <m/>
  </r>
  <r>
    <b v="0"/>
    <n v="666"/>
    <s v="L-1531-667715355"/>
    <s v="1207351121"/>
    <m/>
    <s v="https://portal.dnb.de/opac.htm?method=simpleSearch&amp;cqlMode=true&amp;query=idn%3D1207351121"/>
    <s v="III 60, 98 (1. angebundenes Werk)"/>
    <m/>
    <m/>
    <m/>
    <x v="0"/>
    <m/>
    <m/>
    <m/>
    <m/>
    <m/>
    <m/>
    <m/>
    <m/>
    <m/>
    <m/>
    <m/>
    <m/>
    <m/>
    <m/>
    <m/>
    <x v="0"/>
    <m/>
    <m/>
    <m/>
    <m/>
    <m/>
    <m/>
    <m/>
    <m/>
    <m/>
    <m/>
    <m/>
    <m/>
    <m/>
    <m/>
    <m/>
    <m/>
    <m/>
    <m/>
    <m/>
    <m/>
    <m/>
    <m/>
    <m/>
    <m/>
    <m/>
    <m/>
    <m/>
    <n v="0"/>
    <m/>
    <m/>
    <m/>
    <m/>
    <m/>
    <m/>
    <m/>
    <m/>
    <m/>
    <m/>
    <m/>
    <m/>
    <m/>
    <m/>
    <m/>
    <m/>
    <m/>
    <m/>
    <m/>
    <m/>
    <m/>
    <m/>
    <m/>
    <m/>
    <m/>
    <m/>
    <m/>
    <m/>
    <m/>
    <m/>
    <m/>
    <m/>
    <m/>
    <m/>
    <m/>
    <m/>
    <m/>
    <m/>
    <m/>
    <m/>
    <m/>
    <m/>
    <m/>
    <m/>
  </r>
  <r>
    <b v="0"/>
    <n v="667"/>
    <s v="L-1530-679671846"/>
    <s v="1211496015"/>
    <m/>
    <s v="https://portal.dnb.de/opac.htm?method=simpleSearch&amp;cqlMode=true&amp;query=idn%3D1211496015"/>
    <s v="III 60, 98 (2. angebundenes Werk)"/>
    <m/>
    <m/>
    <m/>
    <x v="0"/>
    <m/>
    <m/>
    <m/>
    <m/>
    <m/>
    <m/>
    <m/>
    <m/>
    <m/>
    <m/>
    <m/>
    <m/>
    <m/>
    <m/>
    <m/>
    <x v="0"/>
    <m/>
    <m/>
    <m/>
    <m/>
    <m/>
    <m/>
    <m/>
    <m/>
    <m/>
    <m/>
    <m/>
    <m/>
    <m/>
    <m/>
    <m/>
    <m/>
    <m/>
    <m/>
    <m/>
    <m/>
    <m/>
    <m/>
    <m/>
    <m/>
    <m/>
    <m/>
    <m/>
    <n v="0"/>
    <m/>
    <m/>
    <m/>
    <m/>
    <m/>
    <m/>
    <m/>
    <m/>
    <m/>
    <m/>
    <m/>
    <m/>
    <m/>
    <m/>
    <m/>
    <m/>
    <m/>
    <m/>
    <m/>
    <m/>
    <m/>
    <m/>
    <m/>
    <m/>
    <m/>
    <m/>
    <m/>
    <m/>
    <m/>
    <m/>
    <m/>
    <m/>
    <m/>
    <m/>
    <m/>
    <m/>
    <m/>
    <m/>
    <m/>
    <m/>
    <m/>
    <m/>
    <m/>
    <m/>
  </r>
  <r>
    <b v="1"/>
    <n v="649"/>
    <s v="L-1531-315493623"/>
    <s v="1066963363"/>
    <s v="Aaf"/>
    <s v="https://portal.dnb.de/opac.htm?method=simpleSearch&amp;cqlMode=true&amp;query=idn%3D1066963363"/>
    <s v="III 60, 99"/>
    <s v="III 60, 99"/>
    <m/>
    <m/>
    <x v="0"/>
    <m/>
    <m/>
    <m/>
    <m/>
    <m/>
    <m/>
    <m/>
    <m/>
    <m/>
    <m/>
    <m/>
    <m/>
    <m/>
    <m/>
    <m/>
    <x v="0"/>
    <m/>
    <m/>
    <m/>
    <m/>
    <m/>
    <m/>
    <m/>
    <m/>
    <m/>
    <m/>
    <m/>
    <m/>
    <m/>
    <m/>
    <m/>
    <m/>
    <m/>
    <m/>
    <m/>
    <m/>
    <m/>
    <m/>
    <m/>
    <m/>
    <m/>
    <m/>
    <m/>
    <n v="0"/>
    <m/>
    <m/>
    <m/>
    <m/>
    <m/>
    <m/>
    <m/>
    <m/>
    <m/>
    <m/>
    <m/>
    <m/>
    <m/>
    <m/>
    <m/>
    <m/>
    <m/>
    <m/>
    <m/>
    <m/>
    <m/>
    <m/>
    <m/>
    <m/>
    <m/>
    <m/>
    <m/>
    <m/>
    <m/>
    <m/>
    <m/>
    <m/>
    <m/>
    <m/>
    <m/>
    <m/>
    <m/>
    <m/>
    <m/>
    <m/>
    <m/>
    <m/>
    <m/>
    <m/>
  </r>
  <r>
    <b v="1"/>
    <n v="650"/>
    <s v="L-1532-315299770"/>
    <s v="1066839743"/>
    <s v="Aaf"/>
    <s v="https://portal.dnb.de/opac.htm?method=simpleSearch&amp;cqlMode=true&amp;query=idn%3D1066839743"/>
    <s v="III 60, 100"/>
    <s v="III 60, 100"/>
    <m/>
    <m/>
    <x v="1"/>
    <m/>
    <m/>
    <m/>
    <m/>
    <m/>
    <m/>
    <m/>
    <m/>
    <m/>
    <m/>
    <m/>
    <m/>
    <m/>
    <m/>
    <m/>
    <x v="6"/>
    <m/>
    <m/>
    <s v="f/V"/>
    <m/>
    <m/>
    <m/>
    <m/>
    <m/>
    <s v="Pa"/>
    <m/>
    <m/>
    <m/>
    <m/>
    <m/>
    <m/>
    <m/>
    <m/>
    <m/>
    <m/>
    <m/>
    <m/>
    <m/>
    <s v="110"/>
    <m/>
    <m/>
    <m/>
    <s v="ja vor"/>
    <n v="1.5"/>
    <m/>
    <s v="Wellpappe"/>
    <m/>
    <m/>
    <m/>
    <m/>
    <m/>
    <m/>
    <m/>
    <m/>
    <s v="x"/>
    <s v="x"/>
    <s v="x"/>
    <m/>
    <s v="v"/>
    <m/>
    <m/>
    <m/>
    <m/>
    <m/>
    <m/>
    <s v="VD"/>
    <m/>
    <n v="1.5"/>
    <s v="Gelenk vorn innen mit JP-Streifen stabilisieren, Gelenk außen unterlegen und/oder überfangen mit JP"/>
    <m/>
    <m/>
    <m/>
    <m/>
    <m/>
    <m/>
    <m/>
    <m/>
    <m/>
    <m/>
    <m/>
    <m/>
    <m/>
    <m/>
    <m/>
    <m/>
    <m/>
    <m/>
    <m/>
  </r>
  <r>
    <b v="0"/>
    <n v="651"/>
    <s v="L-1532-315493607"/>
    <s v="1066963347"/>
    <m/>
    <s v="https://portal.dnb.de/opac.htm?method=simpleSearch&amp;cqlMode=true&amp;query=idn%3D1066963347"/>
    <s v="III 60, 101"/>
    <m/>
    <m/>
    <m/>
    <x v="0"/>
    <m/>
    <m/>
    <m/>
    <m/>
    <m/>
    <m/>
    <m/>
    <m/>
    <m/>
    <m/>
    <m/>
    <m/>
    <m/>
    <m/>
    <m/>
    <x v="0"/>
    <m/>
    <m/>
    <m/>
    <m/>
    <m/>
    <m/>
    <m/>
    <m/>
    <m/>
    <m/>
    <m/>
    <m/>
    <m/>
    <m/>
    <m/>
    <m/>
    <m/>
    <m/>
    <m/>
    <m/>
    <m/>
    <m/>
    <m/>
    <m/>
    <m/>
    <m/>
    <m/>
    <n v="0"/>
    <m/>
    <m/>
    <m/>
    <m/>
    <m/>
    <m/>
    <m/>
    <m/>
    <m/>
    <m/>
    <m/>
    <m/>
    <m/>
    <m/>
    <m/>
    <m/>
    <m/>
    <m/>
    <m/>
    <m/>
    <m/>
    <m/>
    <m/>
    <m/>
    <m/>
    <m/>
    <m/>
    <m/>
    <m/>
    <m/>
    <m/>
    <m/>
    <m/>
    <m/>
    <m/>
    <m/>
    <m/>
    <m/>
    <m/>
    <m/>
    <m/>
    <m/>
    <m/>
    <m/>
  </r>
  <r>
    <b v="1"/>
    <m/>
    <s v="L-9999-414837207"/>
    <s v="1138320277"/>
    <s v="Qd"/>
    <m/>
    <s v="III 60, 101"/>
    <s v="III 60, 101"/>
    <m/>
    <m/>
    <x v="0"/>
    <m/>
    <m/>
    <m/>
    <m/>
    <m/>
    <m/>
    <m/>
    <m/>
    <m/>
    <m/>
    <m/>
    <m/>
    <m/>
    <m/>
    <m/>
    <x v="0"/>
    <m/>
    <m/>
    <m/>
    <m/>
    <m/>
    <m/>
    <m/>
    <m/>
    <m/>
    <m/>
    <m/>
    <m/>
    <m/>
    <m/>
    <m/>
    <m/>
    <m/>
    <m/>
    <m/>
    <m/>
    <m/>
    <m/>
    <m/>
    <m/>
    <m/>
    <m/>
    <m/>
    <m/>
    <m/>
    <m/>
    <m/>
    <m/>
    <m/>
    <m/>
    <m/>
    <m/>
    <m/>
    <m/>
    <m/>
    <m/>
    <m/>
    <m/>
    <m/>
    <m/>
    <m/>
    <m/>
    <m/>
    <m/>
    <m/>
    <m/>
    <m/>
    <m/>
    <m/>
    <m/>
    <m/>
    <m/>
    <m/>
    <m/>
    <m/>
    <m/>
    <m/>
    <m/>
    <m/>
    <m/>
    <m/>
    <m/>
    <m/>
    <m/>
    <m/>
    <m/>
    <m/>
    <m/>
  </r>
  <r>
    <b v="0"/>
    <n v="660"/>
    <s v="L-1586-153970766"/>
    <s v="993908357"/>
    <m/>
    <s v="https://portal.dnb.de/opac.htm?method=simpleSearch&amp;cqlMode=true&amp;query=idn%3D993908357"/>
    <s v="III 60, 101 (1. angebundenes Werk)"/>
    <m/>
    <m/>
    <m/>
    <x v="0"/>
    <m/>
    <m/>
    <m/>
    <m/>
    <m/>
    <m/>
    <m/>
    <m/>
    <m/>
    <m/>
    <m/>
    <m/>
    <m/>
    <m/>
    <m/>
    <x v="0"/>
    <m/>
    <m/>
    <m/>
    <m/>
    <m/>
    <m/>
    <m/>
    <m/>
    <m/>
    <m/>
    <m/>
    <m/>
    <m/>
    <m/>
    <m/>
    <m/>
    <m/>
    <m/>
    <m/>
    <m/>
    <m/>
    <m/>
    <m/>
    <m/>
    <m/>
    <m/>
    <m/>
    <n v="0"/>
    <m/>
    <m/>
    <m/>
    <m/>
    <m/>
    <m/>
    <m/>
    <m/>
    <m/>
    <m/>
    <m/>
    <m/>
    <m/>
    <m/>
    <m/>
    <m/>
    <m/>
    <m/>
    <m/>
    <m/>
    <m/>
    <m/>
    <m/>
    <m/>
    <m/>
    <m/>
    <m/>
    <m/>
    <m/>
    <m/>
    <m/>
    <m/>
    <m/>
    <m/>
    <m/>
    <m/>
    <m/>
    <m/>
    <m/>
    <m/>
    <m/>
    <m/>
    <m/>
    <m/>
  </r>
  <r>
    <b v="1"/>
    <n v="652"/>
    <s v="L-1534-315191538"/>
    <s v="1066769036"/>
    <s v="Aaf"/>
    <s v="https://portal.dnb.de/opac.htm?method=simpleSearch&amp;cqlMode=true&amp;query=idn%3D1066769036"/>
    <s v="III 60, 102"/>
    <s v="III 60, 102"/>
    <m/>
    <m/>
    <x v="2"/>
    <m/>
    <m/>
    <m/>
    <m/>
    <m/>
    <m/>
    <m/>
    <m/>
    <m/>
    <m/>
    <m/>
    <m/>
    <m/>
    <m/>
    <m/>
    <x v="3"/>
    <s v="x"/>
    <m/>
    <s v="f/V"/>
    <m/>
    <m/>
    <m/>
    <m/>
    <m/>
    <s v="Pa"/>
    <m/>
    <m/>
    <m/>
    <m/>
    <m/>
    <m/>
    <m/>
    <m/>
    <m/>
    <m/>
    <m/>
    <m/>
    <m/>
    <s v="60"/>
    <m/>
    <m/>
    <m/>
    <s v="ja vor"/>
    <n v="1.5"/>
    <m/>
    <m/>
    <m/>
    <m/>
    <m/>
    <m/>
    <s v="x"/>
    <s v="unbedingt Box! (Schließen schließen nicht)"/>
    <s v="x 45"/>
    <s v="Box! (Schließen schließen nicht)"/>
    <s v="x"/>
    <s v="x"/>
    <s v="x"/>
    <m/>
    <m/>
    <m/>
    <m/>
    <m/>
    <m/>
    <m/>
    <m/>
    <m/>
    <m/>
    <n v="1"/>
    <m/>
    <m/>
    <m/>
    <m/>
    <m/>
    <m/>
    <m/>
    <m/>
    <s v="x"/>
    <m/>
    <m/>
    <m/>
    <m/>
    <m/>
    <m/>
    <m/>
    <m/>
    <m/>
    <n v="0.5"/>
    <m/>
  </r>
  <r>
    <b v="1"/>
    <n v="653"/>
    <s v="L-1535-315492813"/>
    <s v="1066962456"/>
    <s v="Aaf"/>
    <s v="https://portal.dnb.de/opac.htm?method=simpleSearch&amp;cqlMode=true&amp;query=idn%3D1066962456"/>
    <s v="III 60, 103"/>
    <s v="III 60, 103"/>
    <m/>
    <m/>
    <x v="0"/>
    <m/>
    <m/>
    <m/>
    <m/>
    <m/>
    <m/>
    <m/>
    <m/>
    <m/>
    <m/>
    <m/>
    <m/>
    <m/>
    <m/>
    <m/>
    <x v="0"/>
    <m/>
    <m/>
    <m/>
    <m/>
    <m/>
    <m/>
    <m/>
    <m/>
    <m/>
    <m/>
    <m/>
    <m/>
    <m/>
    <m/>
    <m/>
    <m/>
    <m/>
    <m/>
    <m/>
    <m/>
    <m/>
    <m/>
    <m/>
    <m/>
    <m/>
    <m/>
    <m/>
    <n v="0"/>
    <m/>
    <m/>
    <m/>
    <m/>
    <m/>
    <m/>
    <m/>
    <m/>
    <m/>
    <m/>
    <m/>
    <m/>
    <m/>
    <m/>
    <m/>
    <m/>
    <m/>
    <m/>
    <m/>
    <m/>
    <m/>
    <m/>
    <m/>
    <m/>
    <m/>
    <m/>
    <m/>
    <m/>
    <m/>
    <m/>
    <m/>
    <m/>
    <m/>
    <m/>
    <m/>
    <m/>
    <m/>
    <m/>
    <m/>
    <m/>
    <m/>
    <m/>
    <m/>
    <m/>
  </r>
  <r>
    <b v="1"/>
    <n v="654"/>
    <s v="L-1541-154091103"/>
    <s v="993968074"/>
    <s v="Aal"/>
    <s v="https://portal.dnb.de/opac.htm?method=simpleSearch&amp;cqlMode=true&amp;query=idn%3D993968074"/>
    <s v="III 60, 104"/>
    <s v="III 60, 104"/>
    <m/>
    <m/>
    <x v="1"/>
    <m/>
    <m/>
    <m/>
    <m/>
    <m/>
    <m/>
    <m/>
    <m/>
    <m/>
    <m/>
    <m/>
    <m/>
    <m/>
    <m/>
    <m/>
    <x v="2"/>
    <s v="x"/>
    <m/>
    <s v="h/E"/>
    <m/>
    <m/>
    <m/>
    <m/>
    <m/>
    <s v="Pa"/>
    <s v="x"/>
    <m/>
    <m/>
    <m/>
    <m/>
    <m/>
    <m/>
    <m/>
    <m/>
    <m/>
    <m/>
    <m/>
    <m/>
    <s v="110"/>
    <m/>
    <m/>
    <m/>
    <s v="n"/>
    <n v="0"/>
    <m/>
    <m/>
    <m/>
    <s v="x"/>
    <m/>
    <m/>
    <m/>
    <s v="Schaden stabil"/>
    <s v="x 110"/>
    <m/>
    <m/>
    <m/>
    <m/>
    <m/>
    <m/>
    <m/>
    <m/>
    <m/>
    <m/>
    <m/>
    <m/>
    <m/>
    <m/>
    <m/>
    <m/>
    <m/>
    <m/>
    <m/>
    <m/>
    <m/>
    <m/>
    <m/>
    <m/>
    <m/>
    <m/>
    <m/>
    <m/>
    <m/>
    <m/>
    <m/>
    <m/>
    <m/>
    <m/>
    <m/>
  </r>
  <r>
    <b v="1"/>
    <n v="655"/>
    <s v="L-1541-154091103"/>
    <s v="993968074"/>
    <s v="Aal"/>
    <s v="https://portal.dnb.de/opac.htm?method=simpleSearch&amp;cqlMode=true&amp;query=idn%3D993968074"/>
    <s v="III 60, 104"/>
    <s v="III 60, 104"/>
    <m/>
    <m/>
    <x v="0"/>
    <m/>
    <m/>
    <m/>
    <m/>
    <m/>
    <m/>
    <m/>
    <m/>
    <m/>
    <m/>
    <m/>
    <m/>
    <m/>
    <m/>
    <m/>
    <x v="0"/>
    <m/>
    <m/>
    <m/>
    <m/>
    <m/>
    <m/>
    <m/>
    <m/>
    <m/>
    <m/>
    <m/>
    <m/>
    <m/>
    <m/>
    <m/>
    <m/>
    <m/>
    <m/>
    <m/>
    <m/>
    <m/>
    <m/>
    <m/>
    <m/>
    <m/>
    <m/>
    <m/>
    <n v="0"/>
    <m/>
    <m/>
    <m/>
    <m/>
    <m/>
    <m/>
    <m/>
    <m/>
    <m/>
    <m/>
    <m/>
    <m/>
    <m/>
    <m/>
    <m/>
    <m/>
    <m/>
    <m/>
    <m/>
    <m/>
    <m/>
    <m/>
    <m/>
    <m/>
    <m/>
    <m/>
    <m/>
    <m/>
    <m/>
    <m/>
    <m/>
    <m/>
    <m/>
    <m/>
    <m/>
    <m/>
    <m/>
    <m/>
    <m/>
    <m/>
    <m/>
    <m/>
    <m/>
    <m/>
  </r>
  <r>
    <b v="1"/>
    <n v="656"/>
    <s v="L-1541-315489286"/>
    <s v="106695867X"/>
    <s v="Aaf"/>
    <s v="https://portal.dnb.de/opac.htm?method=simpleSearch&amp;cqlMode=true&amp;query=idn%3D106695867X"/>
    <s v="III 60, 105"/>
    <s v="III 60, 105"/>
    <m/>
    <m/>
    <x v="1"/>
    <m/>
    <m/>
    <m/>
    <m/>
    <m/>
    <m/>
    <m/>
    <m/>
    <m/>
    <m/>
    <m/>
    <m/>
    <m/>
    <m/>
    <m/>
    <x v="6"/>
    <s v="x"/>
    <m/>
    <s v="h/E"/>
    <m/>
    <m/>
    <m/>
    <m/>
    <m/>
    <s v="Pa"/>
    <m/>
    <m/>
    <m/>
    <m/>
    <m/>
    <m/>
    <m/>
    <m/>
    <m/>
    <m/>
    <m/>
    <m/>
    <m/>
    <s v="110"/>
    <m/>
    <m/>
    <m/>
    <s v="n"/>
    <n v="0"/>
    <m/>
    <m/>
    <m/>
    <s v="x"/>
    <m/>
    <m/>
    <m/>
    <s v="Schaden stabil"/>
    <m/>
    <m/>
    <m/>
    <m/>
    <m/>
    <m/>
    <m/>
    <m/>
    <m/>
    <m/>
    <m/>
    <m/>
    <m/>
    <m/>
    <m/>
    <m/>
    <m/>
    <m/>
    <m/>
    <m/>
    <m/>
    <m/>
    <m/>
    <m/>
    <m/>
    <m/>
    <m/>
    <m/>
    <m/>
    <m/>
    <m/>
    <m/>
    <m/>
    <m/>
    <m/>
    <m/>
  </r>
  <r>
    <b v="1"/>
    <n v="657"/>
    <s v="L-1548-315470542"/>
    <s v="1066942919"/>
    <s v="Aaf"/>
    <s v="https://portal.dnb.de/opac.htm?method=simpleSearch&amp;cqlMode=true&amp;query=idn%3D1066942919"/>
    <s v="III 60, 106"/>
    <s v="III 60, 106"/>
    <m/>
    <m/>
    <x v="0"/>
    <m/>
    <m/>
    <m/>
    <m/>
    <m/>
    <m/>
    <m/>
    <m/>
    <m/>
    <m/>
    <m/>
    <m/>
    <m/>
    <m/>
    <m/>
    <x v="0"/>
    <m/>
    <m/>
    <m/>
    <m/>
    <m/>
    <m/>
    <m/>
    <m/>
    <m/>
    <m/>
    <m/>
    <m/>
    <m/>
    <m/>
    <m/>
    <m/>
    <m/>
    <m/>
    <m/>
    <m/>
    <m/>
    <m/>
    <m/>
    <m/>
    <m/>
    <m/>
    <m/>
    <n v="0"/>
    <m/>
    <m/>
    <m/>
    <m/>
    <m/>
    <m/>
    <m/>
    <m/>
    <m/>
    <m/>
    <m/>
    <m/>
    <m/>
    <m/>
    <m/>
    <m/>
    <m/>
    <m/>
    <m/>
    <m/>
    <m/>
    <m/>
    <m/>
    <m/>
    <m/>
    <m/>
    <m/>
    <m/>
    <m/>
    <m/>
    <m/>
    <m/>
    <m/>
    <m/>
    <m/>
    <m/>
    <m/>
    <m/>
    <m/>
    <m/>
    <m/>
    <m/>
    <m/>
    <m/>
  </r>
  <r>
    <b v="1"/>
    <n v="658"/>
    <s v="L-1549-314709657"/>
    <s v="1066457662"/>
    <s v="Aaf"/>
    <s v="https://portal.dnb.de/opac.htm?method=simpleSearch&amp;cqlMode=true&amp;query=idn%3D1066457662"/>
    <s v="III 60, 107"/>
    <s v="III 60, 107"/>
    <m/>
    <m/>
    <x v="0"/>
    <m/>
    <m/>
    <m/>
    <m/>
    <m/>
    <m/>
    <m/>
    <m/>
    <m/>
    <m/>
    <m/>
    <m/>
    <m/>
    <m/>
    <m/>
    <x v="0"/>
    <m/>
    <m/>
    <m/>
    <m/>
    <m/>
    <m/>
    <m/>
    <m/>
    <m/>
    <m/>
    <m/>
    <m/>
    <m/>
    <m/>
    <m/>
    <m/>
    <m/>
    <m/>
    <m/>
    <m/>
    <m/>
    <m/>
    <m/>
    <m/>
    <m/>
    <m/>
    <m/>
    <n v="0"/>
    <m/>
    <m/>
    <m/>
    <m/>
    <m/>
    <m/>
    <m/>
    <m/>
    <m/>
    <m/>
    <m/>
    <m/>
    <m/>
    <m/>
    <m/>
    <m/>
    <m/>
    <m/>
    <m/>
    <m/>
    <m/>
    <m/>
    <m/>
    <m/>
    <m/>
    <m/>
    <m/>
    <m/>
    <m/>
    <m/>
    <m/>
    <m/>
    <m/>
    <m/>
    <m/>
    <m/>
    <m/>
    <m/>
    <m/>
    <m/>
    <m/>
    <m/>
    <m/>
    <m/>
  </r>
  <r>
    <b v="1"/>
    <n v="659"/>
    <s v="L-1550-315493372"/>
    <s v="1066963096"/>
    <s v="Aaf"/>
    <s v="https://portal.dnb.de/opac.htm?method=simpleSearch&amp;cqlMode=true&amp;query=idn%3D1066963096"/>
    <s v="III 60, 108"/>
    <s v="III 60, 108"/>
    <m/>
    <m/>
    <x v="0"/>
    <m/>
    <m/>
    <m/>
    <m/>
    <m/>
    <m/>
    <m/>
    <m/>
    <m/>
    <m/>
    <m/>
    <m/>
    <m/>
    <m/>
    <m/>
    <x v="0"/>
    <m/>
    <m/>
    <m/>
    <m/>
    <m/>
    <m/>
    <m/>
    <m/>
    <m/>
    <m/>
    <m/>
    <m/>
    <m/>
    <m/>
    <m/>
    <m/>
    <m/>
    <m/>
    <m/>
    <m/>
    <m/>
    <m/>
    <m/>
    <m/>
    <m/>
    <m/>
    <m/>
    <n v="0"/>
    <m/>
    <m/>
    <m/>
    <m/>
    <m/>
    <m/>
    <m/>
    <m/>
    <m/>
    <m/>
    <m/>
    <m/>
    <m/>
    <m/>
    <m/>
    <m/>
    <m/>
    <m/>
    <m/>
    <m/>
    <m/>
    <m/>
    <m/>
    <m/>
    <m/>
    <m/>
    <m/>
    <m/>
    <m/>
    <m/>
    <m/>
    <m/>
    <m/>
    <m/>
    <m/>
    <m/>
    <m/>
    <m/>
    <m/>
    <m/>
    <m/>
    <m/>
    <m/>
    <m/>
  </r>
  <r>
    <b v="1"/>
    <n v="1204"/>
    <s v="L-1520-31549462X"/>
    <s v="1066964394"/>
    <s v="Aaf"/>
    <s v="https://portal.dnb.de/opac.htm?method=simpleSearch&amp;cqlMode=true&amp;query=idn%3D1066964394"/>
    <s v="III 61 A, 1"/>
    <s v="III 61 A, 1"/>
    <m/>
    <m/>
    <x v="1"/>
    <m/>
    <m/>
    <m/>
    <m/>
    <m/>
    <m/>
    <m/>
    <m/>
    <m/>
    <m/>
    <m/>
    <m/>
    <m/>
    <m/>
    <m/>
    <x v="2"/>
    <m/>
    <s v="x"/>
    <s v="f"/>
    <m/>
    <m/>
    <m/>
    <m/>
    <m/>
    <s v="Pa"/>
    <m/>
    <m/>
    <m/>
    <m/>
    <m/>
    <m/>
    <m/>
    <m/>
    <m/>
    <m/>
    <m/>
    <m/>
    <m/>
    <s v="110"/>
    <m/>
    <m/>
    <m/>
    <s v="n"/>
    <n v="0"/>
    <m/>
    <s v="Gewebe"/>
    <m/>
    <m/>
    <m/>
    <m/>
    <m/>
    <m/>
    <s v="x 110"/>
    <m/>
    <m/>
    <m/>
    <m/>
    <m/>
    <m/>
    <m/>
    <m/>
    <m/>
    <m/>
    <m/>
    <m/>
    <m/>
    <m/>
    <m/>
    <m/>
    <m/>
    <m/>
    <m/>
    <m/>
    <m/>
    <m/>
    <m/>
    <m/>
    <m/>
    <m/>
    <m/>
    <m/>
    <m/>
    <m/>
    <m/>
    <m/>
    <m/>
    <m/>
    <m/>
  </r>
  <r>
    <b v="1"/>
    <n v="668"/>
    <s v="L-1541-315489251"/>
    <s v="1066958645"/>
    <s v="AaB"/>
    <s v="https://portal.dnb.de/opac.htm?method=simpleSearch&amp;cqlMode=true&amp;query=idn%3D1066958645"/>
    <s v="III 61, 1"/>
    <s v="III 61, 1"/>
    <s v="X"/>
    <s v="Papier- oder Pappeinband"/>
    <x v="1"/>
    <s v="180°"/>
    <m/>
    <m/>
    <m/>
    <m/>
    <n v="0"/>
    <m/>
    <m/>
    <m/>
    <m/>
    <m/>
    <m/>
    <m/>
    <m/>
    <m/>
    <x v="0"/>
    <m/>
    <m/>
    <m/>
    <m/>
    <m/>
    <m/>
    <m/>
    <m/>
    <m/>
    <m/>
    <m/>
    <m/>
    <m/>
    <m/>
    <m/>
    <m/>
    <m/>
    <m/>
    <m/>
    <m/>
    <m/>
    <m/>
    <m/>
    <m/>
    <m/>
    <m/>
    <m/>
    <n v="0"/>
    <m/>
    <m/>
    <m/>
    <m/>
    <m/>
    <m/>
    <m/>
    <m/>
    <m/>
    <m/>
    <m/>
    <m/>
    <m/>
    <m/>
    <m/>
    <m/>
    <m/>
    <m/>
    <m/>
    <m/>
    <m/>
    <m/>
    <m/>
    <m/>
    <m/>
    <m/>
    <m/>
    <m/>
    <m/>
    <m/>
    <m/>
    <m/>
    <m/>
    <m/>
    <m/>
    <m/>
    <m/>
    <m/>
    <m/>
    <m/>
    <m/>
    <m/>
    <m/>
    <m/>
  </r>
  <r>
    <b v="1"/>
    <n v="669"/>
    <s v="L-1504-154630012"/>
    <s v="994152264"/>
    <s v="Aal"/>
    <s v="https://portal.dnb.de/opac.htm?method=simpleSearch&amp;cqlMode=true&amp;query=idn%3D994152264"/>
    <s v="III 62, 1"/>
    <s v="III 62, 1"/>
    <m/>
    <m/>
    <x v="0"/>
    <m/>
    <m/>
    <m/>
    <m/>
    <m/>
    <m/>
    <m/>
    <m/>
    <m/>
    <m/>
    <m/>
    <m/>
    <m/>
    <m/>
    <m/>
    <x v="0"/>
    <m/>
    <m/>
    <m/>
    <m/>
    <m/>
    <m/>
    <m/>
    <m/>
    <m/>
    <m/>
    <m/>
    <m/>
    <m/>
    <m/>
    <m/>
    <m/>
    <m/>
    <m/>
    <m/>
    <m/>
    <m/>
    <m/>
    <m/>
    <m/>
    <m/>
    <m/>
    <m/>
    <n v="0"/>
    <m/>
    <m/>
    <m/>
    <m/>
    <m/>
    <m/>
    <m/>
    <m/>
    <m/>
    <m/>
    <m/>
    <m/>
    <m/>
    <m/>
    <m/>
    <m/>
    <m/>
    <m/>
    <m/>
    <m/>
    <m/>
    <m/>
    <m/>
    <m/>
    <m/>
    <m/>
    <m/>
    <m/>
    <m/>
    <m/>
    <m/>
    <m/>
    <m/>
    <m/>
    <m/>
    <m/>
    <m/>
    <m/>
    <m/>
    <m/>
    <m/>
    <m/>
    <m/>
    <m/>
  </r>
  <r>
    <b v="1"/>
    <n v="670"/>
    <s v="L-1520-315294949"/>
    <s v="1066834997"/>
    <s v="Aaf"/>
    <s v="https://portal.dnb.de/opac.htm?method=simpleSearch&amp;cqlMode=true&amp;query=idn%3D1066834997"/>
    <s v="III 62, 2"/>
    <s v="III 62, 2"/>
    <m/>
    <m/>
    <x v="2"/>
    <m/>
    <m/>
    <m/>
    <m/>
    <m/>
    <m/>
    <m/>
    <m/>
    <m/>
    <m/>
    <m/>
    <m/>
    <m/>
    <m/>
    <m/>
    <x v="6"/>
    <s v="x"/>
    <m/>
    <s v="f/V"/>
    <m/>
    <m/>
    <m/>
    <m/>
    <m/>
    <s v="Pa"/>
    <m/>
    <m/>
    <m/>
    <m/>
    <m/>
    <m/>
    <m/>
    <m/>
    <m/>
    <m/>
    <m/>
    <m/>
    <m/>
    <s v="110"/>
    <m/>
    <m/>
    <m/>
    <s v="ja vor"/>
    <n v="0.5"/>
    <m/>
    <m/>
    <m/>
    <s v="x"/>
    <m/>
    <m/>
    <m/>
    <m/>
    <m/>
    <m/>
    <s v="x"/>
    <s v="x"/>
    <s v="x"/>
    <m/>
    <m/>
    <m/>
    <m/>
    <m/>
    <m/>
    <m/>
    <m/>
    <m/>
    <m/>
    <n v="0.5"/>
    <m/>
    <m/>
    <m/>
    <m/>
    <m/>
    <m/>
    <m/>
    <m/>
    <m/>
    <m/>
    <m/>
    <m/>
    <m/>
    <m/>
    <m/>
    <m/>
    <m/>
    <m/>
    <m/>
    <m/>
  </r>
  <r>
    <b v="1"/>
    <n v="671"/>
    <s v="L-1528-315491752"/>
    <s v="1066961344"/>
    <s v="Aaf"/>
    <s v="https://portal.dnb.de/opac.htm?method=simpleSearch&amp;cqlMode=true&amp;query=idn%3D1066961344"/>
    <s v="III 62, 3"/>
    <s v="III 62, 3"/>
    <m/>
    <s v="Pergamentband"/>
    <x v="2"/>
    <s v="180°"/>
    <s v="Einband mit Schutz- oder Stoßkanten"/>
    <m/>
    <s v="Kassette"/>
    <s v="Nein"/>
    <n v="0"/>
    <m/>
    <m/>
    <m/>
    <m/>
    <m/>
    <m/>
    <m/>
    <m/>
    <m/>
    <x v="0"/>
    <m/>
    <m/>
    <m/>
    <m/>
    <m/>
    <m/>
    <m/>
    <m/>
    <m/>
    <m/>
    <m/>
    <m/>
    <m/>
    <m/>
    <m/>
    <m/>
    <m/>
    <m/>
    <m/>
    <m/>
    <m/>
    <m/>
    <m/>
    <m/>
    <m/>
    <m/>
    <m/>
    <n v="0"/>
    <m/>
    <m/>
    <m/>
    <m/>
    <m/>
    <m/>
    <m/>
    <m/>
    <m/>
    <m/>
    <m/>
    <m/>
    <m/>
    <m/>
    <m/>
    <m/>
    <m/>
    <m/>
    <m/>
    <m/>
    <m/>
    <m/>
    <m/>
    <m/>
    <m/>
    <m/>
    <m/>
    <m/>
    <m/>
    <m/>
    <m/>
    <m/>
    <m/>
    <m/>
    <m/>
    <m/>
    <m/>
    <m/>
    <m/>
    <m/>
    <m/>
    <m/>
    <m/>
    <m/>
  </r>
  <r>
    <b v="0"/>
    <n v="672"/>
    <s v="L-1510-315492198"/>
    <s v="1066961794"/>
    <m/>
    <s v="https://portal.dnb.de/opac.htm?method=simpleSearch&amp;cqlMode=true&amp;query=idn%3D1066961794"/>
    <s v="III 63, 1"/>
    <m/>
    <m/>
    <m/>
    <x v="0"/>
    <m/>
    <m/>
    <m/>
    <m/>
    <m/>
    <m/>
    <m/>
    <m/>
    <m/>
    <m/>
    <m/>
    <m/>
    <m/>
    <m/>
    <m/>
    <x v="0"/>
    <m/>
    <m/>
    <m/>
    <m/>
    <m/>
    <m/>
    <m/>
    <m/>
    <m/>
    <m/>
    <m/>
    <m/>
    <m/>
    <m/>
    <m/>
    <m/>
    <m/>
    <m/>
    <m/>
    <m/>
    <m/>
    <m/>
    <m/>
    <m/>
    <m/>
    <m/>
    <m/>
    <n v="0"/>
    <m/>
    <m/>
    <m/>
    <m/>
    <m/>
    <m/>
    <m/>
    <m/>
    <m/>
    <m/>
    <m/>
    <m/>
    <m/>
    <m/>
    <m/>
    <m/>
    <m/>
    <m/>
    <m/>
    <m/>
    <m/>
    <m/>
    <m/>
    <m/>
    <m/>
    <m/>
    <m/>
    <m/>
    <m/>
    <m/>
    <m/>
    <m/>
    <m/>
    <m/>
    <m/>
    <m/>
    <m/>
    <m/>
    <m/>
    <m/>
    <m/>
    <m/>
    <m/>
    <m/>
  </r>
  <r>
    <b v="1"/>
    <m/>
    <s v="L-9999-414827848"/>
    <s v="1138311316"/>
    <s v="Qd"/>
    <m/>
    <s v="III 63, 1"/>
    <s v="III 63, 1"/>
    <m/>
    <m/>
    <x v="0"/>
    <m/>
    <m/>
    <m/>
    <m/>
    <m/>
    <m/>
    <m/>
    <m/>
    <m/>
    <m/>
    <m/>
    <m/>
    <m/>
    <m/>
    <m/>
    <x v="0"/>
    <m/>
    <m/>
    <m/>
    <m/>
    <m/>
    <m/>
    <m/>
    <m/>
    <m/>
    <m/>
    <m/>
    <m/>
    <m/>
    <m/>
    <m/>
    <m/>
    <m/>
    <m/>
    <m/>
    <m/>
    <m/>
    <m/>
    <m/>
    <m/>
    <m/>
    <m/>
    <m/>
    <m/>
    <m/>
    <m/>
    <m/>
    <m/>
    <m/>
    <m/>
    <m/>
    <m/>
    <m/>
    <m/>
    <m/>
    <m/>
    <m/>
    <m/>
    <m/>
    <m/>
    <m/>
    <m/>
    <m/>
    <m/>
    <m/>
    <m/>
    <m/>
    <m/>
    <m/>
    <m/>
    <m/>
    <m/>
    <m/>
    <m/>
    <m/>
    <m/>
    <m/>
    <m/>
    <m/>
    <m/>
    <m/>
    <m/>
    <m/>
    <m/>
    <m/>
    <m/>
    <m/>
    <m/>
  </r>
  <r>
    <b v="0"/>
    <n v="673"/>
    <s v="L-1510-670800783"/>
    <s v="1208775006"/>
    <m/>
    <s v="https://portal.dnb.de/opac.htm?method=simpleSearch&amp;cqlMode=true&amp;query=idn%3D1208775006"/>
    <s v="III 63, 1 (1. angebundenes Werk)"/>
    <m/>
    <m/>
    <m/>
    <x v="0"/>
    <m/>
    <m/>
    <m/>
    <m/>
    <m/>
    <m/>
    <m/>
    <m/>
    <m/>
    <m/>
    <m/>
    <m/>
    <m/>
    <m/>
    <m/>
    <x v="0"/>
    <m/>
    <m/>
    <m/>
    <m/>
    <m/>
    <m/>
    <m/>
    <m/>
    <m/>
    <m/>
    <m/>
    <m/>
    <m/>
    <m/>
    <m/>
    <m/>
    <m/>
    <m/>
    <m/>
    <m/>
    <m/>
    <m/>
    <m/>
    <m/>
    <m/>
    <m/>
    <m/>
    <n v="0"/>
    <m/>
    <m/>
    <m/>
    <m/>
    <m/>
    <m/>
    <m/>
    <m/>
    <m/>
    <m/>
    <m/>
    <m/>
    <m/>
    <m/>
    <m/>
    <m/>
    <m/>
    <m/>
    <m/>
    <m/>
    <m/>
    <m/>
    <m/>
    <m/>
    <m/>
    <m/>
    <m/>
    <m/>
    <m/>
    <m/>
    <m/>
    <m/>
    <m/>
    <m/>
    <m/>
    <m/>
    <m/>
    <m/>
    <m/>
    <m/>
    <m/>
    <m/>
    <m/>
    <m/>
  </r>
  <r>
    <b v="0"/>
    <n v="674"/>
    <s v="L-1854-677261616"/>
    <s v="1210519062"/>
    <m/>
    <s v="https://portal.dnb.de/opac.htm?method=simpleSearch&amp;cqlMode=true&amp;query=idn%3D1210519062"/>
    <s v="III 63, 1 (2. angebundenes Werk)"/>
    <m/>
    <m/>
    <m/>
    <x v="0"/>
    <m/>
    <m/>
    <m/>
    <m/>
    <m/>
    <m/>
    <m/>
    <m/>
    <m/>
    <m/>
    <m/>
    <m/>
    <m/>
    <m/>
    <m/>
    <x v="0"/>
    <m/>
    <m/>
    <m/>
    <m/>
    <m/>
    <m/>
    <m/>
    <m/>
    <m/>
    <m/>
    <m/>
    <m/>
    <m/>
    <m/>
    <m/>
    <m/>
    <m/>
    <m/>
    <m/>
    <m/>
    <m/>
    <m/>
    <m/>
    <m/>
    <m/>
    <m/>
    <m/>
    <n v="0"/>
    <m/>
    <m/>
    <m/>
    <m/>
    <m/>
    <m/>
    <m/>
    <m/>
    <m/>
    <m/>
    <m/>
    <m/>
    <m/>
    <m/>
    <m/>
    <m/>
    <m/>
    <m/>
    <m/>
    <m/>
    <m/>
    <m/>
    <m/>
    <m/>
    <m/>
    <m/>
    <m/>
    <m/>
    <m/>
    <m/>
    <m/>
    <m/>
    <m/>
    <m/>
    <m/>
    <m/>
    <m/>
    <m/>
    <m/>
    <m/>
    <m/>
    <m/>
    <m/>
    <m/>
  </r>
  <r>
    <b v="1"/>
    <n v="675"/>
    <s v="L-1534-31546450X"/>
    <s v="1066936676"/>
    <s v="Aaf"/>
    <s v="https://portal.dnb.de/opac.htm?method=simpleSearch&amp;cqlMode=true&amp;query=idn%3D1066936676"/>
    <s v="III 64, 1"/>
    <s v="III 64, 1"/>
    <m/>
    <m/>
    <x v="0"/>
    <m/>
    <m/>
    <m/>
    <m/>
    <m/>
    <m/>
    <m/>
    <m/>
    <m/>
    <m/>
    <m/>
    <m/>
    <m/>
    <m/>
    <m/>
    <x v="0"/>
    <m/>
    <m/>
    <m/>
    <m/>
    <m/>
    <m/>
    <m/>
    <m/>
    <m/>
    <m/>
    <m/>
    <m/>
    <m/>
    <m/>
    <m/>
    <m/>
    <m/>
    <m/>
    <m/>
    <m/>
    <m/>
    <m/>
    <m/>
    <m/>
    <m/>
    <m/>
    <m/>
    <n v="0"/>
    <m/>
    <m/>
    <m/>
    <m/>
    <m/>
    <m/>
    <m/>
    <m/>
    <m/>
    <m/>
    <m/>
    <m/>
    <m/>
    <m/>
    <m/>
    <m/>
    <m/>
    <m/>
    <m/>
    <m/>
    <m/>
    <m/>
    <m/>
    <m/>
    <m/>
    <m/>
    <m/>
    <m/>
    <m/>
    <m/>
    <m/>
    <m/>
    <m/>
    <m/>
    <m/>
    <m/>
    <m/>
    <m/>
    <m/>
    <m/>
    <m/>
    <m/>
    <m/>
    <m/>
  </r>
  <r>
    <b v="1"/>
    <n v="676"/>
    <s v="L-1545-315487992"/>
    <s v="1066957347"/>
    <s v="Aaf"/>
    <s v="https://portal.dnb.de/opac.htm?method=simpleSearch&amp;cqlMode=true&amp;query=idn%3D1066957347"/>
    <s v="III 65, 1"/>
    <s v="III 65, 1"/>
    <m/>
    <m/>
    <x v="0"/>
    <m/>
    <m/>
    <m/>
    <m/>
    <m/>
    <m/>
    <m/>
    <m/>
    <m/>
    <m/>
    <m/>
    <m/>
    <m/>
    <m/>
    <m/>
    <x v="0"/>
    <m/>
    <m/>
    <m/>
    <m/>
    <m/>
    <m/>
    <m/>
    <m/>
    <m/>
    <m/>
    <m/>
    <m/>
    <m/>
    <m/>
    <m/>
    <m/>
    <m/>
    <m/>
    <m/>
    <m/>
    <m/>
    <m/>
    <m/>
    <m/>
    <m/>
    <m/>
    <m/>
    <n v="0"/>
    <m/>
    <m/>
    <m/>
    <m/>
    <m/>
    <m/>
    <m/>
    <m/>
    <m/>
    <m/>
    <m/>
    <m/>
    <m/>
    <m/>
    <m/>
    <m/>
    <m/>
    <m/>
    <m/>
    <m/>
    <m/>
    <m/>
    <m/>
    <m/>
    <m/>
    <m/>
    <m/>
    <m/>
    <m/>
    <m/>
    <m/>
    <m/>
    <m/>
    <m/>
    <m/>
    <m/>
    <m/>
    <m/>
    <m/>
    <m/>
    <m/>
    <m/>
    <m/>
    <m/>
  </r>
  <r>
    <b v="1"/>
    <n v="677"/>
    <s v="L-1556-315494115"/>
    <s v="1066963916"/>
    <s v="Aaf"/>
    <s v="https://portal.dnb.de/opac.htm?method=simpleSearch&amp;cqlMode=true&amp;query=idn%3D1066963916"/>
    <s v="III 65, 2"/>
    <s v="III 65, 2"/>
    <m/>
    <m/>
    <x v="1"/>
    <m/>
    <m/>
    <m/>
    <m/>
    <m/>
    <m/>
    <m/>
    <m/>
    <m/>
    <m/>
    <m/>
    <m/>
    <m/>
    <m/>
    <m/>
    <x v="4"/>
    <m/>
    <m/>
    <s v="h/E"/>
    <m/>
    <m/>
    <m/>
    <m/>
    <m/>
    <s v="Pa"/>
    <m/>
    <m/>
    <m/>
    <m/>
    <m/>
    <m/>
    <m/>
    <m/>
    <m/>
    <m/>
    <m/>
    <m/>
    <m/>
    <s v="110"/>
    <m/>
    <m/>
    <m/>
    <s v="n"/>
    <n v="0"/>
    <m/>
    <m/>
    <m/>
    <s v="x"/>
    <m/>
    <m/>
    <m/>
    <s v="Schaden stabil"/>
    <s v="x 110"/>
    <m/>
    <m/>
    <m/>
    <m/>
    <m/>
    <m/>
    <m/>
    <m/>
    <m/>
    <m/>
    <m/>
    <m/>
    <m/>
    <m/>
    <m/>
    <m/>
    <m/>
    <m/>
    <m/>
    <m/>
    <m/>
    <m/>
    <m/>
    <m/>
    <m/>
    <m/>
    <m/>
    <m/>
    <m/>
    <m/>
    <m/>
    <m/>
    <m/>
    <m/>
    <m/>
  </r>
  <r>
    <b v="1"/>
    <n v="678"/>
    <s v="L-1557-315468149"/>
    <s v="1066940363"/>
    <s v="Aaf"/>
    <s v="https://portal.dnb.de/opac.htm?method=simpleSearch&amp;cqlMode=true&amp;query=idn%3D1066940363"/>
    <s v="III 65, 3"/>
    <s v="III 65, 3"/>
    <s v="X"/>
    <s v="Pergamentband"/>
    <x v="2"/>
    <s v="180°"/>
    <s v="hohler Rücken"/>
    <m/>
    <s v="Kassette"/>
    <s v="Nein"/>
    <n v="0"/>
    <m/>
    <m/>
    <m/>
    <m/>
    <m/>
    <m/>
    <m/>
    <m/>
    <m/>
    <x v="0"/>
    <m/>
    <m/>
    <m/>
    <m/>
    <m/>
    <m/>
    <m/>
    <m/>
    <m/>
    <m/>
    <m/>
    <m/>
    <m/>
    <m/>
    <m/>
    <m/>
    <m/>
    <m/>
    <m/>
    <m/>
    <m/>
    <m/>
    <m/>
    <m/>
    <m/>
    <m/>
    <m/>
    <n v="0"/>
    <m/>
    <m/>
    <m/>
    <m/>
    <m/>
    <m/>
    <m/>
    <m/>
    <m/>
    <m/>
    <m/>
    <m/>
    <m/>
    <m/>
    <m/>
    <m/>
    <m/>
    <m/>
    <m/>
    <m/>
    <m/>
    <m/>
    <m/>
    <m/>
    <m/>
    <m/>
    <m/>
    <m/>
    <m/>
    <m/>
    <m/>
    <m/>
    <m/>
    <m/>
    <m/>
    <m/>
    <m/>
    <m/>
    <m/>
    <m/>
    <m/>
    <m/>
    <m/>
    <m/>
  </r>
  <r>
    <b v="1"/>
    <n v="679"/>
    <s v="L-1535-315211164"/>
    <s v="1066790078"/>
    <s v="Aaf"/>
    <s v="https://portal.dnb.de/opac.htm?method=simpleSearch&amp;cqlMode=true&amp;query=idn%3D1066790078"/>
    <s v="III 66, 1"/>
    <s v="III 66, 1"/>
    <m/>
    <m/>
    <x v="3"/>
    <m/>
    <m/>
    <m/>
    <m/>
    <m/>
    <m/>
    <m/>
    <m/>
    <m/>
    <m/>
    <m/>
    <m/>
    <m/>
    <m/>
    <m/>
    <x v="3"/>
    <m/>
    <s v="x"/>
    <s v="f"/>
    <m/>
    <m/>
    <m/>
    <m/>
    <m/>
    <s v="Pa"/>
    <m/>
    <m/>
    <m/>
    <m/>
    <m/>
    <m/>
    <m/>
    <m/>
    <m/>
    <m/>
    <m/>
    <m/>
    <m/>
    <s v="110"/>
    <m/>
    <m/>
    <m/>
    <s v="n"/>
    <n v="0"/>
    <m/>
    <s v="Gewebe"/>
    <m/>
    <m/>
    <m/>
    <m/>
    <m/>
    <m/>
    <m/>
    <m/>
    <m/>
    <m/>
    <m/>
    <m/>
    <m/>
    <m/>
    <m/>
    <m/>
    <m/>
    <m/>
    <m/>
    <m/>
    <m/>
    <m/>
    <m/>
    <m/>
    <m/>
    <m/>
    <m/>
    <m/>
    <m/>
    <m/>
    <m/>
    <m/>
    <m/>
    <m/>
    <m/>
    <m/>
    <m/>
    <m/>
    <m/>
    <m/>
    <m/>
    <m/>
  </r>
  <r>
    <b v="1"/>
    <n v="680"/>
    <s v="L-1552-315492902"/>
    <s v="1066962553"/>
    <s v="Aaf"/>
    <s v="https://portal.dnb.de/opac.htm?method=simpleSearch&amp;cqlMode=true&amp;query=idn%3D1066962553"/>
    <s v="III 67, 1"/>
    <s v="III 67, 1"/>
    <m/>
    <m/>
    <x v="0"/>
    <m/>
    <m/>
    <m/>
    <m/>
    <m/>
    <m/>
    <m/>
    <m/>
    <m/>
    <m/>
    <m/>
    <m/>
    <m/>
    <m/>
    <m/>
    <x v="0"/>
    <m/>
    <m/>
    <m/>
    <m/>
    <m/>
    <m/>
    <m/>
    <m/>
    <m/>
    <m/>
    <m/>
    <m/>
    <m/>
    <m/>
    <m/>
    <m/>
    <m/>
    <m/>
    <m/>
    <m/>
    <m/>
    <m/>
    <m/>
    <m/>
    <m/>
    <m/>
    <m/>
    <n v="0"/>
    <m/>
    <m/>
    <m/>
    <m/>
    <m/>
    <m/>
    <m/>
    <m/>
    <m/>
    <m/>
    <m/>
    <m/>
    <m/>
    <m/>
    <m/>
    <m/>
    <m/>
    <m/>
    <m/>
    <m/>
    <m/>
    <m/>
    <m/>
    <m/>
    <m/>
    <m/>
    <m/>
    <m/>
    <m/>
    <m/>
    <m/>
    <m/>
    <m/>
    <m/>
    <m/>
    <m/>
    <m/>
    <m/>
    <m/>
    <m/>
    <m/>
    <m/>
    <m/>
    <m/>
  </r>
  <r>
    <b v="1"/>
    <n v="681"/>
    <s v="L-1508-315338229"/>
    <s v="1066880700"/>
    <s v="Aaf"/>
    <s v="https://portal.dnb.de/opac.htm?method=simpleSearch&amp;cqlMode=true&amp;query=idn%3D1066880700"/>
    <s v="III 68, 1"/>
    <s v="III 68, 1"/>
    <m/>
    <m/>
    <x v="0"/>
    <m/>
    <m/>
    <m/>
    <m/>
    <m/>
    <m/>
    <m/>
    <m/>
    <m/>
    <m/>
    <m/>
    <m/>
    <m/>
    <m/>
    <m/>
    <x v="0"/>
    <m/>
    <m/>
    <m/>
    <m/>
    <m/>
    <m/>
    <m/>
    <m/>
    <m/>
    <m/>
    <m/>
    <m/>
    <m/>
    <m/>
    <m/>
    <m/>
    <m/>
    <m/>
    <m/>
    <m/>
    <m/>
    <m/>
    <m/>
    <m/>
    <m/>
    <m/>
    <m/>
    <n v="0"/>
    <m/>
    <m/>
    <m/>
    <m/>
    <m/>
    <m/>
    <m/>
    <m/>
    <m/>
    <m/>
    <m/>
    <m/>
    <m/>
    <m/>
    <m/>
    <m/>
    <m/>
    <m/>
    <m/>
    <m/>
    <m/>
    <m/>
    <m/>
    <m/>
    <m/>
    <m/>
    <m/>
    <m/>
    <m/>
    <m/>
    <m/>
    <m/>
    <m/>
    <m/>
    <m/>
    <m/>
    <m/>
    <m/>
    <m/>
    <m/>
    <m/>
    <m/>
    <m/>
    <m/>
  </r>
  <r>
    <b v="1"/>
    <n v="682"/>
    <s v="L-1502-315493445"/>
    <s v="1066963169"/>
    <s v="Aaf"/>
    <s v="https://portal.dnb.de/opac.htm?method=simpleSearch&amp;cqlMode=true&amp;query=idn%3D1066963169"/>
    <s v="III 69, 1"/>
    <s v="III 69, 1"/>
    <s v="X"/>
    <s v="Halbledereinband"/>
    <x v="1"/>
    <s v="80° bis 110°, einseitig digitalisierbar?"/>
    <s v="hohler Rücken"/>
    <m/>
    <m/>
    <s v="Signaturfahne austauschen"/>
    <n v="1"/>
    <m/>
    <m/>
    <m/>
    <m/>
    <m/>
    <m/>
    <m/>
    <m/>
    <m/>
    <x v="6"/>
    <m/>
    <m/>
    <s v="f/V"/>
    <m/>
    <m/>
    <m/>
    <m/>
    <m/>
    <s v="Pa"/>
    <m/>
    <m/>
    <m/>
    <m/>
    <m/>
    <m/>
    <m/>
    <m/>
    <m/>
    <m/>
    <m/>
    <m/>
    <m/>
    <s v="80"/>
    <m/>
    <m/>
    <m/>
    <s v="ja vor"/>
    <n v="1"/>
    <m/>
    <m/>
    <m/>
    <m/>
    <m/>
    <m/>
    <m/>
    <m/>
    <m/>
    <m/>
    <s v="x"/>
    <m/>
    <s v="x"/>
    <m/>
    <s v="v"/>
    <m/>
    <m/>
    <m/>
    <m/>
    <m/>
    <m/>
    <m/>
    <m/>
    <n v="1"/>
    <s v="evtl. sehr schmale Hülse"/>
    <m/>
    <m/>
    <m/>
    <m/>
    <m/>
    <m/>
    <m/>
    <m/>
    <m/>
    <m/>
    <m/>
    <m/>
    <m/>
    <m/>
    <m/>
    <m/>
    <m/>
    <m/>
    <m/>
  </r>
  <r>
    <b v="1"/>
    <n v="683"/>
    <s v="L-1502-315486910"/>
    <s v="1066956189"/>
    <s v="Aaf"/>
    <s v="https://portal.dnb.de/opac.htm?method=simpleSearch&amp;cqlMode=true&amp;query=idn%3D1066956189"/>
    <s v="III 69, 2"/>
    <s v="III 69, 2"/>
    <m/>
    <m/>
    <x v="1"/>
    <m/>
    <m/>
    <m/>
    <m/>
    <m/>
    <m/>
    <m/>
    <m/>
    <m/>
    <m/>
    <m/>
    <m/>
    <m/>
    <m/>
    <m/>
    <x v="4"/>
    <m/>
    <m/>
    <s v="h/E"/>
    <m/>
    <m/>
    <m/>
    <m/>
    <m/>
    <s v="Pa"/>
    <s v="x"/>
    <m/>
    <m/>
    <m/>
    <m/>
    <m/>
    <m/>
    <m/>
    <m/>
    <m/>
    <m/>
    <m/>
    <m/>
    <s v="110"/>
    <m/>
    <m/>
    <m/>
    <s v="ja vor"/>
    <n v="0.5"/>
    <m/>
    <m/>
    <m/>
    <s v="x"/>
    <m/>
    <m/>
    <m/>
    <m/>
    <m/>
    <m/>
    <s v="x"/>
    <m/>
    <s v="x"/>
    <m/>
    <m/>
    <m/>
    <m/>
    <m/>
    <m/>
    <m/>
    <m/>
    <m/>
    <m/>
    <n v="0.5"/>
    <m/>
    <m/>
    <m/>
    <m/>
    <m/>
    <m/>
    <m/>
    <m/>
    <m/>
    <m/>
    <m/>
    <m/>
    <m/>
    <m/>
    <m/>
    <m/>
    <m/>
    <m/>
    <m/>
    <m/>
  </r>
  <r>
    <b v="1"/>
    <n v="684"/>
    <s v="L-1512-315486945"/>
    <s v="1066956227"/>
    <s v="Aaf"/>
    <s v="https://portal.dnb.de/opac.htm?method=simpleSearch&amp;cqlMode=true&amp;query=idn%3D1066956227"/>
    <s v="III 69, 3"/>
    <s v="III 69, 3"/>
    <m/>
    <m/>
    <x v="1"/>
    <m/>
    <m/>
    <m/>
    <m/>
    <m/>
    <m/>
    <m/>
    <m/>
    <m/>
    <m/>
    <m/>
    <m/>
    <m/>
    <m/>
    <m/>
    <x v="6"/>
    <s v="x"/>
    <m/>
    <s v="h/E"/>
    <m/>
    <s v="x"/>
    <m/>
    <m/>
    <m/>
    <s v="Pa"/>
    <s v="x"/>
    <m/>
    <m/>
    <m/>
    <m/>
    <m/>
    <m/>
    <m/>
    <m/>
    <m/>
    <m/>
    <m/>
    <m/>
    <s v="80"/>
    <m/>
    <m/>
    <m/>
    <s v="n"/>
    <n v="0"/>
    <m/>
    <m/>
    <m/>
    <m/>
    <m/>
    <m/>
    <m/>
    <s v="Schaden stabil"/>
    <m/>
    <s v="Umschlag (Leder pudert)"/>
    <m/>
    <m/>
    <m/>
    <m/>
    <m/>
    <m/>
    <m/>
    <m/>
    <m/>
    <m/>
    <m/>
    <m/>
    <m/>
    <m/>
    <m/>
    <m/>
    <m/>
    <m/>
    <m/>
    <m/>
    <m/>
    <m/>
    <m/>
    <m/>
    <m/>
    <m/>
    <m/>
    <m/>
    <m/>
    <m/>
    <m/>
    <m/>
    <m/>
    <m/>
  </r>
  <r>
    <b v="1"/>
    <n v="685"/>
    <s v="L-1503-315493534"/>
    <s v="1066963266"/>
    <s v="Aaf"/>
    <s v="https://portal.dnb.de/opac.htm?method=simpleSearch&amp;cqlMode=true&amp;query=idn%3D1066963266"/>
    <s v="III 69, 4"/>
    <s v="III 69, 4"/>
    <s v="X"/>
    <s v="Pergamentband"/>
    <x v="1"/>
    <s v="180°"/>
    <s v="hohler Rücken"/>
    <m/>
    <s v="Kassette"/>
    <s v="Nein"/>
    <n v="0"/>
    <m/>
    <m/>
    <m/>
    <m/>
    <m/>
    <m/>
    <m/>
    <m/>
    <m/>
    <x v="7"/>
    <m/>
    <s v="x"/>
    <s v="h/E"/>
    <m/>
    <m/>
    <m/>
    <m/>
    <m/>
    <s v="Pa"/>
    <m/>
    <m/>
    <m/>
    <m/>
    <m/>
    <m/>
    <m/>
    <m/>
    <m/>
    <s v="R"/>
    <s v="x"/>
    <m/>
    <m/>
    <s v="110"/>
    <m/>
    <m/>
    <m/>
    <s v="n"/>
    <n v="0"/>
    <m/>
    <s v="Gewebe"/>
    <m/>
    <m/>
    <m/>
    <m/>
    <m/>
    <m/>
    <m/>
    <m/>
    <m/>
    <m/>
    <m/>
    <m/>
    <m/>
    <m/>
    <m/>
    <m/>
    <m/>
    <m/>
    <m/>
    <m/>
    <m/>
    <m/>
    <m/>
    <m/>
    <m/>
    <m/>
    <m/>
    <m/>
    <m/>
    <m/>
    <m/>
    <m/>
    <m/>
    <m/>
    <m/>
    <m/>
    <m/>
    <m/>
    <m/>
    <m/>
    <m/>
    <m/>
  </r>
  <r>
    <b v="0"/>
    <n v="686"/>
    <s v="L-1506-15404587X"/>
    <s v="993936261"/>
    <m/>
    <s v="https://portal.dnb.de/opac.htm?method=simpleSearch&amp;cqlMode=true&amp;query=idn%3D993936261"/>
    <s v="III 69, 5"/>
    <m/>
    <m/>
    <m/>
    <x v="0"/>
    <m/>
    <m/>
    <m/>
    <m/>
    <m/>
    <m/>
    <m/>
    <m/>
    <m/>
    <m/>
    <m/>
    <m/>
    <m/>
    <m/>
    <m/>
    <x v="0"/>
    <m/>
    <m/>
    <m/>
    <m/>
    <m/>
    <m/>
    <m/>
    <m/>
    <m/>
    <m/>
    <m/>
    <m/>
    <m/>
    <m/>
    <m/>
    <m/>
    <m/>
    <m/>
    <m/>
    <m/>
    <m/>
    <m/>
    <m/>
    <m/>
    <m/>
    <m/>
    <m/>
    <n v="0"/>
    <m/>
    <m/>
    <m/>
    <m/>
    <m/>
    <m/>
    <m/>
    <m/>
    <m/>
    <m/>
    <m/>
    <m/>
    <m/>
    <m/>
    <m/>
    <m/>
    <m/>
    <m/>
    <m/>
    <m/>
    <m/>
    <m/>
    <m/>
    <m/>
    <m/>
    <m/>
    <m/>
    <m/>
    <m/>
    <m/>
    <m/>
    <m/>
    <m/>
    <m/>
    <m/>
    <m/>
    <m/>
    <m/>
    <m/>
    <m/>
    <m/>
    <m/>
    <m/>
    <m/>
  </r>
  <r>
    <b v="1"/>
    <m/>
    <s v="L-1506-785156844"/>
    <s v="1263033296"/>
    <s v="Qd"/>
    <m/>
    <s v="III 69, 5"/>
    <s v="III 69, 5"/>
    <m/>
    <m/>
    <x v="0"/>
    <m/>
    <m/>
    <m/>
    <m/>
    <m/>
    <m/>
    <m/>
    <m/>
    <m/>
    <m/>
    <m/>
    <m/>
    <m/>
    <m/>
    <m/>
    <x v="0"/>
    <m/>
    <m/>
    <m/>
    <m/>
    <m/>
    <m/>
    <m/>
    <m/>
    <m/>
    <m/>
    <m/>
    <m/>
    <m/>
    <m/>
    <m/>
    <m/>
    <m/>
    <m/>
    <m/>
    <m/>
    <m/>
    <m/>
    <m/>
    <m/>
    <m/>
    <m/>
    <m/>
    <m/>
    <m/>
    <m/>
    <m/>
    <m/>
    <m/>
    <m/>
    <m/>
    <m/>
    <m/>
    <m/>
    <m/>
    <m/>
    <m/>
    <m/>
    <m/>
    <m/>
    <m/>
    <m/>
    <m/>
    <m/>
    <m/>
    <m/>
    <m/>
    <m/>
    <m/>
    <m/>
    <m/>
    <m/>
    <m/>
    <m/>
    <m/>
    <m/>
    <m/>
    <m/>
    <m/>
    <m/>
    <m/>
    <m/>
    <m/>
    <m/>
    <m/>
    <m/>
    <m/>
    <m/>
  </r>
  <r>
    <b v="0"/>
    <n v="728"/>
    <s v="L-1880-433408642"/>
    <s v="01831189X"/>
    <m/>
    <s v="https://portal.dnb.de/opac.htm?method=simpleSearch&amp;cqlMode=true&amp;query=idn%3D01831189X"/>
    <s v="III 69, 5 (angebunden)"/>
    <m/>
    <m/>
    <m/>
    <x v="0"/>
    <m/>
    <m/>
    <m/>
    <m/>
    <m/>
    <m/>
    <m/>
    <m/>
    <m/>
    <m/>
    <m/>
    <m/>
    <m/>
    <m/>
    <m/>
    <x v="0"/>
    <m/>
    <m/>
    <m/>
    <m/>
    <m/>
    <m/>
    <m/>
    <m/>
    <m/>
    <m/>
    <m/>
    <m/>
    <m/>
    <m/>
    <m/>
    <m/>
    <m/>
    <m/>
    <m/>
    <m/>
    <m/>
    <m/>
    <m/>
    <m/>
    <m/>
    <m/>
    <m/>
    <n v="0"/>
    <m/>
    <m/>
    <m/>
    <m/>
    <m/>
    <m/>
    <m/>
    <m/>
    <m/>
    <m/>
    <m/>
    <m/>
    <m/>
    <m/>
    <m/>
    <m/>
    <m/>
    <m/>
    <m/>
    <m/>
    <m/>
    <m/>
    <m/>
    <m/>
    <m/>
    <m/>
    <m/>
    <m/>
    <m/>
    <m/>
    <m/>
    <m/>
    <m/>
    <m/>
    <m/>
    <m/>
    <m/>
    <m/>
    <m/>
    <m/>
    <m/>
    <m/>
    <m/>
    <m/>
  </r>
  <r>
    <b v="1"/>
    <n v="687"/>
    <s v="L-1517-315490667"/>
    <s v="1066960143"/>
    <s v="Aaf"/>
    <s v="https://portal.dnb.de/opac.htm?method=simpleSearch&amp;cqlMode=true&amp;query=idn%3D1066960143"/>
    <s v="III 69, 6"/>
    <s v="III 69, 6"/>
    <m/>
    <m/>
    <x v="3"/>
    <m/>
    <m/>
    <m/>
    <m/>
    <m/>
    <m/>
    <m/>
    <m/>
    <m/>
    <m/>
    <m/>
    <m/>
    <m/>
    <m/>
    <m/>
    <x v="3"/>
    <s v="x"/>
    <s v="x"/>
    <s v="h/E"/>
    <m/>
    <m/>
    <m/>
    <m/>
    <m/>
    <s v="Pa/Pg"/>
    <m/>
    <m/>
    <m/>
    <m/>
    <m/>
    <m/>
    <m/>
    <m/>
    <m/>
    <m/>
    <m/>
    <m/>
    <m/>
    <s v="110"/>
    <m/>
    <m/>
    <m/>
    <s v="n"/>
    <n v="0"/>
    <m/>
    <m/>
    <m/>
    <m/>
    <m/>
    <m/>
    <m/>
    <m/>
    <s v="x 110"/>
    <m/>
    <m/>
    <m/>
    <m/>
    <m/>
    <m/>
    <m/>
    <m/>
    <m/>
    <m/>
    <m/>
    <m/>
    <m/>
    <m/>
    <m/>
    <m/>
    <m/>
    <m/>
    <m/>
    <m/>
    <m/>
    <m/>
    <m/>
    <m/>
    <m/>
    <m/>
    <m/>
    <m/>
    <m/>
    <m/>
    <m/>
    <m/>
    <m/>
    <m/>
    <m/>
  </r>
  <r>
    <b v="1"/>
    <n v="688"/>
    <s v="L-1503-315494107"/>
    <s v="1066963908"/>
    <s v="Aaf"/>
    <s v="https://portal.dnb.de/opac.htm?method=simpleSearch&amp;cqlMode=true&amp;query=idn%3D1066963908"/>
    <s v="III 69, 7"/>
    <s v="III 69, 7"/>
    <m/>
    <m/>
    <x v="2"/>
    <m/>
    <m/>
    <m/>
    <m/>
    <m/>
    <m/>
    <m/>
    <m/>
    <m/>
    <m/>
    <m/>
    <m/>
    <m/>
    <m/>
    <m/>
    <x v="3"/>
    <s v="x"/>
    <s v="x"/>
    <s v="h/E"/>
    <m/>
    <m/>
    <m/>
    <m/>
    <m/>
    <s v="Pa/Pg"/>
    <m/>
    <m/>
    <m/>
    <m/>
    <m/>
    <m/>
    <m/>
    <m/>
    <m/>
    <s v="B/I/R"/>
    <s v="x"/>
    <m/>
    <m/>
    <s v="110"/>
    <s v="x"/>
    <m/>
    <m/>
    <s v="ja vor"/>
    <n v="1"/>
    <m/>
    <m/>
    <m/>
    <m/>
    <m/>
    <m/>
    <m/>
    <s v="Gelenke trotzt Schaden stabil, ggf. nach Digit. Restaurieren"/>
    <m/>
    <s v="Box"/>
    <m/>
    <s v="x"/>
    <s v="x"/>
    <s v="x"/>
    <s v="v/h"/>
    <m/>
    <m/>
    <m/>
    <m/>
    <m/>
    <m/>
    <m/>
    <m/>
    <n v="1"/>
    <s v="nur loses Leder fixieren, Gelenke belassen (ist stabil genug), ggf. nach Digit. restaurieren)"/>
    <m/>
    <m/>
    <m/>
    <m/>
    <m/>
    <m/>
    <m/>
    <m/>
    <m/>
    <m/>
    <m/>
    <m/>
    <m/>
    <m/>
    <m/>
    <m/>
    <m/>
    <m/>
    <m/>
  </r>
  <r>
    <b v="1"/>
    <n v="689"/>
    <s v="L-1508-315469676"/>
    <s v="106694203X"/>
    <s v="AaB"/>
    <s v="https://portal.dnb.de/opac.htm?method=simpleSearch&amp;cqlMode=true&amp;query=idn%3D106694203X"/>
    <s v="III 69, 8"/>
    <s v="III 69, 8"/>
    <s v="X"/>
    <s v="Pergamentband"/>
    <x v="2"/>
    <s v="80° bis 110°, einseitig digitalisierbar?"/>
    <m/>
    <m/>
    <s v="Kassette"/>
    <s v="Nein"/>
    <n v="0"/>
    <m/>
    <s v="Originaleinband liegt bei"/>
    <m/>
    <m/>
    <m/>
    <m/>
    <m/>
    <m/>
    <m/>
    <x v="0"/>
    <m/>
    <m/>
    <m/>
    <m/>
    <m/>
    <m/>
    <m/>
    <m/>
    <m/>
    <m/>
    <m/>
    <m/>
    <m/>
    <m/>
    <m/>
    <m/>
    <m/>
    <m/>
    <m/>
    <m/>
    <m/>
    <m/>
    <m/>
    <m/>
    <m/>
    <m/>
    <m/>
    <n v="0"/>
    <m/>
    <m/>
    <m/>
    <m/>
    <m/>
    <m/>
    <m/>
    <m/>
    <m/>
    <m/>
    <m/>
    <m/>
    <m/>
    <m/>
    <m/>
    <m/>
    <m/>
    <m/>
    <m/>
    <m/>
    <m/>
    <m/>
    <m/>
    <m/>
    <m/>
    <m/>
    <m/>
    <m/>
    <m/>
    <m/>
    <m/>
    <m/>
    <m/>
    <m/>
    <m/>
    <m/>
    <m/>
    <m/>
    <m/>
    <m/>
    <m/>
    <m/>
    <m/>
    <m/>
  </r>
  <r>
    <b v="1"/>
    <n v="690"/>
    <s v="L-1515-315492139"/>
    <s v="1066961735"/>
    <s v="Aaf"/>
    <s v="https://portal.dnb.de/opac.htm?method=simpleSearch&amp;cqlMode=true&amp;query=idn%3D1066961735"/>
    <s v="III 69, 9"/>
    <s v="III 69, 9"/>
    <m/>
    <m/>
    <x v="0"/>
    <m/>
    <m/>
    <m/>
    <m/>
    <m/>
    <m/>
    <m/>
    <m/>
    <m/>
    <m/>
    <m/>
    <m/>
    <m/>
    <m/>
    <m/>
    <x v="0"/>
    <m/>
    <m/>
    <m/>
    <m/>
    <m/>
    <m/>
    <m/>
    <m/>
    <m/>
    <m/>
    <m/>
    <m/>
    <m/>
    <m/>
    <m/>
    <m/>
    <m/>
    <m/>
    <m/>
    <m/>
    <m/>
    <m/>
    <m/>
    <m/>
    <m/>
    <m/>
    <m/>
    <n v="0"/>
    <m/>
    <m/>
    <m/>
    <m/>
    <m/>
    <m/>
    <m/>
    <m/>
    <m/>
    <m/>
    <m/>
    <m/>
    <m/>
    <m/>
    <m/>
    <m/>
    <m/>
    <m/>
    <m/>
    <m/>
    <m/>
    <m/>
    <m/>
    <m/>
    <m/>
    <m/>
    <m/>
    <m/>
    <m/>
    <m/>
    <m/>
    <m/>
    <m/>
    <m/>
    <m/>
    <m/>
    <m/>
    <m/>
    <m/>
    <m/>
    <m/>
    <m/>
    <m/>
    <m/>
  </r>
  <r>
    <b v="1"/>
    <n v="691"/>
    <s v="L-1514-315490675"/>
    <s v="1066960151"/>
    <s v="Aaf"/>
    <s v="https://portal.dnb.de/opac.htm?method=simpleSearch&amp;cqlMode=true&amp;query=idn%3D1066960151"/>
    <s v="III 69, 10"/>
    <s v="III 69, 10"/>
    <s v="X"/>
    <s v="Ledereinband"/>
    <x v="1"/>
    <s v="180°"/>
    <s v="hohler Rücken, stark brüchiges Einbandmaterial"/>
    <m/>
    <m/>
    <m/>
    <n v="3"/>
    <m/>
    <m/>
    <m/>
    <m/>
    <m/>
    <m/>
    <m/>
    <m/>
    <m/>
    <x v="6"/>
    <m/>
    <s v="x"/>
    <s v="h"/>
    <m/>
    <m/>
    <m/>
    <m/>
    <m/>
    <s v="Pa"/>
    <m/>
    <m/>
    <m/>
    <m/>
    <m/>
    <m/>
    <m/>
    <m/>
    <m/>
    <m/>
    <m/>
    <m/>
    <m/>
    <s v="45"/>
    <m/>
    <m/>
    <m/>
    <s v="n"/>
    <n v="0"/>
    <m/>
    <m/>
    <m/>
    <m/>
    <m/>
    <m/>
    <m/>
    <m/>
    <s v="x 45"/>
    <m/>
    <m/>
    <m/>
    <m/>
    <m/>
    <m/>
    <m/>
    <m/>
    <m/>
    <m/>
    <m/>
    <m/>
    <m/>
    <m/>
    <m/>
    <m/>
    <m/>
    <m/>
    <m/>
    <m/>
    <m/>
    <m/>
    <m/>
    <m/>
    <m/>
    <m/>
    <m/>
    <m/>
    <m/>
    <m/>
    <m/>
    <m/>
    <m/>
    <m/>
    <m/>
  </r>
  <r>
    <b v="1"/>
    <n v="692"/>
    <s v="L-1507-315491000"/>
    <s v="1066960518"/>
    <s v="Aaf"/>
    <s v="https://portal.dnb.de/opac.htm?method=simpleSearch&amp;cqlMode=true&amp;query=idn%3D1066960518"/>
    <s v="III 69, 11"/>
    <s v="III 69, 11"/>
    <m/>
    <m/>
    <x v="2"/>
    <m/>
    <m/>
    <m/>
    <m/>
    <m/>
    <m/>
    <m/>
    <m/>
    <m/>
    <m/>
    <m/>
    <m/>
    <m/>
    <m/>
    <m/>
    <x v="5"/>
    <m/>
    <m/>
    <s v="h/E"/>
    <m/>
    <m/>
    <m/>
    <m/>
    <m/>
    <s v="Pa"/>
    <m/>
    <m/>
    <m/>
    <m/>
    <m/>
    <m/>
    <m/>
    <m/>
    <m/>
    <m/>
    <m/>
    <m/>
    <m/>
    <s v="nur 110"/>
    <m/>
    <m/>
    <m/>
    <s v="n"/>
    <n v="0"/>
    <m/>
    <s v="Gewebe"/>
    <m/>
    <m/>
    <m/>
    <m/>
    <m/>
    <s v="Schaden stabil"/>
    <s v="x 110"/>
    <m/>
    <m/>
    <m/>
    <m/>
    <m/>
    <m/>
    <m/>
    <m/>
    <m/>
    <m/>
    <m/>
    <m/>
    <m/>
    <m/>
    <m/>
    <m/>
    <m/>
    <m/>
    <m/>
    <m/>
    <m/>
    <m/>
    <m/>
    <m/>
    <m/>
    <m/>
    <m/>
    <m/>
    <m/>
    <m/>
    <m/>
    <m/>
    <m/>
    <m/>
    <m/>
  </r>
  <r>
    <b v="1"/>
    <n v="693"/>
    <s v="L-1509-315465298"/>
    <s v="1066937443"/>
    <s v="Aaf"/>
    <s v="https://portal.dnb.de/opac.htm?method=simpleSearch&amp;cqlMode=true&amp;query=idn%3D1066937443"/>
    <s v="III 69, 12"/>
    <s v="III 69, 12"/>
    <s v="X"/>
    <s v="Ledereinband, Schließen, erhabene Buchbeschläge"/>
    <x v="2"/>
    <s v="180°"/>
    <s v="fester Rücken mit Schmuckprägung"/>
    <m/>
    <s v="Buchschuh"/>
    <s v="Nein"/>
    <n v="0"/>
    <m/>
    <m/>
    <m/>
    <m/>
    <m/>
    <m/>
    <m/>
    <m/>
    <m/>
    <x v="3"/>
    <s v="x"/>
    <m/>
    <s v="f/V"/>
    <m/>
    <m/>
    <m/>
    <m/>
    <m/>
    <s v="Pa"/>
    <m/>
    <m/>
    <m/>
    <m/>
    <m/>
    <m/>
    <m/>
    <m/>
    <m/>
    <m/>
    <m/>
    <m/>
    <m/>
    <s v="60"/>
    <m/>
    <m/>
    <m/>
    <s v="n"/>
    <n v="0"/>
    <m/>
    <m/>
    <m/>
    <s v="x"/>
    <m/>
    <m/>
    <m/>
    <m/>
    <m/>
    <m/>
    <m/>
    <m/>
    <m/>
    <m/>
    <m/>
    <m/>
    <m/>
    <m/>
    <m/>
    <m/>
    <m/>
    <m/>
    <m/>
    <m/>
    <m/>
    <m/>
    <m/>
    <m/>
    <m/>
    <m/>
    <m/>
    <m/>
    <m/>
    <m/>
    <m/>
    <m/>
    <m/>
    <m/>
    <m/>
    <m/>
    <m/>
    <m/>
    <m/>
    <m/>
  </r>
  <r>
    <b v="0"/>
    <n v="694"/>
    <s v="L-1510-315328789"/>
    <s v="106687090X"/>
    <m/>
    <s v="https://portal.dnb.de/opac.htm?method=simpleSearch&amp;cqlMode=true&amp;query=idn%3D106687090X"/>
    <s v="III 69, 13"/>
    <m/>
    <m/>
    <m/>
    <x v="0"/>
    <m/>
    <m/>
    <m/>
    <m/>
    <m/>
    <m/>
    <m/>
    <m/>
    <m/>
    <m/>
    <m/>
    <m/>
    <m/>
    <m/>
    <m/>
    <x v="0"/>
    <m/>
    <m/>
    <m/>
    <m/>
    <m/>
    <m/>
    <m/>
    <m/>
    <m/>
    <m/>
    <m/>
    <m/>
    <m/>
    <m/>
    <m/>
    <m/>
    <m/>
    <m/>
    <m/>
    <m/>
    <m/>
    <m/>
    <m/>
    <m/>
    <m/>
    <m/>
    <m/>
    <n v="0"/>
    <m/>
    <m/>
    <m/>
    <m/>
    <m/>
    <m/>
    <m/>
    <m/>
    <m/>
    <m/>
    <m/>
    <m/>
    <m/>
    <m/>
    <m/>
    <m/>
    <m/>
    <m/>
    <m/>
    <m/>
    <m/>
    <m/>
    <m/>
    <m/>
    <m/>
    <m/>
    <m/>
    <m/>
    <m/>
    <m/>
    <m/>
    <m/>
    <m/>
    <m/>
    <m/>
    <m/>
    <m/>
    <m/>
    <m/>
    <m/>
    <m/>
    <m/>
    <m/>
    <m/>
  </r>
  <r>
    <b v="1"/>
    <m/>
    <s v="L-9999-414283465"/>
    <s v="1137968877"/>
    <s v="Qd"/>
    <m/>
    <s v="III 69, 13"/>
    <s v="III 69, 13"/>
    <m/>
    <m/>
    <x v="0"/>
    <m/>
    <m/>
    <m/>
    <m/>
    <m/>
    <m/>
    <m/>
    <m/>
    <m/>
    <m/>
    <m/>
    <m/>
    <m/>
    <m/>
    <m/>
    <x v="0"/>
    <m/>
    <m/>
    <m/>
    <m/>
    <m/>
    <m/>
    <m/>
    <m/>
    <m/>
    <m/>
    <m/>
    <m/>
    <m/>
    <m/>
    <m/>
    <m/>
    <m/>
    <m/>
    <m/>
    <m/>
    <m/>
    <m/>
    <m/>
    <m/>
    <m/>
    <m/>
    <m/>
    <m/>
    <m/>
    <m/>
    <m/>
    <m/>
    <m/>
    <m/>
    <m/>
    <m/>
    <m/>
    <m/>
    <m/>
    <m/>
    <m/>
    <m/>
    <m/>
    <m/>
    <m/>
    <m/>
    <m/>
    <m/>
    <m/>
    <m/>
    <m/>
    <m/>
    <m/>
    <m/>
    <m/>
    <m/>
    <m/>
    <m/>
    <m/>
    <m/>
    <m/>
    <m/>
    <m/>
    <m/>
    <m/>
    <m/>
    <m/>
    <m/>
    <m/>
    <m/>
    <m/>
    <m/>
  </r>
  <r>
    <b v="0"/>
    <n v="712"/>
    <s v="L-1880-678829454"/>
    <s v="998301590"/>
    <m/>
    <s v="https://portal.dnb.de/opac.htm?method=simpleSearch&amp;cqlMode=true&amp;query=idn%3D998301590"/>
    <s v="III 69, 13 (Angebundenes Werk)"/>
    <m/>
    <m/>
    <m/>
    <x v="0"/>
    <m/>
    <m/>
    <m/>
    <m/>
    <m/>
    <m/>
    <m/>
    <m/>
    <m/>
    <m/>
    <m/>
    <m/>
    <m/>
    <m/>
    <m/>
    <x v="0"/>
    <m/>
    <m/>
    <m/>
    <m/>
    <m/>
    <m/>
    <m/>
    <m/>
    <m/>
    <m/>
    <m/>
    <m/>
    <m/>
    <m/>
    <m/>
    <m/>
    <m/>
    <m/>
    <m/>
    <m/>
    <m/>
    <m/>
    <m/>
    <m/>
    <m/>
    <m/>
    <m/>
    <n v="0"/>
    <m/>
    <m/>
    <m/>
    <m/>
    <m/>
    <m/>
    <m/>
    <m/>
    <m/>
    <m/>
    <m/>
    <m/>
    <m/>
    <m/>
    <m/>
    <m/>
    <m/>
    <m/>
    <m/>
    <m/>
    <m/>
    <m/>
    <m/>
    <m/>
    <m/>
    <m/>
    <m/>
    <m/>
    <m/>
    <m/>
    <m/>
    <m/>
    <m/>
    <m/>
    <m/>
    <m/>
    <m/>
    <m/>
    <m/>
    <m/>
    <m/>
    <m/>
    <m/>
    <m/>
  </r>
  <r>
    <b v="1"/>
    <n v="713"/>
    <s v="L-1517-167583956"/>
    <s v="999124102"/>
    <s v="Aa"/>
    <s v="https://portal.dnb.de/opac.htm?method=simpleSearch&amp;cqlMode=true&amp;query=idn%3D999124102"/>
    <s v="III 69, 14 a"/>
    <s v="III 69, 14 a"/>
    <m/>
    <m/>
    <x v="3"/>
    <m/>
    <m/>
    <m/>
    <m/>
    <m/>
    <m/>
    <m/>
    <m/>
    <m/>
    <m/>
    <m/>
    <m/>
    <m/>
    <m/>
    <m/>
    <x v="7"/>
    <m/>
    <s v="x"/>
    <s v="h"/>
    <m/>
    <m/>
    <m/>
    <m/>
    <m/>
    <s v="Pa"/>
    <m/>
    <m/>
    <m/>
    <m/>
    <m/>
    <m/>
    <m/>
    <m/>
    <m/>
    <m/>
    <m/>
    <m/>
    <m/>
    <s v="110"/>
    <m/>
    <m/>
    <m/>
    <s v="n"/>
    <n v="0"/>
    <m/>
    <s v="Gewebe"/>
    <m/>
    <m/>
    <m/>
    <m/>
    <m/>
    <m/>
    <m/>
    <m/>
    <m/>
    <m/>
    <m/>
    <m/>
    <m/>
    <m/>
    <m/>
    <m/>
    <m/>
    <m/>
    <m/>
    <m/>
    <m/>
    <m/>
    <m/>
    <m/>
    <m/>
    <m/>
    <m/>
    <m/>
    <m/>
    <m/>
    <m/>
    <m/>
    <m/>
    <m/>
    <m/>
    <m/>
    <m/>
    <m/>
    <m/>
    <m/>
    <m/>
    <m/>
  </r>
  <r>
    <b v="0"/>
    <n v="695"/>
    <s v="L-1524-315469986"/>
    <s v="1066942358"/>
    <m/>
    <s v="https://portal.dnb.de/opac.htm?method=simpleSearch&amp;cqlMode=true&amp;query=idn%3D1066942358"/>
    <s v="III 69, 15"/>
    <m/>
    <m/>
    <m/>
    <x v="0"/>
    <m/>
    <m/>
    <m/>
    <m/>
    <m/>
    <m/>
    <m/>
    <m/>
    <m/>
    <m/>
    <s v="DA"/>
    <m/>
    <m/>
    <m/>
    <m/>
    <x v="0"/>
    <m/>
    <m/>
    <m/>
    <m/>
    <m/>
    <m/>
    <m/>
    <m/>
    <m/>
    <m/>
    <m/>
    <m/>
    <m/>
    <m/>
    <m/>
    <m/>
    <m/>
    <m/>
    <m/>
    <m/>
    <m/>
    <m/>
    <m/>
    <m/>
    <m/>
    <m/>
    <m/>
    <n v="0"/>
    <m/>
    <m/>
    <m/>
    <m/>
    <m/>
    <m/>
    <m/>
    <m/>
    <m/>
    <m/>
    <m/>
    <m/>
    <m/>
    <m/>
    <m/>
    <m/>
    <m/>
    <m/>
    <m/>
    <m/>
    <m/>
    <m/>
    <m/>
    <m/>
    <m/>
    <m/>
    <m/>
    <m/>
    <m/>
    <m/>
    <m/>
    <m/>
    <m/>
    <m/>
    <m/>
    <m/>
    <m/>
    <m/>
    <m/>
    <m/>
    <m/>
    <m/>
    <m/>
    <m/>
  </r>
  <r>
    <b v="1"/>
    <n v="714"/>
    <s v="L-1524-315328851"/>
    <s v="1066870993"/>
    <s v="Aaf"/>
    <s v="https://portal.dnb.de/opac.htm?method=simpleSearch&amp;cqlMode=true&amp;query=idn%3D1066870993"/>
    <s v="III 69, 15 a"/>
    <s v="III 69, 15 a"/>
    <s v="X"/>
    <s v="Papier- oder Pappeinband"/>
    <x v="1"/>
    <s v="180°"/>
    <m/>
    <m/>
    <m/>
    <m/>
    <n v="0"/>
    <m/>
    <m/>
    <m/>
    <m/>
    <m/>
    <m/>
    <m/>
    <m/>
    <m/>
    <x v="0"/>
    <m/>
    <m/>
    <m/>
    <m/>
    <m/>
    <m/>
    <m/>
    <m/>
    <m/>
    <m/>
    <m/>
    <m/>
    <m/>
    <m/>
    <m/>
    <m/>
    <m/>
    <m/>
    <m/>
    <m/>
    <m/>
    <m/>
    <m/>
    <m/>
    <m/>
    <m/>
    <m/>
    <n v="0"/>
    <m/>
    <m/>
    <m/>
    <m/>
    <m/>
    <m/>
    <m/>
    <m/>
    <m/>
    <m/>
    <m/>
    <m/>
    <m/>
    <m/>
    <m/>
    <m/>
    <m/>
    <m/>
    <m/>
    <m/>
    <m/>
    <m/>
    <m/>
    <m/>
    <m/>
    <m/>
    <m/>
    <m/>
    <m/>
    <m/>
    <m/>
    <m/>
    <m/>
    <m/>
    <m/>
    <m/>
    <m/>
    <m/>
    <m/>
    <m/>
    <m/>
    <m/>
    <m/>
    <m/>
  </r>
  <r>
    <b v="1"/>
    <n v="715"/>
    <s v="L-1518-31549235X"/>
    <s v="1066961956"/>
    <s v="Aaf"/>
    <s v="https://portal.dnb.de/opac.htm?method=simpleSearch&amp;cqlMode=true&amp;query=idn%3D1066961956"/>
    <s v="III 69, 15 b"/>
    <s v="III 69, 15 b"/>
    <m/>
    <m/>
    <x v="0"/>
    <m/>
    <m/>
    <m/>
    <m/>
    <m/>
    <m/>
    <m/>
    <m/>
    <m/>
    <m/>
    <m/>
    <m/>
    <m/>
    <m/>
    <m/>
    <x v="0"/>
    <m/>
    <m/>
    <m/>
    <m/>
    <m/>
    <m/>
    <m/>
    <m/>
    <m/>
    <m/>
    <m/>
    <m/>
    <m/>
    <m/>
    <m/>
    <m/>
    <m/>
    <m/>
    <m/>
    <m/>
    <m/>
    <m/>
    <m/>
    <m/>
    <m/>
    <m/>
    <m/>
    <n v="0"/>
    <m/>
    <m/>
    <m/>
    <m/>
    <m/>
    <m/>
    <m/>
    <m/>
    <m/>
    <m/>
    <m/>
    <m/>
    <m/>
    <m/>
    <m/>
    <m/>
    <m/>
    <m/>
    <m/>
    <m/>
    <m/>
    <m/>
    <m/>
    <m/>
    <m/>
    <m/>
    <m/>
    <m/>
    <m/>
    <m/>
    <m/>
    <m/>
    <m/>
    <m/>
    <m/>
    <m/>
    <m/>
    <m/>
    <m/>
    <m/>
    <m/>
    <m/>
    <m/>
    <m/>
  </r>
  <r>
    <b v="1"/>
    <n v="716"/>
    <s v="L-1523-178750948"/>
    <s v="1003104428"/>
    <s v="Aal"/>
    <s v="https://portal.dnb.de/opac.htm?method=simpleSearch&amp;cqlMode=true&amp;query=idn%3D1003104428"/>
    <s v="III 69, 15 c"/>
    <s v="III 69, 15c"/>
    <m/>
    <m/>
    <x v="0"/>
    <m/>
    <m/>
    <m/>
    <m/>
    <m/>
    <m/>
    <m/>
    <m/>
    <m/>
    <m/>
    <m/>
    <m/>
    <m/>
    <m/>
    <m/>
    <x v="0"/>
    <m/>
    <m/>
    <m/>
    <m/>
    <m/>
    <m/>
    <m/>
    <m/>
    <m/>
    <m/>
    <m/>
    <m/>
    <m/>
    <m/>
    <m/>
    <m/>
    <m/>
    <m/>
    <m/>
    <m/>
    <m/>
    <m/>
    <m/>
    <m/>
    <m/>
    <m/>
    <m/>
    <n v="0"/>
    <m/>
    <m/>
    <m/>
    <m/>
    <m/>
    <m/>
    <m/>
    <m/>
    <m/>
    <m/>
    <m/>
    <m/>
    <m/>
    <m/>
    <m/>
    <m/>
    <m/>
    <m/>
    <m/>
    <m/>
    <m/>
    <m/>
    <m/>
    <m/>
    <m/>
    <m/>
    <m/>
    <m/>
    <m/>
    <m/>
    <m/>
    <m/>
    <m/>
    <m/>
    <m/>
    <m/>
    <m/>
    <m/>
    <m/>
    <m/>
    <m/>
    <m/>
    <m/>
    <m/>
  </r>
  <r>
    <b v="0"/>
    <n v="717"/>
    <s v="L-1531-166921947"/>
    <s v="998778656"/>
    <m/>
    <s v="https://portal.dnb.de/opac.htm?method=simpleSearch&amp;cqlMode=true&amp;query=idn%3D998778656"/>
    <s v="III 69, 15 d"/>
    <m/>
    <m/>
    <m/>
    <x v="0"/>
    <m/>
    <m/>
    <m/>
    <m/>
    <m/>
    <m/>
    <m/>
    <m/>
    <m/>
    <m/>
    <m/>
    <m/>
    <m/>
    <m/>
    <m/>
    <x v="0"/>
    <m/>
    <m/>
    <m/>
    <m/>
    <m/>
    <m/>
    <m/>
    <m/>
    <m/>
    <m/>
    <m/>
    <m/>
    <m/>
    <m/>
    <m/>
    <m/>
    <m/>
    <m/>
    <m/>
    <m/>
    <m/>
    <m/>
    <m/>
    <m/>
    <m/>
    <m/>
    <m/>
    <n v="0"/>
    <m/>
    <m/>
    <m/>
    <m/>
    <m/>
    <m/>
    <m/>
    <m/>
    <m/>
    <m/>
    <m/>
    <m/>
    <m/>
    <m/>
    <m/>
    <m/>
    <m/>
    <m/>
    <m/>
    <m/>
    <m/>
    <m/>
    <m/>
    <m/>
    <m/>
    <m/>
    <m/>
    <m/>
    <m/>
    <m/>
    <m/>
    <m/>
    <m/>
    <m/>
    <m/>
    <m/>
    <m/>
    <m/>
    <m/>
    <m/>
    <m/>
    <m/>
    <m/>
    <m/>
  </r>
  <r>
    <b v="0"/>
    <n v="718"/>
    <s v="L-1530-16960019X"/>
    <s v="999868853"/>
    <m/>
    <s v="https://portal.dnb.de/opac.htm?method=simpleSearch&amp;cqlMode=true&amp;query=idn%3D999868853"/>
    <s v="III 69, 15 d"/>
    <m/>
    <m/>
    <m/>
    <x v="0"/>
    <m/>
    <m/>
    <m/>
    <m/>
    <m/>
    <m/>
    <m/>
    <m/>
    <m/>
    <m/>
    <m/>
    <m/>
    <m/>
    <m/>
    <m/>
    <x v="0"/>
    <m/>
    <m/>
    <m/>
    <m/>
    <m/>
    <m/>
    <m/>
    <m/>
    <m/>
    <m/>
    <m/>
    <m/>
    <m/>
    <m/>
    <m/>
    <m/>
    <m/>
    <m/>
    <m/>
    <m/>
    <m/>
    <m/>
    <m/>
    <m/>
    <m/>
    <m/>
    <m/>
    <n v="0"/>
    <m/>
    <m/>
    <m/>
    <m/>
    <m/>
    <m/>
    <m/>
    <m/>
    <m/>
    <m/>
    <m/>
    <m/>
    <m/>
    <m/>
    <m/>
    <m/>
    <m/>
    <m/>
    <m/>
    <m/>
    <m/>
    <m/>
    <m/>
    <m/>
    <m/>
    <m/>
    <m/>
    <m/>
    <m/>
    <m/>
    <m/>
    <m/>
    <m/>
    <m/>
    <m/>
    <m/>
    <m/>
    <m/>
    <m/>
    <m/>
    <m/>
    <m/>
    <m/>
    <m/>
  </r>
  <r>
    <b v="1"/>
    <n v="719"/>
    <s v="L-2009-324232"/>
    <s v="997592117"/>
    <s v="Aa"/>
    <s v="https://portal.dnb.de/opac.htm?method=simpleSearch&amp;cqlMode=true&amp;query=idn%3D997592117"/>
    <s v="III 69, 15 e"/>
    <s v="III 69, 15 e"/>
    <m/>
    <s v="Broschur"/>
    <x v="1"/>
    <s v="180°"/>
    <m/>
    <m/>
    <s v="Archivkarton"/>
    <s v="Nein"/>
    <n v="0"/>
    <m/>
    <m/>
    <m/>
    <m/>
    <m/>
    <m/>
    <m/>
    <m/>
    <m/>
    <x v="1"/>
    <m/>
    <m/>
    <m/>
    <m/>
    <m/>
    <m/>
    <m/>
    <m/>
    <s v="Pa"/>
    <m/>
    <m/>
    <m/>
    <m/>
    <m/>
    <m/>
    <m/>
    <m/>
    <m/>
    <m/>
    <m/>
    <m/>
    <m/>
    <s v="180"/>
    <m/>
    <m/>
    <m/>
    <s v="n"/>
    <n v="0"/>
    <m/>
    <m/>
    <m/>
    <m/>
    <s v="x"/>
    <m/>
    <m/>
    <m/>
    <m/>
    <m/>
    <m/>
    <m/>
    <m/>
    <m/>
    <m/>
    <m/>
    <m/>
    <m/>
    <m/>
    <m/>
    <m/>
    <m/>
    <m/>
    <m/>
    <m/>
    <m/>
    <m/>
    <m/>
    <m/>
    <m/>
    <m/>
    <m/>
    <m/>
    <m/>
    <m/>
    <m/>
    <m/>
    <m/>
    <m/>
    <m/>
    <m/>
    <m/>
    <m/>
    <m/>
  </r>
  <r>
    <b v="1"/>
    <m/>
    <s v="L-9999-812451201"/>
    <s v="126787385X"/>
    <s v="Qd"/>
    <m/>
    <s v="III 69, 15d"/>
    <s v="III 69, 15d"/>
    <m/>
    <m/>
    <x v="0"/>
    <m/>
    <m/>
    <m/>
    <m/>
    <m/>
    <m/>
    <m/>
    <m/>
    <m/>
    <m/>
    <m/>
    <m/>
    <m/>
    <m/>
    <m/>
    <x v="0"/>
    <m/>
    <m/>
    <m/>
    <m/>
    <m/>
    <m/>
    <m/>
    <m/>
    <m/>
    <m/>
    <m/>
    <m/>
    <m/>
    <m/>
    <m/>
    <m/>
    <m/>
    <m/>
    <m/>
    <m/>
    <m/>
    <m/>
    <m/>
    <m/>
    <m/>
    <m/>
    <m/>
    <m/>
    <m/>
    <m/>
    <m/>
    <m/>
    <m/>
    <m/>
    <m/>
    <m/>
    <m/>
    <m/>
    <m/>
    <m/>
    <m/>
    <m/>
    <m/>
    <m/>
    <m/>
    <m/>
    <m/>
    <m/>
    <m/>
    <m/>
    <m/>
    <m/>
    <m/>
    <m/>
    <m/>
    <m/>
    <m/>
    <m/>
    <m/>
    <m/>
    <m/>
    <m/>
    <m/>
    <m/>
    <m/>
    <m/>
    <m/>
    <m/>
    <m/>
    <m/>
    <m/>
    <m/>
  </r>
  <r>
    <b v="1"/>
    <n v="696"/>
    <s v="L-1527-153951540"/>
    <s v="993888127"/>
    <s v="Aal"/>
    <s v="https://portal.dnb.de/opac.htm?method=simpleSearch&amp;cqlMode=true&amp;query=idn%3D993888127"/>
    <s v="III 69, 16"/>
    <s v="III 69, 16"/>
    <m/>
    <m/>
    <x v="1"/>
    <m/>
    <m/>
    <m/>
    <m/>
    <m/>
    <m/>
    <m/>
    <m/>
    <m/>
    <m/>
    <m/>
    <m/>
    <m/>
    <m/>
    <s v="x"/>
    <x v="4"/>
    <s v="x"/>
    <m/>
    <s v="h/E"/>
    <m/>
    <m/>
    <m/>
    <m/>
    <m/>
    <s v="Pa"/>
    <m/>
    <m/>
    <m/>
    <m/>
    <m/>
    <m/>
    <m/>
    <m/>
    <m/>
    <m/>
    <m/>
    <m/>
    <m/>
    <s v="110"/>
    <m/>
    <m/>
    <m/>
    <s v="ja vor"/>
    <n v="0.5"/>
    <m/>
    <m/>
    <m/>
    <s v="x"/>
    <m/>
    <m/>
    <m/>
    <m/>
    <s v="x 110"/>
    <m/>
    <s v="x"/>
    <m/>
    <s v="x"/>
    <m/>
    <m/>
    <m/>
    <m/>
    <m/>
    <m/>
    <m/>
    <m/>
    <m/>
    <m/>
    <n v="0.5"/>
    <m/>
    <m/>
    <m/>
    <m/>
    <m/>
    <m/>
    <m/>
    <m/>
    <m/>
    <m/>
    <m/>
    <m/>
    <m/>
    <m/>
    <m/>
    <m/>
    <m/>
    <m/>
    <m/>
    <m/>
  </r>
  <r>
    <b v="1"/>
    <n v="721"/>
    <s v="L-1528-153951982"/>
    <s v="993888585"/>
    <s v="Afl"/>
    <s v="https://portal.dnb.de/opac.htm?method=simpleSearch&amp;cqlMode=true&amp;query=idn%3D993888585"/>
    <s v="III 69, 16 a"/>
    <s v="III 69, 16a"/>
    <m/>
    <m/>
    <x v="0"/>
    <m/>
    <m/>
    <m/>
    <m/>
    <m/>
    <m/>
    <m/>
    <m/>
    <m/>
    <m/>
    <m/>
    <m/>
    <m/>
    <m/>
    <m/>
    <x v="0"/>
    <m/>
    <m/>
    <m/>
    <m/>
    <m/>
    <m/>
    <m/>
    <m/>
    <m/>
    <m/>
    <m/>
    <m/>
    <m/>
    <m/>
    <m/>
    <m/>
    <m/>
    <m/>
    <m/>
    <m/>
    <m/>
    <m/>
    <m/>
    <m/>
    <m/>
    <m/>
    <m/>
    <n v="0"/>
    <m/>
    <m/>
    <m/>
    <m/>
    <m/>
    <m/>
    <m/>
    <m/>
    <m/>
    <m/>
    <m/>
    <m/>
    <m/>
    <m/>
    <m/>
    <m/>
    <m/>
    <m/>
    <m/>
    <m/>
    <m/>
    <m/>
    <m/>
    <m/>
    <m/>
    <m/>
    <m/>
    <m/>
    <m/>
    <m/>
    <m/>
    <m/>
    <m/>
    <m/>
    <m/>
    <m/>
    <m/>
    <m/>
    <m/>
    <m/>
    <m/>
    <m/>
    <m/>
    <m/>
  </r>
  <r>
    <b v="1"/>
    <n v="720"/>
    <s v="L-1528-163068933"/>
    <s v="996946691"/>
    <s v="Afl"/>
    <s v="https://portal.dnb.de/opac.htm?method=simpleSearch&amp;cqlMode=true&amp;query=idn%3D996946691"/>
    <s v="III 69, 16 a - 2"/>
    <s v="III 69, 16a"/>
    <m/>
    <s v="Halbpergamentband"/>
    <x v="1"/>
    <s v="80° bis 110°, einseitig digitalisierbar?"/>
    <s v="hohler Rücken"/>
    <m/>
    <m/>
    <m/>
    <n v="0"/>
    <m/>
    <m/>
    <m/>
    <m/>
    <m/>
    <m/>
    <m/>
    <m/>
    <m/>
    <x v="0"/>
    <m/>
    <m/>
    <m/>
    <m/>
    <m/>
    <m/>
    <m/>
    <m/>
    <m/>
    <m/>
    <m/>
    <m/>
    <m/>
    <m/>
    <m/>
    <m/>
    <m/>
    <m/>
    <m/>
    <m/>
    <m/>
    <m/>
    <m/>
    <m/>
    <m/>
    <m/>
    <m/>
    <n v="0"/>
    <m/>
    <m/>
    <m/>
    <m/>
    <m/>
    <m/>
    <m/>
    <m/>
    <m/>
    <m/>
    <m/>
    <m/>
    <m/>
    <m/>
    <m/>
    <m/>
    <m/>
    <m/>
    <m/>
    <m/>
    <m/>
    <m/>
    <m/>
    <m/>
    <m/>
    <m/>
    <m/>
    <m/>
    <m/>
    <m/>
    <m/>
    <m/>
    <m/>
    <m/>
    <m/>
    <m/>
    <m/>
    <m/>
    <m/>
    <m/>
    <m/>
    <m/>
    <m/>
    <m/>
  </r>
  <r>
    <b v="1"/>
    <n v="697"/>
    <s v="L-1525-315492678"/>
    <s v="1066962278"/>
    <s v="Aaf"/>
    <s v="https://portal.dnb.de/opac.htm?method=simpleSearch&amp;cqlMode=true&amp;query=idn%3D1066962278"/>
    <s v="III 69, 17"/>
    <s v="III 69, 17"/>
    <m/>
    <m/>
    <x v="1"/>
    <m/>
    <m/>
    <m/>
    <m/>
    <m/>
    <m/>
    <m/>
    <m/>
    <m/>
    <m/>
    <m/>
    <m/>
    <m/>
    <m/>
    <m/>
    <x v="5"/>
    <s v="x"/>
    <m/>
    <s v="h/E"/>
    <m/>
    <m/>
    <m/>
    <m/>
    <m/>
    <s v="Pa"/>
    <m/>
    <m/>
    <m/>
    <m/>
    <m/>
    <m/>
    <m/>
    <m/>
    <m/>
    <m/>
    <m/>
    <m/>
    <m/>
    <s v="110"/>
    <m/>
    <m/>
    <m/>
    <s v="n"/>
    <n v="0"/>
    <m/>
    <m/>
    <m/>
    <s v="x"/>
    <m/>
    <m/>
    <m/>
    <s v="Schaden stabil"/>
    <s v="x 110"/>
    <m/>
    <m/>
    <m/>
    <m/>
    <m/>
    <m/>
    <m/>
    <m/>
    <m/>
    <m/>
    <m/>
    <m/>
    <m/>
    <m/>
    <m/>
    <m/>
    <m/>
    <m/>
    <m/>
    <m/>
    <m/>
    <m/>
    <m/>
    <m/>
    <m/>
    <m/>
    <m/>
    <m/>
    <m/>
    <m/>
    <m/>
    <m/>
    <m/>
    <m/>
    <m/>
  </r>
  <r>
    <b v="1"/>
    <n v="698"/>
    <s v="L-1525-315492708"/>
    <s v="1066962308"/>
    <s v="Aaf"/>
    <s v="https://portal.dnb.de/opac.htm?method=simpleSearch&amp;cqlMode=true&amp;query=idn%3D1066962308"/>
    <s v="III 69, 18"/>
    <s v="III 69, 18"/>
    <s v="X"/>
    <s v="Ledereinband, Schließen, erhabene Buchbeschläge"/>
    <x v="1"/>
    <s v="80° bis 110°, einseitig digitalisierbar?"/>
    <s v="welliger Buchblock, fester Rücken mit Schmuckprägung"/>
    <m/>
    <s v="Buchschuh"/>
    <s v="Nein"/>
    <n v="0"/>
    <m/>
    <m/>
    <m/>
    <m/>
    <m/>
    <m/>
    <m/>
    <m/>
    <m/>
    <x v="3"/>
    <s v="x"/>
    <m/>
    <s v="f/V"/>
    <m/>
    <m/>
    <m/>
    <m/>
    <m/>
    <s v="Pa"/>
    <m/>
    <m/>
    <m/>
    <m/>
    <m/>
    <m/>
    <m/>
    <m/>
    <m/>
    <m/>
    <m/>
    <m/>
    <m/>
    <s v="45"/>
    <m/>
    <m/>
    <m/>
    <s v="n"/>
    <n v="0"/>
    <m/>
    <m/>
    <m/>
    <s v="x"/>
    <m/>
    <m/>
    <m/>
    <m/>
    <s v="x 45"/>
    <m/>
    <m/>
    <m/>
    <m/>
    <m/>
    <m/>
    <m/>
    <m/>
    <m/>
    <m/>
    <m/>
    <m/>
    <m/>
    <m/>
    <m/>
    <m/>
    <m/>
    <m/>
    <m/>
    <m/>
    <m/>
    <m/>
    <m/>
    <m/>
    <m/>
    <m/>
    <m/>
    <m/>
    <m/>
    <m/>
    <m/>
    <m/>
    <m/>
    <m/>
    <m/>
  </r>
  <r>
    <b v="1"/>
    <n v="722"/>
    <s v="L-1525-176005064"/>
    <s v="1002012155"/>
    <s v="Aal"/>
    <s v="https://portal.dnb.de/opac.htm?method=simpleSearch&amp;cqlMode=true&amp;query=idn%3D1002012155"/>
    <s v="III 69, 18 a"/>
    <s v="III 69, 18 a"/>
    <s v="X"/>
    <s v="Papier- oder Pappeinband"/>
    <x v="1"/>
    <s v="180°"/>
    <m/>
    <m/>
    <m/>
    <s v="Signaturfahne austauschen"/>
    <n v="0"/>
    <m/>
    <m/>
    <m/>
    <m/>
    <m/>
    <m/>
    <m/>
    <m/>
    <m/>
    <x v="0"/>
    <m/>
    <m/>
    <m/>
    <m/>
    <m/>
    <m/>
    <m/>
    <m/>
    <m/>
    <m/>
    <m/>
    <m/>
    <m/>
    <m/>
    <m/>
    <m/>
    <m/>
    <m/>
    <m/>
    <m/>
    <m/>
    <m/>
    <m/>
    <m/>
    <m/>
    <m/>
    <m/>
    <n v="0"/>
    <m/>
    <m/>
    <m/>
    <m/>
    <m/>
    <m/>
    <m/>
    <m/>
    <m/>
    <m/>
    <m/>
    <m/>
    <m/>
    <m/>
    <m/>
    <m/>
    <m/>
    <m/>
    <m/>
    <m/>
    <m/>
    <m/>
    <m/>
    <m/>
    <m/>
    <m/>
    <m/>
    <m/>
    <m/>
    <m/>
    <m/>
    <m/>
    <m/>
    <m/>
    <m/>
    <m/>
    <m/>
    <m/>
    <m/>
    <m/>
    <m/>
    <m/>
    <m/>
    <m/>
  </r>
  <r>
    <b v="1"/>
    <n v="723"/>
    <s v="L-1524-315490179"/>
    <s v="106695965X"/>
    <s v="Aaf"/>
    <s v="https://portal.dnb.de/opac.htm?method=simpleSearch&amp;cqlMode=true&amp;query=idn%3D106695965X"/>
    <s v="III 69, 18 b"/>
    <s v="III 69, 18 b"/>
    <s v="X"/>
    <s v="Papier- oder Pappeinband"/>
    <x v="1"/>
    <s v="180°"/>
    <m/>
    <m/>
    <m/>
    <m/>
    <n v="0"/>
    <m/>
    <m/>
    <m/>
    <m/>
    <m/>
    <m/>
    <m/>
    <m/>
    <m/>
    <x v="0"/>
    <m/>
    <m/>
    <m/>
    <m/>
    <m/>
    <m/>
    <m/>
    <m/>
    <m/>
    <m/>
    <m/>
    <m/>
    <m/>
    <m/>
    <m/>
    <m/>
    <m/>
    <m/>
    <m/>
    <m/>
    <m/>
    <m/>
    <m/>
    <m/>
    <m/>
    <m/>
    <m/>
    <n v="0"/>
    <m/>
    <m/>
    <m/>
    <m/>
    <m/>
    <m/>
    <m/>
    <m/>
    <m/>
    <m/>
    <m/>
    <m/>
    <m/>
    <m/>
    <m/>
    <m/>
    <m/>
    <m/>
    <m/>
    <m/>
    <m/>
    <m/>
    <m/>
    <m/>
    <m/>
    <m/>
    <m/>
    <m/>
    <m/>
    <m/>
    <m/>
    <m/>
    <m/>
    <m/>
    <m/>
    <m/>
    <m/>
    <m/>
    <m/>
    <m/>
    <m/>
    <m/>
    <m/>
    <m/>
  </r>
  <r>
    <b v="1"/>
    <n v="699"/>
    <s v="L-1531-315488166"/>
    <s v="1066957533"/>
    <s v="Aaf"/>
    <s v="https://portal.dnb.de/opac.htm?method=simpleSearch&amp;cqlMode=true&amp;query=idn%3D1066957533"/>
    <s v="III 69, 19"/>
    <s v="III 69, 19"/>
    <s v="X"/>
    <s v="Halbledereinband"/>
    <x v="1"/>
    <s v="80° bis 110°, einseitig digitalisierbar?"/>
    <s v="fester Rücken mit Schmuckprägung, stark brüchiges Einbandmaterial"/>
    <m/>
    <m/>
    <m/>
    <n v="3"/>
    <m/>
    <s v="mit Blindmaterial"/>
    <m/>
    <m/>
    <m/>
    <m/>
    <m/>
    <m/>
    <m/>
    <x v="6"/>
    <s v="x"/>
    <m/>
    <s v="h/E"/>
    <m/>
    <s v="x"/>
    <m/>
    <m/>
    <m/>
    <s v="Pa"/>
    <s v="x"/>
    <m/>
    <m/>
    <m/>
    <m/>
    <m/>
    <m/>
    <m/>
    <m/>
    <m/>
    <m/>
    <m/>
    <m/>
    <s v="80"/>
    <m/>
    <m/>
    <m/>
    <s v="ja vor"/>
    <n v="0.5"/>
    <m/>
    <m/>
    <m/>
    <m/>
    <m/>
    <m/>
    <m/>
    <s v="Schaden ansonsten stabil"/>
    <m/>
    <s v="Umschlag (Leder pudert, Rücken ist beschädigt)"/>
    <s v="x"/>
    <s v="x"/>
    <s v="x"/>
    <m/>
    <s v="v/h"/>
    <m/>
    <m/>
    <m/>
    <m/>
    <m/>
    <m/>
    <m/>
    <m/>
    <n v="0.5"/>
    <s v="nur unechte Bünde und Leder sichern, Gelenke belassen (ist stabil und bekommt Umschlag)"/>
    <m/>
    <m/>
    <m/>
    <m/>
    <m/>
    <m/>
    <m/>
    <m/>
    <m/>
    <m/>
    <m/>
    <m/>
    <m/>
    <m/>
    <m/>
    <m/>
    <m/>
    <m/>
    <m/>
  </r>
  <r>
    <b v="1"/>
    <n v="700"/>
    <s v="L-1538-315493704"/>
    <s v="1066963452"/>
    <s v="Aaf"/>
    <s v="https://portal.dnb.de/opac.htm?method=simpleSearch&amp;cqlMode=true&amp;query=idn%3D1066963452"/>
    <s v="III 69, 20"/>
    <s v="III 69, 20"/>
    <s v="X"/>
    <s v="Halbledereinband"/>
    <x v="1"/>
    <s v="180°"/>
    <s v="hohler Rücken"/>
    <m/>
    <m/>
    <m/>
    <n v="1"/>
    <m/>
    <m/>
    <m/>
    <m/>
    <m/>
    <m/>
    <m/>
    <m/>
    <m/>
    <x v="6"/>
    <m/>
    <m/>
    <s v="h/E"/>
    <m/>
    <m/>
    <m/>
    <m/>
    <m/>
    <s v="Pa"/>
    <m/>
    <m/>
    <m/>
    <m/>
    <m/>
    <m/>
    <m/>
    <m/>
    <m/>
    <m/>
    <m/>
    <m/>
    <m/>
    <s v="80"/>
    <m/>
    <m/>
    <m/>
    <s v="n"/>
    <n v="0"/>
    <m/>
    <m/>
    <m/>
    <m/>
    <m/>
    <m/>
    <m/>
    <s v="Schaden stabil"/>
    <m/>
    <m/>
    <m/>
    <m/>
    <m/>
    <m/>
    <m/>
    <m/>
    <m/>
    <m/>
    <m/>
    <m/>
    <m/>
    <m/>
    <m/>
    <m/>
    <m/>
    <m/>
    <m/>
    <m/>
    <m/>
    <m/>
    <m/>
    <m/>
    <m/>
    <m/>
    <m/>
    <m/>
    <m/>
    <m/>
    <m/>
    <m/>
    <m/>
    <m/>
    <m/>
    <m/>
  </r>
  <r>
    <b v="1"/>
    <n v="701"/>
    <s v="L-1531-315488115"/>
    <s v="1066957479"/>
    <s v="Aaf"/>
    <s v="https://portal.dnb.de/opac.htm?method=simpleSearch&amp;cqlMode=true&amp;query=idn%3D1066957479"/>
    <s v="III 69, 21"/>
    <s v="III 69, 21"/>
    <m/>
    <s v="Pergamentband, Schließen, erhabene Buchbeschläge"/>
    <x v="1"/>
    <s v="80° bis 110°, einseitig digitalisierbar?"/>
    <m/>
    <m/>
    <s v="Kassette"/>
    <s v="Nein"/>
    <m/>
    <m/>
    <s v="Originaleinband liegt bei"/>
    <m/>
    <m/>
    <m/>
    <m/>
    <m/>
    <m/>
    <m/>
    <x v="0"/>
    <m/>
    <m/>
    <m/>
    <m/>
    <m/>
    <m/>
    <m/>
    <m/>
    <m/>
    <m/>
    <m/>
    <m/>
    <m/>
    <m/>
    <m/>
    <m/>
    <m/>
    <m/>
    <m/>
    <m/>
    <m/>
    <m/>
    <m/>
    <m/>
    <m/>
    <m/>
    <m/>
    <n v="0"/>
    <m/>
    <m/>
    <m/>
    <m/>
    <m/>
    <m/>
    <m/>
    <m/>
    <m/>
    <m/>
    <m/>
    <m/>
    <m/>
    <m/>
    <m/>
    <m/>
    <m/>
    <m/>
    <m/>
    <m/>
    <m/>
    <m/>
    <m/>
    <m/>
    <m/>
    <m/>
    <m/>
    <m/>
    <m/>
    <m/>
    <m/>
    <m/>
    <m/>
    <m/>
    <m/>
    <m/>
    <m/>
    <m/>
    <m/>
    <m/>
    <m/>
    <m/>
    <m/>
    <m/>
  </r>
  <r>
    <b v="1"/>
    <n v="702"/>
    <s v="L-1531-315330821"/>
    <s v="1066873062"/>
    <s v="Aaf"/>
    <s v="https://portal.dnb.de/opac.htm?method=simpleSearch&amp;cqlMode=true&amp;query=idn%3D1066873062"/>
    <s v="III 69, 22"/>
    <s v="III 69, 22"/>
    <s v="X"/>
    <s v="Papier- oder Pappeinband"/>
    <x v="1"/>
    <s v="180°"/>
    <m/>
    <m/>
    <m/>
    <m/>
    <n v="1"/>
    <m/>
    <m/>
    <m/>
    <m/>
    <m/>
    <m/>
    <m/>
    <m/>
    <m/>
    <x v="0"/>
    <m/>
    <m/>
    <m/>
    <m/>
    <m/>
    <m/>
    <m/>
    <m/>
    <m/>
    <m/>
    <m/>
    <m/>
    <m/>
    <m/>
    <m/>
    <m/>
    <m/>
    <m/>
    <m/>
    <m/>
    <m/>
    <m/>
    <m/>
    <m/>
    <m/>
    <m/>
    <m/>
    <n v="0"/>
    <m/>
    <m/>
    <m/>
    <m/>
    <m/>
    <m/>
    <m/>
    <m/>
    <m/>
    <m/>
    <m/>
    <m/>
    <m/>
    <m/>
    <m/>
    <m/>
    <m/>
    <m/>
    <m/>
    <m/>
    <m/>
    <m/>
    <m/>
    <m/>
    <m/>
    <m/>
    <m/>
    <m/>
    <m/>
    <m/>
    <m/>
    <m/>
    <m/>
    <m/>
    <m/>
    <m/>
    <m/>
    <m/>
    <m/>
    <m/>
    <m/>
    <m/>
    <m/>
    <m/>
  </r>
  <r>
    <b v="1"/>
    <n v="703"/>
    <s v="L-1548-315493267"/>
    <s v="1066962995"/>
    <s v="Aaf"/>
    <s v="https://portal.dnb.de/opac.htm?method=simpleSearch&amp;cqlMode=true&amp;query=idn%3D1066962995"/>
    <s v="III 69, 23"/>
    <s v="III 69, 23"/>
    <s v="X"/>
    <s v="Halbledereinband"/>
    <x v="2"/>
    <s v="80° bis 110°, einseitig digitalisierbar?"/>
    <s v="hohler Rücken"/>
    <m/>
    <m/>
    <s v="Signaturfahne austauschen"/>
    <n v="0"/>
    <m/>
    <m/>
    <m/>
    <m/>
    <m/>
    <m/>
    <m/>
    <m/>
    <m/>
    <x v="0"/>
    <m/>
    <m/>
    <m/>
    <m/>
    <m/>
    <m/>
    <m/>
    <m/>
    <m/>
    <m/>
    <m/>
    <m/>
    <m/>
    <m/>
    <m/>
    <m/>
    <m/>
    <m/>
    <m/>
    <m/>
    <m/>
    <m/>
    <m/>
    <m/>
    <m/>
    <m/>
    <m/>
    <n v="0"/>
    <m/>
    <m/>
    <m/>
    <m/>
    <m/>
    <m/>
    <m/>
    <m/>
    <m/>
    <m/>
    <m/>
    <m/>
    <m/>
    <m/>
    <m/>
    <m/>
    <m/>
    <m/>
    <m/>
    <m/>
    <m/>
    <m/>
    <m/>
    <m/>
    <m/>
    <m/>
    <m/>
    <m/>
    <m/>
    <m/>
    <m/>
    <m/>
    <m/>
    <m/>
    <m/>
    <m/>
    <m/>
    <m/>
    <m/>
    <m/>
    <m/>
    <m/>
    <m/>
    <m/>
  </r>
  <r>
    <b v="1"/>
    <n v="724"/>
    <s v="L-1525-166163945"/>
    <s v="998402117"/>
    <s v="Aal"/>
    <s v="https://portal.dnb.de/opac.htm?method=simpleSearch&amp;cqlMode=true&amp;query=idn%3D998402117"/>
    <s v="III 69, 23 a"/>
    <s v="III 69, 23a"/>
    <m/>
    <s v="Papier- oder Pappeinband"/>
    <x v="1"/>
    <s v="180°"/>
    <s v="hohler Rücken"/>
    <m/>
    <m/>
    <m/>
    <n v="0"/>
    <m/>
    <m/>
    <m/>
    <m/>
    <m/>
    <m/>
    <m/>
    <m/>
    <s v="x"/>
    <x v="5"/>
    <m/>
    <m/>
    <s v="h/E"/>
    <m/>
    <m/>
    <m/>
    <m/>
    <m/>
    <s v="Pa"/>
    <m/>
    <m/>
    <m/>
    <m/>
    <m/>
    <m/>
    <m/>
    <m/>
    <m/>
    <m/>
    <m/>
    <m/>
    <m/>
    <s v="110"/>
    <m/>
    <m/>
    <m/>
    <s v="n"/>
    <n v="0"/>
    <m/>
    <m/>
    <m/>
    <m/>
    <m/>
    <m/>
    <m/>
    <s v="Schaden stabil"/>
    <m/>
    <m/>
    <m/>
    <m/>
    <m/>
    <m/>
    <m/>
    <m/>
    <m/>
    <m/>
    <m/>
    <m/>
    <m/>
    <m/>
    <m/>
    <m/>
    <m/>
    <m/>
    <m/>
    <m/>
    <m/>
    <m/>
    <m/>
    <m/>
    <m/>
    <m/>
    <m/>
    <m/>
    <m/>
    <m/>
    <m/>
    <m/>
    <m/>
    <m/>
    <m/>
    <m/>
  </r>
  <r>
    <b v="0"/>
    <n v="727"/>
    <s v="L-1525-168342626"/>
    <s v="999418424"/>
    <m/>
    <s v="https://portal.dnb.de/opac.htm?method=simpleSearch&amp;cqlMode=true&amp;query=idn%3D999418424"/>
    <s v="III 69, 23 b"/>
    <m/>
    <m/>
    <s v="Pergamentband, Schließen, erhabene Buchbeschläge"/>
    <x v="1"/>
    <s v="80° bis 110°, einseitig digitalisierbar?"/>
    <m/>
    <m/>
    <s v="Papierumschlag "/>
    <s v="Ja"/>
    <n v="1"/>
    <m/>
    <m/>
    <m/>
    <m/>
    <m/>
    <m/>
    <m/>
    <m/>
    <m/>
    <x v="3"/>
    <m/>
    <m/>
    <s v="f"/>
    <m/>
    <m/>
    <m/>
    <m/>
    <m/>
    <s v="Pa"/>
    <m/>
    <m/>
    <m/>
    <m/>
    <m/>
    <m/>
    <m/>
    <m/>
    <m/>
    <m/>
    <m/>
    <m/>
    <m/>
    <s v="60"/>
    <m/>
    <m/>
    <m/>
    <s v="ja vor"/>
    <n v="2.5"/>
    <m/>
    <m/>
    <m/>
    <m/>
    <m/>
    <s v="x sauer"/>
    <s v="x"/>
    <m/>
    <m/>
    <s v="Box (wegen Einband)"/>
    <s v="x"/>
    <m/>
    <s v="x"/>
    <m/>
    <m/>
    <m/>
    <m/>
    <m/>
    <m/>
    <m/>
    <m/>
    <m/>
    <m/>
    <n v="1"/>
    <s v="Leder niederkleben, Fehlstellen belassen (ist alles stabil)"/>
    <s v="x"/>
    <m/>
    <m/>
    <m/>
    <m/>
    <m/>
    <m/>
    <m/>
    <m/>
    <s v="x (eher Ecken wattiert)"/>
    <m/>
    <m/>
    <m/>
    <m/>
    <m/>
    <m/>
    <m/>
    <n v="1.5"/>
    <s v="wattierte Ecken vorn und hinten nachleimen und ggf. mit JP stabilisieren"/>
  </r>
  <r>
    <b v="0"/>
    <n v="725"/>
    <s v="L-1546-157202518"/>
    <s v="994662076"/>
    <m/>
    <s v="https://portal.dnb.de/opac.htm?method=simpleSearch&amp;cqlMode=true&amp;query=idn%3D994662076"/>
    <s v="III 69, 23 b (angebunden)"/>
    <m/>
    <m/>
    <m/>
    <x v="0"/>
    <m/>
    <m/>
    <m/>
    <m/>
    <m/>
    <m/>
    <m/>
    <m/>
    <m/>
    <m/>
    <m/>
    <m/>
    <m/>
    <m/>
    <m/>
    <x v="0"/>
    <m/>
    <m/>
    <m/>
    <m/>
    <m/>
    <m/>
    <m/>
    <m/>
    <m/>
    <m/>
    <m/>
    <m/>
    <m/>
    <m/>
    <m/>
    <m/>
    <m/>
    <m/>
    <m/>
    <m/>
    <m/>
    <m/>
    <m/>
    <m/>
    <m/>
    <m/>
    <m/>
    <n v="0"/>
    <m/>
    <m/>
    <m/>
    <m/>
    <m/>
    <m/>
    <m/>
    <m/>
    <m/>
    <m/>
    <m/>
    <m/>
    <m/>
    <m/>
    <m/>
    <m/>
    <m/>
    <m/>
    <m/>
    <m/>
    <m/>
    <m/>
    <m/>
    <m/>
    <m/>
    <m/>
    <m/>
    <m/>
    <m/>
    <m/>
    <m/>
    <m/>
    <m/>
    <m/>
    <m/>
    <m/>
    <m/>
    <m/>
    <m/>
    <m/>
    <m/>
    <m/>
    <m/>
    <m/>
  </r>
  <r>
    <b v="0"/>
    <n v="726"/>
    <s v="L-1546-167639609"/>
    <s v="999166352"/>
    <m/>
    <s v="https://portal.dnb.de/opac.htm?method=simpleSearch&amp;cqlMode=true&amp;query=idn%3D999166352"/>
    <s v="III 69, 23 b (angebunden)"/>
    <m/>
    <m/>
    <m/>
    <x v="0"/>
    <m/>
    <m/>
    <m/>
    <m/>
    <m/>
    <m/>
    <m/>
    <m/>
    <m/>
    <m/>
    <m/>
    <m/>
    <m/>
    <m/>
    <m/>
    <x v="0"/>
    <m/>
    <m/>
    <m/>
    <m/>
    <m/>
    <m/>
    <m/>
    <m/>
    <m/>
    <m/>
    <m/>
    <m/>
    <m/>
    <m/>
    <m/>
    <m/>
    <m/>
    <m/>
    <m/>
    <m/>
    <m/>
    <m/>
    <m/>
    <m/>
    <m/>
    <m/>
    <m/>
    <n v="0"/>
    <m/>
    <m/>
    <m/>
    <m/>
    <m/>
    <m/>
    <m/>
    <m/>
    <m/>
    <m/>
    <m/>
    <m/>
    <m/>
    <m/>
    <m/>
    <m/>
    <m/>
    <m/>
    <m/>
    <m/>
    <m/>
    <m/>
    <m/>
    <m/>
    <m/>
    <m/>
    <m/>
    <m/>
    <m/>
    <m/>
    <m/>
    <m/>
    <m/>
    <m/>
    <m/>
    <m/>
    <m/>
    <m/>
    <m/>
    <m/>
    <m/>
    <m/>
    <m/>
    <m/>
  </r>
  <r>
    <b v="1"/>
    <m/>
    <s v="L-1525-794432697"/>
    <s v="1267532122"/>
    <s v="Qd"/>
    <m/>
    <s v="III 69, 23b"/>
    <s v="III 69, 23b"/>
    <m/>
    <m/>
    <x v="0"/>
    <m/>
    <m/>
    <m/>
    <m/>
    <m/>
    <m/>
    <m/>
    <m/>
    <m/>
    <m/>
    <m/>
    <m/>
    <m/>
    <m/>
    <m/>
    <x v="0"/>
    <m/>
    <m/>
    <m/>
    <m/>
    <m/>
    <m/>
    <m/>
    <m/>
    <m/>
    <m/>
    <m/>
    <m/>
    <m/>
    <m/>
    <m/>
    <m/>
    <m/>
    <m/>
    <m/>
    <m/>
    <m/>
    <m/>
    <m/>
    <m/>
    <m/>
    <m/>
    <m/>
    <m/>
    <m/>
    <m/>
    <m/>
    <m/>
    <m/>
    <m/>
    <m/>
    <m/>
    <m/>
    <m/>
    <m/>
    <m/>
    <m/>
    <m/>
    <m/>
    <m/>
    <m/>
    <m/>
    <m/>
    <m/>
    <m/>
    <m/>
    <m/>
    <m/>
    <m/>
    <m/>
    <m/>
    <m/>
    <m/>
    <m/>
    <m/>
    <m/>
    <m/>
    <m/>
    <m/>
    <m/>
    <m/>
    <m/>
    <m/>
    <m/>
    <m/>
    <m/>
    <m/>
    <m/>
  </r>
  <r>
    <b v="1"/>
    <n v="704"/>
    <s v="L-1551-315488050"/>
    <s v="106695741X"/>
    <s v="Aaf"/>
    <s v="https://portal.dnb.de/opac.htm?method=simpleSearch&amp;cqlMode=true&amp;query=idn%3D106695741X"/>
    <s v="III 69, 24"/>
    <s v="III 69, 24"/>
    <s v="X"/>
    <s v="Ledereinband, Schließen, erhabene Buchbeschläge"/>
    <x v="2"/>
    <s v="80° bis 110°, einseitig digitalisierbar?"/>
    <s v="fester Rücken mit Schmuckprägung, welliger Buchblock, stark brüchiges Einbandmaterial"/>
    <m/>
    <m/>
    <m/>
    <n v="3"/>
    <m/>
    <m/>
    <m/>
    <m/>
    <m/>
    <m/>
    <m/>
    <m/>
    <m/>
    <x v="0"/>
    <m/>
    <m/>
    <m/>
    <m/>
    <m/>
    <m/>
    <m/>
    <m/>
    <m/>
    <m/>
    <m/>
    <m/>
    <m/>
    <m/>
    <m/>
    <m/>
    <m/>
    <m/>
    <m/>
    <m/>
    <m/>
    <m/>
    <m/>
    <m/>
    <m/>
    <m/>
    <m/>
    <n v="0"/>
    <m/>
    <m/>
    <m/>
    <m/>
    <m/>
    <m/>
    <m/>
    <m/>
    <m/>
    <m/>
    <m/>
    <m/>
    <m/>
    <m/>
    <m/>
    <m/>
    <m/>
    <m/>
    <m/>
    <m/>
    <m/>
    <m/>
    <m/>
    <m/>
    <m/>
    <m/>
    <m/>
    <m/>
    <m/>
    <m/>
    <m/>
    <m/>
    <m/>
    <m/>
    <m/>
    <m/>
    <m/>
    <m/>
    <m/>
    <m/>
    <m/>
    <m/>
    <m/>
    <m/>
  </r>
  <r>
    <b v="1"/>
    <n v="705"/>
    <s v="L-1552-315493666"/>
    <s v="106696341X"/>
    <s v="Aaf"/>
    <s v="https://portal.dnb.de/opac.htm?method=simpleSearch&amp;cqlMode=true&amp;query=idn%3D106696341X"/>
    <s v="III 69, 25"/>
    <s v="III 69, 25"/>
    <s v="X"/>
    <s v="Gewebeeinband, Schließen, erhabene Buchbeschläge"/>
    <x v="2"/>
    <s v="80° bis 110°, einseitig digitalisierbar?"/>
    <s v="hohler Rücken"/>
    <m/>
    <s v="Buchschuh"/>
    <s v="Nein"/>
    <n v="0"/>
    <m/>
    <m/>
    <m/>
    <m/>
    <m/>
    <m/>
    <m/>
    <m/>
    <m/>
    <x v="4"/>
    <s v="x"/>
    <s v="x"/>
    <s v="h/E"/>
    <m/>
    <m/>
    <m/>
    <m/>
    <m/>
    <s v="Pa"/>
    <m/>
    <m/>
    <m/>
    <m/>
    <m/>
    <m/>
    <m/>
    <m/>
    <m/>
    <m/>
    <m/>
    <m/>
    <m/>
    <s v="110"/>
    <m/>
    <m/>
    <m/>
    <s v="n"/>
    <n v="0"/>
    <m/>
    <m/>
    <m/>
    <s v="x"/>
    <m/>
    <m/>
    <m/>
    <s v="Schaden stabil"/>
    <m/>
    <m/>
    <m/>
    <m/>
    <m/>
    <m/>
    <m/>
    <m/>
    <m/>
    <m/>
    <m/>
    <m/>
    <m/>
    <m/>
    <m/>
    <m/>
    <m/>
    <m/>
    <m/>
    <m/>
    <m/>
    <m/>
    <m/>
    <m/>
    <m/>
    <m/>
    <m/>
    <m/>
    <m/>
    <m/>
    <m/>
    <m/>
    <m/>
    <m/>
    <m/>
    <m/>
  </r>
  <r>
    <b v="1"/>
    <n v="706"/>
    <s v="L-1553-315491868"/>
    <s v="1066961476"/>
    <s v="Aaf"/>
    <s v="https://portal.dnb.de/opac.htm?method=simpleSearch&amp;cqlMode=true&amp;query=idn%3D1066961476"/>
    <s v="III 69, 26"/>
    <s v="III 69, 26"/>
    <s v="X"/>
    <s v="Papier- oder Pappeinband"/>
    <x v="1"/>
    <s v="80° bis 110°, einseitig digitalisierbar?"/>
    <s v="hohler Rücken"/>
    <m/>
    <m/>
    <s v="Signaturfahne austauschen"/>
    <n v="0"/>
    <m/>
    <m/>
    <m/>
    <m/>
    <m/>
    <m/>
    <m/>
    <m/>
    <m/>
    <x v="0"/>
    <m/>
    <m/>
    <m/>
    <m/>
    <m/>
    <m/>
    <m/>
    <m/>
    <m/>
    <m/>
    <m/>
    <m/>
    <m/>
    <m/>
    <m/>
    <m/>
    <m/>
    <m/>
    <m/>
    <m/>
    <m/>
    <m/>
    <m/>
    <m/>
    <m/>
    <m/>
    <m/>
    <n v="0"/>
    <m/>
    <m/>
    <m/>
    <m/>
    <m/>
    <m/>
    <m/>
    <m/>
    <m/>
    <m/>
    <m/>
    <m/>
    <m/>
    <m/>
    <m/>
    <m/>
    <m/>
    <m/>
    <m/>
    <m/>
    <m/>
    <m/>
    <m/>
    <m/>
    <m/>
    <m/>
    <m/>
    <m/>
    <m/>
    <m/>
    <m/>
    <m/>
    <m/>
    <m/>
    <m/>
    <m/>
    <m/>
    <m/>
    <m/>
    <m/>
    <m/>
    <m/>
    <m/>
    <m/>
  </r>
  <r>
    <b v="0"/>
    <n v="707"/>
    <s v="L-1553-315181508"/>
    <s v="1066758840"/>
    <m/>
    <s v="https://portal.dnb.de/opac.htm?method=simpleSearch&amp;cqlMode=true&amp;query=idn%3D1066758840"/>
    <s v="III 69, 27"/>
    <m/>
    <m/>
    <s v="Ledereinband"/>
    <x v="2"/>
    <s v="180°"/>
    <m/>
    <m/>
    <s v="Archivkarton"/>
    <s v="Nein"/>
    <n v="2"/>
    <m/>
    <s v="Band in Ausstellung"/>
    <m/>
    <m/>
    <m/>
    <m/>
    <m/>
    <m/>
    <m/>
    <x v="0"/>
    <m/>
    <m/>
    <m/>
    <m/>
    <m/>
    <m/>
    <m/>
    <m/>
    <m/>
    <m/>
    <m/>
    <m/>
    <m/>
    <m/>
    <m/>
    <m/>
    <m/>
    <m/>
    <m/>
    <m/>
    <m/>
    <m/>
    <m/>
    <m/>
    <m/>
    <m/>
    <m/>
    <n v="0"/>
    <m/>
    <m/>
    <m/>
    <m/>
    <m/>
    <m/>
    <m/>
    <m/>
    <m/>
    <m/>
    <m/>
    <m/>
    <m/>
    <m/>
    <m/>
    <m/>
    <m/>
    <m/>
    <m/>
    <m/>
    <m/>
    <m/>
    <m/>
    <m/>
    <m/>
    <m/>
    <m/>
    <m/>
    <m/>
    <m/>
    <m/>
    <m/>
    <m/>
    <m/>
    <m/>
    <m/>
    <m/>
    <m/>
    <m/>
    <m/>
    <m/>
    <m/>
    <m/>
    <m/>
  </r>
  <r>
    <b v="1"/>
    <n v="708"/>
    <s v="L-1554-315199806"/>
    <s v="1066777829"/>
    <s v="Aaf"/>
    <s v="https://portal.dnb.de/opac.htm?method=simpleSearch&amp;cqlMode=true&amp;query=idn%3D1066777829"/>
    <s v="III 69, 28"/>
    <s v="III 69, 28"/>
    <s v="X"/>
    <s v="Pergamentband"/>
    <x v="1"/>
    <s v="180°"/>
    <s v="hohler Rücken"/>
    <m/>
    <m/>
    <s v="Signaturfahne austauschen"/>
    <n v="0"/>
    <m/>
    <m/>
    <m/>
    <m/>
    <m/>
    <m/>
    <m/>
    <m/>
    <m/>
    <x v="0"/>
    <m/>
    <m/>
    <m/>
    <m/>
    <m/>
    <m/>
    <m/>
    <m/>
    <m/>
    <m/>
    <m/>
    <m/>
    <m/>
    <m/>
    <m/>
    <m/>
    <m/>
    <m/>
    <m/>
    <m/>
    <m/>
    <m/>
    <m/>
    <m/>
    <m/>
    <m/>
    <m/>
    <n v="0"/>
    <m/>
    <m/>
    <m/>
    <m/>
    <m/>
    <m/>
    <m/>
    <m/>
    <m/>
    <m/>
    <m/>
    <m/>
    <m/>
    <m/>
    <m/>
    <m/>
    <m/>
    <m/>
    <m/>
    <m/>
    <m/>
    <m/>
    <m/>
    <m/>
    <m/>
    <m/>
    <m/>
    <m/>
    <m/>
    <m/>
    <m/>
    <m/>
    <m/>
    <m/>
    <m/>
    <m/>
    <m/>
    <m/>
    <m/>
    <m/>
    <m/>
    <m/>
    <m/>
    <m/>
  </r>
  <r>
    <b v="1"/>
    <n v="709"/>
    <s v="L-1523-315488344"/>
    <s v="106695772X"/>
    <s v="Aaf"/>
    <s v="https://portal.dnb.de/opac.htm?method=simpleSearch&amp;cqlMode=true&amp;query=idn%3D106695772X"/>
    <s v="III 69, 29"/>
    <s v="III 69, 29"/>
    <s v="X"/>
    <s v="Halbledereinband"/>
    <x v="1"/>
    <s v="180°"/>
    <m/>
    <m/>
    <m/>
    <s v="Signaturfahne austauschen"/>
    <n v="0"/>
    <m/>
    <m/>
    <m/>
    <m/>
    <m/>
    <m/>
    <m/>
    <m/>
    <m/>
    <x v="0"/>
    <m/>
    <m/>
    <m/>
    <m/>
    <m/>
    <m/>
    <m/>
    <m/>
    <m/>
    <m/>
    <m/>
    <m/>
    <m/>
    <m/>
    <m/>
    <m/>
    <m/>
    <m/>
    <m/>
    <m/>
    <m/>
    <m/>
    <m/>
    <m/>
    <m/>
    <m/>
    <m/>
    <n v="0"/>
    <m/>
    <m/>
    <m/>
    <m/>
    <m/>
    <m/>
    <m/>
    <m/>
    <m/>
    <m/>
    <m/>
    <m/>
    <m/>
    <m/>
    <m/>
    <m/>
    <m/>
    <m/>
    <m/>
    <m/>
    <m/>
    <m/>
    <m/>
    <m/>
    <m/>
    <m/>
    <m/>
    <m/>
    <m/>
    <m/>
    <m/>
    <m/>
    <m/>
    <m/>
    <m/>
    <m/>
    <m/>
    <m/>
    <m/>
    <m/>
    <m/>
    <m/>
    <m/>
    <m/>
  </r>
  <r>
    <b v="0"/>
    <m/>
    <m/>
    <m/>
    <m/>
    <m/>
    <s v="III 69, 29 a"/>
    <m/>
    <s v="X"/>
    <s v="Halbledereinband"/>
    <x v="1"/>
    <s v="80° bis 110°, einseitig digitalisierbar?"/>
    <s v="fester Rücken mit Schmuckprägung"/>
    <m/>
    <m/>
    <s v="Signaturfahne austauschen"/>
    <n v="0"/>
    <m/>
    <s v="mit  Blindmaterial"/>
    <m/>
    <m/>
    <m/>
    <m/>
    <m/>
    <m/>
    <m/>
    <x v="0"/>
    <m/>
    <m/>
    <m/>
    <m/>
    <m/>
    <m/>
    <m/>
    <m/>
    <m/>
    <m/>
    <m/>
    <m/>
    <m/>
    <m/>
    <m/>
    <m/>
    <m/>
    <m/>
    <m/>
    <m/>
    <m/>
    <m/>
    <m/>
    <m/>
    <m/>
    <m/>
    <m/>
    <n v="0"/>
    <m/>
    <m/>
    <m/>
    <m/>
    <m/>
    <m/>
    <m/>
    <m/>
    <m/>
    <m/>
    <m/>
    <m/>
    <m/>
    <m/>
    <m/>
    <m/>
    <m/>
    <m/>
    <m/>
    <m/>
    <m/>
    <m/>
    <m/>
    <m/>
    <m/>
    <m/>
    <m/>
    <m/>
    <m/>
    <m/>
    <m/>
    <m/>
    <m/>
    <m/>
    <m/>
    <m/>
    <m/>
    <m/>
    <m/>
    <m/>
    <m/>
    <m/>
    <m/>
    <m/>
  </r>
  <r>
    <b v="0"/>
    <m/>
    <m/>
    <m/>
    <m/>
    <m/>
    <s v="III 69, 29 b"/>
    <m/>
    <s v="X"/>
    <s v="Broschur"/>
    <x v="1"/>
    <s v="180°"/>
    <m/>
    <m/>
    <s v="Archivkarton"/>
    <m/>
    <n v="0"/>
    <m/>
    <m/>
    <m/>
    <m/>
    <m/>
    <m/>
    <m/>
    <m/>
    <m/>
    <x v="10"/>
    <m/>
    <m/>
    <m/>
    <m/>
    <m/>
    <m/>
    <m/>
    <m/>
    <s v="Pa"/>
    <m/>
    <m/>
    <m/>
    <m/>
    <m/>
    <m/>
    <m/>
    <m/>
    <m/>
    <m/>
    <m/>
    <m/>
    <m/>
    <s v="180"/>
    <m/>
    <m/>
    <m/>
    <s v="n"/>
    <n v="0"/>
    <m/>
    <m/>
    <m/>
    <m/>
    <s v="x"/>
    <m/>
    <m/>
    <m/>
    <m/>
    <m/>
    <m/>
    <m/>
    <m/>
    <m/>
    <m/>
    <m/>
    <m/>
    <m/>
    <m/>
    <m/>
    <m/>
    <m/>
    <m/>
    <m/>
    <m/>
    <m/>
    <m/>
    <m/>
    <m/>
    <m/>
    <m/>
    <m/>
    <m/>
    <m/>
    <m/>
    <m/>
    <m/>
    <m/>
    <m/>
    <m/>
    <m/>
    <m/>
    <m/>
    <m/>
  </r>
  <r>
    <b v="1"/>
    <n v="710"/>
    <s v="L-1519-315489049"/>
    <s v="1066958424"/>
    <s v="AaB"/>
    <s v="https://portal.dnb.de/opac.htm?method=simpleSearch&amp;cqlMode=true&amp;query=idn%3D1066958424"/>
    <s v="III 69, 30"/>
    <s v="III 69, 30"/>
    <s v="X"/>
    <s v="Halbledereinband"/>
    <x v="1"/>
    <s v="180°"/>
    <s v="fester Rücken mit Schmuckprägung"/>
    <m/>
    <m/>
    <m/>
    <n v="0"/>
    <m/>
    <s v="mit Blindmaterial"/>
    <m/>
    <m/>
    <m/>
    <m/>
    <m/>
    <m/>
    <m/>
    <x v="0"/>
    <m/>
    <m/>
    <m/>
    <m/>
    <m/>
    <m/>
    <m/>
    <m/>
    <m/>
    <m/>
    <m/>
    <m/>
    <m/>
    <m/>
    <m/>
    <m/>
    <m/>
    <m/>
    <m/>
    <m/>
    <m/>
    <m/>
    <m/>
    <m/>
    <m/>
    <m/>
    <m/>
    <n v="0"/>
    <m/>
    <m/>
    <m/>
    <m/>
    <m/>
    <m/>
    <m/>
    <m/>
    <m/>
    <m/>
    <m/>
    <m/>
    <m/>
    <m/>
    <m/>
    <m/>
    <m/>
    <m/>
    <m/>
    <m/>
    <m/>
    <m/>
    <m/>
    <m/>
    <m/>
    <m/>
    <m/>
    <m/>
    <m/>
    <m/>
    <m/>
    <m/>
    <m/>
    <m/>
    <m/>
    <m/>
    <m/>
    <m/>
    <m/>
    <m/>
    <m/>
    <m/>
    <m/>
    <m/>
  </r>
  <r>
    <b v="0"/>
    <m/>
    <m/>
    <m/>
    <m/>
    <m/>
    <s v="III 69, 31"/>
    <m/>
    <s v="X"/>
    <s v="Gewebeeinband"/>
    <x v="1"/>
    <s v="80° bis 110°, einseitig digitalisierbar?"/>
    <s v="hohler Rücken"/>
    <m/>
    <m/>
    <s v="Signaturfahne austauschen"/>
    <n v="0"/>
    <m/>
    <s v="mit Blindmaterial"/>
    <m/>
    <m/>
    <m/>
    <m/>
    <m/>
    <m/>
    <m/>
    <x v="4"/>
    <s v="x"/>
    <m/>
    <s v="h/E"/>
    <m/>
    <m/>
    <m/>
    <m/>
    <m/>
    <s v="Pa"/>
    <s v="x"/>
    <m/>
    <m/>
    <m/>
    <m/>
    <m/>
    <m/>
    <m/>
    <m/>
    <m/>
    <m/>
    <m/>
    <m/>
    <s v="110"/>
    <m/>
    <m/>
    <m/>
    <s v="n"/>
    <n v="0"/>
    <m/>
    <m/>
    <m/>
    <m/>
    <m/>
    <m/>
    <m/>
    <s v="Schaden stabil"/>
    <m/>
    <m/>
    <m/>
    <m/>
    <m/>
    <m/>
    <m/>
    <m/>
    <m/>
    <m/>
    <m/>
    <m/>
    <m/>
    <m/>
    <m/>
    <m/>
    <m/>
    <m/>
    <m/>
    <m/>
    <m/>
    <m/>
    <m/>
    <m/>
    <m/>
    <m/>
    <m/>
    <m/>
    <m/>
    <m/>
    <m/>
    <m/>
    <m/>
    <m/>
    <m/>
    <m/>
  </r>
  <r>
    <b v="1"/>
    <m/>
    <s v="L-1524-833770225"/>
    <s v="1268674788"/>
    <s v="Aa"/>
    <m/>
    <s v="III 69, 31"/>
    <s v="III 69, 31"/>
    <m/>
    <m/>
    <x v="0"/>
    <m/>
    <m/>
    <m/>
    <m/>
    <m/>
    <m/>
    <m/>
    <m/>
    <m/>
    <m/>
    <m/>
    <m/>
    <m/>
    <m/>
    <m/>
    <x v="0"/>
    <m/>
    <m/>
    <m/>
    <m/>
    <m/>
    <m/>
    <m/>
    <m/>
    <m/>
    <m/>
    <m/>
    <m/>
    <m/>
    <m/>
    <m/>
    <m/>
    <m/>
    <m/>
    <m/>
    <m/>
    <m/>
    <m/>
    <m/>
    <m/>
    <m/>
    <m/>
    <m/>
    <m/>
    <m/>
    <m/>
    <m/>
    <m/>
    <m/>
    <m/>
    <m/>
    <m/>
    <m/>
    <m/>
    <m/>
    <m/>
    <m/>
    <m/>
    <m/>
    <m/>
    <m/>
    <m/>
    <m/>
    <m/>
    <m/>
    <m/>
    <m/>
    <m/>
    <m/>
    <m/>
    <m/>
    <m/>
    <m/>
    <m/>
    <m/>
    <m/>
    <m/>
    <m/>
    <m/>
    <m/>
    <m/>
    <m/>
    <m/>
    <m/>
    <m/>
    <m/>
    <m/>
    <m/>
  </r>
  <r>
    <b v="0"/>
    <m/>
    <m/>
    <m/>
    <m/>
    <m/>
    <s v="III 69, 32"/>
    <m/>
    <m/>
    <m/>
    <x v="0"/>
    <m/>
    <m/>
    <m/>
    <s v="Archivkarton"/>
    <s v="Nein"/>
    <n v="0"/>
    <m/>
    <s v="Band in Ausstellung"/>
    <m/>
    <m/>
    <s v="DA"/>
    <m/>
    <m/>
    <m/>
    <m/>
    <x v="0"/>
    <m/>
    <m/>
    <m/>
    <m/>
    <m/>
    <m/>
    <m/>
    <m/>
    <m/>
    <m/>
    <m/>
    <m/>
    <m/>
    <m/>
    <m/>
    <m/>
    <m/>
    <m/>
    <m/>
    <m/>
    <m/>
    <m/>
    <m/>
    <m/>
    <m/>
    <m/>
    <m/>
    <n v="0"/>
    <m/>
    <m/>
    <m/>
    <m/>
    <m/>
    <m/>
    <m/>
    <m/>
    <m/>
    <m/>
    <m/>
    <m/>
    <m/>
    <m/>
    <m/>
    <m/>
    <m/>
    <m/>
    <m/>
    <m/>
    <m/>
    <m/>
    <m/>
    <m/>
    <m/>
    <m/>
    <m/>
    <m/>
    <m/>
    <m/>
    <m/>
    <m/>
    <m/>
    <m/>
    <m/>
    <m/>
    <m/>
    <m/>
    <m/>
    <m/>
    <m/>
    <m/>
    <m/>
    <m/>
  </r>
  <r>
    <b v="1"/>
    <n v="711"/>
    <s v="L-1557-16331375X"/>
    <s v="997077026"/>
    <s v="Aal"/>
    <s v="https://portal.dnb.de/opac.htm?method=simpleSearch&amp;cqlMode=true&amp;query=idn%3D997077026"/>
    <s v="III 69, 33"/>
    <s v="III 69, 33"/>
    <s v="X"/>
    <s v="Halbpergamentband"/>
    <x v="1"/>
    <s v="180°"/>
    <s v="hohler Rücken"/>
    <m/>
    <m/>
    <m/>
    <n v="0"/>
    <m/>
    <m/>
    <m/>
    <m/>
    <m/>
    <m/>
    <m/>
    <m/>
    <m/>
    <x v="0"/>
    <m/>
    <m/>
    <m/>
    <m/>
    <m/>
    <m/>
    <m/>
    <m/>
    <m/>
    <m/>
    <m/>
    <m/>
    <m/>
    <m/>
    <m/>
    <m/>
    <m/>
    <m/>
    <m/>
    <m/>
    <m/>
    <m/>
    <m/>
    <m/>
    <m/>
    <m/>
    <m/>
    <n v="0"/>
    <m/>
    <m/>
    <m/>
    <m/>
    <m/>
    <m/>
    <m/>
    <m/>
    <m/>
    <m/>
    <m/>
    <m/>
    <m/>
    <m/>
    <m/>
    <m/>
    <m/>
    <m/>
    <m/>
    <m/>
    <m/>
    <m/>
    <m/>
    <m/>
    <m/>
    <m/>
    <m/>
    <m/>
    <m/>
    <m/>
    <m/>
    <m/>
    <m/>
    <m/>
    <m/>
    <m/>
    <m/>
    <m/>
    <m/>
    <m/>
    <m/>
    <m/>
    <m/>
    <m/>
  </r>
  <r>
    <b v="0"/>
    <m/>
    <m/>
    <m/>
    <m/>
    <m/>
    <s v="III 70, 1"/>
    <m/>
    <m/>
    <m/>
    <x v="2"/>
    <m/>
    <m/>
    <m/>
    <m/>
    <m/>
    <m/>
    <m/>
    <m/>
    <m/>
    <m/>
    <m/>
    <m/>
    <m/>
    <m/>
    <m/>
    <x v="3"/>
    <s v="x"/>
    <m/>
    <s v="f/V"/>
    <m/>
    <m/>
    <m/>
    <m/>
    <m/>
    <s v="Pa"/>
    <m/>
    <m/>
    <m/>
    <m/>
    <m/>
    <m/>
    <m/>
    <m/>
    <m/>
    <m/>
    <m/>
    <m/>
    <m/>
    <s v="45"/>
    <m/>
    <m/>
    <m/>
    <s v="ja vor"/>
    <n v="6"/>
    <m/>
    <m/>
    <m/>
    <s v="x"/>
    <m/>
    <m/>
    <m/>
    <m/>
    <m/>
    <m/>
    <s v="x"/>
    <s v="x"/>
    <s v="x"/>
    <m/>
    <s v="v/h"/>
    <n v="3"/>
    <m/>
    <m/>
    <m/>
    <m/>
    <m/>
    <m/>
    <m/>
    <n v="6"/>
    <s v="am ehesten Gelenke mit JP+Gewebe unterlegen (Bünde selbst nicht stabilisieren), ob Leder sich gut anheben lässt?, am Rücken die Kapitale sichern durch überkleben mit JP"/>
    <m/>
    <m/>
    <m/>
    <m/>
    <m/>
    <m/>
    <m/>
    <m/>
    <m/>
    <m/>
    <m/>
    <m/>
    <m/>
    <m/>
    <m/>
    <m/>
    <m/>
    <m/>
    <m/>
  </r>
  <r>
    <b v="1"/>
    <m/>
    <s v="L-1502-822833050"/>
    <s v="1268135534"/>
    <s v="Aa"/>
    <m/>
    <s v="III 70, 1"/>
    <s v="III 70, 1"/>
    <m/>
    <m/>
    <x v="0"/>
    <m/>
    <m/>
    <m/>
    <m/>
    <m/>
    <m/>
    <m/>
    <m/>
    <m/>
    <m/>
    <m/>
    <m/>
    <m/>
    <m/>
    <m/>
    <x v="0"/>
    <m/>
    <m/>
    <m/>
    <m/>
    <m/>
    <m/>
    <m/>
    <m/>
    <m/>
    <m/>
    <m/>
    <m/>
    <m/>
    <m/>
    <m/>
    <m/>
    <m/>
    <m/>
    <m/>
    <m/>
    <m/>
    <m/>
    <m/>
    <m/>
    <m/>
    <m/>
    <m/>
    <m/>
    <m/>
    <m/>
    <m/>
    <m/>
    <m/>
    <m/>
    <m/>
    <m/>
    <m/>
    <m/>
    <m/>
    <m/>
    <m/>
    <m/>
    <m/>
    <m/>
    <m/>
    <m/>
    <m/>
    <m/>
    <m/>
    <m/>
    <m/>
    <m/>
    <m/>
    <m/>
    <m/>
    <m/>
    <m/>
    <m/>
    <m/>
    <m/>
    <m/>
    <m/>
    <m/>
    <m/>
    <m/>
    <m/>
    <m/>
    <m/>
    <m/>
    <m/>
    <m/>
    <m/>
  </r>
  <r>
    <b v="1"/>
    <n v="729"/>
    <s v="L-1518-315492805"/>
    <s v="1066962448"/>
    <s v="Aaf"/>
    <s v="https://portal.dnb.de/opac.htm?method=simpleSearch&amp;cqlMode=true&amp;query=idn%3D1066962448"/>
    <s v="III 71, 1"/>
    <s v="III 71, 1"/>
    <m/>
    <m/>
    <x v="0"/>
    <m/>
    <m/>
    <m/>
    <m/>
    <m/>
    <m/>
    <m/>
    <m/>
    <m/>
    <m/>
    <m/>
    <m/>
    <m/>
    <m/>
    <m/>
    <x v="0"/>
    <m/>
    <m/>
    <m/>
    <m/>
    <m/>
    <m/>
    <m/>
    <m/>
    <m/>
    <m/>
    <m/>
    <m/>
    <m/>
    <m/>
    <m/>
    <m/>
    <m/>
    <m/>
    <m/>
    <m/>
    <m/>
    <m/>
    <m/>
    <m/>
    <m/>
    <m/>
    <m/>
    <n v="0"/>
    <m/>
    <m/>
    <m/>
    <m/>
    <m/>
    <m/>
    <m/>
    <m/>
    <m/>
    <m/>
    <m/>
    <m/>
    <m/>
    <m/>
    <m/>
    <m/>
    <m/>
    <m/>
    <m/>
    <m/>
    <m/>
    <m/>
    <m/>
    <m/>
    <m/>
    <m/>
    <m/>
    <m/>
    <m/>
    <m/>
    <m/>
    <m/>
    <m/>
    <m/>
    <m/>
    <m/>
    <m/>
    <m/>
    <m/>
    <m/>
    <m/>
    <m/>
    <m/>
    <m/>
  </r>
  <r>
    <b v="1"/>
    <n v="730"/>
    <s v="L-1518-315191333"/>
    <s v="106676882X"/>
    <s v="Aaf"/>
    <s v="https://portal.dnb.de/opac.htm?method=simpleSearch&amp;cqlMode=true&amp;query=idn%3D106676882X"/>
    <s v="III 72, 1"/>
    <s v="III 72, 1"/>
    <m/>
    <m/>
    <x v="0"/>
    <m/>
    <m/>
    <m/>
    <m/>
    <m/>
    <m/>
    <m/>
    <m/>
    <m/>
    <m/>
    <m/>
    <m/>
    <m/>
    <m/>
    <m/>
    <x v="0"/>
    <m/>
    <m/>
    <m/>
    <m/>
    <m/>
    <m/>
    <m/>
    <m/>
    <m/>
    <m/>
    <m/>
    <m/>
    <m/>
    <m/>
    <m/>
    <m/>
    <m/>
    <m/>
    <m/>
    <m/>
    <m/>
    <m/>
    <m/>
    <m/>
    <m/>
    <m/>
    <m/>
    <n v="0"/>
    <m/>
    <m/>
    <m/>
    <m/>
    <m/>
    <m/>
    <m/>
    <m/>
    <m/>
    <m/>
    <m/>
    <m/>
    <m/>
    <m/>
    <m/>
    <m/>
    <m/>
    <m/>
    <m/>
    <m/>
    <m/>
    <m/>
    <m/>
    <m/>
    <m/>
    <m/>
    <m/>
    <m/>
    <m/>
    <m/>
    <m/>
    <m/>
    <m/>
    <m/>
    <m/>
    <m/>
    <m/>
    <m/>
    <m/>
    <m/>
    <m/>
    <m/>
    <m/>
    <m/>
  </r>
  <r>
    <b v="1"/>
    <n v="1205"/>
    <s v="L-1516-162612133"/>
    <s v="996697721"/>
    <s v="Aal"/>
    <s v="https://portal.dnb.de/opac.htm?method=simpleSearch&amp;cqlMode=true&amp;query=idn%3D996697721"/>
    <s v="III 73 A, 1"/>
    <s v="III 73A, 1"/>
    <s v="X"/>
    <s v="Halbpergamentband"/>
    <x v="1"/>
    <s v="180°"/>
    <s v="hohler Rücken, gefaltete Blätter"/>
    <m/>
    <m/>
    <m/>
    <n v="0"/>
    <m/>
    <m/>
    <m/>
    <m/>
    <m/>
    <m/>
    <m/>
    <m/>
    <m/>
    <x v="0"/>
    <m/>
    <m/>
    <m/>
    <m/>
    <m/>
    <m/>
    <m/>
    <m/>
    <m/>
    <m/>
    <m/>
    <m/>
    <m/>
    <m/>
    <m/>
    <m/>
    <m/>
    <m/>
    <m/>
    <m/>
    <m/>
    <m/>
    <m/>
    <m/>
    <m/>
    <m/>
    <m/>
    <n v="0"/>
    <m/>
    <m/>
    <m/>
    <m/>
    <m/>
    <m/>
    <m/>
    <m/>
    <m/>
    <m/>
    <m/>
    <m/>
    <m/>
    <m/>
    <m/>
    <m/>
    <m/>
    <m/>
    <m/>
    <m/>
    <m/>
    <m/>
    <m/>
    <m/>
    <m/>
    <m/>
    <m/>
    <m/>
    <m/>
    <m/>
    <m/>
    <m/>
    <m/>
    <m/>
    <m/>
    <m/>
    <m/>
    <m/>
    <m/>
    <m/>
    <m/>
    <m/>
    <m/>
    <m/>
  </r>
  <r>
    <b v="1"/>
    <n v="731"/>
    <s v="L-1502-315186100"/>
    <s v="1066763372"/>
    <s v="Aaf"/>
    <s v="https://portal.dnb.de/opac.htm?method=simpleSearch&amp;cqlMode=true&amp;query=idn%3D1066763372"/>
    <s v="III 73, 1"/>
    <s v="III 73, 1"/>
    <m/>
    <m/>
    <x v="0"/>
    <m/>
    <m/>
    <m/>
    <m/>
    <m/>
    <m/>
    <m/>
    <m/>
    <m/>
    <m/>
    <m/>
    <m/>
    <m/>
    <m/>
    <m/>
    <x v="0"/>
    <m/>
    <m/>
    <m/>
    <m/>
    <m/>
    <m/>
    <m/>
    <m/>
    <m/>
    <m/>
    <m/>
    <m/>
    <m/>
    <m/>
    <m/>
    <m/>
    <m/>
    <m/>
    <m/>
    <m/>
    <m/>
    <m/>
    <m/>
    <m/>
    <m/>
    <m/>
    <m/>
    <n v="0"/>
    <m/>
    <m/>
    <m/>
    <m/>
    <m/>
    <m/>
    <m/>
    <m/>
    <m/>
    <m/>
    <m/>
    <m/>
    <m/>
    <m/>
    <m/>
    <m/>
    <m/>
    <m/>
    <m/>
    <m/>
    <m/>
    <m/>
    <m/>
    <m/>
    <m/>
    <m/>
    <m/>
    <m/>
    <m/>
    <m/>
    <m/>
    <m/>
    <m/>
    <m/>
    <m/>
    <m/>
    <m/>
    <m/>
    <m/>
    <m/>
    <m/>
    <m/>
    <m/>
    <m/>
  </r>
  <r>
    <b v="1"/>
    <n v="732"/>
    <s v="L-1514-315294973"/>
    <s v="1066835012"/>
    <s v="Aaf"/>
    <s v="https://portal.dnb.de/opac.htm?method=simpleSearch&amp;cqlMode=true&amp;query=idn%3D1066835012"/>
    <s v="III 73, 2"/>
    <s v="III 73, 2"/>
    <m/>
    <m/>
    <x v="0"/>
    <m/>
    <m/>
    <m/>
    <m/>
    <m/>
    <m/>
    <m/>
    <m/>
    <m/>
    <m/>
    <m/>
    <m/>
    <m/>
    <m/>
    <m/>
    <x v="0"/>
    <m/>
    <m/>
    <m/>
    <m/>
    <m/>
    <m/>
    <m/>
    <m/>
    <m/>
    <m/>
    <m/>
    <m/>
    <m/>
    <m/>
    <m/>
    <m/>
    <m/>
    <m/>
    <m/>
    <m/>
    <m/>
    <m/>
    <m/>
    <m/>
    <m/>
    <m/>
    <m/>
    <n v="0"/>
    <m/>
    <m/>
    <m/>
    <m/>
    <m/>
    <m/>
    <m/>
    <m/>
    <m/>
    <m/>
    <m/>
    <m/>
    <m/>
    <m/>
    <m/>
    <m/>
    <m/>
    <m/>
    <m/>
    <m/>
    <m/>
    <m/>
    <m/>
    <m/>
    <m/>
    <m/>
    <m/>
    <m/>
    <m/>
    <m/>
    <m/>
    <m/>
    <m/>
    <m/>
    <m/>
    <m/>
    <m/>
    <m/>
    <m/>
    <m/>
    <m/>
    <m/>
    <m/>
    <m/>
  </r>
  <r>
    <b v="1"/>
    <n v="799"/>
    <s v="L-1521-315082267"/>
    <s v="1066694702"/>
    <s v="Aaf"/>
    <s v="https://portal.dnb.de/opac.htm?method=simpleSearch&amp;cqlMode=true&amp;query=idn%3D1066694702"/>
    <s v="III 73, 2 a"/>
    <s v="III 73, 2 a"/>
    <m/>
    <m/>
    <x v="0"/>
    <m/>
    <m/>
    <m/>
    <m/>
    <m/>
    <m/>
    <m/>
    <m/>
    <m/>
    <m/>
    <m/>
    <m/>
    <m/>
    <m/>
    <m/>
    <x v="0"/>
    <m/>
    <m/>
    <m/>
    <m/>
    <m/>
    <m/>
    <m/>
    <m/>
    <m/>
    <m/>
    <m/>
    <m/>
    <m/>
    <m/>
    <m/>
    <m/>
    <m/>
    <m/>
    <m/>
    <m/>
    <m/>
    <m/>
    <m/>
    <m/>
    <m/>
    <m/>
    <m/>
    <n v="0"/>
    <m/>
    <m/>
    <m/>
    <m/>
    <m/>
    <m/>
    <m/>
    <m/>
    <m/>
    <m/>
    <m/>
    <m/>
    <m/>
    <m/>
    <m/>
    <m/>
    <m/>
    <m/>
    <m/>
    <m/>
    <m/>
    <m/>
    <m/>
    <m/>
    <m/>
    <m/>
    <m/>
    <m/>
    <m/>
    <m/>
    <m/>
    <m/>
    <m/>
    <m/>
    <m/>
    <m/>
    <m/>
    <m/>
    <m/>
    <m/>
    <m/>
    <m/>
    <m/>
    <m/>
  </r>
  <r>
    <b v="1"/>
    <n v="800"/>
    <s v="L-1514-167032437"/>
    <s v="99882707X"/>
    <s v="Aal"/>
    <s v="https://portal.dnb.de/opac.htm?method=simpleSearch&amp;cqlMode=true&amp;query=idn%3D99882707X"/>
    <s v="III 73, 2 b"/>
    <s v="III 73, 2 b"/>
    <m/>
    <m/>
    <x v="0"/>
    <m/>
    <m/>
    <m/>
    <m/>
    <m/>
    <m/>
    <m/>
    <m/>
    <m/>
    <m/>
    <m/>
    <m/>
    <m/>
    <m/>
    <m/>
    <x v="0"/>
    <m/>
    <m/>
    <m/>
    <m/>
    <m/>
    <m/>
    <m/>
    <m/>
    <m/>
    <m/>
    <m/>
    <m/>
    <m/>
    <m/>
    <m/>
    <m/>
    <m/>
    <m/>
    <m/>
    <m/>
    <m/>
    <m/>
    <m/>
    <m/>
    <m/>
    <m/>
    <m/>
    <n v="0"/>
    <m/>
    <m/>
    <m/>
    <m/>
    <m/>
    <m/>
    <m/>
    <m/>
    <m/>
    <m/>
    <m/>
    <m/>
    <m/>
    <m/>
    <m/>
    <m/>
    <m/>
    <m/>
    <m/>
    <m/>
    <m/>
    <m/>
    <m/>
    <m/>
    <m/>
    <m/>
    <m/>
    <m/>
    <m/>
    <m/>
    <m/>
    <m/>
    <m/>
    <m/>
    <m/>
    <m/>
    <m/>
    <m/>
    <m/>
    <m/>
    <m/>
    <m/>
    <m/>
    <m/>
  </r>
  <r>
    <b v="1"/>
    <n v="801"/>
    <s v="L-1518-16992209X"/>
    <s v="1000047687"/>
    <s v="Aal"/>
    <s v="https://portal.dnb.de/opac.htm?method=simpleSearch&amp;cqlMode=true&amp;query=idn%3D1000047687"/>
    <s v="III 73, 2 c"/>
    <s v="III 73, 2 c"/>
    <m/>
    <m/>
    <x v="3"/>
    <m/>
    <m/>
    <m/>
    <m/>
    <m/>
    <m/>
    <m/>
    <m/>
    <m/>
    <m/>
    <m/>
    <m/>
    <m/>
    <m/>
    <m/>
    <x v="3"/>
    <m/>
    <m/>
    <s v="f"/>
    <m/>
    <m/>
    <m/>
    <m/>
    <s v="x"/>
    <s v="Pa"/>
    <m/>
    <m/>
    <m/>
    <m/>
    <m/>
    <m/>
    <m/>
    <m/>
    <m/>
    <m/>
    <m/>
    <m/>
    <m/>
    <s v="80"/>
    <m/>
    <m/>
    <m/>
    <s v="n"/>
    <n v="0"/>
    <m/>
    <m/>
    <m/>
    <m/>
    <m/>
    <s v="x sauer"/>
    <s v="x"/>
    <m/>
    <m/>
    <m/>
    <m/>
    <m/>
    <m/>
    <m/>
    <m/>
    <m/>
    <m/>
    <m/>
    <m/>
    <m/>
    <m/>
    <m/>
    <m/>
    <m/>
    <m/>
    <m/>
    <m/>
    <m/>
    <m/>
    <m/>
    <m/>
    <m/>
    <m/>
    <m/>
    <m/>
    <m/>
    <m/>
    <m/>
    <m/>
    <m/>
    <m/>
    <m/>
    <m/>
    <m/>
  </r>
  <r>
    <b v="1"/>
    <n v="733"/>
    <s v="L-1510-315220503"/>
    <s v="1066800642"/>
    <s v="Aaf"/>
    <s v="https://portal.dnb.de/opac.htm?method=simpleSearch&amp;cqlMode=true&amp;query=idn%3D1066800642"/>
    <s v="III 73, 3"/>
    <s v="III 73, 3"/>
    <m/>
    <m/>
    <x v="2"/>
    <m/>
    <m/>
    <m/>
    <m/>
    <m/>
    <m/>
    <m/>
    <m/>
    <m/>
    <m/>
    <m/>
    <m/>
    <m/>
    <m/>
    <m/>
    <x v="6"/>
    <s v="x"/>
    <m/>
    <s v="f/V"/>
    <m/>
    <m/>
    <m/>
    <m/>
    <m/>
    <s v="Pa"/>
    <m/>
    <m/>
    <m/>
    <m/>
    <m/>
    <m/>
    <m/>
    <m/>
    <m/>
    <m/>
    <m/>
    <m/>
    <m/>
    <s v="60"/>
    <m/>
    <m/>
    <m/>
    <s v="ja vor"/>
    <n v="2"/>
    <m/>
    <m/>
    <m/>
    <s v="x"/>
    <m/>
    <m/>
    <m/>
    <m/>
    <m/>
    <m/>
    <s v="x"/>
    <s v="x"/>
    <s v="x"/>
    <m/>
    <s v="v/h"/>
    <m/>
    <m/>
    <m/>
    <m/>
    <m/>
    <m/>
    <m/>
    <m/>
    <n v="2"/>
    <s v="loses Leder fixieren, Gelenke ggf. mit JP überfangen"/>
    <m/>
    <m/>
    <m/>
    <m/>
    <m/>
    <m/>
    <m/>
    <m/>
    <m/>
    <m/>
    <m/>
    <m/>
    <m/>
    <m/>
    <m/>
    <m/>
    <m/>
    <m/>
    <m/>
  </r>
  <r>
    <b v="1"/>
    <n v="734"/>
    <s v="L-1512-40695920X"/>
    <s v="1132641950"/>
    <s v="Af"/>
    <s v="https://portal.dnb.de/opac.htm?method=simpleSearch&amp;cqlMode=true&amp;query=idn%3D1132641950"/>
    <s v="III 73, 4"/>
    <s v="III 73, 4"/>
    <m/>
    <m/>
    <x v="2"/>
    <m/>
    <m/>
    <m/>
    <m/>
    <m/>
    <m/>
    <m/>
    <m/>
    <m/>
    <m/>
    <m/>
    <m/>
    <m/>
    <m/>
    <m/>
    <x v="3"/>
    <s v="x"/>
    <m/>
    <s v="f"/>
    <m/>
    <m/>
    <m/>
    <m/>
    <m/>
    <s v="Pa"/>
    <m/>
    <m/>
    <m/>
    <m/>
    <m/>
    <m/>
    <m/>
    <m/>
    <m/>
    <m/>
    <m/>
    <m/>
    <m/>
    <s v="45"/>
    <m/>
    <m/>
    <m/>
    <s v="n"/>
    <n v="0"/>
    <m/>
    <m/>
    <m/>
    <m/>
    <m/>
    <m/>
    <m/>
    <m/>
    <m/>
    <m/>
    <m/>
    <m/>
    <m/>
    <m/>
    <m/>
    <m/>
    <m/>
    <m/>
    <m/>
    <m/>
    <m/>
    <m/>
    <m/>
    <m/>
    <m/>
    <m/>
    <m/>
    <m/>
    <m/>
    <m/>
    <m/>
    <m/>
    <m/>
    <m/>
    <m/>
    <m/>
    <m/>
    <m/>
    <m/>
    <m/>
    <m/>
    <m/>
    <m/>
    <m/>
  </r>
  <r>
    <b v="1"/>
    <n v="735"/>
    <s v="L-1512-406959226"/>
    <s v="1132641969"/>
    <s v="Af"/>
    <s v="https://portal.dnb.de/opac.htm?method=simpleSearch&amp;cqlMode=true&amp;query=idn%3D1132641969"/>
    <s v="III 73, 4 (angebunden)"/>
    <s v="III 73, 4"/>
    <m/>
    <m/>
    <x v="0"/>
    <m/>
    <m/>
    <m/>
    <m/>
    <m/>
    <m/>
    <m/>
    <m/>
    <m/>
    <m/>
    <m/>
    <m/>
    <m/>
    <m/>
    <m/>
    <x v="0"/>
    <m/>
    <m/>
    <m/>
    <m/>
    <m/>
    <m/>
    <m/>
    <m/>
    <m/>
    <m/>
    <m/>
    <m/>
    <m/>
    <m/>
    <m/>
    <m/>
    <m/>
    <m/>
    <m/>
    <m/>
    <m/>
    <m/>
    <m/>
    <m/>
    <m/>
    <m/>
    <m/>
    <n v="0"/>
    <m/>
    <m/>
    <m/>
    <m/>
    <m/>
    <m/>
    <m/>
    <m/>
    <m/>
    <m/>
    <m/>
    <m/>
    <m/>
    <m/>
    <m/>
    <m/>
    <m/>
    <m/>
    <m/>
    <m/>
    <m/>
    <m/>
    <m/>
    <m/>
    <m/>
    <m/>
    <m/>
    <m/>
    <m/>
    <m/>
    <m/>
    <m/>
    <m/>
    <m/>
    <m/>
    <m/>
    <m/>
    <m/>
    <m/>
    <m/>
    <m/>
    <m/>
    <m/>
    <m/>
  </r>
  <r>
    <b v="1"/>
    <n v="736"/>
    <s v="L-1507-315465352"/>
    <s v="1066937516"/>
    <s v="Aaf"/>
    <s v="https://portal.dnb.de/opac.htm?method=simpleSearch&amp;cqlMode=true&amp;query=idn%3D1066937516"/>
    <s v="III 73, 5"/>
    <s v="III 73, 5"/>
    <m/>
    <m/>
    <x v="0"/>
    <m/>
    <m/>
    <m/>
    <m/>
    <m/>
    <m/>
    <m/>
    <m/>
    <m/>
    <m/>
    <m/>
    <m/>
    <m/>
    <m/>
    <m/>
    <x v="0"/>
    <m/>
    <m/>
    <m/>
    <m/>
    <m/>
    <m/>
    <m/>
    <m/>
    <m/>
    <m/>
    <m/>
    <m/>
    <m/>
    <m/>
    <m/>
    <m/>
    <m/>
    <m/>
    <m/>
    <m/>
    <m/>
    <m/>
    <m/>
    <m/>
    <m/>
    <m/>
    <m/>
    <n v="0"/>
    <m/>
    <m/>
    <m/>
    <m/>
    <m/>
    <m/>
    <m/>
    <m/>
    <m/>
    <m/>
    <m/>
    <m/>
    <m/>
    <m/>
    <m/>
    <m/>
    <m/>
    <m/>
    <m/>
    <m/>
    <m/>
    <m/>
    <m/>
    <m/>
    <m/>
    <m/>
    <m/>
    <m/>
    <m/>
    <m/>
    <m/>
    <m/>
    <m/>
    <m/>
    <m/>
    <m/>
    <m/>
    <m/>
    <m/>
    <m/>
    <m/>
    <m/>
    <m/>
    <m/>
  </r>
  <r>
    <b v="1"/>
    <n v="737"/>
    <s v="L-1548-315200790"/>
    <s v="1066778833"/>
    <s v="Aaf"/>
    <s v="https://portal.dnb.de/opac.htm?method=simpleSearch&amp;cqlMode=true&amp;query=idn%3D1066778833"/>
    <s v="III 73, 6"/>
    <s v="III 73, 6"/>
    <m/>
    <m/>
    <x v="2"/>
    <m/>
    <m/>
    <m/>
    <m/>
    <m/>
    <m/>
    <m/>
    <m/>
    <m/>
    <m/>
    <m/>
    <m/>
    <m/>
    <m/>
    <m/>
    <x v="3"/>
    <m/>
    <s v="x"/>
    <s v="f"/>
    <m/>
    <m/>
    <m/>
    <m/>
    <m/>
    <s v="Pa"/>
    <m/>
    <m/>
    <m/>
    <m/>
    <m/>
    <m/>
    <m/>
    <m/>
    <m/>
    <m/>
    <m/>
    <m/>
    <m/>
    <s v="110"/>
    <m/>
    <m/>
    <m/>
    <s v="n"/>
    <n v="0"/>
    <m/>
    <s v="Gewebe"/>
    <m/>
    <m/>
    <m/>
    <m/>
    <m/>
    <m/>
    <m/>
    <m/>
    <m/>
    <m/>
    <m/>
    <m/>
    <m/>
    <m/>
    <m/>
    <m/>
    <m/>
    <m/>
    <m/>
    <m/>
    <m/>
    <m/>
    <m/>
    <m/>
    <m/>
    <m/>
    <m/>
    <m/>
    <m/>
    <m/>
    <m/>
    <m/>
    <m/>
    <m/>
    <m/>
    <m/>
    <m/>
    <m/>
    <m/>
    <m/>
    <m/>
    <m/>
  </r>
  <r>
    <b v="1"/>
    <n v="820"/>
    <s v="L-1545-154505285"/>
    <s v="994098219"/>
    <s v="Afl"/>
    <s v="https://portal.dnb.de/opac.htm?method=simpleSearch&amp;cqlMode=true&amp;query=idn%3D994098219"/>
    <s v="III 73, 6 a"/>
    <s v="III 73, 6 a"/>
    <m/>
    <m/>
    <x v="2"/>
    <m/>
    <m/>
    <m/>
    <m/>
    <m/>
    <m/>
    <m/>
    <m/>
    <m/>
    <m/>
    <m/>
    <m/>
    <m/>
    <m/>
    <m/>
    <x v="3"/>
    <m/>
    <s v="x"/>
    <s v="f"/>
    <m/>
    <m/>
    <m/>
    <m/>
    <m/>
    <s v="Pa"/>
    <m/>
    <m/>
    <m/>
    <m/>
    <m/>
    <m/>
    <m/>
    <m/>
    <m/>
    <m/>
    <m/>
    <m/>
    <m/>
    <s v="80"/>
    <m/>
    <m/>
    <m/>
    <s v="n"/>
    <n v="0"/>
    <m/>
    <s v="Gewebe"/>
    <m/>
    <m/>
    <m/>
    <m/>
    <m/>
    <m/>
    <m/>
    <m/>
    <m/>
    <m/>
    <m/>
    <m/>
    <m/>
    <m/>
    <m/>
    <m/>
    <m/>
    <m/>
    <m/>
    <m/>
    <m/>
    <m/>
    <m/>
    <m/>
    <m/>
    <m/>
    <m/>
    <m/>
    <m/>
    <m/>
    <m/>
    <m/>
    <m/>
    <m/>
    <m/>
    <m/>
    <m/>
    <m/>
    <m/>
    <m/>
    <m/>
    <m/>
  </r>
  <r>
    <b v="1"/>
    <n v="819"/>
    <s v="L-1544-154505633"/>
    <s v="99409843X"/>
    <s v="Afl"/>
    <s v="https://portal.dnb.de/opac.htm?method=simpleSearch&amp;cqlMode=true&amp;query=idn%3D99409843X"/>
    <s v="III 73, 6 a (angebunden)"/>
    <s v="III 73, 6 a"/>
    <m/>
    <m/>
    <x v="0"/>
    <m/>
    <m/>
    <m/>
    <m/>
    <m/>
    <m/>
    <m/>
    <m/>
    <m/>
    <m/>
    <m/>
    <m/>
    <m/>
    <m/>
    <m/>
    <x v="0"/>
    <m/>
    <m/>
    <m/>
    <m/>
    <m/>
    <m/>
    <m/>
    <m/>
    <m/>
    <m/>
    <m/>
    <m/>
    <m/>
    <m/>
    <m/>
    <m/>
    <m/>
    <m/>
    <m/>
    <m/>
    <m/>
    <m/>
    <m/>
    <m/>
    <m/>
    <m/>
    <m/>
    <n v="0"/>
    <m/>
    <m/>
    <m/>
    <m/>
    <m/>
    <m/>
    <m/>
    <m/>
    <m/>
    <m/>
    <m/>
    <m/>
    <m/>
    <m/>
    <m/>
    <m/>
    <m/>
    <m/>
    <m/>
    <m/>
    <m/>
    <m/>
    <m/>
    <m/>
    <m/>
    <m/>
    <m/>
    <m/>
    <m/>
    <m/>
    <m/>
    <m/>
    <m/>
    <m/>
    <m/>
    <m/>
    <m/>
    <m/>
    <m/>
    <m/>
    <m/>
    <m/>
    <m/>
    <m/>
  </r>
  <r>
    <b v="1"/>
    <n v="738"/>
    <s v="L-1502-154136255"/>
    <s v="993994350"/>
    <s v="Afl"/>
    <s v="https://portal.dnb.de/opac.htm?method=simpleSearch&amp;cqlMode=true&amp;query=idn%3D993994350"/>
    <s v="III 73, 7"/>
    <s v="III 73, 7"/>
    <m/>
    <m/>
    <x v="0"/>
    <m/>
    <m/>
    <m/>
    <m/>
    <m/>
    <m/>
    <m/>
    <m/>
    <m/>
    <m/>
    <m/>
    <m/>
    <m/>
    <m/>
    <m/>
    <x v="0"/>
    <m/>
    <m/>
    <m/>
    <m/>
    <m/>
    <m/>
    <m/>
    <m/>
    <m/>
    <m/>
    <m/>
    <m/>
    <m/>
    <m/>
    <m/>
    <m/>
    <m/>
    <m/>
    <m/>
    <m/>
    <m/>
    <m/>
    <m/>
    <m/>
    <m/>
    <m/>
    <m/>
    <n v="0"/>
    <m/>
    <m/>
    <m/>
    <m/>
    <m/>
    <m/>
    <m/>
    <m/>
    <m/>
    <m/>
    <m/>
    <m/>
    <m/>
    <m/>
    <m/>
    <m/>
    <m/>
    <m/>
    <m/>
    <m/>
    <m/>
    <m/>
    <m/>
    <m/>
    <m/>
    <m/>
    <m/>
    <m/>
    <m/>
    <m/>
    <m/>
    <m/>
    <m/>
    <m/>
    <m/>
    <m/>
    <m/>
    <m/>
    <m/>
    <m/>
    <m/>
    <m/>
    <m/>
    <m/>
  </r>
  <r>
    <b v="1"/>
    <n v="739"/>
    <s v="L-1502-154136115"/>
    <s v="993994253"/>
    <s v="Afl"/>
    <s v="https://portal.dnb.de/opac.htm?method=simpleSearch&amp;cqlMode=true&amp;query=idn%3D993994253"/>
    <s v="III 73, 7"/>
    <s v="III 73, 7"/>
    <m/>
    <m/>
    <x v="0"/>
    <m/>
    <m/>
    <m/>
    <m/>
    <m/>
    <m/>
    <m/>
    <m/>
    <m/>
    <m/>
    <m/>
    <m/>
    <m/>
    <m/>
    <m/>
    <x v="0"/>
    <m/>
    <m/>
    <m/>
    <m/>
    <m/>
    <m/>
    <m/>
    <m/>
    <m/>
    <m/>
    <m/>
    <m/>
    <m/>
    <m/>
    <m/>
    <m/>
    <m/>
    <m/>
    <m/>
    <m/>
    <m/>
    <m/>
    <m/>
    <m/>
    <m/>
    <m/>
    <m/>
    <n v="0"/>
    <m/>
    <m/>
    <m/>
    <m/>
    <m/>
    <m/>
    <m/>
    <m/>
    <m/>
    <m/>
    <m/>
    <m/>
    <m/>
    <m/>
    <m/>
    <m/>
    <m/>
    <m/>
    <m/>
    <m/>
    <m/>
    <m/>
    <m/>
    <m/>
    <m/>
    <m/>
    <m/>
    <m/>
    <m/>
    <m/>
    <m/>
    <m/>
    <m/>
    <m/>
    <m/>
    <m/>
    <m/>
    <m/>
    <m/>
    <m/>
    <m/>
    <m/>
    <m/>
    <m/>
  </r>
  <r>
    <b v="0"/>
    <n v="740"/>
    <s v="L-1502-332794555"/>
    <s v="1075286875"/>
    <m/>
    <s v="https://portal.dnb.de/opac.htm?method=simpleSearch&amp;cqlMode=true&amp;query=idn%3D1075286875"/>
    <s v="III 73, 8"/>
    <m/>
    <m/>
    <m/>
    <x v="0"/>
    <m/>
    <m/>
    <m/>
    <m/>
    <m/>
    <m/>
    <m/>
    <m/>
    <m/>
    <m/>
    <m/>
    <m/>
    <m/>
    <m/>
    <m/>
    <x v="0"/>
    <m/>
    <m/>
    <m/>
    <m/>
    <m/>
    <m/>
    <m/>
    <m/>
    <m/>
    <m/>
    <m/>
    <m/>
    <m/>
    <m/>
    <m/>
    <m/>
    <m/>
    <m/>
    <m/>
    <m/>
    <m/>
    <m/>
    <m/>
    <m/>
    <m/>
    <m/>
    <m/>
    <n v="0"/>
    <m/>
    <m/>
    <m/>
    <m/>
    <m/>
    <m/>
    <m/>
    <m/>
    <m/>
    <m/>
    <m/>
    <m/>
    <m/>
    <m/>
    <m/>
    <m/>
    <m/>
    <m/>
    <m/>
    <m/>
    <m/>
    <m/>
    <m/>
    <m/>
    <m/>
    <m/>
    <m/>
    <m/>
    <m/>
    <m/>
    <m/>
    <m/>
    <m/>
    <m/>
    <m/>
    <m/>
    <m/>
    <m/>
    <m/>
    <m/>
    <m/>
    <m/>
    <m/>
    <m/>
  </r>
  <r>
    <b v="0"/>
    <n v="741"/>
    <s v="L-1503-31508166X"/>
    <s v="1066694087"/>
    <m/>
    <s v="https://portal.dnb.de/opac.htm?method=simpleSearch&amp;cqlMode=true&amp;query=idn%3D1066694087"/>
    <s v="III 73, 9"/>
    <m/>
    <m/>
    <s v="Ledereinband, Schließen, erhabene Buchbeschläge"/>
    <x v="2"/>
    <s v="80° bis 110°, einseitig digitalisierbar?"/>
    <s v="fester Rücken mit Schmuckprägung, stark brüchiges Einbandmaterial"/>
    <m/>
    <s v="Buchschuh"/>
    <s v="Nein, Signaturfahne austauschen"/>
    <n v="3"/>
    <m/>
    <m/>
    <m/>
    <m/>
    <m/>
    <m/>
    <m/>
    <m/>
    <m/>
    <x v="0"/>
    <m/>
    <m/>
    <m/>
    <m/>
    <m/>
    <m/>
    <m/>
    <m/>
    <m/>
    <m/>
    <m/>
    <m/>
    <m/>
    <m/>
    <m/>
    <m/>
    <m/>
    <m/>
    <m/>
    <m/>
    <m/>
    <m/>
    <m/>
    <m/>
    <m/>
    <m/>
    <m/>
    <n v="0"/>
    <m/>
    <m/>
    <m/>
    <m/>
    <m/>
    <m/>
    <m/>
    <m/>
    <m/>
    <m/>
    <m/>
    <m/>
    <m/>
    <m/>
    <m/>
    <m/>
    <m/>
    <m/>
    <m/>
    <m/>
    <m/>
    <m/>
    <m/>
    <m/>
    <m/>
    <m/>
    <m/>
    <m/>
    <m/>
    <m/>
    <m/>
    <m/>
    <m/>
    <m/>
    <m/>
    <m/>
    <m/>
    <m/>
    <m/>
    <m/>
    <m/>
    <m/>
    <m/>
    <m/>
  </r>
  <r>
    <b v="1"/>
    <m/>
    <s v="L-9999-414171306"/>
    <s v="1137888938"/>
    <s v="Qd"/>
    <m/>
    <s v="III 73, 9"/>
    <s v="III 73, 9"/>
    <m/>
    <m/>
    <x v="0"/>
    <m/>
    <m/>
    <m/>
    <m/>
    <m/>
    <m/>
    <m/>
    <m/>
    <m/>
    <m/>
    <m/>
    <m/>
    <m/>
    <m/>
    <m/>
    <x v="0"/>
    <m/>
    <m/>
    <m/>
    <m/>
    <m/>
    <m/>
    <m/>
    <m/>
    <m/>
    <m/>
    <m/>
    <m/>
    <m/>
    <m/>
    <m/>
    <m/>
    <m/>
    <m/>
    <m/>
    <m/>
    <m/>
    <m/>
    <m/>
    <m/>
    <m/>
    <m/>
    <m/>
    <m/>
    <m/>
    <m/>
    <m/>
    <m/>
    <m/>
    <m/>
    <m/>
    <m/>
    <m/>
    <m/>
    <m/>
    <m/>
    <m/>
    <m/>
    <m/>
    <m/>
    <m/>
    <m/>
    <m/>
    <m/>
    <m/>
    <m/>
    <m/>
    <m/>
    <m/>
    <m/>
    <m/>
    <m/>
    <m/>
    <m/>
    <m/>
    <m/>
    <m/>
    <m/>
    <m/>
    <m/>
    <m/>
    <m/>
    <m/>
    <m/>
    <m/>
    <m/>
    <m/>
    <m/>
  </r>
  <r>
    <b v="0"/>
    <n v="821"/>
    <s v="L-1503-670825824"/>
    <s v="1208806262"/>
    <m/>
    <s v="https://portal.dnb.de/opac.htm?method=simpleSearch&amp;cqlMode=true&amp;query=idn%3D1208806262"/>
    <s v="III 73, 9 (1. angebundenes Werk)"/>
    <m/>
    <m/>
    <m/>
    <x v="0"/>
    <m/>
    <m/>
    <m/>
    <m/>
    <m/>
    <m/>
    <m/>
    <m/>
    <m/>
    <m/>
    <m/>
    <m/>
    <m/>
    <m/>
    <m/>
    <x v="0"/>
    <m/>
    <m/>
    <m/>
    <m/>
    <m/>
    <m/>
    <m/>
    <m/>
    <m/>
    <m/>
    <m/>
    <m/>
    <m/>
    <m/>
    <m/>
    <m/>
    <m/>
    <m/>
    <m/>
    <m/>
    <m/>
    <m/>
    <m/>
    <m/>
    <m/>
    <m/>
    <m/>
    <n v="0"/>
    <m/>
    <m/>
    <m/>
    <m/>
    <m/>
    <m/>
    <m/>
    <m/>
    <m/>
    <m/>
    <m/>
    <m/>
    <m/>
    <m/>
    <m/>
    <m/>
    <m/>
    <m/>
    <m/>
    <m/>
    <m/>
    <m/>
    <m/>
    <m/>
    <m/>
    <m/>
    <m/>
    <m/>
    <m/>
    <m/>
    <m/>
    <m/>
    <m/>
    <m/>
    <m/>
    <m/>
    <m/>
    <m/>
    <m/>
    <m/>
    <m/>
    <m/>
    <m/>
    <m/>
  </r>
  <r>
    <b v="0"/>
    <n v="822"/>
    <s v="L-1503-670825719"/>
    <s v="1208806092"/>
    <m/>
    <s v="https://portal.dnb.de/opac.htm?method=simpleSearch&amp;cqlMode=true&amp;query=idn%3D1208806092"/>
    <s v="III 73, 9 (2. angebundenes Werk)"/>
    <m/>
    <m/>
    <m/>
    <x v="0"/>
    <m/>
    <m/>
    <m/>
    <m/>
    <m/>
    <m/>
    <m/>
    <m/>
    <m/>
    <m/>
    <m/>
    <m/>
    <m/>
    <m/>
    <m/>
    <x v="0"/>
    <m/>
    <m/>
    <m/>
    <m/>
    <m/>
    <m/>
    <m/>
    <m/>
    <m/>
    <m/>
    <m/>
    <m/>
    <m/>
    <m/>
    <m/>
    <m/>
    <m/>
    <m/>
    <m/>
    <m/>
    <m/>
    <m/>
    <m/>
    <m/>
    <m/>
    <m/>
    <m/>
    <n v="0"/>
    <m/>
    <m/>
    <m/>
    <m/>
    <m/>
    <m/>
    <m/>
    <m/>
    <m/>
    <m/>
    <m/>
    <m/>
    <m/>
    <m/>
    <m/>
    <m/>
    <m/>
    <m/>
    <m/>
    <m/>
    <m/>
    <m/>
    <m/>
    <m/>
    <m/>
    <m/>
    <m/>
    <m/>
    <m/>
    <m/>
    <m/>
    <m/>
    <m/>
    <m/>
    <m/>
    <m/>
    <m/>
    <m/>
    <m/>
    <m/>
    <m/>
    <m/>
    <m/>
    <m/>
  </r>
  <r>
    <b v="0"/>
    <m/>
    <m/>
    <m/>
    <m/>
    <m/>
    <s v="III 73, 11"/>
    <m/>
    <m/>
    <s v="Ledereinband, Schließen, erhabene Buchbeschläge"/>
    <x v="0"/>
    <m/>
    <m/>
    <m/>
    <s v="Kassette"/>
    <s v="Nein"/>
    <m/>
    <m/>
    <s v="Band steht in Austellung"/>
    <m/>
    <m/>
    <s v="DA"/>
    <m/>
    <m/>
    <m/>
    <m/>
    <x v="0"/>
    <m/>
    <m/>
    <m/>
    <m/>
    <m/>
    <m/>
    <m/>
    <m/>
    <m/>
    <m/>
    <m/>
    <m/>
    <m/>
    <m/>
    <m/>
    <m/>
    <m/>
    <m/>
    <m/>
    <m/>
    <m/>
    <m/>
    <m/>
    <m/>
    <m/>
    <m/>
    <m/>
    <n v="0"/>
    <m/>
    <m/>
    <m/>
    <m/>
    <m/>
    <m/>
    <m/>
    <m/>
    <m/>
    <m/>
    <m/>
    <m/>
    <m/>
    <m/>
    <m/>
    <m/>
    <m/>
    <m/>
    <m/>
    <m/>
    <m/>
    <m/>
    <m/>
    <m/>
    <m/>
    <m/>
    <m/>
    <m/>
    <m/>
    <m/>
    <m/>
    <m/>
    <m/>
    <m/>
    <m/>
    <m/>
    <m/>
    <m/>
    <m/>
    <m/>
    <m/>
    <m/>
    <m/>
    <m/>
  </r>
  <r>
    <b v="0"/>
    <n v="791"/>
    <s v="L-1509-31518079X"/>
    <s v="1066758131"/>
    <m/>
    <s v="https://portal.dnb.de/opac.htm?method=simpleSearch&amp;cqlMode=true&amp;query=idn%3D1066758131"/>
    <s v="III 73, 11 @"/>
    <m/>
    <m/>
    <m/>
    <x v="0"/>
    <m/>
    <m/>
    <m/>
    <m/>
    <m/>
    <m/>
    <m/>
    <m/>
    <m/>
    <m/>
    <m/>
    <m/>
    <m/>
    <m/>
    <m/>
    <x v="0"/>
    <m/>
    <m/>
    <m/>
    <m/>
    <m/>
    <m/>
    <m/>
    <m/>
    <m/>
    <m/>
    <m/>
    <m/>
    <m/>
    <m/>
    <m/>
    <m/>
    <m/>
    <m/>
    <m/>
    <m/>
    <m/>
    <m/>
    <m/>
    <m/>
    <m/>
    <m/>
    <m/>
    <n v="0"/>
    <m/>
    <m/>
    <m/>
    <m/>
    <m/>
    <m/>
    <m/>
    <m/>
    <m/>
    <m/>
    <m/>
    <m/>
    <m/>
    <m/>
    <m/>
    <m/>
    <m/>
    <m/>
    <m/>
    <m/>
    <m/>
    <m/>
    <m/>
    <m/>
    <m/>
    <m/>
    <m/>
    <m/>
    <m/>
    <m/>
    <m/>
    <m/>
    <m/>
    <m/>
    <m/>
    <m/>
    <m/>
    <m/>
    <m/>
    <m/>
    <m/>
    <m/>
    <m/>
    <m/>
  </r>
  <r>
    <b v="0"/>
    <n v="742"/>
    <s v="L-1509-315337001"/>
    <s v="1066879400"/>
    <m/>
    <s v="https://portal.dnb.de/opac.htm?method=simpleSearch&amp;cqlMode=true&amp;query=idn%3D1066879400"/>
    <s v="III 73, 12"/>
    <m/>
    <m/>
    <s v="Halbledereinband"/>
    <x v="1"/>
    <s v="80° bis 110°, einseitig digitalisierbar?"/>
    <s v="hohler Rücken, Schrift bis in den Falz"/>
    <m/>
    <m/>
    <s v="Signaturfahne austauschen"/>
    <n v="0"/>
    <m/>
    <m/>
    <m/>
    <m/>
    <m/>
    <m/>
    <m/>
    <m/>
    <m/>
    <x v="0"/>
    <m/>
    <m/>
    <m/>
    <m/>
    <m/>
    <m/>
    <m/>
    <m/>
    <m/>
    <m/>
    <m/>
    <m/>
    <m/>
    <m/>
    <m/>
    <m/>
    <m/>
    <m/>
    <m/>
    <m/>
    <m/>
    <m/>
    <m/>
    <m/>
    <m/>
    <m/>
    <m/>
    <n v="0"/>
    <m/>
    <m/>
    <m/>
    <m/>
    <m/>
    <m/>
    <m/>
    <m/>
    <m/>
    <m/>
    <m/>
    <m/>
    <m/>
    <m/>
    <m/>
    <m/>
    <m/>
    <m/>
    <m/>
    <m/>
    <m/>
    <m/>
    <m/>
    <m/>
    <m/>
    <m/>
    <m/>
    <m/>
    <m/>
    <m/>
    <m/>
    <m/>
    <m/>
    <m/>
    <m/>
    <m/>
    <m/>
    <m/>
    <m/>
    <m/>
    <m/>
    <m/>
    <m/>
    <m/>
  </r>
  <r>
    <b v="1"/>
    <m/>
    <s v="L-9999-413881482"/>
    <s v="113772692X"/>
    <s v="Qd"/>
    <m/>
    <s v="III 73, 12"/>
    <s v="III 73, 12"/>
    <m/>
    <m/>
    <x v="0"/>
    <m/>
    <m/>
    <m/>
    <m/>
    <m/>
    <m/>
    <m/>
    <m/>
    <m/>
    <m/>
    <m/>
    <m/>
    <m/>
    <m/>
    <m/>
    <x v="0"/>
    <m/>
    <m/>
    <m/>
    <m/>
    <m/>
    <m/>
    <m/>
    <m/>
    <m/>
    <m/>
    <m/>
    <m/>
    <m/>
    <m/>
    <m/>
    <m/>
    <m/>
    <m/>
    <m/>
    <m/>
    <m/>
    <m/>
    <m/>
    <m/>
    <m/>
    <m/>
    <m/>
    <m/>
    <m/>
    <m/>
    <m/>
    <m/>
    <m/>
    <m/>
    <m/>
    <m/>
    <m/>
    <m/>
    <m/>
    <m/>
    <m/>
    <m/>
    <m/>
    <m/>
    <m/>
    <m/>
    <m/>
    <m/>
    <m/>
    <m/>
    <m/>
    <m/>
    <m/>
    <m/>
    <m/>
    <m/>
    <m/>
    <m/>
    <m/>
    <m/>
    <m/>
    <m/>
    <m/>
    <m/>
    <m/>
    <m/>
    <m/>
    <m/>
    <m/>
    <m/>
    <m/>
    <m/>
  </r>
  <r>
    <b v="0"/>
    <n v="792"/>
    <s v="L-1509-670032476"/>
    <s v="1208353780"/>
    <m/>
    <s v="https://portal.dnb.de/opac.htm?method=simpleSearch&amp;cqlMode=true&amp;query=idn%3D1208353780"/>
    <s v="III 73, 12 (1. angebundenes Werk)"/>
    <m/>
    <m/>
    <m/>
    <x v="0"/>
    <m/>
    <m/>
    <m/>
    <m/>
    <m/>
    <m/>
    <m/>
    <m/>
    <m/>
    <m/>
    <m/>
    <m/>
    <m/>
    <m/>
    <m/>
    <x v="0"/>
    <m/>
    <m/>
    <m/>
    <m/>
    <m/>
    <m/>
    <m/>
    <m/>
    <m/>
    <m/>
    <m/>
    <m/>
    <m/>
    <m/>
    <m/>
    <m/>
    <m/>
    <m/>
    <m/>
    <m/>
    <m/>
    <m/>
    <m/>
    <m/>
    <m/>
    <m/>
    <m/>
    <n v="0"/>
    <m/>
    <m/>
    <m/>
    <m/>
    <m/>
    <m/>
    <m/>
    <m/>
    <m/>
    <m/>
    <m/>
    <m/>
    <m/>
    <m/>
    <m/>
    <m/>
    <m/>
    <m/>
    <m/>
    <m/>
    <m/>
    <m/>
    <m/>
    <m/>
    <m/>
    <m/>
    <m/>
    <m/>
    <m/>
    <m/>
    <m/>
    <m/>
    <m/>
    <m/>
    <m/>
    <m/>
    <m/>
    <m/>
    <m/>
    <m/>
    <m/>
    <m/>
    <m/>
    <m/>
  </r>
  <r>
    <b v="0"/>
    <n v="793"/>
    <s v="L-1510-670032921"/>
    <s v="1208354345"/>
    <m/>
    <s v="https://portal.dnb.de/opac.htm?method=simpleSearch&amp;cqlMode=true&amp;query=idn%3D1208354345"/>
    <s v="III 73, 12 (2. angebundenes Werk)"/>
    <m/>
    <m/>
    <m/>
    <x v="0"/>
    <m/>
    <m/>
    <m/>
    <m/>
    <m/>
    <m/>
    <m/>
    <m/>
    <m/>
    <m/>
    <m/>
    <m/>
    <m/>
    <m/>
    <m/>
    <x v="0"/>
    <m/>
    <m/>
    <m/>
    <m/>
    <m/>
    <m/>
    <m/>
    <m/>
    <m/>
    <m/>
    <m/>
    <m/>
    <m/>
    <m/>
    <m/>
    <m/>
    <m/>
    <m/>
    <m/>
    <m/>
    <m/>
    <m/>
    <m/>
    <m/>
    <m/>
    <m/>
    <m/>
    <n v="0"/>
    <m/>
    <m/>
    <m/>
    <m/>
    <m/>
    <m/>
    <m/>
    <m/>
    <m/>
    <m/>
    <m/>
    <m/>
    <m/>
    <m/>
    <m/>
    <m/>
    <m/>
    <m/>
    <m/>
    <m/>
    <m/>
    <m/>
    <m/>
    <m/>
    <m/>
    <m/>
    <m/>
    <m/>
    <m/>
    <m/>
    <m/>
    <m/>
    <m/>
    <m/>
    <m/>
    <m/>
    <m/>
    <m/>
    <m/>
    <m/>
    <m/>
    <m/>
    <m/>
    <m/>
  </r>
  <r>
    <b v="0"/>
    <n v="794"/>
    <s v="L-1509-670032875"/>
    <s v="1208354302"/>
    <m/>
    <s v="https://portal.dnb.de/opac.htm?method=simpleSearch&amp;cqlMode=true&amp;query=idn%3D1208354302"/>
    <s v="III 73, 12 (3. angebundenes Werk)"/>
    <m/>
    <m/>
    <m/>
    <x v="0"/>
    <m/>
    <m/>
    <m/>
    <m/>
    <m/>
    <m/>
    <m/>
    <m/>
    <m/>
    <m/>
    <m/>
    <m/>
    <m/>
    <m/>
    <m/>
    <x v="0"/>
    <m/>
    <m/>
    <m/>
    <m/>
    <m/>
    <m/>
    <m/>
    <m/>
    <m/>
    <m/>
    <m/>
    <m/>
    <m/>
    <m/>
    <m/>
    <m/>
    <m/>
    <m/>
    <m/>
    <m/>
    <m/>
    <m/>
    <m/>
    <m/>
    <m/>
    <m/>
    <m/>
    <n v="0"/>
    <m/>
    <m/>
    <m/>
    <m/>
    <m/>
    <m/>
    <m/>
    <m/>
    <m/>
    <m/>
    <m/>
    <m/>
    <m/>
    <m/>
    <m/>
    <m/>
    <m/>
    <m/>
    <m/>
    <m/>
    <m/>
    <m/>
    <m/>
    <m/>
    <m/>
    <m/>
    <m/>
    <m/>
    <m/>
    <m/>
    <m/>
    <m/>
    <m/>
    <m/>
    <m/>
    <m/>
    <m/>
    <m/>
    <m/>
    <m/>
    <m/>
    <m/>
    <m/>
    <m/>
  </r>
  <r>
    <b v="1"/>
    <n v="795"/>
    <s v="L-1531-163758182"/>
    <s v="997386355"/>
    <s v="Aal"/>
    <s v="https://portal.dnb.de/opac.htm?method=simpleSearch&amp;cqlMode=true&amp;query=idn%3D997386355"/>
    <s v="III 73, 12 b"/>
    <s v="III 73, 12 b"/>
    <m/>
    <s v="Ledereinband"/>
    <x v="1"/>
    <s v="80° bis 110°, einseitig digitalisierbar?"/>
    <s v="Schrift bis in den Falz, hohler Rücken"/>
    <m/>
    <s v="Schuber"/>
    <s v="Nein"/>
    <n v="0"/>
    <m/>
    <m/>
    <m/>
    <m/>
    <m/>
    <m/>
    <m/>
    <m/>
    <m/>
    <x v="0"/>
    <m/>
    <m/>
    <m/>
    <m/>
    <m/>
    <m/>
    <m/>
    <m/>
    <m/>
    <m/>
    <m/>
    <m/>
    <m/>
    <m/>
    <m/>
    <m/>
    <m/>
    <m/>
    <m/>
    <m/>
    <m/>
    <m/>
    <m/>
    <m/>
    <m/>
    <m/>
    <m/>
    <n v="0"/>
    <m/>
    <m/>
    <m/>
    <m/>
    <m/>
    <m/>
    <m/>
    <m/>
    <m/>
    <m/>
    <m/>
    <m/>
    <m/>
    <m/>
    <m/>
    <m/>
    <m/>
    <m/>
    <m/>
    <m/>
    <m/>
    <m/>
    <m/>
    <m/>
    <m/>
    <m/>
    <m/>
    <m/>
    <m/>
    <m/>
    <m/>
    <m/>
    <m/>
    <m/>
    <m/>
    <m/>
    <m/>
    <m/>
    <m/>
    <m/>
    <m/>
    <m/>
    <m/>
    <m/>
  </r>
  <r>
    <b v="0"/>
    <n v="743"/>
    <s v="L-1504-154135763"/>
    <s v="993993958"/>
    <m/>
    <s v="https://portal.dnb.de/opac.htm?method=simpleSearch&amp;cqlMode=true&amp;query=idn%3D993993958"/>
    <s v="III 73, 13"/>
    <m/>
    <m/>
    <m/>
    <x v="0"/>
    <m/>
    <m/>
    <m/>
    <m/>
    <m/>
    <m/>
    <m/>
    <m/>
    <m/>
    <m/>
    <m/>
    <m/>
    <m/>
    <m/>
    <m/>
    <x v="0"/>
    <m/>
    <m/>
    <m/>
    <m/>
    <m/>
    <m/>
    <m/>
    <m/>
    <m/>
    <m/>
    <m/>
    <m/>
    <m/>
    <m/>
    <m/>
    <m/>
    <m/>
    <m/>
    <m/>
    <m/>
    <m/>
    <m/>
    <m/>
    <m/>
    <m/>
    <m/>
    <m/>
    <n v="0"/>
    <m/>
    <m/>
    <m/>
    <m/>
    <m/>
    <m/>
    <m/>
    <m/>
    <m/>
    <m/>
    <m/>
    <m/>
    <m/>
    <m/>
    <m/>
    <m/>
    <m/>
    <m/>
    <m/>
    <m/>
    <m/>
    <m/>
    <m/>
    <m/>
    <m/>
    <m/>
    <m/>
    <m/>
    <m/>
    <m/>
    <m/>
    <m/>
    <m/>
    <m/>
    <m/>
    <m/>
    <m/>
    <m/>
    <m/>
    <m/>
    <m/>
    <m/>
    <m/>
    <m/>
  </r>
  <r>
    <b v="1"/>
    <n v="744"/>
    <s v="L-1505-315174781"/>
    <s v="1066752419"/>
    <s v="Aaf"/>
    <s v="https://portal.dnb.de/opac.htm?method=simpleSearch&amp;cqlMode=true&amp;query=idn%3D1066752419"/>
    <s v="III 73, 14"/>
    <s v="III 73, 14"/>
    <s v="X"/>
    <s v="Gewebeeinband, Schließen, erhabene Buchbeschläge"/>
    <x v="1"/>
    <s v="180°"/>
    <s v="hohler Rücken"/>
    <m/>
    <s v="Buchschuh"/>
    <s v="Nein, Signaturfahne austauschen"/>
    <n v="0"/>
    <m/>
    <s v="mit Blindmaterial"/>
    <m/>
    <m/>
    <m/>
    <m/>
    <m/>
    <m/>
    <m/>
    <x v="0"/>
    <m/>
    <m/>
    <m/>
    <m/>
    <m/>
    <m/>
    <m/>
    <m/>
    <m/>
    <m/>
    <m/>
    <m/>
    <m/>
    <m/>
    <m/>
    <m/>
    <m/>
    <m/>
    <m/>
    <m/>
    <m/>
    <m/>
    <m/>
    <m/>
    <m/>
    <m/>
    <m/>
    <n v="0"/>
    <m/>
    <m/>
    <m/>
    <m/>
    <m/>
    <m/>
    <m/>
    <m/>
    <m/>
    <m/>
    <m/>
    <m/>
    <m/>
    <m/>
    <m/>
    <m/>
    <m/>
    <m/>
    <m/>
    <m/>
    <m/>
    <m/>
    <m/>
    <m/>
    <m/>
    <m/>
    <m/>
    <m/>
    <m/>
    <m/>
    <m/>
    <m/>
    <m/>
    <m/>
    <m/>
    <m/>
    <m/>
    <m/>
    <m/>
    <m/>
    <m/>
    <m/>
    <m/>
    <m/>
  </r>
  <r>
    <b v="1"/>
    <n v="745"/>
    <s v="L-1506-315208791"/>
    <s v="1066787409"/>
    <s v="Aaf"/>
    <s v="https://portal.dnb.de/opac.htm?method=simpleSearch&amp;cqlMode=true&amp;query=idn%3D1066787409"/>
    <s v="III 73, 15"/>
    <s v="III 73, 15"/>
    <s v="X"/>
    <s v="Pergamentband"/>
    <x v="1"/>
    <s v="80° bis 110°, einseitig digitalisierbar?"/>
    <s v="hohler Rücken"/>
    <m/>
    <s v="Kassette"/>
    <s v="Nein"/>
    <n v="0"/>
    <m/>
    <m/>
    <m/>
    <m/>
    <m/>
    <m/>
    <m/>
    <m/>
    <m/>
    <x v="0"/>
    <m/>
    <m/>
    <m/>
    <m/>
    <m/>
    <m/>
    <m/>
    <m/>
    <m/>
    <m/>
    <m/>
    <m/>
    <m/>
    <m/>
    <m/>
    <m/>
    <m/>
    <m/>
    <m/>
    <m/>
    <m/>
    <m/>
    <m/>
    <m/>
    <m/>
    <m/>
    <m/>
    <n v="0"/>
    <m/>
    <m/>
    <m/>
    <m/>
    <m/>
    <m/>
    <m/>
    <m/>
    <m/>
    <m/>
    <m/>
    <m/>
    <m/>
    <m/>
    <m/>
    <m/>
    <m/>
    <m/>
    <m/>
    <m/>
    <m/>
    <m/>
    <m/>
    <m/>
    <m/>
    <m/>
    <m/>
    <m/>
    <m/>
    <m/>
    <m/>
    <m/>
    <m/>
    <m/>
    <m/>
    <m/>
    <m/>
    <m/>
    <m/>
    <m/>
    <m/>
    <m/>
    <m/>
    <m/>
  </r>
  <r>
    <b v="1"/>
    <n v="746"/>
    <s v="L-1507-315208481"/>
    <s v="1066787018"/>
    <s v="Aaf"/>
    <s v="https://portal.dnb.de/opac.htm?method=simpleSearch&amp;cqlMode=true&amp;query=idn%3D1066787018"/>
    <s v="III 73, 16"/>
    <s v="III 73, 16"/>
    <s v="X"/>
    <s v="Ledereinband, Schließen, erhabene Buchbeschläge"/>
    <x v="1"/>
    <s v="80° bis 110°, einseitig digitalisierbar?"/>
    <s v="hohler Rücken"/>
    <m/>
    <s v="Buchschuh"/>
    <s v="Nein, Signaturfahne austauschen"/>
    <n v="1"/>
    <m/>
    <s v="mit Blindmaterial"/>
    <m/>
    <m/>
    <m/>
    <m/>
    <m/>
    <m/>
    <m/>
    <x v="2"/>
    <s v="x"/>
    <m/>
    <s v="h/E"/>
    <m/>
    <m/>
    <m/>
    <m/>
    <m/>
    <s v="Pa"/>
    <m/>
    <m/>
    <m/>
    <m/>
    <m/>
    <m/>
    <m/>
    <m/>
    <m/>
    <m/>
    <m/>
    <m/>
    <m/>
    <s v="80"/>
    <m/>
    <m/>
    <m/>
    <s v="n"/>
    <n v="0"/>
    <m/>
    <m/>
    <m/>
    <s v="x"/>
    <m/>
    <m/>
    <m/>
    <m/>
    <m/>
    <m/>
    <m/>
    <m/>
    <m/>
    <m/>
    <m/>
    <m/>
    <m/>
    <m/>
    <m/>
    <m/>
    <m/>
    <m/>
    <m/>
    <m/>
    <m/>
    <m/>
    <m/>
    <m/>
    <m/>
    <m/>
    <m/>
    <m/>
    <m/>
    <m/>
    <m/>
    <m/>
    <m/>
    <m/>
    <m/>
    <m/>
    <m/>
    <m/>
    <m/>
    <m/>
  </r>
  <r>
    <b v="1"/>
    <n v="747"/>
    <s v="L-1514-315308478"/>
    <s v="1066849463"/>
    <s v="Aaf"/>
    <s v="https://portal.dnb.de/opac.htm?method=simpleSearch&amp;cqlMode=true&amp;query=idn%3D1066849463"/>
    <s v="III 73, 17"/>
    <s v="III 73, 17"/>
    <s v="X"/>
    <s v="Gewebeeinband, Schließen, erhabene Buchbeschläge"/>
    <x v="1"/>
    <s v="80° bis 110°, einseitig digitalisierbar?"/>
    <s v="hohler Rücken"/>
    <m/>
    <s v="Buchschuh"/>
    <s v="Nein, Signaturfahne austauschen"/>
    <n v="1"/>
    <m/>
    <m/>
    <m/>
    <m/>
    <m/>
    <m/>
    <m/>
    <m/>
    <m/>
    <x v="0"/>
    <m/>
    <m/>
    <m/>
    <m/>
    <m/>
    <m/>
    <m/>
    <m/>
    <m/>
    <m/>
    <m/>
    <m/>
    <m/>
    <m/>
    <m/>
    <m/>
    <m/>
    <m/>
    <m/>
    <m/>
    <m/>
    <m/>
    <m/>
    <m/>
    <m/>
    <m/>
    <m/>
    <n v="0"/>
    <m/>
    <m/>
    <m/>
    <m/>
    <m/>
    <m/>
    <m/>
    <m/>
    <m/>
    <m/>
    <m/>
    <m/>
    <m/>
    <m/>
    <m/>
    <m/>
    <m/>
    <m/>
    <m/>
    <m/>
    <m/>
    <m/>
    <m/>
    <m/>
    <m/>
    <m/>
    <m/>
    <m/>
    <m/>
    <m/>
    <m/>
    <m/>
    <m/>
    <m/>
    <m/>
    <m/>
    <m/>
    <m/>
    <m/>
    <m/>
    <m/>
    <m/>
    <m/>
    <m/>
  </r>
  <r>
    <b v="1"/>
    <n v="748"/>
    <s v="L-1513-315294841"/>
    <s v="1066834903"/>
    <s v="Aaf"/>
    <s v="https://portal.dnb.de/opac.htm?method=simpleSearch&amp;cqlMode=true&amp;query=idn%3D1066834903"/>
    <s v="III 73, 18"/>
    <s v="III 73, 18"/>
    <m/>
    <m/>
    <x v="2"/>
    <m/>
    <m/>
    <m/>
    <m/>
    <m/>
    <m/>
    <m/>
    <m/>
    <m/>
    <m/>
    <m/>
    <m/>
    <m/>
    <m/>
    <m/>
    <x v="7"/>
    <m/>
    <s v="x"/>
    <s v="h/E"/>
    <m/>
    <m/>
    <m/>
    <m/>
    <m/>
    <s v="Pa"/>
    <m/>
    <m/>
    <m/>
    <m/>
    <m/>
    <m/>
    <m/>
    <m/>
    <m/>
    <m/>
    <m/>
    <m/>
    <m/>
    <s v="max 110"/>
    <m/>
    <m/>
    <m/>
    <s v="n"/>
    <n v="0"/>
    <m/>
    <s v="Gewebe"/>
    <m/>
    <m/>
    <m/>
    <m/>
    <m/>
    <s v="Originaleinband liegt der Kassette bei"/>
    <s v="x max 110"/>
    <m/>
    <m/>
    <m/>
    <m/>
    <m/>
    <m/>
    <m/>
    <m/>
    <m/>
    <m/>
    <m/>
    <m/>
    <m/>
    <m/>
    <m/>
    <m/>
    <m/>
    <m/>
    <m/>
    <m/>
    <m/>
    <m/>
    <m/>
    <m/>
    <m/>
    <m/>
    <m/>
    <m/>
    <m/>
    <m/>
    <m/>
    <m/>
    <m/>
    <m/>
    <m/>
  </r>
  <r>
    <b v="1"/>
    <n v="749"/>
    <s v="L-1529-315318066"/>
    <s v="1066859361"/>
    <s v="Aaf"/>
    <s v="https://portal.dnb.de/opac.htm?method=simpleSearch&amp;cqlMode=true&amp;query=idn%3D1066859361"/>
    <s v="III 73, 19"/>
    <s v="III 73, 19"/>
    <s v="X"/>
    <s v="Ledereinband"/>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0"/>
    <n v="797"/>
    <s v="L-1544-159528925"/>
    <s v="995440786"/>
    <m/>
    <s v="https://portal.dnb.de/opac.htm?method=simpleSearch&amp;cqlMode=true&amp;query=idn%3D995440786"/>
    <s v="III 73, 19 a"/>
    <m/>
    <m/>
    <m/>
    <x v="2"/>
    <m/>
    <m/>
    <m/>
    <m/>
    <m/>
    <m/>
    <m/>
    <m/>
    <m/>
    <m/>
    <m/>
    <m/>
    <m/>
    <m/>
    <m/>
    <x v="2"/>
    <m/>
    <s v="x"/>
    <s v="f"/>
    <m/>
    <m/>
    <m/>
    <m/>
    <m/>
    <s v="Pa"/>
    <m/>
    <m/>
    <m/>
    <m/>
    <m/>
    <m/>
    <m/>
    <m/>
    <m/>
    <m/>
    <m/>
    <m/>
    <m/>
    <s v="60"/>
    <m/>
    <m/>
    <m/>
    <s v="n"/>
    <n v="0"/>
    <m/>
    <s v="Gewebe"/>
    <m/>
    <m/>
    <m/>
    <m/>
    <m/>
    <m/>
    <m/>
    <m/>
    <m/>
    <m/>
    <m/>
    <m/>
    <m/>
    <m/>
    <m/>
    <m/>
    <m/>
    <m/>
    <m/>
    <m/>
    <m/>
    <m/>
    <m/>
    <m/>
    <m/>
    <m/>
    <m/>
    <m/>
    <m/>
    <m/>
    <m/>
    <m/>
    <m/>
    <m/>
    <m/>
    <m/>
    <m/>
    <m/>
    <m/>
    <m/>
    <m/>
    <m/>
  </r>
  <r>
    <b v="1"/>
    <m/>
    <s v="L-1544-834172275"/>
    <s v="1268890332"/>
    <s v="Qd"/>
    <m/>
    <s v="III 73, 19 a"/>
    <s v="III 73, 19 a"/>
    <m/>
    <m/>
    <x v="0"/>
    <m/>
    <m/>
    <m/>
    <m/>
    <m/>
    <m/>
    <m/>
    <m/>
    <m/>
    <m/>
    <m/>
    <m/>
    <m/>
    <m/>
    <m/>
    <x v="0"/>
    <m/>
    <m/>
    <m/>
    <m/>
    <m/>
    <m/>
    <m/>
    <m/>
    <m/>
    <m/>
    <m/>
    <m/>
    <m/>
    <m/>
    <m/>
    <m/>
    <m/>
    <m/>
    <m/>
    <m/>
    <m/>
    <m/>
    <m/>
    <m/>
    <m/>
    <m/>
    <m/>
    <m/>
    <m/>
    <m/>
    <m/>
    <m/>
    <m/>
    <m/>
    <m/>
    <m/>
    <m/>
    <m/>
    <m/>
    <m/>
    <m/>
    <m/>
    <m/>
    <m/>
    <m/>
    <m/>
    <m/>
    <m/>
    <m/>
    <m/>
    <m/>
    <m/>
    <m/>
    <m/>
    <m/>
    <m/>
    <m/>
    <m/>
    <m/>
    <m/>
    <m/>
    <m/>
    <m/>
    <m/>
    <m/>
    <m/>
    <m/>
    <m/>
    <m/>
    <m/>
    <m/>
    <m/>
  </r>
  <r>
    <b v="0"/>
    <n v="796"/>
    <s v="L-1545-15952797X"/>
    <s v="995439907"/>
    <m/>
    <s v="https://portal.dnb.de/opac.htm?method=simpleSearch&amp;cqlMode=true&amp;query=idn%3D995439907"/>
    <s v="III 73, 19 a (angebunden)"/>
    <m/>
    <m/>
    <m/>
    <x v="0"/>
    <m/>
    <m/>
    <m/>
    <m/>
    <m/>
    <m/>
    <m/>
    <m/>
    <m/>
    <m/>
    <m/>
    <m/>
    <m/>
    <m/>
    <m/>
    <x v="0"/>
    <m/>
    <m/>
    <m/>
    <m/>
    <m/>
    <m/>
    <m/>
    <m/>
    <m/>
    <m/>
    <m/>
    <m/>
    <m/>
    <m/>
    <m/>
    <m/>
    <m/>
    <m/>
    <m/>
    <m/>
    <m/>
    <m/>
    <m/>
    <m/>
    <m/>
    <m/>
    <m/>
    <n v="0"/>
    <m/>
    <m/>
    <m/>
    <m/>
    <m/>
    <m/>
    <m/>
    <m/>
    <m/>
    <m/>
    <m/>
    <m/>
    <m/>
    <m/>
    <m/>
    <m/>
    <m/>
    <m/>
    <m/>
    <m/>
    <m/>
    <m/>
    <m/>
    <m/>
    <m/>
    <m/>
    <m/>
    <m/>
    <m/>
    <m/>
    <m/>
    <m/>
    <m/>
    <m/>
    <m/>
    <m/>
    <m/>
    <m/>
    <m/>
    <m/>
    <m/>
    <m/>
    <m/>
    <m/>
  </r>
  <r>
    <b v="1"/>
    <n v="798"/>
    <s v="L-1546-176987142"/>
    <s v="1002285739"/>
    <s v="Afl"/>
    <s v="https://portal.dnb.de/opac.htm?method=simpleSearch&amp;cqlMode=true&amp;query=idn%3D1002285739"/>
    <s v="III 73, 19 b"/>
    <s v="III 73, 19b"/>
    <s v="X"/>
    <s v="Ledereinband"/>
    <x v="1"/>
    <s v="80° bis 110°, einseitig digitalisierbar?"/>
    <s v="fester Rücken mit Schmuckprägung"/>
    <m/>
    <s v="Papierumschlag "/>
    <s v="Ja"/>
    <n v="0"/>
    <m/>
    <m/>
    <m/>
    <m/>
    <m/>
    <m/>
    <m/>
    <m/>
    <s v="x"/>
    <x v="2"/>
    <m/>
    <m/>
    <s v="f/V"/>
    <m/>
    <m/>
    <m/>
    <m/>
    <m/>
    <s v="Pa"/>
    <m/>
    <m/>
    <m/>
    <m/>
    <m/>
    <m/>
    <m/>
    <m/>
    <m/>
    <m/>
    <m/>
    <m/>
    <m/>
    <s v="60"/>
    <m/>
    <m/>
    <m/>
    <s v="ja vor"/>
    <n v="0.5"/>
    <m/>
    <m/>
    <m/>
    <m/>
    <m/>
    <s v="x sauer"/>
    <s v="x"/>
    <m/>
    <m/>
    <s v="Umschlag (bes. Einband)"/>
    <s v="x"/>
    <m/>
    <s v="x"/>
    <m/>
    <m/>
    <m/>
    <m/>
    <m/>
    <m/>
    <m/>
    <m/>
    <m/>
    <s v="x"/>
    <n v="0.5"/>
    <m/>
    <m/>
    <m/>
    <m/>
    <m/>
    <m/>
    <m/>
    <m/>
    <m/>
    <m/>
    <m/>
    <m/>
    <m/>
    <m/>
    <m/>
    <m/>
    <m/>
    <m/>
    <m/>
    <m/>
  </r>
  <r>
    <b v="1"/>
    <n v="750"/>
    <s v="L-1556-315309423"/>
    <s v="1066850437"/>
    <s v="Aaf"/>
    <s v="https://portal.dnb.de/opac.htm?method=simpleSearch&amp;cqlMode=true&amp;query=idn%3D1066850437"/>
    <s v="III 73, 20"/>
    <s v="III 73, 20"/>
    <m/>
    <m/>
    <x v="3"/>
    <m/>
    <m/>
    <m/>
    <m/>
    <m/>
    <m/>
    <m/>
    <m/>
    <m/>
    <m/>
    <m/>
    <m/>
    <m/>
    <m/>
    <m/>
    <x v="7"/>
    <s v="x"/>
    <m/>
    <s v="h"/>
    <m/>
    <m/>
    <m/>
    <m/>
    <m/>
    <s v="Pa"/>
    <m/>
    <m/>
    <m/>
    <m/>
    <m/>
    <m/>
    <m/>
    <m/>
    <m/>
    <m/>
    <m/>
    <m/>
    <m/>
    <s v="110"/>
    <m/>
    <m/>
    <m/>
    <s v="n"/>
    <n v="0"/>
    <m/>
    <m/>
    <m/>
    <m/>
    <m/>
    <m/>
    <m/>
    <m/>
    <m/>
    <m/>
    <m/>
    <m/>
    <m/>
    <m/>
    <m/>
    <m/>
    <m/>
    <m/>
    <m/>
    <m/>
    <m/>
    <m/>
    <m/>
    <m/>
    <m/>
    <m/>
    <m/>
    <m/>
    <m/>
    <m/>
    <m/>
    <m/>
    <m/>
    <m/>
    <m/>
    <m/>
    <m/>
    <m/>
    <m/>
    <m/>
    <m/>
    <m/>
    <m/>
    <m/>
  </r>
  <r>
    <b v="1"/>
    <n v="751"/>
    <s v="L-1507-315176296"/>
    <s v="1066753873"/>
    <s v="Aaf"/>
    <s v="https://portal.dnb.de/opac.htm?method=simpleSearch&amp;cqlMode=true&amp;query=idn%3D1066753873"/>
    <s v="III 73, 21"/>
    <s v="III 73, 21"/>
    <s v="X"/>
    <s v="Gewebeeinband, Schließen, erhabene Buchbeschläge"/>
    <x v="1"/>
    <s v="80° bis 110°, einseitig digitalisierbar?"/>
    <s v="hohler Rücken"/>
    <m/>
    <s v="Buchschuh"/>
    <s v="Nein, Signaturfahne austauschen"/>
    <n v="0"/>
    <m/>
    <s v="mit Blindmaterial"/>
    <m/>
    <m/>
    <m/>
    <m/>
    <m/>
    <m/>
    <m/>
    <x v="0"/>
    <m/>
    <m/>
    <m/>
    <m/>
    <m/>
    <m/>
    <m/>
    <m/>
    <m/>
    <m/>
    <m/>
    <m/>
    <m/>
    <m/>
    <m/>
    <m/>
    <m/>
    <m/>
    <m/>
    <m/>
    <m/>
    <m/>
    <m/>
    <m/>
    <m/>
    <m/>
    <m/>
    <n v="0"/>
    <m/>
    <m/>
    <m/>
    <m/>
    <m/>
    <m/>
    <m/>
    <m/>
    <m/>
    <m/>
    <m/>
    <m/>
    <m/>
    <m/>
    <m/>
    <m/>
    <m/>
    <m/>
    <m/>
    <m/>
    <m/>
    <m/>
    <m/>
    <m/>
    <m/>
    <m/>
    <m/>
    <m/>
    <m/>
    <m/>
    <m/>
    <m/>
    <m/>
    <m/>
    <m/>
    <m/>
    <m/>
    <m/>
    <m/>
    <m/>
    <m/>
    <m/>
    <m/>
    <m/>
  </r>
  <r>
    <b v="1"/>
    <n v="802"/>
    <s v="L-1536-156637766"/>
    <s v="994566468"/>
    <s v="Aal"/>
    <s v="https://portal.dnb.de/opac.htm?method=simpleSearch&amp;cqlMode=true&amp;query=idn%3D994566468"/>
    <s v="III 73, 21 a"/>
    <s v="III 73, 21a"/>
    <s v="X"/>
    <s v="Ledereinband"/>
    <x v="1"/>
    <s v="80° bis 110°, einseitig digitalisierbar?"/>
    <s v="Schrift bis in den Falz"/>
    <m/>
    <s v="Kassette"/>
    <s v="Nein, Signaturfahne austauschen"/>
    <n v="0"/>
    <m/>
    <s v="Fragmente beiliegend"/>
    <m/>
    <m/>
    <m/>
    <m/>
    <m/>
    <m/>
    <m/>
    <x v="0"/>
    <m/>
    <m/>
    <m/>
    <m/>
    <m/>
    <m/>
    <m/>
    <m/>
    <m/>
    <m/>
    <m/>
    <m/>
    <m/>
    <m/>
    <m/>
    <m/>
    <m/>
    <m/>
    <m/>
    <m/>
    <m/>
    <m/>
    <m/>
    <m/>
    <m/>
    <m/>
    <m/>
    <n v="0"/>
    <m/>
    <m/>
    <m/>
    <m/>
    <m/>
    <m/>
    <m/>
    <m/>
    <m/>
    <m/>
    <m/>
    <m/>
    <m/>
    <m/>
    <m/>
    <m/>
    <m/>
    <m/>
    <m/>
    <m/>
    <m/>
    <m/>
    <m/>
    <m/>
    <m/>
    <m/>
    <m/>
    <m/>
    <m/>
    <m/>
    <m/>
    <m/>
    <m/>
    <m/>
    <m/>
    <m/>
    <m/>
    <m/>
    <m/>
    <m/>
    <m/>
    <m/>
    <m/>
    <m/>
  </r>
  <r>
    <b v="1"/>
    <n v="752"/>
    <s v="L-1509-315199296"/>
    <s v="1066777330"/>
    <s v="Aaf"/>
    <s v="https://portal.dnb.de/opac.htm?method=simpleSearch&amp;cqlMode=true&amp;query=idn%3D1066777330"/>
    <s v="III 73, 22"/>
    <s v="III 73, 22"/>
    <s v="X"/>
    <s v="Halbgewebeband"/>
    <x v="1"/>
    <s v="80° bis 110°, einseitig digitalisierbar?"/>
    <s v="hohler Rücken"/>
    <m/>
    <m/>
    <s v="Signaturfahne austauschen"/>
    <n v="0"/>
    <m/>
    <s v="mit Blindmaterial"/>
    <m/>
    <m/>
    <m/>
    <m/>
    <m/>
    <m/>
    <m/>
    <x v="0"/>
    <m/>
    <m/>
    <m/>
    <m/>
    <m/>
    <m/>
    <m/>
    <m/>
    <m/>
    <m/>
    <m/>
    <m/>
    <m/>
    <m/>
    <m/>
    <m/>
    <m/>
    <m/>
    <m/>
    <m/>
    <m/>
    <m/>
    <m/>
    <m/>
    <m/>
    <m/>
    <m/>
    <n v="0"/>
    <m/>
    <m/>
    <m/>
    <m/>
    <m/>
    <m/>
    <m/>
    <m/>
    <m/>
    <m/>
    <m/>
    <m/>
    <m/>
    <m/>
    <m/>
    <m/>
    <m/>
    <m/>
    <m/>
    <m/>
    <m/>
    <m/>
    <m/>
    <m/>
    <m/>
    <m/>
    <m/>
    <m/>
    <m/>
    <m/>
    <m/>
    <m/>
    <m/>
    <m/>
    <m/>
    <m/>
    <m/>
    <m/>
    <m/>
    <m/>
    <m/>
    <m/>
    <m/>
    <m/>
  </r>
  <r>
    <b v="0"/>
    <n v="753"/>
    <s v="L-1512-315468505"/>
    <s v="1066940746"/>
    <m/>
    <s v="https://portal.dnb.de/opac.htm?method=simpleSearch&amp;cqlMode=true&amp;query=idn%3D1066940746"/>
    <s v="III 73, 23"/>
    <m/>
    <s v="X"/>
    <s v="Gewebeeinband, Schließen, erhabene Buchbeschläge"/>
    <x v="1"/>
    <s v="80° bis 110°, einseitig digitalisierbar?"/>
    <s v="hohler Rücken"/>
    <m/>
    <s v="Buchschuh"/>
    <s v="Nein, Signaturfahne austauschen"/>
    <n v="0"/>
    <m/>
    <m/>
    <m/>
    <m/>
    <m/>
    <m/>
    <m/>
    <m/>
    <m/>
    <x v="0"/>
    <m/>
    <m/>
    <m/>
    <m/>
    <m/>
    <m/>
    <m/>
    <m/>
    <m/>
    <m/>
    <m/>
    <m/>
    <m/>
    <m/>
    <m/>
    <m/>
    <m/>
    <m/>
    <m/>
    <m/>
    <m/>
    <m/>
    <m/>
    <m/>
    <m/>
    <m/>
    <m/>
    <n v="0"/>
    <m/>
    <m/>
    <m/>
    <m/>
    <m/>
    <m/>
    <m/>
    <m/>
    <m/>
    <m/>
    <m/>
    <m/>
    <m/>
    <m/>
    <m/>
    <m/>
    <m/>
    <m/>
    <m/>
    <m/>
    <m/>
    <m/>
    <m/>
    <m/>
    <m/>
    <m/>
    <m/>
    <m/>
    <m/>
    <m/>
    <m/>
    <m/>
    <m/>
    <m/>
    <m/>
    <m/>
    <m/>
    <m/>
    <m/>
    <m/>
    <m/>
    <m/>
    <m/>
    <m/>
  </r>
  <r>
    <b v="1"/>
    <m/>
    <s v="L-9999-413885623"/>
    <s v="1137732741"/>
    <s v="Qd"/>
    <m/>
    <s v="III 73, 23"/>
    <s v="III 73, 23"/>
    <m/>
    <m/>
    <x v="0"/>
    <m/>
    <m/>
    <m/>
    <m/>
    <m/>
    <m/>
    <m/>
    <m/>
    <m/>
    <m/>
    <m/>
    <m/>
    <m/>
    <m/>
    <m/>
    <x v="0"/>
    <m/>
    <m/>
    <m/>
    <m/>
    <m/>
    <m/>
    <m/>
    <m/>
    <m/>
    <m/>
    <m/>
    <m/>
    <m/>
    <m/>
    <m/>
    <m/>
    <m/>
    <m/>
    <m/>
    <m/>
    <m/>
    <m/>
    <m/>
    <m/>
    <m/>
    <m/>
    <m/>
    <m/>
    <m/>
    <m/>
    <m/>
    <m/>
    <m/>
    <m/>
    <m/>
    <m/>
    <m/>
    <m/>
    <m/>
    <m/>
    <m/>
    <m/>
    <m/>
    <m/>
    <m/>
    <m/>
    <m/>
    <m/>
    <m/>
    <m/>
    <m/>
    <m/>
    <m/>
    <m/>
    <m/>
    <m/>
    <m/>
    <m/>
    <m/>
    <m/>
    <m/>
    <m/>
    <m/>
    <m/>
    <m/>
    <m/>
    <m/>
    <m/>
    <m/>
    <m/>
    <m/>
    <m/>
  </r>
  <r>
    <b v="0"/>
    <n v="803"/>
    <s v="L-1512-66771572X"/>
    <s v="1207351512"/>
    <m/>
    <s v="https://portal.dnb.de/opac.htm?method=simpleSearch&amp;cqlMode=true&amp;query=idn%3D1207351512"/>
    <s v="III 73, 23 (angebunden)"/>
    <m/>
    <m/>
    <m/>
    <x v="0"/>
    <m/>
    <m/>
    <m/>
    <m/>
    <m/>
    <m/>
    <m/>
    <m/>
    <m/>
    <m/>
    <m/>
    <m/>
    <m/>
    <m/>
    <m/>
    <x v="0"/>
    <m/>
    <m/>
    <m/>
    <m/>
    <m/>
    <m/>
    <m/>
    <m/>
    <m/>
    <m/>
    <m/>
    <m/>
    <m/>
    <m/>
    <m/>
    <m/>
    <m/>
    <m/>
    <m/>
    <m/>
    <m/>
    <m/>
    <m/>
    <m/>
    <m/>
    <m/>
    <m/>
    <n v="0"/>
    <m/>
    <m/>
    <m/>
    <m/>
    <m/>
    <m/>
    <m/>
    <m/>
    <m/>
    <m/>
    <m/>
    <m/>
    <m/>
    <m/>
    <m/>
    <m/>
    <m/>
    <m/>
    <m/>
    <m/>
    <m/>
    <m/>
    <m/>
    <m/>
    <m/>
    <m/>
    <m/>
    <m/>
    <m/>
    <m/>
    <m/>
    <m/>
    <m/>
    <m/>
    <m/>
    <m/>
    <m/>
    <m/>
    <m/>
    <m/>
    <m/>
    <m/>
    <m/>
    <m/>
  </r>
  <r>
    <b v="1"/>
    <n v="804"/>
    <s v="L-1813-162058691"/>
    <s v="99637356X"/>
    <s v="Aal"/>
    <s v="https://portal.dnb.de/opac.htm?method=simpleSearch&amp;cqlMode=true&amp;query=idn%3D99637356X"/>
    <s v="III 73, 23 a"/>
    <s v="III 73, 23 a"/>
    <m/>
    <m/>
    <x v="3"/>
    <m/>
    <m/>
    <m/>
    <m/>
    <m/>
    <m/>
    <m/>
    <m/>
    <m/>
    <m/>
    <m/>
    <m/>
    <m/>
    <m/>
    <m/>
    <x v="3"/>
    <m/>
    <s v="x"/>
    <s v="f"/>
    <m/>
    <m/>
    <m/>
    <m/>
    <m/>
    <s v="Pa"/>
    <m/>
    <m/>
    <m/>
    <m/>
    <s v="x"/>
    <m/>
    <m/>
    <m/>
    <m/>
    <m/>
    <m/>
    <n v="0"/>
    <s v="x"/>
    <s v="max 110"/>
    <m/>
    <m/>
    <m/>
    <s v="n"/>
    <n v="0"/>
    <m/>
    <s v="Gewebe"/>
    <m/>
    <m/>
    <m/>
    <m/>
    <m/>
    <m/>
    <m/>
    <m/>
    <m/>
    <m/>
    <m/>
    <m/>
    <m/>
    <m/>
    <m/>
    <m/>
    <m/>
    <m/>
    <m/>
    <m/>
    <m/>
    <m/>
    <m/>
    <m/>
    <m/>
    <m/>
    <m/>
    <m/>
    <m/>
    <m/>
    <m/>
    <m/>
    <m/>
    <m/>
    <m/>
    <m/>
    <m/>
    <m/>
    <m/>
    <m/>
    <m/>
    <m/>
  </r>
  <r>
    <b v="1"/>
    <n v="805"/>
    <s v="L-1513-154629308"/>
    <s v="994151691"/>
    <s v="Aal"/>
    <s v="https://portal.dnb.de/opac.htm?method=simpleSearch&amp;cqlMode=true&amp;query=idn%3D994151691"/>
    <s v="III 73, 23 a"/>
    <s v="III 73, 23a"/>
    <m/>
    <m/>
    <x v="0"/>
    <m/>
    <m/>
    <m/>
    <m/>
    <m/>
    <m/>
    <m/>
    <m/>
    <m/>
    <m/>
    <m/>
    <m/>
    <m/>
    <m/>
    <m/>
    <x v="0"/>
    <m/>
    <m/>
    <m/>
    <m/>
    <m/>
    <m/>
    <m/>
    <m/>
    <m/>
    <m/>
    <m/>
    <m/>
    <m/>
    <m/>
    <m/>
    <m/>
    <m/>
    <m/>
    <m/>
    <m/>
    <m/>
    <m/>
    <m/>
    <m/>
    <m/>
    <m/>
    <m/>
    <n v="0"/>
    <m/>
    <m/>
    <m/>
    <m/>
    <m/>
    <m/>
    <m/>
    <m/>
    <m/>
    <m/>
    <m/>
    <m/>
    <m/>
    <m/>
    <m/>
    <m/>
    <m/>
    <m/>
    <m/>
    <m/>
    <m/>
    <m/>
    <m/>
    <m/>
    <m/>
    <m/>
    <m/>
    <m/>
    <m/>
    <m/>
    <m/>
    <m/>
    <m/>
    <m/>
    <m/>
    <m/>
    <m/>
    <m/>
    <m/>
    <m/>
    <m/>
    <m/>
    <m/>
    <m/>
  </r>
  <r>
    <b v="1"/>
    <n v="754"/>
    <s v="L-1510-315461829"/>
    <s v="1066933766"/>
    <s v="Aaf"/>
    <s v="https://portal.dnb.de/opac.htm?method=simpleSearch&amp;cqlMode=true&amp;query=idn%3D1066933766"/>
    <s v="III 73, 24"/>
    <s v="III 73, 24"/>
    <s v="X"/>
    <s v="Halbledereinband, Schließen, erhabene Buchbeschläge"/>
    <x v="2"/>
    <s v="180°"/>
    <s v="hohler Rücken"/>
    <m/>
    <s v="Buchschuh"/>
    <s v="Nein"/>
    <m/>
    <m/>
    <m/>
    <m/>
    <m/>
    <m/>
    <m/>
    <m/>
    <m/>
    <m/>
    <x v="6"/>
    <s v="x"/>
    <m/>
    <s v="h/E"/>
    <m/>
    <m/>
    <m/>
    <m/>
    <m/>
    <s v="Pa"/>
    <m/>
    <m/>
    <m/>
    <m/>
    <m/>
    <m/>
    <m/>
    <m/>
    <m/>
    <m/>
    <m/>
    <m/>
    <m/>
    <s v="60"/>
    <m/>
    <m/>
    <m/>
    <s v="n"/>
    <n v="0"/>
    <m/>
    <m/>
    <m/>
    <s v="x"/>
    <m/>
    <m/>
    <m/>
    <s v="Schaden stabil"/>
    <m/>
    <m/>
    <m/>
    <m/>
    <m/>
    <m/>
    <m/>
    <m/>
    <m/>
    <m/>
    <m/>
    <m/>
    <m/>
    <m/>
    <m/>
    <m/>
    <m/>
    <m/>
    <m/>
    <m/>
    <m/>
    <m/>
    <m/>
    <m/>
    <m/>
    <m/>
    <m/>
    <m/>
    <m/>
    <m/>
    <m/>
    <m/>
    <m/>
    <m/>
    <m/>
    <m/>
  </r>
  <r>
    <b v="1"/>
    <n v="755"/>
    <s v="L-1514-315333987"/>
    <s v="1066876231"/>
    <s v="Aaf"/>
    <s v="https://portal.dnb.de/opac.htm?method=simpleSearch&amp;cqlMode=true&amp;query=idn%3D1066876231"/>
    <s v="III 73, 25"/>
    <s v="III 73, 25"/>
    <m/>
    <s v="Ledereinband, Schließen, erhabene Buchbeschläge"/>
    <x v="2"/>
    <s v="180°"/>
    <s v="fester Rücken mit Schmuckprägung"/>
    <m/>
    <m/>
    <m/>
    <n v="2"/>
    <m/>
    <m/>
    <m/>
    <m/>
    <m/>
    <m/>
    <m/>
    <m/>
    <m/>
    <x v="2"/>
    <s v="x"/>
    <m/>
    <s v="f/V"/>
    <m/>
    <m/>
    <m/>
    <m/>
    <m/>
    <s v="Pa"/>
    <m/>
    <m/>
    <m/>
    <m/>
    <m/>
    <m/>
    <m/>
    <m/>
    <m/>
    <m/>
    <m/>
    <m/>
    <m/>
    <s v="0"/>
    <m/>
    <m/>
    <m/>
    <s v="n"/>
    <n v="0"/>
    <m/>
    <m/>
    <m/>
    <m/>
    <m/>
    <m/>
    <m/>
    <m/>
    <m/>
    <m/>
    <m/>
    <m/>
    <m/>
    <m/>
    <m/>
    <m/>
    <m/>
    <m/>
    <m/>
    <m/>
    <m/>
    <m/>
    <m/>
    <m/>
    <m/>
    <m/>
    <m/>
    <m/>
    <m/>
    <m/>
    <m/>
    <m/>
    <m/>
    <m/>
    <m/>
    <m/>
    <m/>
    <m/>
    <m/>
    <m/>
    <m/>
    <m/>
    <m/>
    <m/>
  </r>
  <r>
    <b v="1"/>
    <n v="756"/>
    <s v="L-1514-314736093"/>
    <s v="1066488770"/>
    <s v="Aaf"/>
    <s v="https://portal.dnb.de/opac.htm?method=simpleSearch&amp;cqlMode=true&amp;query=idn%3D1066488770"/>
    <s v="III 73, 26"/>
    <s v="III 73, 26"/>
    <s v="X"/>
    <s v="Ledereinband"/>
    <x v="1"/>
    <s v="80° bis 110°, einseitig digitalisierbar?"/>
    <s v="fester Rücken mit Schmuckprägung, Schrift bis in den Falz"/>
    <m/>
    <m/>
    <s v="Signaturfahne austauschen"/>
    <n v="0"/>
    <m/>
    <m/>
    <m/>
    <m/>
    <m/>
    <m/>
    <m/>
    <m/>
    <m/>
    <x v="0"/>
    <m/>
    <m/>
    <m/>
    <m/>
    <m/>
    <m/>
    <m/>
    <m/>
    <m/>
    <m/>
    <m/>
    <m/>
    <m/>
    <m/>
    <m/>
    <m/>
    <m/>
    <m/>
    <m/>
    <m/>
    <m/>
    <m/>
    <m/>
    <m/>
    <m/>
    <m/>
    <m/>
    <n v="0"/>
    <m/>
    <m/>
    <m/>
    <m/>
    <m/>
    <m/>
    <m/>
    <m/>
    <m/>
    <m/>
    <m/>
    <m/>
    <m/>
    <m/>
    <m/>
    <m/>
    <m/>
    <m/>
    <m/>
    <m/>
    <m/>
    <m/>
    <m/>
    <m/>
    <m/>
    <m/>
    <m/>
    <m/>
    <m/>
    <m/>
    <m/>
    <m/>
    <m/>
    <m/>
    <m/>
    <m/>
    <m/>
    <m/>
    <m/>
    <m/>
    <m/>
    <m/>
    <m/>
    <m/>
  </r>
  <r>
    <b v="1"/>
    <n v="757"/>
    <s v="L-1510-315465328"/>
    <s v="1066937478"/>
    <s v="Aaf"/>
    <s v="https://portal.dnb.de/opac.htm?method=simpleSearch&amp;cqlMode=true&amp;query=idn%3D1066937478"/>
    <s v="III 73, 27"/>
    <s v="III 73, 27"/>
    <s v="X"/>
    <s v="Pergamentband"/>
    <x v="1"/>
    <s v="80° bis 110°, einseitig digitalisierbar?"/>
    <s v="hohler Rücken"/>
    <m/>
    <m/>
    <m/>
    <n v="0"/>
    <m/>
    <m/>
    <m/>
    <m/>
    <m/>
    <m/>
    <m/>
    <m/>
    <m/>
    <x v="0"/>
    <m/>
    <m/>
    <m/>
    <m/>
    <m/>
    <m/>
    <m/>
    <m/>
    <m/>
    <m/>
    <m/>
    <m/>
    <m/>
    <m/>
    <m/>
    <m/>
    <m/>
    <m/>
    <m/>
    <m/>
    <m/>
    <m/>
    <m/>
    <m/>
    <m/>
    <m/>
    <m/>
    <n v="0"/>
    <m/>
    <m/>
    <m/>
    <m/>
    <m/>
    <m/>
    <m/>
    <m/>
    <m/>
    <m/>
    <m/>
    <m/>
    <m/>
    <m/>
    <m/>
    <m/>
    <m/>
    <m/>
    <m/>
    <m/>
    <m/>
    <m/>
    <m/>
    <m/>
    <m/>
    <m/>
    <m/>
    <m/>
    <m/>
    <m/>
    <m/>
    <m/>
    <m/>
    <m/>
    <m/>
    <m/>
    <m/>
    <m/>
    <m/>
    <m/>
    <m/>
    <m/>
    <m/>
    <m/>
  </r>
  <r>
    <b v="1"/>
    <n v="758"/>
    <s v="L-1512-314736255"/>
    <s v="1066488940"/>
    <s v="Aaf"/>
    <s v="https://portal.dnb.de/opac.htm?method=simpleSearch&amp;cqlMode=true&amp;query=idn%3D1066488940"/>
    <s v="III 73, 28"/>
    <s v="III 73, 28"/>
    <s v="X"/>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n v="759"/>
    <s v="L-1514-31546304X"/>
    <s v="106693505X"/>
    <s v="Aaf"/>
    <s v="https://portal.dnb.de/opac.htm?method=simpleSearch&amp;cqlMode=true&amp;query=idn%3D106693505X"/>
    <s v="III 73, 29"/>
    <s v="III 73, 29"/>
    <s v="X"/>
    <s v="Ledereinband"/>
    <x v="1"/>
    <s v="nur sehr geringer Öffnungswinkel"/>
    <s v="hohler Rücken, Schrift bis in den Falz"/>
    <m/>
    <m/>
    <s v="Signaturfahne austauschen"/>
    <n v="0"/>
    <m/>
    <m/>
    <m/>
    <m/>
    <m/>
    <m/>
    <m/>
    <m/>
    <m/>
    <x v="0"/>
    <m/>
    <m/>
    <m/>
    <m/>
    <m/>
    <m/>
    <m/>
    <m/>
    <m/>
    <m/>
    <m/>
    <m/>
    <m/>
    <m/>
    <m/>
    <m/>
    <m/>
    <m/>
    <m/>
    <m/>
    <m/>
    <m/>
    <m/>
    <m/>
    <m/>
    <m/>
    <m/>
    <n v="0"/>
    <m/>
    <m/>
    <m/>
    <m/>
    <m/>
    <m/>
    <m/>
    <m/>
    <m/>
    <m/>
    <m/>
    <m/>
    <m/>
    <m/>
    <m/>
    <m/>
    <m/>
    <m/>
    <m/>
    <m/>
    <m/>
    <m/>
    <m/>
    <m/>
    <m/>
    <m/>
    <m/>
    <m/>
    <m/>
    <m/>
    <m/>
    <m/>
    <m/>
    <m/>
    <m/>
    <m/>
    <m/>
    <m/>
    <m/>
    <m/>
    <m/>
    <m/>
    <m/>
    <m/>
  </r>
  <r>
    <b v="1"/>
    <n v="760"/>
    <s v="L-1523-315469390"/>
    <s v="1066941742"/>
    <s v="AaB"/>
    <s v="https://portal.dnb.de/opac.htm?method=simpleSearch&amp;cqlMode=true&amp;query=idn%3D1066941742"/>
    <s v="III 73, 30"/>
    <s v="III 73, 30"/>
    <s v="X"/>
    <s v="Ledereinband, Schließen, erhabene Buchbeschläge"/>
    <x v="2"/>
    <s v="80° bis 110°, einseitig digitalisierbar?"/>
    <s v="fester Rücken mit Schmuckprägung"/>
    <m/>
    <s v="Buchschuh"/>
    <s v="Nein"/>
    <n v="2"/>
    <s v="lose Seiten befestigen"/>
    <m/>
    <m/>
    <m/>
    <m/>
    <m/>
    <m/>
    <m/>
    <m/>
    <x v="0"/>
    <m/>
    <m/>
    <m/>
    <m/>
    <m/>
    <m/>
    <m/>
    <m/>
    <m/>
    <m/>
    <m/>
    <m/>
    <m/>
    <m/>
    <m/>
    <m/>
    <m/>
    <m/>
    <m/>
    <m/>
    <m/>
    <m/>
    <m/>
    <m/>
    <m/>
    <m/>
    <m/>
    <n v="0"/>
    <m/>
    <m/>
    <m/>
    <m/>
    <m/>
    <m/>
    <m/>
    <m/>
    <m/>
    <m/>
    <m/>
    <m/>
    <m/>
    <m/>
    <m/>
    <m/>
    <m/>
    <m/>
    <m/>
    <m/>
    <m/>
    <m/>
    <m/>
    <m/>
    <m/>
    <m/>
    <m/>
    <m/>
    <m/>
    <m/>
    <m/>
    <m/>
    <m/>
    <m/>
    <m/>
    <m/>
    <m/>
    <m/>
    <m/>
    <m/>
    <m/>
    <m/>
    <m/>
    <m/>
  </r>
  <r>
    <b v="1"/>
    <n v="761"/>
    <s v="L-1514-315328649"/>
    <s v="1066870756"/>
    <s v="Aaf"/>
    <s v="https://portal.dnb.de/opac.htm?method=simpleSearch&amp;cqlMode=true&amp;query=idn%3D1066870756"/>
    <s v="III 73, 31"/>
    <s v="III 73, 31"/>
    <s v="X"/>
    <s v="Gewebeeinband"/>
    <x v="1"/>
    <s v="80° bis 110°, einseitig digitalisierbar?"/>
    <s v="hohler Rücken"/>
    <m/>
    <m/>
    <s v="Signaturfahne austauschen"/>
    <n v="0"/>
    <m/>
    <m/>
    <m/>
    <m/>
    <m/>
    <m/>
    <m/>
    <m/>
    <m/>
    <x v="0"/>
    <m/>
    <m/>
    <m/>
    <m/>
    <m/>
    <m/>
    <m/>
    <m/>
    <m/>
    <m/>
    <m/>
    <m/>
    <m/>
    <m/>
    <m/>
    <m/>
    <m/>
    <m/>
    <m/>
    <m/>
    <m/>
    <m/>
    <m/>
    <m/>
    <m/>
    <m/>
    <m/>
    <n v="0"/>
    <m/>
    <m/>
    <m/>
    <m/>
    <m/>
    <m/>
    <m/>
    <m/>
    <m/>
    <m/>
    <m/>
    <m/>
    <m/>
    <m/>
    <m/>
    <m/>
    <m/>
    <m/>
    <m/>
    <m/>
    <m/>
    <m/>
    <m/>
    <m/>
    <m/>
    <m/>
    <m/>
    <m/>
    <m/>
    <m/>
    <m/>
    <m/>
    <m/>
    <m/>
    <m/>
    <m/>
    <m/>
    <m/>
    <m/>
    <m/>
    <m/>
    <m/>
    <m/>
    <m/>
  </r>
  <r>
    <b v="1"/>
    <n v="806"/>
    <s v="L-1514-315470828"/>
    <s v="1066943184"/>
    <s v="Aaf"/>
    <s v="https://portal.dnb.de/opac.htm?method=simpleSearch&amp;cqlMode=true&amp;query=idn%3D1066943184"/>
    <s v="III 73, 31/a"/>
    <s v="III 73, 31/a"/>
    <s v="X"/>
    <s v="Papier- oder Pappeinband"/>
    <x v="1"/>
    <s v="180°"/>
    <s v="hohler Rücken"/>
    <m/>
    <m/>
    <s v="Signaturfahne austauschen"/>
    <n v="0"/>
    <m/>
    <m/>
    <m/>
    <m/>
    <m/>
    <m/>
    <m/>
    <m/>
    <m/>
    <x v="5"/>
    <m/>
    <m/>
    <s v="h/E"/>
    <m/>
    <m/>
    <m/>
    <m/>
    <m/>
    <s v="Pa"/>
    <m/>
    <m/>
    <m/>
    <m/>
    <m/>
    <m/>
    <m/>
    <m/>
    <m/>
    <m/>
    <m/>
    <m/>
    <m/>
    <s v="110"/>
    <m/>
    <m/>
    <m/>
    <s v="n"/>
    <n v="0"/>
    <m/>
    <m/>
    <m/>
    <m/>
    <m/>
    <m/>
    <m/>
    <s v="Schaden stabil"/>
    <m/>
    <m/>
    <m/>
    <m/>
    <m/>
    <m/>
    <m/>
    <m/>
    <m/>
    <m/>
    <m/>
    <m/>
    <m/>
    <m/>
    <m/>
    <m/>
    <m/>
    <m/>
    <m/>
    <m/>
    <m/>
    <m/>
    <m/>
    <m/>
    <m/>
    <m/>
    <m/>
    <m/>
    <m/>
    <m/>
    <m/>
    <m/>
    <m/>
    <m/>
    <m/>
    <m/>
  </r>
  <r>
    <b v="1"/>
    <n v="762"/>
    <s v="L-1514-31506286X"/>
    <s v="1066674361"/>
    <s v="Aaf"/>
    <s v="https://portal.dnb.de/opac.htm?method=simpleSearch&amp;cqlMode=true&amp;query=idn%3D1066674361"/>
    <s v="III 73, 32"/>
    <s v="III 73, 32"/>
    <m/>
    <s v="Pergamentband"/>
    <x v="2"/>
    <s v="180°"/>
    <s v="hohler Rücken"/>
    <m/>
    <s v="Kassette"/>
    <s v="Nein"/>
    <n v="0"/>
    <m/>
    <m/>
    <m/>
    <m/>
    <m/>
    <m/>
    <m/>
    <m/>
    <m/>
    <x v="0"/>
    <m/>
    <m/>
    <m/>
    <m/>
    <m/>
    <m/>
    <m/>
    <m/>
    <m/>
    <m/>
    <m/>
    <m/>
    <m/>
    <m/>
    <m/>
    <m/>
    <m/>
    <m/>
    <m/>
    <m/>
    <m/>
    <m/>
    <m/>
    <m/>
    <m/>
    <m/>
    <m/>
    <n v="0"/>
    <m/>
    <m/>
    <m/>
    <m/>
    <m/>
    <m/>
    <m/>
    <m/>
    <m/>
    <m/>
    <m/>
    <m/>
    <m/>
    <m/>
    <m/>
    <m/>
    <m/>
    <m/>
    <m/>
    <m/>
    <m/>
    <m/>
    <m/>
    <m/>
    <m/>
    <m/>
    <m/>
    <m/>
    <m/>
    <m/>
    <m/>
    <m/>
    <m/>
    <m/>
    <m/>
    <m/>
    <m/>
    <m/>
    <m/>
    <m/>
    <m/>
    <m/>
    <m/>
    <m/>
  </r>
  <r>
    <b v="1"/>
    <m/>
    <s v="L-1520-833772759"/>
    <s v="1268677469"/>
    <s v="Aa"/>
    <m/>
    <s v="III 73, 32"/>
    <s v="III 73, 36"/>
    <m/>
    <m/>
    <x v="0"/>
    <m/>
    <m/>
    <m/>
    <m/>
    <m/>
    <m/>
    <m/>
    <m/>
    <m/>
    <m/>
    <m/>
    <m/>
    <m/>
    <m/>
    <m/>
    <x v="0"/>
    <m/>
    <m/>
    <m/>
    <m/>
    <m/>
    <m/>
    <m/>
    <m/>
    <m/>
    <m/>
    <m/>
    <m/>
    <m/>
    <m/>
    <m/>
    <m/>
    <m/>
    <m/>
    <m/>
    <m/>
    <m/>
    <m/>
    <m/>
    <m/>
    <m/>
    <m/>
    <m/>
    <m/>
    <m/>
    <m/>
    <m/>
    <m/>
    <m/>
    <m/>
    <m/>
    <m/>
    <m/>
    <m/>
    <m/>
    <m/>
    <m/>
    <m/>
    <m/>
    <m/>
    <m/>
    <m/>
    <m/>
    <m/>
    <m/>
    <m/>
    <m/>
    <m/>
    <m/>
    <m/>
    <m/>
    <m/>
    <m/>
    <m/>
    <m/>
    <m/>
    <m/>
    <m/>
    <m/>
    <m/>
    <m/>
    <m/>
    <m/>
    <m/>
    <m/>
    <m/>
    <m/>
    <m/>
  </r>
  <r>
    <b v="0"/>
    <n v="809"/>
    <s v="L-1509-156069016"/>
    <s v="99451011X"/>
    <m/>
    <s v="https://portal.dnb.de/opac.htm?method=simpleSearch&amp;cqlMode=true&amp;query=idn%3D99451011X"/>
    <s v="III 73, 32 a"/>
    <m/>
    <s v="X"/>
    <s v="Halbledereinband, Schließen, erhabene Buchbeschläge"/>
    <x v="2"/>
    <s v="80° bis 110°, einseitig digitalisierbar?"/>
    <s v="fester Rücken mit Schmuckprägung, Schrift bis in den Falz"/>
    <m/>
    <s v="Buchschuh"/>
    <s v="Nein"/>
    <n v="1"/>
    <m/>
    <m/>
    <m/>
    <m/>
    <m/>
    <m/>
    <m/>
    <m/>
    <m/>
    <x v="0"/>
    <m/>
    <m/>
    <m/>
    <m/>
    <m/>
    <m/>
    <m/>
    <m/>
    <m/>
    <m/>
    <m/>
    <m/>
    <m/>
    <m/>
    <m/>
    <m/>
    <m/>
    <m/>
    <m/>
    <m/>
    <m/>
    <m/>
    <m/>
    <m/>
    <m/>
    <m/>
    <m/>
    <n v="0"/>
    <m/>
    <m/>
    <m/>
    <m/>
    <m/>
    <m/>
    <m/>
    <m/>
    <m/>
    <m/>
    <m/>
    <m/>
    <m/>
    <m/>
    <m/>
    <m/>
    <m/>
    <m/>
    <m/>
    <m/>
    <m/>
    <m/>
    <m/>
    <m/>
    <m/>
    <m/>
    <m/>
    <m/>
    <m/>
    <m/>
    <m/>
    <m/>
    <m/>
    <m/>
    <m/>
    <m/>
    <m/>
    <m/>
    <m/>
    <m/>
    <m/>
    <m/>
    <m/>
    <m/>
  </r>
  <r>
    <b v="0"/>
    <n v="808"/>
    <s v="L-1509-17930125X"/>
    <s v="1003230245"/>
    <m/>
    <s v="https://portal.dnb.de/opac.htm?method=simpleSearch&amp;cqlMode=true&amp;query=idn%3D1003230245"/>
    <s v="III 73, 32 a  (1. Angebundenes Werk)"/>
    <m/>
    <m/>
    <m/>
    <x v="0"/>
    <m/>
    <m/>
    <m/>
    <m/>
    <m/>
    <m/>
    <m/>
    <m/>
    <m/>
    <m/>
    <m/>
    <m/>
    <m/>
    <m/>
    <m/>
    <x v="0"/>
    <m/>
    <m/>
    <m/>
    <m/>
    <m/>
    <m/>
    <m/>
    <m/>
    <m/>
    <m/>
    <m/>
    <m/>
    <m/>
    <m/>
    <m/>
    <m/>
    <m/>
    <m/>
    <m/>
    <m/>
    <m/>
    <m/>
    <m/>
    <m/>
    <m/>
    <m/>
    <m/>
    <n v="0"/>
    <m/>
    <m/>
    <m/>
    <m/>
    <m/>
    <m/>
    <m/>
    <m/>
    <m/>
    <m/>
    <m/>
    <m/>
    <m/>
    <m/>
    <m/>
    <m/>
    <m/>
    <m/>
    <m/>
    <m/>
    <m/>
    <m/>
    <m/>
    <m/>
    <m/>
    <m/>
    <m/>
    <m/>
    <m/>
    <m/>
    <m/>
    <m/>
    <m/>
    <m/>
    <m/>
    <m/>
    <m/>
    <m/>
    <m/>
    <m/>
    <m/>
    <m/>
    <m/>
    <m/>
  </r>
  <r>
    <b v="0"/>
    <n v="807"/>
    <s v="L-1511-17930142X"/>
    <s v="1003230415"/>
    <m/>
    <s v="https://portal.dnb.de/opac.htm?method=simpleSearch&amp;cqlMode=true&amp;query=idn%3D1003230415"/>
    <s v="III 73, 32 a  (2. Angebundenes Werk)"/>
    <m/>
    <m/>
    <m/>
    <x v="0"/>
    <m/>
    <m/>
    <m/>
    <m/>
    <m/>
    <m/>
    <m/>
    <m/>
    <m/>
    <m/>
    <m/>
    <m/>
    <m/>
    <m/>
    <m/>
    <x v="0"/>
    <m/>
    <m/>
    <m/>
    <m/>
    <m/>
    <m/>
    <m/>
    <m/>
    <m/>
    <m/>
    <m/>
    <m/>
    <m/>
    <m/>
    <m/>
    <m/>
    <m/>
    <m/>
    <m/>
    <m/>
    <m/>
    <m/>
    <m/>
    <m/>
    <m/>
    <m/>
    <m/>
    <n v="0"/>
    <m/>
    <m/>
    <m/>
    <m/>
    <m/>
    <m/>
    <m/>
    <m/>
    <m/>
    <m/>
    <m/>
    <m/>
    <m/>
    <m/>
    <m/>
    <m/>
    <m/>
    <m/>
    <m/>
    <m/>
    <m/>
    <m/>
    <m/>
    <m/>
    <m/>
    <m/>
    <m/>
    <m/>
    <m/>
    <m/>
    <m/>
    <m/>
    <m/>
    <m/>
    <m/>
    <m/>
    <m/>
    <m/>
    <m/>
    <m/>
    <m/>
    <m/>
    <m/>
    <m/>
  </r>
  <r>
    <b v="1"/>
    <m/>
    <s v="L-1509-765660482"/>
    <s v="1253118221"/>
    <s v="Qd"/>
    <m/>
    <s v="III 73, 32a"/>
    <s v="III 73, 32a"/>
    <m/>
    <m/>
    <x v="0"/>
    <m/>
    <m/>
    <m/>
    <m/>
    <m/>
    <m/>
    <m/>
    <m/>
    <m/>
    <m/>
    <m/>
    <m/>
    <m/>
    <m/>
    <m/>
    <x v="0"/>
    <m/>
    <m/>
    <m/>
    <m/>
    <m/>
    <m/>
    <m/>
    <m/>
    <m/>
    <m/>
    <m/>
    <m/>
    <m/>
    <m/>
    <m/>
    <m/>
    <m/>
    <m/>
    <m/>
    <m/>
    <m/>
    <m/>
    <m/>
    <m/>
    <m/>
    <m/>
    <m/>
    <m/>
    <m/>
    <m/>
    <m/>
    <m/>
    <m/>
    <m/>
    <m/>
    <m/>
    <m/>
    <m/>
    <m/>
    <m/>
    <m/>
    <m/>
    <m/>
    <m/>
    <m/>
    <m/>
    <m/>
    <m/>
    <m/>
    <m/>
    <m/>
    <m/>
    <m/>
    <m/>
    <m/>
    <m/>
    <m/>
    <m/>
    <m/>
    <m/>
    <m/>
    <m/>
    <m/>
    <m/>
    <m/>
    <m/>
    <m/>
    <m/>
    <m/>
    <m/>
    <m/>
    <m/>
  </r>
  <r>
    <b v="1"/>
    <n v="763"/>
    <s v="L-1517-315331739"/>
    <s v="1066873933"/>
    <s v="Aaf"/>
    <s v="https://portal.dnb.de/opac.htm?method=simpleSearch&amp;cqlMode=true&amp;query=idn%3D1066873933"/>
    <s v="III 73, 33"/>
    <s v="III 73, 33"/>
    <s v="X"/>
    <s v="Papier- oder Pappeinband"/>
    <x v="1"/>
    <s v="80° bis 110°, einseitig digitalisierbar?"/>
    <s v="hohler Rücken, welliger Buchblock"/>
    <m/>
    <m/>
    <s v="Signaturfahne austauschen"/>
    <n v="0"/>
    <m/>
    <m/>
    <m/>
    <m/>
    <m/>
    <m/>
    <m/>
    <m/>
    <m/>
    <x v="0"/>
    <m/>
    <m/>
    <m/>
    <m/>
    <m/>
    <m/>
    <m/>
    <m/>
    <m/>
    <m/>
    <m/>
    <m/>
    <m/>
    <m/>
    <m/>
    <m/>
    <m/>
    <m/>
    <m/>
    <m/>
    <m/>
    <m/>
    <m/>
    <m/>
    <m/>
    <m/>
    <m/>
    <n v="0"/>
    <m/>
    <m/>
    <m/>
    <m/>
    <m/>
    <m/>
    <m/>
    <m/>
    <m/>
    <m/>
    <m/>
    <m/>
    <m/>
    <m/>
    <m/>
    <m/>
    <m/>
    <m/>
    <m/>
    <m/>
    <m/>
    <m/>
    <m/>
    <m/>
    <m/>
    <m/>
    <m/>
    <m/>
    <m/>
    <m/>
    <m/>
    <m/>
    <m/>
    <m/>
    <m/>
    <m/>
    <m/>
    <m/>
    <m/>
    <m/>
    <m/>
    <m/>
    <m/>
    <m/>
  </r>
  <r>
    <b v="1"/>
    <n v="810"/>
    <s v="L-1555-171141768"/>
    <s v="1000777227"/>
    <s v="Afl"/>
    <s v="https://portal.dnb.de/opac.htm?method=simpleSearch&amp;cqlMode=true&amp;query=idn%3D1000777227"/>
    <s v="III 73, 33 a"/>
    <s v="III 73, 33a"/>
    <s v="X"/>
    <s v="Ledereinband"/>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n v="811"/>
    <s v="L-1557-171141873"/>
    <s v="1000777332"/>
    <s v="Afl"/>
    <s v="https://portal.dnb.de/opac.htm?method=simpleSearch&amp;cqlMode=true&amp;query=idn%3D1000777332"/>
    <s v="III 73, 33 a ( angebundenes Werk)"/>
    <s v="III 73, 33a"/>
    <m/>
    <m/>
    <x v="0"/>
    <m/>
    <m/>
    <m/>
    <m/>
    <m/>
    <m/>
    <m/>
    <m/>
    <m/>
    <m/>
    <m/>
    <m/>
    <m/>
    <m/>
    <m/>
    <x v="0"/>
    <m/>
    <m/>
    <m/>
    <m/>
    <m/>
    <m/>
    <m/>
    <m/>
    <m/>
    <m/>
    <m/>
    <m/>
    <m/>
    <m/>
    <m/>
    <m/>
    <m/>
    <m/>
    <m/>
    <m/>
    <m/>
    <m/>
    <m/>
    <m/>
    <m/>
    <m/>
    <m/>
    <n v="0"/>
    <m/>
    <m/>
    <m/>
    <m/>
    <m/>
    <m/>
    <m/>
    <m/>
    <m/>
    <m/>
    <m/>
    <m/>
    <m/>
    <m/>
    <m/>
    <m/>
    <m/>
    <m/>
    <m/>
    <m/>
    <m/>
    <m/>
    <m/>
    <m/>
    <m/>
    <m/>
    <m/>
    <m/>
    <m/>
    <m/>
    <m/>
    <m/>
    <m/>
    <m/>
    <m/>
    <m/>
    <m/>
    <m/>
    <m/>
    <m/>
    <m/>
    <m/>
    <m/>
    <m/>
  </r>
  <r>
    <b v="1"/>
    <n v="764"/>
    <s v="L-1517-315310413"/>
    <s v="1066851433"/>
    <s v="Aaf"/>
    <s v="https://portal.dnb.de/opac.htm?method=simpleSearch&amp;cqlMode=true&amp;query=idn%3D1066851433"/>
    <s v="III 73, 34"/>
    <s v="III 73, 34"/>
    <s v="X"/>
    <s v="Halbledereinband, Schließen, erhabene Buchbeschläge"/>
    <x v="2"/>
    <s v="180°"/>
    <s v="hohler Rücken"/>
    <m/>
    <s v="Buchschuh"/>
    <s v="Nein"/>
    <n v="2"/>
    <m/>
    <m/>
    <m/>
    <m/>
    <m/>
    <m/>
    <m/>
    <m/>
    <m/>
    <x v="6"/>
    <s v="x"/>
    <m/>
    <s v="h/E"/>
    <m/>
    <m/>
    <m/>
    <m/>
    <m/>
    <s v="Pa"/>
    <m/>
    <m/>
    <m/>
    <m/>
    <m/>
    <m/>
    <m/>
    <m/>
    <m/>
    <m/>
    <m/>
    <m/>
    <m/>
    <s v="110"/>
    <m/>
    <m/>
    <m/>
    <s v="n"/>
    <n v="0"/>
    <m/>
    <m/>
    <m/>
    <s v="x"/>
    <m/>
    <m/>
    <m/>
    <s v="Schaden stabil"/>
    <m/>
    <m/>
    <m/>
    <m/>
    <m/>
    <m/>
    <m/>
    <m/>
    <m/>
    <m/>
    <m/>
    <m/>
    <m/>
    <m/>
    <m/>
    <m/>
    <m/>
    <m/>
    <m/>
    <m/>
    <m/>
    <m/>
    <m/>
    <m/>
    <m/>
    <m/>
    <m/>
    <m/>
    <m/>
    <m/>
    <m/>
    <m/>
    <m/>
    <m/>
    <m/>
    <m/>
  </r>
  <r>
    <b v="1"/>
    <n v="765"/>
    <s v="L-1520-315457872"/>
    <s v="1066929327"/>
    <s v="Aaf"/>
    <s v="https://portal.dnb.de/opac.htm?method=simpleSearch&amp;cqlMode=true&amp;query=idn%3D1066929327"/>
    <s v="III 73, 35"/>
    <s v="III 73, 35"/>
    <s v="X"/>
    <s v="Gewebeeinband"/>
    <x v="1"/>
    <m/>
    <s v="hohler Rücken, welliger Buchblock"/>
    <m/>
    <m/>
    <m/>
    <n v="0"/>
    <m/>
    <m/>
    <m/>
    <m/>
    <m/>
    <m/>
    <m/>
    <m/>
    <m/>
    <x v="0"/>
    <m/>
    <m/>
    <m/>
    <m/>
    <m/>
    <m/>
    <m/>
    <m/>
    <m/>
    <m/>
    <m/>
    <m/>
    <m/>
    <m/>
    <m/>
    <m/>
    <m/>
    <m/>
    <m/>
    <m/>
    <m/>
    <m/>
    <m/>
    <m/>
    <m/>
    <m/>
    <m/>
    <n v="0"/>
    <m/>
    <m/>
    <m/>
    <m/>
    <m/>
    <m/>
    <m/>
    <m/>
    <m/>
    <m/>
    <m/>
    <m/>
    <m/>
    <m/>
    <m/>
    <m/>
    <m/>
    <m/>
    <m/>
    <m/>
    <m/>
    <m/>
    <m/>
    <m/>
    <m/>
    <m/>
    <m/>
    <m/>
    <m/>
    <m/>
    <m/>
    <m/>
    <m/>
    <m/>
    <m/>
    <m/>
    <m/>
    <m/>
    <m/>
    <m/>
    <m/>
    <m/>
    <m/>
    <m/>
  </r>
  <r>
    <b v="0"/>
    <m/>
    <m/>
    <m/>
    <m/>
    <m/>
    <s v="III 73, 36"/>
    <m/>
    <s v="X"/>
    <s v="Ledereinband"/>
    <x v="1"/>
    <s v="80° bis 110°, einseitig digitalisierbar?"/>
    <s v="hohler Rücken, Schrift bis in den Falz"/>
    <m/>
    <m/>
    <s v="Signaturfahne austauschen"/>
    <n v="0"/>
    <m/>
    <m/>
    <m/>
    <m/>
    <m/>
    <m/>
    <m/>
    <m/>
    <m/>
    <x v="0"/>
    <m/>
    <m/>
    <m/>
    <m/>
    <m/>
    <m/>
    <m/>
    <m/>
    <m/>
    <m/>
    <m/>
    <m/>
    <m/>
    <m/>
    <m/>
    <m/>
    <m/>
    <m/>
    <m/>
    <m/>
    <m/>
    <m/>
    <m/>
    <m/>
    <m/>
    <m/>
    <m/>
    <n v="0"/>
    <m/>
    <m/>
    <m/>
    <m/>
    <m/>
    <m/>
    <m/>
    <m/>
    <m/>
    <m/>
    <m/>
    <m/>
    <m/>
    <m/>
    <m/>
    <m/>
    <m/>
    <m/>
    <m/>
    <m/>
    <m/>
    <m/>
    <m/>
    <m/>
    <m/>
    <m/>
    <m/>
    <m/>
    <m/>
    <m/>
    <m/>
    <m/>
    <m/>
    <m/>
    <m/>
    <m/>
    <m/>
    <m/>
    <m/>
    <m/>
    <m/>
    <m/>
    <m/>
    <m/>
  </r>
  <r>
    <b v="1"/>
    <n v="766"/>
    <s v="L-1520-315335866"/>
    <s v="1066878196"/>
    <s v="Aaf"/>
    <s v="https://portal.dnb.de/opac.htm?method=simpleSearch&amp;cqlMode=true&amp;query=idn%3D1066878196"/>
    <s v="III 73, 37"/>
    <s v="III 73, 37"/>
    <s v="X"/>
    <s v="Halbledereinband, Schließen, erhabene Buchbeschläge"/>
    <x v="1"/>
    <s v="80° bis 110°, einseitig digitalisierbar?"/>
    <s v="hohler Rücken"/>
    <m/>
    <s v="Buchschuh"/>
    <s v="Nein, Signaturfahne austauschen"/>
    <n v="0"/>
    <m/>
    <m/>
    <m/>
    <m/>
    <m/>
    <m/>
    <m/>
    <m/>
    <m/>
    <x v="0"/>
    <m/>
    <m/>
    <m/>
    <m/>
    <m/>
    <m/>
    <m/>
    <m/>
    <m/>
    <m/>
    <m/>
    <m/>
    <m/>
    <m/>
    <m/>
    <m/>
    <m/>
    <m/>
    <m/>
    <m/>
    <m/>
    <m/>
    <m/>
    <m/>
    <m/>
    <m/>
    <m/>
    <n v="0"/>
    <m/>
    <m/>
    <m/>
    <m/>
    <m/>
    <m/>
    <m/>
    <m/>
    <m/>
    <m/>
    <m/>
    <m/>
    <m/>
    <m/>
    <m/>
    <m/>
    <m/>
    <m/>
    <m/>
    <m/>
    <m/>
    <m/>
    <m/>
    <m/>
    <m/>
    <m/>
    <m/>
    <m/>
    <m/>
    <m/>
    <m/>
    <m/>
    <m/>
    <m/>
    <m/>
    <m/>
    <m/>
    <m/>
    <m/>
    <m/>
    <m/>
    <m/>
    <m/>
    <m/>
  </r>
  <r>
    <b v="1"/>
    <n v="767"/>
    <s v="L-1520-315464259"/>
    <s v="1066936382"/>
    <s v="Aaf"/>
    <s v="https://portal.dnb.de/opac.htm?method=simpleSearch&amp;cqlMode=true&amp;query=idn%3D1066936382"/>
    <s v="III 73, 38"/>
    <s v="III 73, 38"/>
    <s v="X"/>
    <s v="Ledereinband"/>
    <x v="1"/>
    <s v="80° bis 110°, einseitig digitalisierbar?"/>
    <s v="hohler Rücken, erhabene Illuminationen"/>
    <s v="nicht auflegen"/>
    <s v="Kassette"/>
    <s v="Nein"/>
    <n v="0"/>
    <m/>
    <m/>
    <m/>
    <m/>
    <m/>
    <m/>
    <m/>
    <m/>
    <m/>
    <x v="0"/>
    <m/>
    <m/>
    <m/>
    <m/>
    <m/>
    <m/>
    <m/>
    <m/>
    <m/>
    <m/>
    <m/>
    <m/>
    <m/>
    <m/>
    <m/>
    <m/>
    <m/>
    <m/>
    <m/>
    <m/>
    <m/>
    <m/>
    <m/>
    <m/>
    <m/>
    <m/>
    <m/>
    <n v="0"/>
    <m/>
    <m/>
    <m/>
    <m/>
    <m/>
    <m/>
    <m/>
    <m/>
    <m/>
    <m/>
    <m/>
    <m/>
    <m/>
    <m/>
    <m/>
    <m/>
    <m/>
    <m/>
    <m/>
    <m/>
    <m/>
    <m/>
    <m/>
    <m/>
    <m/>
    <m/>
    <m/>
    <m/>
    <m/>
    <m/>
    <m/>
    <m/>
    <m/>
    <m/>
    <m/>
    <m/>
    <m/>
    <m/>
    <m/>
    <m/>
    <m/>
    <m/>
    <m/>
    <m/>
  </r>
  <r>
    <b v="1"/>
    <n v="768"/>
    <s v="L-1521-315300833"/>
    <s v="106684092X"/>
    <s v="Aaf"/>
    <s v="https://portal.dnb.de/opac.htm?method=simpleSearch&amp;cqlMode=true&amp;query=idn%3D106684092X"/>
    <s v="III 73, 39"/>
    <s v="III 73, 39"/>
    <s v="X"/>
    <s v="Pergamentband"/>
    <x v="2"/>
    <s v="180°"/>
    <s v="hohler Rücken, Einband mit Schutz- oder Stoßkanten"/>
    <m/>
    <m/>
    <m/>
    <n v="0"/>
    <m/>
    <m/>
    <m/>
    <m/>
    <m/>
    <m/>
    <m/>
    <m/>
    <m/>
    <x v="7"/>
    <m/>
    <s v="x"/>
    <s v="h/E"/>
    <s v="x"/>
    <m/>
    <m/>
    <m/>
    <m/>
    <s v="Pa"/>
    <m/>
    <m/>
    <m/>
    <m/>
    <m/>
    <m/>
    <m/>
    <m/>
    <m/>
    <m/>
    <m/>
    <m/>
    <m/>
    <s v="180"/>
    <m/>
    <m/>
    <m/>
    <s v="n"/>
    <n v="0"/>
    <m/>
    <m/>
    <m/>
    <m/>
    <m/>
    <m/>
    <m/>
    <s v="Rest des Klemmeinbandes steht bei GF (in Mappe) hätte aber bei NF von Höhe her Platz (Regalboden ist allerdings mehr als voll)"/>
    <m/>
    <m/>
    <m/>
    <m/>
    <m/>
    <m/>
    <m/>
    <m/>
    <m/>
    <m/>
    <m/>
    <m/>
    <m/>
    <m/>
    <m/>
    <m/>
    <m/>
    <m/>
    <m/>
    <m/>
    <m/>
    <m/>
    <m/>
    <m/>
    <m/>
    <m/>
    <m/>
    <m/>
    <m/>
    <m/>
    <m/>
    <m/>
    <m/>
    <m/>
    <m/>
    <m/>
  </r>
  <r>
    <b v="1"/>
    <n v="769"/>
    <s v="L-1531-315469765"/>
    <s v="1066942129"/>
    <s v="Aaf"/>
    <s v="https://portal.dnb.de/opac.htm?method=simpleSearch&amp;cqlMode=true&amp;query=idn%3D1066942129"/>
    <s v="III 73, 40"/>
    <s v="III 73, 40"/>
    <s v="X"/>
    <s v="Pergamentband, Schließen, erhabene Buchbeschläge"/>
    <x v="1"/>
    <s v="80° bis 110°, einseitig digitalisierbar?"/>
    <s v="hohler Rücken, Einband mit Schutz- oder Stoßkanten"/>
    <m/>
    <s v="Kassette im Schuber"/>
    <s v="Nein"/>
    <n v="0"/>
    <m/>
    <m/>
    <m/>
    <m/>
    <m/>
    <m/>
    <m/>
    <m/>
    <m/>
    <x v="0"/>
    <m/>
    <m/>
    <m/>
    <m/>
    <m/>
    <m/>
    <m/>
    <m/>
    <m/>
    <m/>
    <m/>
    <m/>
    <m/>
    <m/>
    <m/>
    <m/>
    <m/>
    <m/>
    <m/>
    <m/>
    <m/>
    <m/>
    <m/>
    <m/>
    <m/>
    <m/>
    <m/>
    <n v="0"/>
    <m/>
    <m/>
    <m/>
    <m/>
    <m/>
    <m/>
    <m/>
    <m/>
    <m/>
    <m/>
    <m/>
    <m/>
    <m/>
    <m/>
    <m/>
    <m/>
    <m/>
    <m/>
    <m/>
    <m/>
    <m/>
    <m/>
    <m/>
    <m/>
    <m/>
    <m/>
    <m/>
    <m/>
    <m/>
    <m/>
    <m/>
    <m/>
    <m/>
    <m/>
    <m/>
    <m/>
    <m/>
    <m/>
    <m/>
    <m/>
    <m/>
    <m/>
    <m/>
    <m/>
  </r>
  <r>
    <b v="1"/>
    <n v="812"/>
    <s v="L-1543-156070618"/>
    <s v="994511248"/>
    <s v="Aal"/>
    <s v="https://portal.dnb.de/opac.htm?method=simpleSearch&amp;cqlMode=true&amp;query=idn%3D994511248"/>
    <s v="III 73, 40 a"/>
    <s v="III 73, 40 a"/>
    <s v="X"/>
    <s v="Ledereinband"/>
    <x v="1"/>
    <s v="80° bis 110°, einseitig digitalisierbar?"/>
    <s v="fester Rücken mit Schmuckprägung, welliger Buchblock"/>
    <m/>
    <s v="Papierumschlag "/>
    <s v="Ja"/>
    <n v="0"/>
    <m/>
    <m/>
    <m/>
    <m/>
    <m/>
    <m/>
    <m/>
    <m/>
    <m/>
    <x v="0"/>
    <m/>
    <m/>
    <m/>
    <m/>
    <m/>
    <m/>
    <m/>
    <m/>
    <m/>
    <m/>
    <m/>
    <m/>
    <m/>
    <m/>
    <m/>
    <m/>
    <m/>
    <m/>
    <m/>
    <m/>
    <m/>
    <m/>
    <m/>
    <m/>
    <m/>
    <m/>
    <m/>
    <n v="0"/>
    <m/>
    <m/>
    <m/>
    <m/>
    <m/>
    <m/>
    <m/>
    <m/>
    <m/>
    <m/>
    <m/>
    <m/>
    <m/>
    <m/>
    <m/>
    <m/>
    <m/>
    <m/>
    <m/>
    <m/>
    <m/>
    <m/>
    <m/>
    <m/>
    <m/>
    <m/>
    <m/>
    <m/>
    <m/>
    <m/>
    <m/>
    <m/>
    <m/>
    <m/>
    <m/>
    <m/>
    <m/>
    <m/>
    <m/>
    <m/>
    <m/>
    <m/>
    <m/>
    <m/>
  </r>
  <r>
    <b v="0"/>
    <n v="814"/>
    <s v="L-1529-177064625"/>
    <s v="1002339278"/>
    <m/>
    <s v="https://portal.dnb.de/opac.htm?method=simpleSearch&amp;cqlMode=true&amp;query=idn%3D1002339278"/>
    <s v="III 73, 40 b"/>
    <m/>
    <m/>
    <s v="Ledereinband, Schließen, erhabene Buchbeschläge"/>
    <x v="1"/>
    <s v="nur sehr geringer Öffnungswinkel"/>
    <s v="fester Rücken mit Schmuckprägung, welliger Buchblock"/>
    <m/>
    <s v="Kassette"/>
    <s v="Nein"/>
    <n v="0"/>
    <m/>
    <m/>
    <m/>
    <m/>
    <m/>
    <m/>
    <m/>
    <m/>
    <m/>
    <x v="0"/>
    <m/>
    <m/>
    <m/>
    <m/>
    <m/>
    <m/>
    <m/>
    <m/>
    <m/>
    <m/>
    <m/>
    <m/>
    <m/>
    <m/>
    <m/>
    <m/>
    <m/>
    <m/>
    <m/>
    <m/>
    <m/>
    <m/>
    <m/>
    <m/>
    <m/>
    <m/>
    <m/>
    <n v="0"/>
    <m/>
    <m/>
    <m/>
    <m/>
    <m/>
    <m/>
    <m/>
    <m/>
    <m/>
    <m/>
    <m/>
    <m/>
    <m/>
    <m/>
    <m/>
    <m/>
    <m/>
    <m/>
    <m/>
    <m/>
    <m/>
    <m/>
    <m/>
    <m/>
    <m/>
    <m/>
    <m/>
    <m/>
    <m/>
    <m/>
    <m/>
    <m/>
    <m/>
    <m/>
    <m/>
    <m/>
    <m/>
    <m/>
    <m/>
    <m/>
    <m/>
    <m/>
    <m/>
    <m/>
  </r>
  <r>
    <b v="1"/>
    <m/>
    <s v="L-1524-786237503"/>
    <s v="1263572855"/>
    <s v="Qd"/>
    <m/>
    <s v="III 73, 40 b"/>
    <s v="III 73, 40 b"/>
    <m/>
    <m/>
    <x v="0"/>
    <m/>
    <m/>
    <m/>
    <m/>
    <m/>
    <m/>
    <m/>
    <m/>
    <m/>
    <m/>
    <m/>
    <m/>
    <m/>
    <m/>
    <m/>
    <x v="0"/>
    <m/>
    <m/>
    <m/>
    <m/>
    <m/>
    <m/>
    <m/>
    <m/>
    <m/>
    <m/>
    <m/>
    <m/>
    <m/>
    <m/>
    <m/>
    <m/>
    <m/>
    <m/>
    <m/>
    <m/>
    <m/>
    <m/>
    <m/>
    <m/>
    <m/>
    <m/>
    <m/>
    <m/>
    <m/>
    <m/>
    <m/>
    <m/>
    <m/>
    <m/>
    <m/>
    <m/>
    <m/>
    <m/>
    <m/>
    <m/>
    <m/>
    <m/>
    <m/>
    <m/>
    <m/>
    <m/>
    <m/>
    <m/>
    <m/>
    <m/>
    <m/>
    <m/>
    <m/>
    <m/>
    <m/>
    <m/>
    <m/>
    <m/>
    <m/>
    <m/>
    <m/>
    <m/>
    <m/>
    <m/>
    <m/>
    <m/>
    <m/>
    <m/>
    <m/>
    <m/>
    <m/>
    <m/>
  </r>
  <r>
    <b v="0"/>
    <n v="813"/>
    <s v="L-1524-154740756"/>
    <s v="994215738"/>
    <m/>
    <s v="https://portal.dnb.de/opac.htm?method=simpleSearch&amp;cqlMode=true&amp;query=idn%3D994215738"/>
    <s v="III 73, 40 b (angebundenes Werk)"/>
    <m/>
    <m/>
    <m/>
    <x v="0"/>
    <m/>
    <m/>
    <m/>
    <m/>
    <m/>
    <m/>
    <m/>
    <m/>
    <m/>
    <m/>
    <m/>
    <m/>
    <m/>
    <m/>
    <m/>
    <x v="0"/>
    <m/>
    <m/>
    <m/>
    <m/>
    <m/>
    <m/>
    <m/>
    <m/>
    <m/>
    <m/>
    <m/>
    <m/>
    <m/>
    <m/>
    <m/>
    <m/>
    <m/>
    <m/>
    <m/>
    <m/>
    <m/>
    <m/>
    <m/>
    <m/>
    <m/>
    <m/>
    <m/>
    <n v="0"/>
    <m/>
    <m/>
    <m/>
    <m/>
    <m/>
    <m/>
    <m/>
    <m/>
    <m/>
    <m/>
    <m/>
    <m/>
    <m/>
    <m/>
    <m/>
    <m/>
    <m/>
    <m/>
    <m/>
    <m/>
    <m/>
    <m/>
    <m/>
    <m/>
    <m/>
    <m/>
    <m/>
    <m/>
    <m/>
    <m/>
    <m/>
    <m/>
    <m/>
    <m/>
    <m/>
    <m/>
    <m/>
    <m/>
    <m/>
    <m/>
    <m/>
    <m/>
    <m/>
    <m/>
  </r>
  <r>
    <b v="1"/>
    <n v="770"/>
    <s v="L-1531-315463600"/>
    <s v="1066935661"/>
    <s v="Aaf"/>
    <s v="https://portal.dnb.de/opac.htm?method=simpleSearch&amp;cqlMode=true&amp;query=idn%3D1066935661"/>
    <s v="III 73, 41"/>
    <s v="III 73, 41"/>
    <s v="X"/>
    <s v="Ledereinband"/>
    <x v="1"/>
    <s v="180°"/>
    <s v="hohler Rücken"/>
    <m/>
    <m/>
    <s v="Signaturfahne austauschen"/>
    <n v="0"/>
    <m/>
    <m/>
    <m/>
    <m/>
    <m/>
    <m/>
    <m/>
    <m/>
    <m/>
    <x v="0"/>
    <m/>
    <m/>
    <m/>
    <m/>
    <m/>
    <m/>
    <m/>
    <m/>
    <m/>
    <m/>
    <m/>
    <m/>
    <m/>
    <m/>
    <m/>
    <m/>
    <m/>
    <m/>
    <m/>
    <m/>
    <m/>
    <m/>
    <m/>
    <m/>
    <m/>
    <m/>
    <m/>
    <n v="0"/>
    <m/>
    <m/>
    <m/>
    <m/>
    <m/>
    <m/>
    <m/>
    <m/>
    <m/>
    <m/>
    <m/>
    <m/>
    <m/>
    <m/>
    <m/>
    <m/>
    <m/>
    <m/>
    <m/>
    <m/>
    <m/>
    <m/>
    <m/>
    <m/>
    <m/>
    <m/>
    <m/>
    <m/>
    <m/>
    <m/>
    <m/>
    <m/>
    <m/>
    <m/>
    <m/>
    <m/>
    <m/>
    <m/>
    <m/>
    <m/>
    <m/>
    <m/>
    <m/>
    <m/>
  </r>
  <r>
    <b v="1"/>
    <n v="771"/>
    <s v="L-1536-315464526"/>
    <s v="1066936692"/>
    <s v="Aaf"/>
    <s v="https://portal.dnb.de/opac.htm?method=simpleSearch&amp;cqlMode=true&amp;query=idn%3D1066936692"/>
    <s v="III 73, 42"/>
    <s v="III 73, 42"/>
    <s v="X"/>
    <s v="Ledereinband"/>
    <x v="2"/>
    <s v="180°"/>
    <s v="fester Rücken mit Schmuckprägung"/>
    <m/>
    <s v="Papierumschlag "/>
    <s v="Ja"/>
    <n v="0"/>
    <m/>
    <m/>
    <m/>
    <m/>
    <m/>
    <m/>
    <m/>
    <m/>
    <m/>
    <x v="0"/>
    <m/>
    <m/>
    <m/>
    <m/>
    <m/>
    <m/>
    <m/>
    <m/>
    <m/>
    <m/>
    <m/>
    <m/>
    <m/>
    <m/>
    <m/>
    <m/>
    <m/>
    <m/>
    <m/>
    <m/>
    <m/>
    <m/>
    <m/>
    <m/>
    <m/>
    <m/>
    <m/>
    <n v="0"/>
    <m/>
    <m/>
    <m/>
    <m/>
    <m/>
    <m/>
    <m/>
    <m/>
    <m/>
    <m/>
    <m/>
    <m/>
    <m/>
    <m/>
    <m/>
    <m/>
    <m/>
    <m/>
    <m/>
    <m/>
    <m/>
    <m/>
    <m/>
    <m/>
    <m/>
    <m/>
    <m/>
    <m/>
    <m/>
    <m/>
    <m/>
    <m/>
    <m/>
    <m/>
    <m/>
    <m/>
    <m/>
    <m/>
    <m/>
    <m/>
    <m/>
    <m/>
    <m/>
    <m/>
  </r>
  <r>
    <b v="1"/>
    <n v="815"/>
    <s v="L-1535-158504658"/>
    <s v="995009910"/>
    <s v="Aal"/>
    <s v="https://portal.dnb.de/opac.htm?method=simpleSearch&amp;cqlMode=true&amp;query=idn%3D995009910"/>
    <s v="III 73, 42 a"/>
    <s v="III 73, 42 a"/>
    <s v="X"/>
    <s v="Ledereinband"/>
    <x v="2"/>
    <s v="180°"/>
    <s v="fester Rücken mit Schmuckprägung, gefaltete Blätter, welliger Buchblock"/>
    <m/>
    <s v="Papierumschlag "/>
    <s v="Ja"/>
    <n v="1"/>
    <m/>
    <m/>
    <m/>
    <m/>
    <m/>
    <m/>
    <m/>
    <m/>
    <m/>
    <x v="2"/>
    <m/>
    <m/>
    <s v="f/V"/>
    <m/>
    <m/>
    <m/>
    <m/>
    <m/>
    <s v="Pa"/>
    <m/>
    <m/>
    <m/>
    <m/>
    <m/>
    <m/>
    <s v="x"/>
    <s v="B: 22x33_x000a_F: 34x33"/>
    <m/>
    <m/>
    <m/>
    <m/>
    <m/>
    <s v="110"/>
    <m/>
    <m/>
    <s v="x"/>
    <s v="n"/>
    <n v="0"/>
    <m/>
    <m/>
    <m/>
    <m/>
    <m/>
    <s v="x sauer"/>
    <s v="x"/>
    <m/>
    <m/>
    <m/>
    <m/>
    <m/>
    <m/>
    <m/>
    <m/>
    <m/>
    <m/>
    <m/>
    <m/>
    <m/>
    <m/>
    <m/>
    <m/>
    <m/>
    <m/>
    <m/>
    <m/>
    <m/>
    <m/>
    <m/>
    <m/>
    <m/>
    <m/>
    <m/>
    <m/>
    <m/>
    <m/>
    <m/>
    <m/>
    <m/>
    <m/>
    <m/>
    <m/>
    <m/>
  </r>
  <r>
    <b v="1"/>
    <n v="816"/>
    <s v="L-1549-15411684X"/>
    <s v="993976174"/>
    <s v="Aal"/>
    <s v="https://portal.dnb.de/opac.htm?method=simpleSearch&amp;cqlMode=true&amp;query=idn%3D993976174"/>
    <s v="III 73, 42/b"/>
    <s v="III 73, 42/b"/>
    <s v="X"/>
    <s v="Gewebeeinband"/>
    <x v="1"/>
    <s v="180°"/>
    <s v="hohler Rücken, welliger Buchblock"/>
    <m/>
    <m/>
    <m/>
    <n v="2"/>
    <m/>
    <m/>
    <m/>
    <m/>
    <m/>
    <m/>
    <m/>
    <m/>
    <m/>
    <x v="4"/>
    <s v="x"/>
    <m/>
    <s v="h/E"/>
    <m/>
    <m/>
    <m/>
    <m/>
    <m/>
    <s v="Pa"/>
    <s v="x"/>
    <m/>
    <m/>
    <m/>
    <m/>
    <m/>
    <m/>
    <m/>
    <m/>
    <m/>
    <m/>
    <m/>
    <m/>
    <s v="110"/>
    <m/>
    <m/>
    <m/>
    <s v="n"/>
    <n v="0"/>
    <m/>
    <m/>
    <m/>
    <m/>
    <m/>
    <m/>
    <m/>
    <s v="Schaden stabil"/>
    <m/>
    <m/>
    <m/>
    <m/>
    <m/>
    <m/>
    <m/>
    <m/>
    <m/>
    <m/>
    <m/>
    <m/>
    <m/>
    <m/>
    <m/>
    <m/>
    <m/>
    <m/>
    <m/>
    <m/>
    <m/>
    <m/>
    <m/>
    <m/>
    <m/>
    <m/>
    <m/>
    <m/>
    <m/>
    <m/>
    <m/>
    <m/>
    <m/>
    <m/>
    <m/>
    <m/>
  </r>
  <r>
    <b v="1"/>
    <n v="772"/>
    <s v="L-1539-154002895"/>
    <s v="993914640"/>
    <s v="Aal"/>
    <s v="https://portal.dnb.de/opac.htm?method=simpleSearch&amp;cqlMode=true&amp;query=idn%3D993914640"/>
    <s v="III 73, 43"/>
    <s v="III 73, 43"/>
    <m/>
    <m/>
    <x v="3"/>
    <m/>
    <m/>
    <m/>
    <m/>
    <m/>
    <m/>
    <m/>
    <m/>
    <m/>
    <m/>
    <m/>
    <m/>
    <m/>
    <m/>
    <m/>
    <x v="3"/>
    <s v="x"/>
    <m/>
    <s v="f/V"/>
    <m/>
    <m/>
    <m/>
    <m/>
    <s v="x"/>
    <s v="Pa"/>
    <m/>
    <m/>
    <m/>
    <m/>
    <m/>
    <m/>
    <m/>
    <m/>
    <m/>
    <m/>
    <m/>
    <m/>
    <m/>
    <s v="80"/>
    <m/>
    <m/>
    <m/>
    <s v="n"/>
    <n v="0"/>
    <m/>
    <m/>
    <m/>
    <m/>
    <m/>
    <m/>
    <m/>
    <m/>
    <m/>
    <m/>
    <m/>
    <m/>
    <m/>
    <m/>
    <m/>
    <m/>
    <m/>
    <m/>
    <m/>
    <m/>
    <m/>
    <m/>
    <m/>
    <m/>
    <m/>
    <m/>
    <m/>
    <m/>
    <m/>
    <m/>
    <m/>
    <m/>
    <m/>
    <m/>
    <m/>
    <m/>
    <m/>
    <m/>
    <m/>
    <m/>
    <m/>
    <m/>
    <m/>
    <m/>
  </r>
  <r>
    <b v="1"/>
    <n v="773"/>
    <s v="L-1542-315456256"/>
    <s v="1066927502"/>
    <s v="Aaf"/>
    <s v="https://portal.dnb.de/opac.htm?method=simpleSearch&amp;cqlMode=true&amp;query=idn%3D1066927502"/>
    <s v="III 73, 44"/>
    <s v="III 73, 44"/>
    <s v="X"/>
    <s v="Gewebeeinband"/>
    <x v="1"/>
    <s v="80° bis 110°, einseitig digitalisierbar?"/>
    <s v="hohler Rücken, welliger Buchblock"/>
    <m/>
    <m/>
    <s v="Signaturfahne austauschen"/>
    <n v="0"/>
    <m/>
    <m/>
    <m/>
    <m/>
    <m/>
    <m/>
    <m/>
    <m/>
    <m/>
    <x v="0"/>
    <m/>
    <m/>
    <m/>
    <m/>
    <m/>
    <m/>
    <m/>
    <m/>
    <m/>
    <m/>
    <m/>
    <m/>
    <m/>
    <m/>
    <m/>
    <m/>
    <m/>
    <m/>
    <m/>
    <m/>
    <m/>
    <m/>
    <m/>
    <m/>
    <m/>
    <m/>
    <m/>
    <n v="0"/>
    <m/>
    <m/>
    <m/>
    <m/>
    <m/>
    <m/>
    <m/>
    <m/>
    <m/>
    <m/>
    <m/>
    <m/>
    <m/>
    <m/>
    <m/>
    <m/>
    <m/>
    <m/>
    <m/>
    <m/>
    <m/>
    <m/>
    <m/>
    <m/>
    <m/>
    <m/>
    <m/>
    <m/>
    <m/>
    <m/>
    <m/>
    <m/>
    <m/>
    <m/>
    <m/>
    <m/>
    <m/>
    <m/>
    <m/>
    <m/>
    <m/>
    <m/>
    <m/>
    <m/>
  </r>
  <r>
    <b v="0"/>
    <n v="774"/>
    <s v="L-1544-315208775"/>
    <s v="1066787379"/>
    <m/>
    <s v="https://portal.dnb.de/opac.htm?method=simpleSearch&amp;cqlMode=true&amp;query=idn%3D1066787379"/>
    <s v="III 73, 45"/>
    <m/>
    <s v="X"/>
    <s v="Ledereinband, Schließen, erhabene Buchbeschläge"/>
    <x v="1"/>
    <s v="80° bis 110°, einseitig digitalisierbar?"/>
    <s v="hohler Rücken, Schrift bis in den Falz"/>
    <m/>
    <m/>
    <s v="Signaturfahne austauschen"/>
    <n v="1"/>
    <m/>
    <m/>
    <m/>
    <m/>
    <m/>
    <m/>
    <m/>
    <m/>
    <s v="x"/>
    <x v="2"/>
    <m/>
    <m/>
    <s v="h/E"/>
    <m/>
    <m/>
    <m/>
    <m/>
    <m/>
    <s v="Pa"/>
    <m/>
    <m/>
    <m/>
    <m/>
    <m/>
    <m/>
    <m/>
    <m/>
    <m/>
    <m/>
    <m/>
    <m/>
    <m/>
    <s v="110"/>
    <m/>
    <m/>
    <m/>
    <s v="ja vor"/>
    <n v="0.5"/>
    <m/>
    <m/>
    <m/>
    <m/>
    <m/>
    <m/>
    <m/>
    <m/>
    <m/>
    <m/>
    <s v="x"/>
    <s v="x"/>
    <s v="x"/>
    <m/>
    <m/>
    <m/>
    <m/>
    <m/>
    <m/>
    <m/>
    <m/>
    <m/>
    <m/>
    <n v="0.5"/>
    <m/>
    <m/>
    <m/>
    <m/>
    <m/>
    <m/>
    <m/>
    <m/>
    <m/>
    <m/>
    <m/>
    <m/>
    <m/>
    <m/>
    <m/>
    <m/>
    <m/>
    <m/>
    <m/>
    <m/>
  </r>
  <r>
    <b v="1"/>
    <m/>
    <s v="L-9999-414172639"/>
    <s v="1137891300"/>
    <s v="Qd"/>
    <m/>
    <s v="III 73, 45"/>
    <s v="III 73, 45"/>
    <m/>
    <m/>
    <x v="0"/>
    <m/>
    <m/>
    <m/>
    <m/>
    <m/>
    <m/>
    <m/>
    <m/>
    <m/>
    <m/>
    <m/>
    <m/>
    <m/>
    <m/>
    <m/>
    <x v="0"/>
    <m/>
    <m/>
    <m/>
    <m/>
    <m/>
    <m/>
    <m/>
    <m/>
    <m/>
    <m/>
    <m/>
    <m/>
    <m/>
    <m/>
    <m/>
    <m/>
    <m/>
    <m/>
    <m/>
    <m/>
    <m/>
    <m/>
    <m/>
    <m/>
    <m/>
    <m/>
    <m/>
    <m/>
    <m/>
    <m/>
    <m/>
    <m/>
    <m/>
    <m/>
    <m/>
    <m/>
    <m/>
    <m/>
    <m/>
    <m/>
    <m/>
    <m/>
    <m/>
    <m/>
    <m/>
    <m/>
    <m/>
    <m/>
    <m/>
    <m/>
    <m/>
    <m/>
    <m/>
    <m/>
    <m/>
    <m/>
    <m/>
    <m/>
    <m/>
    <m/>
    <m/>
    <m/>
    <m/>
    <m/>
    <m/>
    <m/>
    <m/>
    <m/>
    <m/>
    <m/>
    <m/>
    <m/>
  </r>
  <r>
    <b v="0"/>
    <n v="817"/>
    <s v="L-1545-670022586"/>
    <s v="1208350919"/>
    <m/>
    <s v="https://portal.dnb.de/opac.htm?method=simpleSearch&amp;cqlMode=true&amp;query=idn%3D1208350919"/>
    <s v="III 73, 45 (1. angebundenes Werk)"/>
    <m/>
    <m/>
    <m/>
    <x v="0"/>
    <m/>
    <m/>
    <m/>
    <m/>
    <m/>
    <m/>
    <m/>
    <m/>
    <m/>
    <m/>
    <m/>
    <m/>
    <m/>
    <m/>
    <m/>
    <x v="0"/>
    <m/>
    <m/>
    <m/>
    <m/>
    <m/>
    <m/>
    <m/>
    <m/>
    <m/>
    <m/>
    <m/>
    <m/>
    <m/>
    <m/>
    <m/>
    <m/>
    <m/>
    <m/>
    <m/>
    <m/>
    <m/>
    <m/>
    <m/>
    <m/>
    <m/>
    <m/>
    <m/>
    <n v="0"/>
    <m/>
    <m/>
    <m/>
    <m/>
    <m/>
    <m/>
    <m/>
    <m/>
    <m/>
    <m/>
    <m/>
    <m/>
    <m/>
    <m/>
    <m/>
    <m/>
    <m/>
    <m/>
    <m/>
    <m/>
    <m/>
    <m/>
    <m/>
    <m/>
    <m/>
    <m/>
    <m/>
    <m/>
    <m/>
    <m/>
    <m/>
    <m/>
    <m/>
    <m/>
    <m/>
    <m/>
    <m/>
    <m/>
    <m/>
    <m/>
    <m/>
    <m/>
    <m/>
    <m/>
  </r>
  <r>
    <b v="1"/>
    <n v="775"/>
    <s v="L-1545-315209046"/>
    <s v="1066787719"/>
    <s v="Aaf"/>
    <s v="https://portal.dnb.de/opac.htm?method=simpleSearch&amp;cqlMode=true&amp;query=idn%3D1066787719"/>
    <s v="III 73, 46"/>
    <s v="III 73, 46"/>
    <s v="X"/>
    <s v="Gewebeeinband"/>
    <x v="1"/>
    <s v="180°"/>
    <s v="hohler Rücken"/>
    <m/>
    <m/>
    <s v="Signaturfahne austauschen"/>
    <m/>
    <m/>
    <m/>
    <m/>
    <m/>
    <m/>
    <m/>
    <m/>
    <m/>
    <m/>
    <x v="0"/>
    <m/>
    <m/>
    <m/>
    <m/>
    <m/>
    <m/>
    <m/>
    <m/>
    <m/>
    <m/>
    <m/>
    <m/>
    <m/>
    <m/>
    <m/>
    <m/>
    <m/>
    <m/>
    <m/>
    <m/>
    <m/>
    <m/>
    <m/>
    <m/>
    <m/>
    <m/>
    <m/>
    <n v="0"/>
    <m/>
    <m/>
    <m/>
    <m/>
    <m/>
    <m/>
    <m/>
    <m/>
    <m/>
    <m/>
    <m/>
    <m/>
    <m/>
    <m/>
    <m/>
    <m/>
    <m/>
    <m/>
    <m/>
    <m/>
    <m/>
    <m/>
    <m/>
    <m/>
    <m/>
    <m/>
    <m/>
    <m/>
    <m/>
    <m/>
    <m/>
    <m/>
    <m/>
    <m/>
    <m/>
    <m/>
    <m/>
    <m/>
    <m/>
    <m/>
    <m/>
    <m/>
    <m/>
    <m/>
  </r>
  <r>
    <b v="1"/>
    <n v="776"/>
    <s v="L-1546-315465875"/>
    <s v="1066938083"/>
    <s v="Aaf"/>
    <s v="https://portal.dnb.de/opac.htm?method=simpleSearch&amp;cqlMode=true&amp;query=idn%3D1066938083"/>
    <s v="III 73, 47"/>
    <s v="III 73, 47"/>
    <s v="X"/>
    <s v="Ledereinband, Schließen, erhabene Buchbeschläge"/>
    <x v="1"/>
    <s v="80° bis 110°, einseitig digitalisierbar?"/>
    <s v="fester Rücken mit Schmuckprägung"/>
    <m/>
    <s v="Buchschuh"/>
    <s v="Nein"/>
    <n v="1"/>
    <m/>
    <m/>
    <m/>
    <m/>
    <m/>
    <m/>
    <m/>
    <m/>
    <m/>
    <x v="0"/>
    <m/>
    <m/>
    <m/>
    <m/>
    <m/>
    <m/>
    <m/>
    <m/>
    <m/>
    <m/>
    <m/>
    <m/>
    <m/>
    <m/>
    <m/>
    <m/>
    <m/>
    <m/>
    <m/>
    <m/>
    <m/>
    <m/>
    <m/>
    <m/>
    <m/>
    <m/>
    <m/>
    <n v="0"/>
    <m/>
    <m/>
    <m/>
    <m/>
    <m/>
    <m/>
    <m/>
    <m/>
    <m/>
    <m/>
    <m/>
    <m/>
    <m/>
    <m/>
    <m/>
    <m/>
    <m/>
    <m/>
    <m/>
    <m/>
    <m/>
    <m/>
    <m/>
    <m/>
    <m/>
    <m/>
    <m/>
    <m/>
    <m/>
    <m/>
    <m/>
    <m/>
    <m/>
    <m/>
    <m/>
    <m/>
    <m/>
    <m/>
    <m/>
    <m/>
    <m/>
    <m/>
    <m/>
    <m/>
  </r>
  <r>
    <b v="1"/>
    <n v="777"/>
    <s v="L-1550-315463007"/>
    <s v="1066935017"/>
    <s v="Aaf"/>
    <s v="https://portal.dnb.de/opac.htm?method=simpleSearch&amp;cqlMode=true&amp;query=idn%3D1066935017"/>
    <s v="III 73, 48"/>
    <s v="III 73, 48"/>
    <s v="X"/>
    <s v="Gewebeeinband"/>
    <x v="2"/>
    <m/>
    <s v="hohler Rücken"/>
    <m/>
    <m/>
    <m/>
    <n v="2"/>
    <m/>
    <m/>
    <m/>
    <m/>
    <m/>
    <m/>
    <m/>
    <m/>
    <m/>
    <x v="6"/>
    <s v="x"/>
    <m/>
    <s v="h/E"/>
    <m/>
    <m/>
    <m/>
    <m/>
    <m/>
    <s v="Pa"/>
    <m/>
    <m/>
    <m/>
    <m/>
    <m/>
    <m/>
    <m/>
    <m/>
    <m/>
    <m/>
    <m/>
    <m/>
    <m/>
    <s v="110"/>
    <m/>
    <m/>
    <m/>
    <s v="n"/>
    <n v="0"/>
    <m/>
    <m/>
    <m/>
    <m/>
    <m/>
    <m/>
    <m/>
    <s v="Schaden stabil"/>
    <m/>
    <m/>
    <m/>
    <m/>
    <m/>
    <m/>
    <m/>
    <m/>
    <m/>
    <m/>
    <m/>
    <m/>
    <m/>
    <m/>
    <m/>
    <m/>
    <m/>
    <m/>
    <m/>
    <m/>
    <m/>
    <m/>
    <m/>
    <m/>
    <m/>
    <m/>
    <m/>
    <m/>
    <m/>
    <m/>
    <m/>
    <m/>
    <m/>
    <m/>
    <m/>
    <m/>
  </r>
  <r>
    <b v="1"/>
    <n v="778"/>
    <s v="L-1552-155412345"/>
    <s v="994340877"/>
    <s v="Aal"/>
    <s v="https://portal.dnb.de/opac.htm?method=simpleSearch&amp;cqlMode=true&amp;query=idn%3D994340877"/>
    <s v="III 73, 49"/>
    <s v="III 73, 49"/>
    <s v="X"/>
    <s v="Halbledereinband"/>
    <x v="1"/>
    <s v="180°"/>
    <s v="hohler Rücken"/>
    <m/>
    <m/>
    <m/>
    <n v="1"/>
    <m/>
    <m/>
    <m/>
    <m/>
    <m/>
    <m/>
    <m/>
    <m/>
    <m/>
    <x v="0"/>
    <m/>
    <m/>
    <m/>
    <m/>
    <m/>
    <m/>
    <m/>
    <m/>
    <m/>
    <m/>
    <m/>
    <m/>
    <m/>
    <m/>
    <m/>
    <m/>
    <m/>
    <m/>
    <m/>
    <m/>
    <m/>
    <m/>
    <m/>
    <m/>
    <m/>
    <m/>
    <m/>
    <n v="0"/>
    <m/>
    <m/>
    <m/>
    <m/>
    <m/>
    <m/>
    <m/>
    <m/>
    <m/>
    <m/>
    <m/>
    <m/>
    <m/>
    <m/>
    <m/>
    <m/>
    <m/>
    <m/>
    <m/>
    <m/>
    <m/>
    <m/>
    <m/>
    <m/>
    <m/>
    <m/>
    <m/>
    <m/>
    <m/>
    <m/>
    <m/>
    <m/>
    <m/>
    <m/>
    <m/>
    <m/>
    <m/>
    <m/>
    <m/>
    <m/>
    <m/>
    <m/>
    <m/>
    <m/>
  </r>
  <r>
    <b v="0"/>
    <n v="779"/>
    <s v="L-1553-315332344"/>
    <s v="1066874573"/>
    <m/>
    <s v="https://portal.dnb.de/opac.htm?method=simpleSearch&amp;cqlMode=true&amp;query=idn%3D1066874573"/>
    <s v="III 73, 50"/>
    <m/>
    <s v="X"/>
    <s v="Ledereinband"/>
    <x v="1"/>
    <s v="80° bis 110°, einseitig digitalisierbar?"/>
    <s v="fester Rücken mit Schmuckprägung"/>
    <m/>
    <m/>
    <m/>
    <n v="0"/>
    <m/>
    <m/>
    <m/>
    <m/>
    <m/>
    <m/>
    <m/>
    <m/>
    <m/>
    <x v="0"/>
    <m/>
    <m/>
    <m/>
    <m/>
    <m/>
    <m/>
    <m/>
    <m/>
    <m/>
    <m/>
    <m/>
    <m/>
    <m/>
    <m/>
    <m/>
    <m/>
    <m/>
    <m/>
    <m/>
    <m/>
    <m/>
    <m/>
    <m/>
    <m/>
    <m/>
    <m/>
    <m/>
    <n v="0"/>
    <m/>
    <m/>
    <m/>
    <m/>
    <m/>
    <m/>
    <m/>
    <m/>
    <m/>
    <m/>
    <m/>
    <m/>
    <m/>
    <m/>
    <m/>
    <m/>
    <m/>
    <m/>
    <m/>
    <m/>
    <m/>
    <m/>
    <m/>
    <m/>
    <m/>
    <m/>
    <m/>
    <m/>
    <m/>
    <m/>
    <m/>
    <m/>
    <m/>
    <m/>
    <m/>
    <m/>
    <m/>
    <m/>
    <m/>
    <m/>
    <m/>
    <m/>
    <m/>
    <m/>
  </r>
  <r>
    <b v="1"/>
    <m/>
    <s v="L-9999-414375564"/>
    <s v="1138056731"/>
    <s v="Qd"/>
    <m/>
    <s v="III 73, 50"/>
    <s v="III 73, 50"/>
    <m/>
    <m/>
    <x v="0"/>
    <m/>
    <m/>
    <m/>
    <m/>
    <m/>
    <m/>
    <m/>
    <m/>
    <m/>
    <m/>
    <m/>
    <m/>
    <m/>
    <m/>
    <m/>
    <x v="0"/>
    <m/>
    <m/>
    <m/>
    <m/>
    <m/>
    <m/>
    <m/>
    <m/>
    <m/>
    <m/>
    <m/>
    <m/>
    <m/>
    <m/>
    <m/>
    <m/>
    <m/>
    <m/>
    <m/>
    <m/>
    <m/>
    <m/>
    <m/>
    <m/>
    <m/>
    <m/>
    <m/>
    <m/>
    <m/>
    <m/>
    <m/>
    <m/>
    <m/>
    <m/>
    <m/>
    <m/>
    <m/>
    <m/>
    <m/>
    <m/>
    <m/>
    <m/>
    <m/>
    <m/>
    <m/>
    <m/>
    <m/>
    <m/>
    <m/>
    <m/>
    <m/>
    <m/>
    <m/>
    <m/>
    <m/>
    <m/>
    <m/>
    <m/>
    <m/>
    <m/>
    <m/>
    <m/>
    <m/>
    <m/>
    <m/>
    <m/>
    <m/>
    <m/>
    <m/>
    <m/>
    <m/>
    <m/>
  </r>
  <r>
    <b v="0"/>
    <n v="818"/>
    <s v="L-1553-674668146"/>
    <s v="1209576090"/>
    <m/>
    <s v="https://portal.dnb.de/opac.htm?method=simpleSearch&amp;cqlMode=true&amp;query=idn%3D1209576090"/>
    <s v="III 73, 50 (1. angebundenes Werk)"/>
    <m/>
    <m/>
    <m/>
    <x v="0"/>
    <m/>
    <m/>
    <m/>
    <m/>
    <m/>
    <m/>
    <m/>
    <m/>
    <m/>
    <m/>
    <m/>
    <m/>
    <m/>
    <m/>
    <m/>
    <x v="0"/>
    <m/>
    <m/>
    <m/>
    <m/>
    <m/>
    <m/>
    <m/>
    <m/>
    <m/>
    <m/>
    <m/>
    <m/>
    <m/>
    <m/>
    <m/>
    <m/>
    <m/>
    <m/>
    <m/>
    <m/>
    <m/>
    <m/>
    <m/>
    <m/>
    <m/>
    <m/>
    <m/>
    <n v="0"/>
    <m/>
    <m/>
    <m/>
    <m/>
    <m/>
    <m/>
    <m/>
    <m/>
    <m/>
    <m/>
    <m/>
    <m/>
    <m/>
    <m/>
    <m/>
    <m/>
    <m/>
    <m/>
    <m/>
    <m/>
    <m/>
    <m/>
    <m/>
    <m/>
    <m/>
    <m/>
    <m/>
    <m/>
    <m/>
    <m/>
    <m/>
    <m/>
    <m/>
    <m/>
    <m/>
    <m/>
    <m/>
    <m/>
    <m/>
    <m/>
    <m/>
    <m/>
    <m/>
    <m/>
  </r>
  <r>
    <b v="0"/>
    <m/>
    <m/>
    <m/>
    <m/>
    <m/>
    <s v="III 73, 51"/>
    <m/>
    <s v="X"/>
    <s v="Pergamentband"/>
    <x v="1"/>
    <s v="80° bis 110°, einseitig digitalisierbar?"/>
    <s v="hohler Rücken, Einband mit Schutz- oder Stoßkanten"/>
    <m/>
    <s v="Kassette im Schuber"/>
    <s v="Nein"/>
    <n v="0"/>
    <m/>
    <m/>
    <m/>
    <m/>
    <m/>
    <m/>
    <m/>
    <m/>
    <m/>
    <x v="0"/>
    <m/>
    <m/>
    <m/>
    <m/>
    <m/>
    <m/>
    <m/>
    <m/>
    <m/>
    <m/>
    <m/>
    <m/>
    <m/>
    <m/>
    <m/>
    <m/>
    <m/>
    <m/>
    <m/>
    <m/>
    <m/>
    <m/>
    <m/>
    <m/>
    <m/>
    <m/>
    <m/>
    <n v="0"/>
    <m/>
    <m/>
    <m/>
    <m/>
    <m/>
    <m/>
    <m/>
    <m/>
    <m/>
    <m/>
    <m/>
    <m/>
    <m/>
    <m/>
    <m/>
    <m/>
    <m/>
    <m/>
    <m/>
    <m/>
    <m/>
    <m/>
    <m/>
    <m/>
    <m/>
    <m/>
    <m/>
    <m/>
    <m/>
    <m/>
    <m/>
    <m/>
    <m/>
    <m/>
    <m/>
    <m/>
    <m/>
    <m/>
    <m/>
    <m/>
    <m/>
    <m/>
    <m/>
    <m/>
  </r>
  <r>
    <b v="1"/>
    <n v="780"/>
    <s v="L-1556-315175923"/>
    <s v="1066753563"/>
    <s v="Aaf"/>
    <s v="https://portal.dnb.de/opac.htm?method=simpleSearch&amp;cqlMode=true&amp;query=idn%3D1066753563"/>
    <s v="III 73, 52"/>
    <s v="III 73, 52"/>
    <s v="X"/>
    <s v="Gewebeeinband"/>
    <x v="1"/>
    <s v="180°"/>
    <s v="hohler Rücken"/>
    <m/>
    <m/>
    <s v="Signaturfahne austauschen"/>
    <n v="0"/>
    <m/>
    <m/>
    <m/>
    <m/>
    <m/>
    <m/>
    <m/>
    <m/>
    <m/>
    <x v="0"/>
    <m/>
    <m/>
    <m/>
    <m/>
    <m/>
    <m/>
    <m/>
    <m/>
    <m/>
    <m/>
    <m/>
    <m/>
    <m/>
    <m/>
    <m/>
    <m/>
    <m/>
    <m/>
    <m/>
    <m/>
    <m/>
    <m/>
    <m/>
    <m/>
    <m/>
    <m/>
    <m/>
    <n v="0"/>
    <m/>
    <m/>
    <m/>
    <m/>
    <m/>
    <m/>
    <m/>
    <m/>
    <m/>
    <m/>
    <m/>
    <m/>
    <m/>
    <m/>
    <m/>
    <m/>
    <m/>
    <m/>
    <m/>
    <m/>
    <m/>
    <m/>
    <m/>
    <m/>
    <m/>
    <m/>
    <m/>
    <m/>
    <m/>
    <m/>
    <m/>
    <m/>
    <m/>
    <m/>
    <m/>
    <m/>
    <m/>
    <m/>
    <m/>
    <m/>
    <m/>
    <m/>
    <m/>
    <m/>
  </r>
  <r>
    <b v="1"/>
    <n v="781"/>
    <s v="L-1556-315468548"/>
    <s v="1066940789"/>
    <s v="Aaf"/>
    <s v="https://portal.dnb.de/opac.htm?method=simpleSearch&amp;cqlMode=true&amp;query=idn%3D1066940789"/>
    <s v="III 73, 53"/>
    <s v="III 73, 53"/>
    <s v="X"/>
    <s v="Schließen, erhabene Buchbeschläge"/>
    <x v="1"/>
    <s v="180°"/>
    <s v="fester Rücken mit Schmuckprägung"/>
    <m/>
    <s v="Buchschuh"/>
    <s v="Nein"/>
    <n v="2"/>
    <m/>
    <m/>
    <m/>
    <m/>
    <m/>
    <m/>
    <m/>
    <m/>
    <m/>
    <x v="2"/>
    <s v="x"/>
    <m/>
    <s v="f/V"/>
    <m/>
    <m/>
    <m/>
    <m/>
    <m/>
    <s v="Pa"/>
    <m/>
    <m/>
    <m/>
    <m/>
    <m/>
    <m/>
    <m/>
    <m/>
    <m/>
    <m/>
    <m/>
    <m/>
    <m/>
    <s v="60"/>
    <m/>
    <m/>
    <m/>
    <s v="ja vor"/>
    <n v="2"/>
    <m/>
    <m/>
    <m/>
    <s v="x"/>
    <m/>
    <m/>
    <m/>
    <m/>
    <m/>
    <m/>
    <s v="x"/>
    <s v="x"/>
    <s v="x"/>
    <m/>
    <s v="v"/>
    <m/>
    <m/>
    <m/>
    <m/>
    <m/>
    <m/>
    <m/>
    <m/>
    <n v="2"/>
    <s v="Gelenk ggf. mit JP unterlegen"/>
    <m/>
    <m/>
    <m/>
    <m/>
    <m/>
    <m/>
    <m/>
    <m/>
    <m/>
    <m/>
    <m/>
    <m/>
    <m/>
    <m/>
    <m/>
    <m/>
    <m/>
    <m/>
    <m/>
  </r>
  <r>
    <b v="1"/>
    <n v="782"/>
    <s v="L-1557-315202866"/>
    <s v="106678132X"/>
    <s v="Aaf"/>
    <s v="https://portal.dnb.de/opac.htm?method=simpleSearch&amp;cqlMode=true&amp;query=idn%3D106678132X"/>
    <s v="III 73, 54"/>
    <s v="III 73, 54"/>
    <s v="X"/>
    <s v="Gewebeeinband"/>
    <x v="1"/>
    <s v="180°"/>
    <s v="hohler Rücken"/>
    <m/>
    <m/>
    <s v="Signaturfahne austauschen"/>
    <n v="0"/>
    <m/>
    <s v="mit Blindmaterial "/>
    <m/>
    <m/>
    <m/>
    <m/>
    <m/>
    <m/>
    <m/>
    <x v="0"/>
    <m/>
    <m/>
    <m/>
    <m/>
    <m/>
    <m/>
    <m/>
    <m/>
    <m/>
    <m/>
    <m/>
    <m/>
    <m/>
    <m/>
    <m/>
    <m/>
    <m/>
    <m/>
    <m/>
    <m/>
    <m/>
    <m/>
    <m/>
    <m/>
    <m/>
    <m/>
    <m/>
    <n v="0"/>
    <m/>
    <m/>
    <m/>
    <m/>
    <m/>
    <m/>
    <m/>
    <m/>
    <m/>
    <m/>
    <m/>
    <m/>
    <m/>
    <m/>
    <m/>
    <m/>
    <m/>
    <m/>
    <m/>
    <m/>
    <m/>
    <m/>
    <m/>
    <m/>
    <m/>
    <m/>
    <m/>
    <m/>
    <m/>
    <m/>
    <m/>
    <m/>
    <m/>
    <m/>
    <m/>
    <m/>
    <m/>
    <m/>
    <m/>
    <m/>
    <m/>
    <m/>
    <m/>
    <m/>
  </r>
  <r>
    <b v="1"/>
    <n v="783"/>
    <s v="L-1556-315297743"/>
    <s v="1066837643"/>
    <s v="Aaf"/>
    <s v="https://portal.dnb.de/opac.htm?method=simpleSearch&amp;cqlMode=true&amp;query=idn%3D1066837643"/>
    <s v="III 73, 55"/>
    <s v="III 73, 55"/>
    <m/>
    <m/>
    <x v="2"/>
    <m/>
    <m/>
    <m/>
    <m/>
    <m/>
    <m/>
    <m/>
    <m/>
    <m/>
    <m/>
    <m/>
    <m/>
    <m/>
    <m/>
    <m/>
    <x v="2"/>
    <s v="x"/>
    <m/>
    <s v="f/V"/>
    <m/>
    <m/>
    <m/>
    <m/>
    <m/>
    <s v="Pa"/>
    <m/>
    <m/>
    <m/>
    <m/>
    <m/>
    <m/>
    <m/>
    <m/>
    <m/>
    <m/>
    <m/>
    <m/>
    <m/>
    <s v="60"/>
    <m/>
    <m/>
    <m/>
    <s v="ja vor"/>
    <n v="2"/>
    <m/>
    <m/>
    <m/>
    <m/>
    <m/>
    <m/>
    <m/>
    <m/>
    <m/>
    <s v="Buchschuh (wg. Schließen)"/>
    <m/>
    <s v="x"/>
    <s v="x"/>
    <m/>
    <m/>
    <m/>
    <m/>
    <m/>
    <m/>
    <m/>
    <m/>
    <m/>
    <s v="o/u"/>
    <n v="2"/>
    <m/>
    <m/>
    <m/>
    <m/>
    <m/>
    <m/>
    <m/>
    <m/>
    <m/>
    <m/>
    <m/>
    <m/>
    <m/>
    <m/>
    <m/>
    <m/>
    <m/>
    <m/>
    <m/>
    <m/>
  </r>
  <r>
    <b v="1"/>
    <n v="784"/>
    <s v="L-1559-315463422"/>
    <s v="1066935440"/>
    <s v="Aaf"/>
    <s v="https://portal.dnb.de/opac.htm?method=simpleSearch&amp;cqlMode=true&amp;query=idn%3D1066935440"/>
    <s v="III 73, 56"/>
    <s v="III 73, 56"/>
    <m/>
    <m/>
    <x v="2"/>
    <m/>
    <m/>
    <m/>
    <m/>
    <m/>
    <m/>
    <m/>
    <m/>
    <m/>
    <m/>
    <m/>
    <m/>
    <m/>
    <m/>
    <m/>
    <x v="2"/>
    <m/>
    <m/>
    <s v="f/V"/>
    <m/>
    <m/>
    <m/>
    <m/>
    <m/>
    <s v="Pa"/>
    <m/>
    <m/>
    <m/>
    <m/>
    <m/>
    <m/>
    <m/>
    <m/>
    <m/>
    <m/>
    <m/>
    <m/>
    <m/>
    <s v="nur 110"/>
    <m/>
    <m/>
    <m/>
    <s v="n"/>
    <n v="0"/>
    <m/>
    <m/>
    <m/>
    <m/>
    <m/>
    <m/>
    <m/>
    <m/>
    <m/>
    <m/>
    <m/>
    <m/>
    <m/>
    <m/>
    <m/>
    <m/>
    <m/>
    <m/>
    <m/>
    <m/>
    <m/>
    <m/>
    <m/>
    <m/>
    <m/>
    <m/>
    <m/>
    <m/>
    <m/>
    <m/>
    <m/>
    <m/>
    <m/>
    <m/>
    <m/>
    <m/>
    <m/>
    <m/>
    <m/>
    <m/>
    <m/>
    <m/>
    <m/>
    <m/>
  </r>
  <r>
    <b v="1"/>
    <n v="785"/>
    <s v="L-1558-315297123"/>
    <s v="1066837066"/>
    <s v="Aaf"/>
    <s v="https://portal.dnb.de/opac.htm?method=simpleSearch&amp;cqlMode=true&amp;query=idn%3D1066837066"/>
    <s v="III 73, 57"/>
    <s v="III 73, 57"/>
    <s v="X"/>
    <s v="Gewebeeinband"/>
    <x v="1"/>
    <s v="180°"/>
    <s v="hohler Rücken"/>
    <m/>
    <m/>
    <s v="Signaturfahne austauschen"/>
    <n v="0"/>
    <m/>
    <s v="mit Blindmaterial"/>
    <m/>
    <m/>
    <m/>
    <m/>
    <m/>
    <m/>
    <m/>
    <x v="0"/>
    <m/>
    <m/>
    <m/>
    <m/>
    <m/>
    <m/>
    <m/>
    <m/>
    <m/>
    <m/>
    <m/>
    <m/>
    <m/>
    <m/>
    <m/>
    <m/>
    <m/>
    <m/>
    <m/>
    <m/>
    <m/>
    <m/>
    <m/>
    <m/>
    <m/>
    <m/>
    <m/>
    <n v="0"/>
    <m/>
    <m/>
    <m/>
    <m/>
    <m/>
    <m/>
    <m/>
    <m/>
    <m/>
    <m/>
    <m/>
    <m/>
    <m/>
    <m/>
    <m/>
    <m/>
    <m/>
    <m/>
    <m/>
    <m/>
    <m/>
    <m/>
    <m/>
    <m/>
    <m/>
    <m/>
    <m/>
    <m/>
    <m/>
    <m/>
    <m/>
    <m/>
    <m/>
    <m/>
    <m/>
    <m/>
    <m/>
    <m/>
    <m/>
    <m/>
    <m/>
    <m/>
    <m/>
    <m/>
  </r>
  <r>
    <b v="1"/>
    <n v="786"/>
    <s v="L-1560-315207531"/>
    <s v="1066785902"/>
    <s v="Aaf"/>
    <s v="https://portal.dnb.de/opac.htm?method=simpleSearch&amp;cqlMode=true&amp;query=idn%3D1066785902"/>
    <s v="III 73, 58"/>
    <s v="III 73, 58"/>
    <s v="X"/>
    <s v="Halbledereinband, Schließen, erhabene Buchbeschläge"/>
    <x v="1"/>
    <s v="nur sehr geringer Öffnungswinkel"/>
    <s v="fester Rücken mit Schmuckprägung"/>
    <m/>
    <m/>
    <s v="Signaturfahne austauschen"/>
    <n v="2"/>
    <m/>
    <m/>
    <m/>
    <m/>
    <m/>
    <m/>
    <m/>
    <m/>
    <m/>
    <x v="6"/>
    <s v="x"/>
    <m/>
    <s v="f/V"/>
    <m/>
    <m/>
    <m/>
    <m/>
    <m/>
    <s v="Pa"/>
    <m/>
    <m/>
    <m/>
    <m/>
    <m/>
    <m/>
    <m/>
    <m/>
    <m/>
    <m/>
    <m/>
    <m/>
    <m/>
    <s v="45"/>
    <m/>
    <m/>
    <m/>
    <s v="ja vor"/>
    <n v="2"/>
    <m/>
    <m/>
    <m/>
    <m/>
    <m/>
    <m/>
    <m/>
    <m/>
    <m/>
    <m/>
    <s v="x"/>
    <s v="x"/>
    <s v="x"/>
    <m/>
    <s v="v/h"/>
    <m/>
    <m/>
    <m/>
    <m/>
    <m/>
    <m/>
    <m/>
    <m/>
    <n v="2"/>
    <s v="Leder fixieren, Einschlag stabilisieren, Gelenke mit JP überfangen"/>
    <m/>
    <m/>
    <m/>
    <m/>
    <m/>
    <m/>
    <m/>
    <m/>
    <m/>
    <m/>
    <m/>
    <m/>
    <m/>
    <m/>
    <m/>
    <m/>
    <m/>
    <m/>
    <m/>
  </r>
  <r>
    <b v="1"/>
    <n v="787"/>
    <s v="L-1560-175715408"/>
    <s v="1001857976"/>
    <s v="Aal"/>
    <s v="https://portal.dnb.de/opac.htm?method=simpleSearch&amp;cqlMode=true&amp;query=idn%3D1001857976"/>
    <s v="III 73, 59"/>
    <s v="III 73, 59"/>
    <m/>
    <s v="Halbledereinband"/>
    <x v="1"/>
    <s v="180°"/>
    <m/>
    <m/>
    <m/>
    <m/>
    <n v="0"/>
    <m/>
    <m/>
    <m/>
    <m/>
    <m/>
    <m/>
    <m/>
    <m/>
    <m/>
    <x v="0"/>
    <m/>
    <m/>
    <m/>
    <m/>
    <m/>
    <m/>
    <m/>
    <m/>
    <m/>
    <m/>
    <m/>
    <m/>
    <m/>
    <m/>
    <m/>
    <m/>
    <m/>
    <m/>
    <m/>
    <m/>
    <m/>
    <m/>
    <m/>
    <m/>
    <m/>
    <m/>
    <m/>
    <n v="0"/>
    <m/>
    <m/>
    <m/>
    <m/>
    <m/>
    <m/>
    <m/>
    <m/>
    <m/>
    <m/>
    <m/>
    <m/>
    <m/>
    <m/>
    <m/>
    <m/>
    <m/>
    <m/>
    <m/>
    <m/>
    <m/>
    <m/>
    <m/>
    <m/>
    <m/>
    <m/>
    <m/>
    <m/>
    <m/>
    <m/>
    <m/>
    <m/>
    <m/>
    <m/>
    <m/>
    <m/>
    <m/>
    <m/>
    <m/>
    <m/>
    <m/>
    <m/>
    <m/>
    <m/>
  </r>
  <r>
    <b v="1"/>
    <n v="788"/>
    <s v="L-1534-163758778"/>
    <s v="997386932"/>
    <s v="Aal"/>
    <s v="https://portal.dnb.de/opac.htm?method=simpleSearch&amp;cqlMode=true&amp;query=idn%3D997386932"/>
    <s v="III 73, 60"/>
    <s v="III 73, 60"/>
    <s v="X"/>
    <s v="Ledereinband, Buchblock aus Pergament"/>
    <x v="1"/>
    <s v="80° bis 110°, einseitig digitalisierbar?"/>
    <s v="fester Rücken mit Schmuckprägung"/>
    <s v="nicht verwenden"/>
    <s v="Kassette"/>
    <m/>
    <n v="0"/>
    <m/>
    <m/>
    <m/>
    <m/>
    <m/>
    <m/>
    <m/>
    <m/>
    <m/>
    <x v="0"/>
    <m/>
    <m/>
    <m/>
    <m/>
    <m/>
    <m/>
    <m/>
    <m/>
    <m/>
    <m/>
    <m/>
    <m/>
    <m/>
    <m/>
    <m/>
    <m/>
    <m/>
    <m/>
    <m/>
    <m/>
    <m/>
    <m/>
    <m/>
    <m/>
    <m/>
    <m/>
    <m/>
    <n v="0"/>
    <m/>
    <m/>
    <m/>
    <m/>
    <m/>
    <m/>
    <m/>
    <m/>
    <m/>
    <m/>
    <m/>
    <m/>
    <m/>
    <m/>
    <m/>
    <m/>
    <m/>
    <m/>
    <m/>
    <m/>
    <m/>
    <m/>
    <m/>
    <m/>
    <m/>
    <m/>
    <m/>
    <m/>
    <m/>
    <m/>
    <m/>
    <m/>
    <m/>
    <m/>
    <m/>
    <m/>
    <m/>
    <m/>
    <m/>
    <m/>
    <m/>
    <m/>
    <m/>
    <m/>
  </r>
  <r>
    <b v="0"/>
    <n v="789"/>
    <s v="L-2012-313164"/>
    <s v="1023794314"/>
    <m/>
    <s v="https://portal.dnb.de/opac.htm?method=simpleSearch&amp;cqlMode=true&amp;query=idn%3D1023794314"/>
    <s v="III 73, 61"/>
    <m/>
    <m/>
    <s v="Pergamentband"/>
    <x v="1"/>
    <s v="180°"/>
    <s v="fester Rücken mit Schmuckprägung"/>
    <m/>
    <s v="Papierumschlag "/>
    <s v="Nein"/>
    <n v="1"/>
    <m/>
    <m/>
    <m/>
    <m/>
    <m/>
    <m/>
    <m/>
    <m/>
    <m/>
    <x v="8"/>
    <m/>
    <m/>
    <s v="h"/>
    <m/>
    <m/>
    <m/>
    <m/>
    <m/>
    <s v="Pa"/>
    <m/>
    <m/>
    <m/>
    <m/>
    <m/>
    <m/>
    <m/>
    <m/>
    <m/>
    <m/>
    <m/>
    <m/>
    <m/>
    <s v="110"/>
    <m/>
    <m/>
    <m/>
    <s v="ja vor"/>
    <n v="2"/>
    <m/>
    <m/>
    <m/>
    <m/>
    <m/>
    <s v="x sauer"/>
    <m/>
    <m/>
    <m/>
    <m/>
    <s v="x"/>
    <m/>
    <s v="x"/>
    <m/>
    <s v="v"/>
    <m/>
    <m/>
    <m/>
    <m/>
    <m/>
    <m/>
    <m/>
    <m/>
    <n v="2"/>
    <s v="mit JP unterlegen und überfangen"/>
    <m/>
    <m/>
    <m/>
    <m/>
    <m/>
    <m/>
    <m/>
    <m/>
    <m/>
    <m/>
    <m/>
    <m/>
    <m/>
    <m/>
    <m/>
    <m/>
    <m/>
    <m/>
    <m/>
  </r>
  <r>
    <b v="1"/>
    <m/>
    <s v="L-1503-818824093"/>
    <s v="1268059498"/>
    <s v="Qd"/>
    <m/>
    <s v="III 73, 61"/>
    <s v="III 73, 61"/>
    <m/>
    <m/>
    <x v="0"/>
    <m/>
    <m/>
    <m/>
    <m/>
    <m/>
    <m/>
    <m/>
    <m/>
    <m/>
    <m/>
    <m/>
    <m/>
    <m/>
    <m/>
    <m/>
    <x v="0"/>
    <m/>
    <m/>
    <m/>
    <m/>
    <m/>
    <m/>
    <m/>
    <m/>
    <m/>
    <m/>
    <m/>
    <m/>
    <m/>
    <m/>
    <m/>
    <m/>
    <m/>
    <m/>
    <m/>
    <m/>
    <m/>
    <m/>
    <m/>
    <m/>
    <m/>
    <m/>
    <m/>
    <m/>
    <m/>
    <m/>
    <m/>
    <m/>
    <m/>
    <m/>
    <m/>
    <m/>
    <m/>
    <m/>
    <m/>
    <m/>
    <m/>
    <m/>
    <m/>
    <m/>
    <m/>
    <m/>
    <m/>
    <m/>
    <m/>
    <m/>
    <m/>
    <m/>
    <m/>
    <m/>
    <m/>
    <m/>
    <m/>
    <m/>
    <m/>
    <m/>
    <m/>
    <m/>
    <m/>
    <m/>
    <m/>
    <m/>
    <m/>
    <m/>
    <m/>
    <m/>
    <m/>
    <m/>
  </r>
  <r>
    <b v="0"/>
    <n v="790"/>
    <s v="L-9999-239120728"/>
    <s v="1023794667"/>
    <m/>
    <s v="https://portal.dnb.de/opac.htm?method=simpleSearch&amp;cqlMode=true&amp;query=idn%3D1023794667"/>
    <s v="III 73, 61 (angebunden)"/>
    <m/>
    <m/>
    <m/>
    <x v="0"/>
    <m/>
    <m/>
    <m/>
    <m/>
    <m/>
    <m/>
    <m/>
    <m/>
    <m/>
    <m/>
    <m/>
    <m/>
    <m/>
    <m/>
    <m/>
    <x v="0"/>
    <m/>
    <m/>
    <m/>
    <m/>
    <m/>
    <m/>
    <m/>
    <m/>
    <m/>
    <m/>
    <m/>
    <m/>
    <m/>
    <m/>
    <m/>
    <m/>
    <m/>
    <m/>
    <m/>
    <m/>
    <m/>
    <m/>
    <m/>
    <m/>
    <m/>
    <m/>
    <m/>
    <n v="0"/>
    <m/>
    <m/>
    <m/>
    <m/>
    <m/>
    <m/>
    <m/>
    <m/>
    <m/>
    <m/>
    <m/>
    <m/>
    <m/>
    <m/>
    <m/>
    <m/>
    <m/>
    <m/>
    <m/>
    <m/>
    <m/>
    <m/>
    <m/>
    <m/>
    <m/>
    <m/>
    <m/>
    <m/>
    <m/>
    <m/>
    <m/>
    <m/>
    <m/>
    <m/>
    <m/>
    <m/>
    <m/>
    <m/>
    <m/>
    <m/>
    <m/>
    <m/>
    <m/>
    <m/>
  </r>
  <r>
    <b v="1"/>
    <n v="1206"/>
    <s v="L-1510-15538287X"/>
    <s v="99431339X"/>
    <s v="Aal"/>
    <s v="https://portal.dnb.de/opac.htm?method=simpleSearch&amp;cqlMode=true&amp;query=idn%3D99431339X"/>
    <s v="III 74 A, 1"/>
    <s v="III 74 A, 1"/>
    <m/>
    <s v="Ledereinband"/>
    <x v="1"/>
    <s v="180°"/>
    <s v="Einband mit Schutz- oder Stoßkanten, hohler Rücken"/>
    <m/>
    <m/>
    <s v="Signaturfahne austauschen"/>
    <n v="0"/>
    <m/>
    <m/>
    <m/>
    <m/>
    <m/>
    <m/>
    <m/>
    <m/>
    <m/>
    <x v="0"/>
    <m/>
    <m/>
    <m/>
    <m/>
    <m/>
    <m/>
    <m/>
    <m/>
    <m/>
    <m/>
    <m/>
    <m/>
    <m/>
    <m/>
    <m/>
    <m/>
    <m/>
    <m/>
    <m/>
    <m/>
    <m/>
    <m/>
    <m/>
    <m/>
    <m/>
    <m/>
    <m/>
    <n v="0"/>
    <m/>
    <m/>
    <m/>
    <m/>
    <m/>
    <m/>
    <m/>
    <m/>
    <m/>
    <m/>
    <m/>
    <m/>
    <m/>
    <m/>
    <m/>
    <m/>
    <m/>
    <m/>
    <m/>
    <m/>
    <m/>
    <m/>
    <m/>
    <m/>
    <m/>
    <m/>
    <m/>
    <m/>
    <m/>
    <m/>
    <m/>
    <m/>
    <m/>
    <m/>
    <m/>
    <m/>
    <m/>
    <m/>
    <m/>
    <m/>
    <m/>
    <m/>
    <m/>
    <m/>
  </r>
  <r>
    <b v="1"/>
    <n v="823"/>
    <s v="L-1519-315324341"/>
    <s v="1066866074"/>
    <s v="Aaf"/>
    <s v="https://portal.dnb.de/opac.htm?method=simpleSearch&amp;cqlMode=true&amp;query=idn%3D1066866074"/>
    <s v="III 74, 1"/>
    <s v="III 74, 1"/>
    <s v="X"/>
    <s v="Ledereinband, Schließen, erhabene Buchbeschläge"/>
    <x v="2"/>
    <s v="180°"/>
    <s v="hohler Rücken"/>
    <m/>
    <s v="Buchschuh"/>
    <s v="Nein"/>
    <n v="2"/>
    <m/>
    <m/>
    <m/>
    <m/>
    <m/>
    <m/>
    <m/>
    <m/>
    <m/>
    <x v="3"/>
    <s v="x"/>
    <m/>
    <s v="f/V"/>
    <m/>
    <m/>
    <m/>
    <m/>
    <m/>
    <s v="Pa"/>
    <m/>
    <m/>
    <m/>
    <m/>
    <m/>
    <m/>
    <m/>
    <m/>
    <m/>
    <m/>
    <m/>
    <m/>
    <m/>
    <s v="60"/>
    <m/>
    <m/>
    <m/>
    <s v="ja vor"/>
    <n v="0.5"/>
    <m/>
    <m/>
    <m/>
    <s v="x"/>
    <m/>
    <m/>
    <m/>
    <m/>
    <s v="x 45"/>
    <m/>
    <s v="x"/>
    <s v="x"/>
    <s v="x"/>
    <m/>
    <m/>
    <m/>
    <m/>
    <m/>
    <m/>
    <m/>
    <m/>
    <m/>
    <m/>
    <n v="0.5"/>
    <m/>
    <m/>
    <m/>
    <m/>
    <m/>
    <m/>
    <m/>
    <m/>
    <m/>
    <m/>
    <m/>
    <m/>
    <m/>
    <m/>
    <m/>
    <m/>
    <m/>
    <m/>
    <m/>
    <m/>
  </r>
  <r>
    <b v="1"/>
    <n v="824"/>
    <s v="L-1503-306836378"/>
    <s v="1003970656"/>
    <s v="Aal"/>
    <s v="https://portal.dnb.de/opac.htm?method=simpleSearch&amp;cqlMode=true&amp;query=idn%3D1003970656"/>
    <s v="III 75, 1"/>
    <s v="III 75, 1"/>
    <s v="X"/>
    <s v="Halbledereinband"/>
    <x v="2"/>
    <s v="80° bis 110°, einseitig digitalisierbar?"/>
    <s v="hohler Rücken"/>
    <m/>
    <m/>
    <m/>
    <n v="0"/>
    <m/>
    <m/>
    <m/>
    <m/>
    <m/>
    <m/>
    <m/>
    <m/>
    <m/>
    <x v="0"/>
    <m/>
    <m/>
    <m/>
    <m/>
    <m/>
    <m/>
    <m/>
    <m/>
    <m/>
    <m/>
    <m/>
    <m/>
    <m/>
    <m/>
    <m/>
    <m/>
    <m/>
    <m/>
    <m/>
    <m/>
    <m/>
    <m/>
    <m/>
    <m/>
    <m/>
    <m/>
    <m/>
    <n v="0"/>
    <m/>
    <m/>
    <m/>
    <m/>
    <m/>
    <m/>
    <m/>
    <m/>
    <m/>
    <m/>
    <m/>
    <m/>
    <m/>
    <m/>
    <m/>
    <m/>
    <m/>
    <m/>
    <m/>
    <m/>
    <m/>
    <m/>
    <m/>
    <m/>
    <m/>
    <m/>
    <m/>
    <m/>
    <m/>
    <m/>
    <m/>
    <m/>
    <m/>
    <m/>
    <m/>
    <m/>
    <m/>
    <m/>
    <m/>
    <m/>
    <m/>
    <m/>
    <m/>
    <m/>
  </r>
  <r>
    <b v="1"/>
    <n v="825"/>
    <s v="L-1504-315491787"/>
    <s v="1066961379"/>
    <s v="Aaf"/>
    <s v="https://portal.dnb.de/opac.htm?method=simpleSearch&amp;cqlMode=true&amp;query=idn%3D1066961379"/>
    <s v="III 75, 2"/>
    <s v="III 75, 2"/>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826"/>
    <s v="L-1505-31549185X"/>
    <s v="1066961468"/>
    <s v="AaB"/>
    <s v="https://portal.dnb.de/opac.htm?method=simpleSearch&amp;cqlMode=true&amp;query=idn%3D1066961468"/>
    <s v="III 75, 3"/>
    <s v="III 75, 3"/>
    <s v="X"/>
    <s v="Pergamentband"/>
    <x v="1"/>
    <s v="180°"/>
    <s v="hohler Rücken"/>
    <m/>
    <m/>
    <m/>
    <n v="0"/>
    <m/>
    <m/>
    <m/>
    <m/>
    <m/>
    <m/>
    <m/>
    <m/>
    <m/>
    <x v="0"/>
    <m/>
    <m/>
    <m/>
    <m/>
    <m/>
    <m/>
    <m/>
    <m/>
    <m/>
    <m/>
    <m/>
    <m/>
    <m/>
    <m/>
    <m/>
    <m/>
    <m/>
    <m/>
    <m/>
    <m/>
    <m/>
    <m/>
    <m/>
    <m/>
    <m/>
    <m/>
    <m/>
    <n v="0"/>
    <m/>
    <m/>
    <m/>
    <m/>
    <m/>
    <m/>
    <m/>
    <m/>
    <m/>
    <m/>
    <m/>
    <m/>
    <m/>
    <m/>
    <m/>
    <m/>
    <m/>
    <m/>
    <m/>
    <m/>
    <m/>
    <m/>
    <m/>
    <m/>
    <m/>
    <m/>
    <m/>
    <m/>
    <m/>
    <m/>
    <m/>
    <m/>
    <m/>
    <m/>
    <m/>
    <m/>
    <m/>
    <m/>
    <m/>
    <m/>
    <m/>
    <m/>
    <m/>
    <m/>
  </r>
  <r>
    <b v="1"/>
    <n v="827"/>
    <s v="L-1507-154135283"/>
    <s v="993993621"/>
    <s v="Aal"/>
    <s v="https://portal.dnb.de/opac.htm?method=simpleSearch&amp;cqlMode=true&amp;query=idn%3D993993621"/>
    <s v="III 75, 4"/>
    <s v="III 75, 4"/>
    <s v="X"/>
    <s v="Ledereinband, Schließen, erhabene Buchbeschläge"/>
    <x v="1"/>
    <s v="180°"/>
    <m/>
    <m/>
    <m/>
    <m/>
    <m/>
    <m/>
    <m/>
    <m/>
    <m/>
    <m/>
    <m/>
    <m/>
    <m/>
    <m/>
    <x v="2"/>
    <s v="x"/>
    <s v="x"/>
    <s v="h/E"/>
    <m/>
    <m/>
    <m/>
    <s v="x"/>
    <m/>
    <s v="Pa"/>
    <m/>
    <m/>
    <m/>
    <m/>
    <m/>
    <m/>
    <m/>
    <m/>
    <m/>
    <s v="K"/>
    <s v="x"/>
    <m/>
    <m/>
    <s v="110"/>
    <m/>
    <m/>
    <m/>
    <s v="n"/>
    <n v="0"/>
    <m/>
    <m/>
    <m/>
    <s v="x"/>
    <m/>
    <m/>
    <m/>
    <s v="Schaden stabil"/>
    <m/>
    <m/>
    <m/>
    <m/>
    <m/>
    <m/>
    <m/>
    <m/>
    <m/>
    <m/>
    <m/>
    <m/>
    <m/>
    <m/>
    <m/>
    <m/>
    <m/>
    <m/>
    <m/>
    <m/>
    <m/>
    <m/>
    <m/>
    <m/>
    <m/>
    <m/>
    <m/>
    <m/>
    <m/>
    <m/>
    <m/>
    <m/>
    <m/>
    <m/>
    <m/>
    <m/>
  </r>
  <r>
    <b v="1"/>
    <n v="828"/>
    <s v="L-1506-170682692"/>
    <s v="1000466167"/>
    <s v="Aal"/>
    <s v="https://portal.dnb.de/opac.htm?method=simpleSearch&amp;cqlMode=true&amp;query=idn%3D1000466167"/>
    <s v="III 75, 5"/>
    <s v="III 75, 5"/>
    <m/>
    <s v="Ledereinband, Schließen, erhabene Buchbeschläge"/>
    <x v="2"/>
    <s v="80° bis 110°, einseitig digitalisierbar?"/>
    <m/>
    <m/>
    <s v="Kassette"/>
    <s v="Nein"/>
    <n v="0"/>
    <m/>
    <m/>
    <m/>
    <m/>
    <m/>
    <m/>
    <m/>
    <m/>
    <m/>
    <x v="0"/>
    <m/>
    <m/>
    <m/>
    <m/>
    <m/>
    <m/>
    <m/>
    <m/>
    <m/>
    <m/>
    <m/>
    <m/>
    <m/>
    <m/>
    <m/>
    <m/>
    <m/>
    <m/>
    <m/>
    <m/>
    <m/>
    <m/>
    <m/>
    <m/>
    <m/>
    <m/>
    <m/>
    <n v="0"/>
    <m/>
    <m/>
    <m/>
    <m/>
    <m/>
    <m/>
    <m/>
    <m/>
    <m/>
    <m/>
    <m/>
    <m/>
    <m/>
    <m/>
    <m/>
    <m/>
    <m/>
    <m/>
    <m/>
    <m/>
    <m/>
    <m/>
    <m/>
    <m/>
    <m/>
    <m/>
    <m/>
    <m/>
    <m/>
    <m/>
    <m/>
    <m/>
    <m/>
    <m/>
    <m/>
    <m/>
    <m/>
    <m/>
    <m/>
    <m/>
    <m/>
    <m/>
    <m/>
    <m/>
  </r>
  <r>
    <b v="1"/>
    <n v="829"/>
    <s v="L-1541-315201436"/>
    <s v="1066779627"/>
    <s v="AaB"/>
    <s v="https://portal.dnb.de/opac.htm?method=simpleSearch&amp;cqlMode=true&amp;query=idn%3D1066779627"/>
    <s v="III 76, 1"/>
    <s v="III 76, 1"/>
    <s v="X"/>
    <s v="Ledereinband, Schließen, erhabene Buchbeschläge"/>
    <x v="2"/>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830"/>
    <s v="L-1558-315189622"/>
    <s v="1066767114"/>
    <s v="Aaf"/>
    <s v="https://portal.dnb.de/opac.htm?method=simpleSearch&amp;cqlMode=true&amp;query=idn%3D1066767114"/>
    <s v="III 76, 2"/>
    <s v="III 76, 2"/>
    <s v="X"/>
    <s v="Papier- oder Pappeinband"/>
    <x v="1"/>
    <s v="180°"/>
    <s v="fester Rücken mit Schmuckprägung"/>
    <m/>
    <m/>
    <m/>
    <n v="3"/>
    <m/>
    <m/>
    <m/>
    <m/>
    <m/>
    <m/>
    <m/>
    <m/>
    <m/>
    <x v="5"/>
    <m/>
    <m/>
    <s v="f"/>
    <m/>
    <m/>
    <m/>
    <m/>
    <m/>
    <s v="Pa"/>
    <m/>
    <m/>
    <m/>
    <m/>
    <m/>
    <m/>
    <m/>
    <m/>
    <m/>
    <m/>
    <m/>
    <m/>
    <m/>
    <s v="80"/>
    <m/>
    <m/>
    <m/>
    <s v="ja vor"/>
    <n v="1.5"/>
    <m/>
    <m/>
    <m/>
    <m/>
    <m/>
    <m/>
    <m/>
    <m/>
    <m/>
    <m/>
    <s v="x"/>
    <m/>
    <s v="x"/>
    <m/>
    <m/>
    <m/>
    <s v="x"/>
    <m/>
    <m/>
    <m/>
    <m/>
    <m/>
    <m/>
    <n v="1.5"/>
    <s v="evtl. kleine Hülse, Fragment inneliegend, ggf. Rücken mit JP überfangen"/>
    <m/>
    <m/>
    <m/>
    <m/>
    <m/>
    <m/>
    <m/>
    <m/>
    <m/>
    <m/>
    <m/>
    <m/>
    <m/>
    <m/>
    <m/>
    <m/>
    <m/>
    <m/>
    <m/>
  </r>
  <r>
    <b v="0"/>
    <m/>
    <m/>
    <m/>
    <m/>
    <m/>
    <s v="III 77, 1"/>
    <m/>
    <s v="X"/>
    <s v="Pergamentband"/>
    <x v="2"/>
    <s v="nur sehr geringer Öffnungswinkel"/>
    <s v="hohler Rücken"/>
    <m/>
    <s v="Kassette"/>
    <s v="Nein"/>
    <n v="2"/>
    <m/>
    <m/>
    <m/>
    <m/>
    <m/>
    <m/>
    <m/>
    <m/>
    <m/>
    <x v="7"/>
    <m/>
    <m/>
    <s v="h"/>
    <m/>
    <m/>
    <m/>
    <m/>
    <m/>
    <s v="Pa"/>
    <m/>
    <m/>
    <m/>
    <m/>
    <m/>
    <m/>
    <m/>
    <m/>
    <m/>
    <m/>
    <m/>
    <m/>
    <m/>
    <s v="45"/>
    <s v="x"/>
    <m/>
    <m/>
    <s v="ja vor"/>
    <n v="2"/>
    <m/>
    <s v="Gewebe"/>
    <m/>
    <m/>
    <m/>
    <m/>
    <m/>
    <m/>
    <s v="x 45"/>
    <m/>
    <s v="x"/>
    <m/>
    <m/>
    <m/>
    <m/>
    <m/>
    <m/>
    <m/>
    <m/>
    <m/>
    <m/>
    <m/>
    <m/>
    <m/>
    <m/>
    <m/>
    <m/>
    <m/>
    <m/>
    <m/>
    <m/>
    <m/>
    <m/>
    <m/>
    <s v="x"/>
    <m/>
    <m/>
    <m/>
    <m/>
    <m/>
    <m/>
    <m/>
    <n v="2"/>
    <s v="v.a. Risse im Titelblatt , ggf auch letztes Blatt, Lage hinten belassen"/>
  </r>
  <r>
    <b v="1"/>
    <m/>
    <s v="L-1552-822821869"/>
    <s v="1268123862"/>
    <s v="Aa"/>
    <m/>
    <s v="III 77, 1"/>
    <s v="III 77, 1"/>
    <m/>
    <m/>
    <x v="0"/>
    <m/>
    <m/>
    <m/>
    <m/>
    <m/>
    <m/>
    <m/>
    <m/>
    <m/>
    <m/>
    <m/>
    <m/>
    <m/>
    <m/>
    <m/>
    <x v="0"/>
    <m/>
    <m/>
    <m/>
    <m/>
    <m/>
    <m/>
    <m/>
    <m/>
    <m/>
    <m/>
    <m/>
    <m/>
    <m/>
    <m/>
    <m/>
    <m/>
    <m/>
    <m/>
    <m/>
    <m/>
    <m/>
    <m/>
    <m/>
    <m/>
    <m/>
    <m/>
    <m/>
    <m/>
    <m/>
    <m/>
    <m/>
    <m/>
    <m/>
    <m/>
    <m/>
    <m/>
    <m/>
    <m/>
    <m/>
    <m/>
    <m/>
    <m/>
    <m/>
    <m/>
    <m/>
    <m/>
    <m/>
    <m/>
    <m/>
    <m/>
    <m/>
    <m/>
    <m/>
    <m/>
    <m/>
    <m/>
    <m/>
    <m/>
    <m/>
    <m/>
    <m/>
    <m/>
    <m/>
    <m/>
    <m/>
    <m/>
    <m/>
    <m/>
    <m/>
    <m/>
    <m/>
    <m/>
  </r>
  <r>
    <b v="1"/>
    <n v="831"/>
    <s v="L-1554-315464313"/>
    <s v="1066936455"/>
    <s v="Aaf"/>
    <s v="https://portal.dnb.de/opac.htm?method=simpleSearch&amp;cqlMode=true&amp;query=idn%3D1066936455"/>
    <s v="III 78, 1"/>
    <s v="III 78, 1"/>
    <s v="X"/>
    <s v="Ledereinband, Schließen, erhabene Buchbeschläge"/>
    <x v="1"/>
    <s v="80° bis 110°, einseitig digitalisierbar?"/>
    <s v="fester Rücken mit Schmuckprägung"/>
    <m/>
    <s v="Buchschuh"/>
    <s v="Nein"/>
    <n v="1"/>
    <m/>
    <m/>
    <m/>
    <m/>
    <m/>
    <m/>
    <m/>
    <m/>
    <m/>
    <x v="3"/>
    <m/>
    <m/>
    <s v="f"/>
    <m/>
    <m/>
    <m/>
    <m/>
    <m/>
    <s v="Pa"/>
    <m/>
    <m/>
    <m/>
    <m/>
    <m/>
    <m/>
    <m/>
    <m/>
    <m/>
    <m/>
    <m/>
    <m/>
    <m/>
    <s v="60"/>
    <m/>
    <m/>
    <m/>
    <s v="n"/>
    <n v="0"/>
    <m/>
    <m/>
    <m/>
    <s v="x"/>
    <m/>
    <m/>
    <m/>
    <s v="Schaden stabil"/>
    <m/>
    <m/>
    <m/>
    <m/>
    <m/>
    <m/>
    <m/>
    <m/>
    <m/>
    <m/>
    <m/>
    <m/>
    <m/>
    <m/>
    <m/>
    <m/>
    <m/>
    <m/>
    <m/>
    <m/>
    <m/>
    <m/>
    <m/>
    <m/>
    <m/>
    <m/>
    <m/>
    <m/>
    <m/>
    <m/>
    <m/>
    <m/>
    <m/>
    <m/>
    <m/>
    <m/>
  </r>
  <r>
    <b v="1"/>
    <n v="832"/>
    <s v="L-1560-161002250"/>
    <s v="995843651"/>
    <s v="Aal"/>
    <s v="https://portal.dnb.de/opac.htm?method=simpleSearch&amp;cqlMode=true&amp;query=idn%3D995843651"/>
    <s v="III 78, 2"/>
    <s v="III 78, 2"/>
    <m/>
    <m/>
    <x v="1"/>
    <m/>
    <m/>
    <m/>
    <m/>
    <m/>
    <m/>
    <m/>
    <m/>
    <m/>
    <m/>
    <m/>
    <m/>
    <m/>
    <m/>
    <m/>
    <x v="7"/>
    <m/>
    <m/>
    <s v="h"/>
    <m/>
    <m/>
    <m/>
    <m/>
    <m/>
    <s v="Pa"/>
    <m/>
    <m/>
    <m/>
    <m/>
    <m/>
    <m/>
    <m/>
    <m/>
    <m/>
    <m/>
    <m/>
    <m/>
    <m/>
    <s v="180"/>
    <m/>
    <m/>
    <m/>
    <s v="n"/>
    <n v="0"/>
    <m/>
    <m/>
    <m/>
    <m/>
    <m/>
    <m/>
    <m/>
    <m/>
    <m/>
    <m/>
    <m/>
    <m/>
    <m/>
    <m/>
    <m/>
    <m/>
    <m/>
    <m/>
    <m/>
    <m/>
    <m/>
    <m/>
    <m/>
    <m/>
    <m/>
    <m/>
    <m/>
    <m/>
    <m/>
    <m/>
    <m/>
    <m/>
    <m/>
    <m/>
    <m/>
    <m/>
    <m/>
    <m/>
    <m/>
    <m/>
    <m/>
    <m/>
    <m/>
    <m/>
  </r>
  <r>
    <b v="1"/>
    <n v="833"/>
    <s v="L-1501-315326328"/>
    <s v="106686814X"/>
    <s v="Aaf"/>
    <s v="https://portal.dnb.de/opac.htm?method=simpleSearch&amp;cqlMode=true&amp;query=idn%3D106686814X"/>
    <s v="III 79, 1"/>
    <s v="III 79, 1"/>
    <m/>
    <m/>
    <x v="1"/>
    <m/>
    <m/>
    <m/>
    <m/>
    <m/>
    <m/>
    <m/>
    <m/>
    <m/>
    <m/>
    <m/>
    <m/>
    <m/>
    <m/>
    <m/>
    <x v="9"/>
    <m/>
    <m/>
    <s v="h"/>
    <m/>
    <m/>
    <m/>
    <m/>
    <m/>
    <s v="Pa"/>
    <m/>
    <m/>
    <m/>
    <m/>
    <m/>
    <m/>
    <m/>
    <m/>
    <m/>
    <m/>
    <m/>
    <m/>
    <m/>
    <s v="110"/>
    <m/>
    <m/>
    <m/>
    <s v="n"/>
    <n v="0"/>
    <m/>
    <m/>
    <m/>
    <m/>
    <m/>
    <m/>
    <m/>
    <m/>
    <m/>
    <m/>
    <m/>
    <m/>
    <m/>
    <m/>
    <m/>
    <m/>
    <m/>
    <m/>
    <m/>
    <m/>
    <m/>
    <m/>
    <m/>
    <m/>
    <m/>
    <m/>
    <m/>
    <m/>
    <m/>
    <m/>
    <m/>
    <m/>
    <m/>
    <m/>
    <m/>
    <m/>
    <m/>
    <m/>
    <m/>
    <m/>
    <m/>
    <m/>
    <m/>
    <m/>
  </r>
  <r>
    <b v="1"/>
    <n v="834"/>
    <s v="L-1517-315487054"/>
    <s v="1066956375"/>
    <s v="Aaf"/>
    <s v="https://portal.dnb.de/opac.htm?method=simpleSearch&amp;cqlMode=true&amp;query=idn%3D1066956375"/>
    <s v="III 80, 1"/>
    <s v="III 80, 1"/>
    <m/>
    <m/>
    <x v="1"/>
    <m/>
    <m/>
    <m/>
    <m/>
    <m/>
    <m/>
    <m/>
    <m/>
    <m/>
    <m/>
    <m/>
    <m/>
    <m/>
    <m/>
    <m/>
    <x v="6"/>
    <s v="x"/>
    <m/>
    <s v="h/E"/>
    <m/>
    <m/>
    <m/>
    <m/>
    <m/>
    <s v="Pa"/>
    <s v="x"/>
    <m/>
    <m/>
    <m/>
    <m/>
    <m/>
    <m/>
    <m/>
    <m/>
    <m/>
    <m/>
    <m/>
    <m/>
    <s v="110"/>
    <m/>
    <m/>
    <m/>
    <s v="n"/>
    <n v="0"/>
    <m/>
    <m/>
    <m/>
    <s v="x"/>
    <m/>
    <m/>
    <m/>
    <m/>
    <m/>
    <m/>
    <m/>
    <m/>
    <m/>
    <m/>
    <m/>
    <m/>
    <m/>
    <m/>
    <m/>
    <m/>
    <m/>
    <m/>
    <m/>
    <m/>
    <m/>
    <m/>
    <m/>
    <m/>
    <m/>
    <m/>
    <m/>
    <m/>
    <m/>
    <m/>
    <m/>
    <m/>
    <m/>
    <m/>
    <m/>
    <m/>
    <m/>
    <m/>
    <m/>
    <m/>
  </r>
  <r>
    <b v="1"/>
    <n v="835"/>
    <s v="L-1504-315220163"/>
    <s v="1066800278"/>
    <s v="Aaf"/>
    <s v="https://portal.dnb.de/opac.htm?method=simpleSearch&amp;cqlMode=true&amp;query=idn%3D1066800278"/>
    <s v="III 81, 1"/>
    <s v="III 81, 1"/>
    <m/>
    <m/>
    <x v="1"/>
    <m/>
    <m/>
    <m/>
    <m/>
    <m/>
    <m/>
    <m/>
    <m/>
    <m/>
    <m/>
    <m/>
    <m/>
    <m/>
    <m/>
    <m/>
    <x v="3"/>
    <s v="x"/>
    <m/>
    <s v="f"/>
    <m/>
    <m/>
    <m/>
    <m/>
    <m/>
    <s v="Pa"/>
    <m/>
    <m/>
    <m/>
    <m/>
    <m/>
    <m/>
    <m/>
    <m/>
    <m/>
    <s v="I/R"/>
    <s v="x"/>
    <m/>
    <m/>
    <s v="80"/>
    <m/>
    <m/>
    <m/>
    <s v="n"/>
    <n v="0"/>
    <m/>
    <m/>
    <m/>
    <s v="x"/>
    <m/>
    <m/>
    <m/>
    <m/>
    <m/>
    <m/>
    <m/>
    <m/>
    <m/>
    <m/>
    <m/>
    <m/>
    <m/>
    <m/>
    <m/>
    <m/>
    <m/>
    <m/>
    <m/>
    <m/>
    <m/>
    <m/>
    <m/>
    <m/>
    <m/>
    <m/>
    <m/>
    <m/>
    <m/>
    <m/>
    <m/>
    <m/>
    <m/>
    <m/>
    <m/>
    <m/>
    <m/>
    <m/>
    <m/>
    <m/>
  </r>
  <r>
    <b v="1"/>
    <n v="836"/>
    <s v="L-1504-315220155"/>
    <s v="1066800278"/>
    <s v="Aaf"/>
    <s v="https://portal.dnb.de/opac.htm?method=simpleSearch&amp;cqlMode=true&amp;query=idn%3D1066800278"/>
    <s v="III 81, 1"/>
    <s v="III 81, 1"/>
    <m/>
    <m/>
    <x v="0"/>
    <m/>
    <m/>
    <m/>
    <m/>
    <m/>
    <m/>
    <m/>
    <m/>
    <m/>
    <m/>
    <m/>
    <m/>
    <m/>
    <m/>
    <m/>
    <x v="0"/>
    <m/>
    <m/>
    <m/>
    <m/>
    <m/>
    <m/>
    <m/>
    <m/>
    <m/>
    <m/>
    <m/>
    <m/>
    <m/>
    <m/>
    <m/>
    <m/>
    <m/>
    <m/>
    <m/>
    <m/>
    <m/>
    <m/>
    <m/>
    <m/>
    <m/>
    <m/>
    <m/>
    <n v="0"/>
    <m/>
    <m/>
    <m/>
    <m/>
    <m/>
    <m/>
    <m/>
    <m/>
    <m/>
    <m/>
    <m/>
    <m/>
    <m/>
    <m/>
    <m/>
    <m/>
    <m/>
    <m/>
    <m/>
    <m/>
    <m/>
    <m/>
    <m/>
    <m/>
    <m/>
    <m/>
    <m/>
    <m/>
    <m/>
    <m/>
    <m/>
    <m/>
    <m/>
    <m/>
    <m/>
    <m/>
    <m/>
    <m/>
    <m/>
    <m/>
    <m/>
    <m/>
    <m/>
    <m/>
  </r>
  <r>
    <b v="1"/>
    <n v="837"/>
    <s v="L-1521-315218711"/>
    <s v="1066798540"/>
    <s v="Aaf"/>
    <s v="https://portal.dnb.de/opac.htm?method=simpleSearch&amp;cqlMode=true&amp;query=idn%3D1066798540"/>
    <s v="III 82, 1"/>
    <s v="III 82, 1"/>
    <m/>
    <m/>
    <x v="2"/>
    <m/>
    <m/>
    <m/>
    <m/>
    <m/>
    <m/>
    <m/>
    <m/>
    <m/>
    <m/>
    <m/>
    <m/>
    <m/>
    <m/>
    <m/>
    <x v="6"/>
    <s v="x"/>
    <m/>
    <s v="h/E"/>
    <m/>
    <m/>
    <m/>
    <m/>
    <m/>
    <s v="Pa"/>
    <m/>
    <m/>
    <m/>
    <m/>
    <m/>
    <m/>
    <m/>
    <m/>
    <m/>
    <m/>
    <m/>
    <m/>
    <m/>
    <s v="110"/>
    <m/>
    <m/>
    <m/>
    <s v="n"/>
    <n v="0"/>
    <m/>
    <m/>
    <m/>
    <s v="x"/>
    <m/>
    <m/>
    <m/>
    <m/>
    <m/>
    <m/>
    <m/>
    <m/>
    <m/>
    <m/>
    <m/>
    <m/>
    <m/>
    <m/>
    <m/>
    <m/>
    <m/>
    <m/>
    <m/>
    <m/>
    <m/>
    <m/>
    <m/>
    <m/>
    <m/>
    <m/>
    <m/>
    <m/>
    <m/>
    <m/>
    <m/>
    <m/>
    <m/>
    <m/>
    <m/>
    <m/>
    <m/>
    <m/>
    <m/>
    <m/>
  </r>
  <r>
    <b v="0"/>
    <n v="838"/>
    <s v="L-1520-315294493"/>
    <s v="1066834555"/>
    <m/>
    <s v="https://portal.dnb.de/opac.htm?method=simpleSearch&amp;cqlMode=true&amp;query=idn%3D1066834555"/>
    <s v="III 83, 1"/>
    <m/>
    <m/>
    <m/>
    <x v="1"/>
    <m/>
    <m/>
    <m/>
    <m/>
    <m/>
    <m/>
    <m/>
    <m/>
    <m/>
    <m/>
    <s v="DA"/>
    <m/>
    <m/>
    <m/>
    <m/>
    <x v="0"/>
    <m/>
    <m/>
    <m/>
    <m/>
    <m/>
    <m/>
    <m/>
    <m/>
    <m/>
    <m/>
    <m/>
    <m/>
    <m/>
    <m/>
    <m/>
    <m/>
    <m/>
    <m/>
    <m/>
    <m/>
    <m/>
    <m/>
    <m/>
    <m/>
    <m/>
    <m/>
    <m/>
    <n v="0"/>
    <m/>
    <m/>
    <m/>
    <m/>
    <s v="x"/>
    <m/>
    <m/>
    <s v="nur Einband (Papierband) am Standort (Inhalt offenbar heraus gelöst)"/>
    <m/>
    <m/>
    <m/>
    <m/>
    <m/>
    <m/>
    <m/>
    <m/>
    <m/>
    <m/>
    <m/>
    <m/>
    <m/>
    <m/>
    <m/>
    <m/>
    <m/>
    <m/>
    <m/>
    <m/>
    <m/>
    <m/>
    <m/>
    <m/>
    <m/>
    <m/>
    <m/>
    <m/>
    <m/>
    <m/>
    <m/>
    <m/>
    <m/>
    <m/>
    <m/>
    <m/>
  </r>
  <r>
    <b v="1"/>
    <n v="839"/>
    <s v="L-1522-170280322"/>
    <s v="1000270947"/>
    <s v="Aal"/>
    <s v="https://portal.dnb.de/opac.htm?method=simpleSearch&amp;cqlMode=true&amp;query=idn%3D1000270947"/>
    <s v="III 83, 3"/>
    <s v="III 83, 3"/>
    <m/>
    <m/>
    <x v="1"/>
    <m/>
    <m/>
    <m/>
    <m/>
    <m/>
    <m/>
    <m/>
    <m/>
    <m/>
    <m/>
    <m/>
    <m/>
    <m/>
    <m/>
    <m/>
    <x v="9"/>
    <m/>
    <m/>
    <s v="h/E"/>
    <m/>
    <m/>
    <m/>
    <m/>
    <m/>
    <s v="Pa"/>
    <m/>
    <m/>
    <m/>
    <m/>
    <m/>
    <m/>
    <m/>
    <m/>
    <m/>
    <m/>
    <m/>
    <m/>
    <m/>
    <s v="110"/>
    <m/>
    <m/>
    <m/>
    <s v="n"/>
    <n v="0"/>
    <m/>
    <m/>
    <m/>
    <m/>
    <m/>
    <m/>
    <m/>
    <m/>
    <m/>
    <m/>
    <m/>
    <m/>
    <m/>
    <m/>
    <m/>
    <m/>
    <m/>
    <m/>
    <m/>
    <m/>
    <m/>
    <m/>
    <m/>
    <m/>
    <m/>
    <m/>
    <m/>
    <m/>
    <m/>
    <m/>
    <m/>
    <m/>
    <m/>
    <m/>
    <m/>
    <m/>
    <m/>
    <m/>
    <m/>
    <m/>
    <m/>
    <m/>
    <m/>
    <m/>
  </r>
  <r>
    <b v="0"/>
    <n v="840"/>
    <s v="L-1545-154870943"/>
    <s v="994251505"/>
    <m/>
    <s v="https://portal.dnb.de/opac.htm?method=simpleSearch&amp;cqlMode=true&amp;query=idn%3D994251505"/>
    <s v="III 83, 4"/>
    <m/>
    <m/>
    <m/>
    <x v="1"/>
    <m/>
    <m/>
    <m/>
    <m/>
    <m/>
    <m/>
    <m/>
    <m/>
    <m/>
    <m/>
    <m/>
    <m/>
    <m/>
    <m/>
    <m/>
    <x v="2"/>
    <m/>
    <m/>
    <s v="f"/>
    <m/>
    <m/>
    <m/>
    <m/>
    <m/>
    <s v="Pa"/>
    <m/>
    <m/>
    <m/>
    <m/>
    <m/>
    <m/>
    <m/>
    <m/>
    <m/>
    <m/>
    <m/>
    <m/>
    <m/>
    <s v="max 110"/>
    <m/>
    <m/>
    <m/>
    <s v="n"/>
    <n v="0"/>
    <m/>
    <s v="Gewebe"/>
    <m/>
    <m/>
    <m/>
    <m/>
    <m/>
    <m/>
    <m/>
    <m/>
    <m/>
    <m/>
    <m/>
    <m/>
    <m/>
    <m/>
    <m/>
    <m/>
    <m/>
    <m/>
    <m/>
    <m/>
    <m/>
    <m/>
    <m/>
    <m/>
    <m/>
    <m/>
    <m/>
    <m/>
    <m/>
    <m/>
    <m/>
    <m/>
    <m/>
    <m/>
    <m/>
    <m/>
    <m/>
    <m/>
    <m/>
    <m/>
    <m/>
    <m/>
  </r>
  <r>
    <b v="0"/>
    <n v="841"/>
    <s v="L-1533-157862151"/>
    <s v="994801394"/>
    <m/>
    <s v="https://portal.dnb.de/opac.htm?method=simpleSearch&amp;cqlMode=true&amp;query=idn%3D994801394"/>
    <s v="III 83, 4"/>
    <m/>
    <m/>
    <m/>
    <x v="0"/>
    <m/>
    <m/>
    <m/>
    <m/>
    <m/>
    <m/>
    <m/>
    <m/>
    <m/>
    <m/>
    <m/>
    <m/>
    <m/>
    <m/>
    <m/>
    <x v="0"/>
    <m/>
    <m/>
    <m/>
    <m/>
    <m/>
    <m/>
    <m/>
    <m/>
    <m/>
    <m/>
    <m/>
    <m/>
    <m/>
    <m/>
    <m/>
    <m/>
    <m/>
    <m/>
    <m/>
    <m/>
    <m/>
    <m/>
    <m/>
    <m/>
    <m/>
    <m/>
    <m/>
    <n v="0"/>
    <m/>
    <m/>
    <m/>
    <m/>
    <m/>
    <m/>
    <m/>
    <m/>
    <m/>
    <m/>
    <m/>
    <m/>
    <m/>
    <m/>
    <m/>
    <m/>
    <m/>
    <m/>
    <m/>
    <m/>
    <m/>
    <m/>
    <m/>
    <m/>
    <m/>
    <m/>
    <m/>
    <m/>
    <m/>
    <m/>
    <m/>
    <m/>
    <m/>
    <m/>
    <m/>
    <m/>
    <m/>
    <m/>
    <m/>
    <m/>
    <m/>
    <m/>
    <m/>
    <m/>
  </r>
  <r>
    <b v="1"/>
    <m/>
    <s v="L-1533-769693059"/>
    <s v="1255208783"/>
    <s v="Qd"/>
    <m/>
    <s v="III 83, 4"/>
    <s v="III 83, 4"/>
    <m/>
    <m/>
    <x v="0"/>
    <m/>
    <m/>
    <m/>
    <m/>
    <m/>
    <m/>
    <m/>
    <m/>
    <m/>
    <m/>
    <m/>
    <m/>
    <m/>
    <m/>
    <m/>
    <x v="0"/>
    <m/>
    <m/>
    <m/>
    <m/>
    <m/>
    <m/>
    <m/>
    <m/>
    <m/>
    <m/>
    <m/>
    <m/>
    <m/>
    <m/>
    <m/>
    <m/>
    <m/>
    <m/>
    <m/>
    <m/>
    <m/>
    <m/>
    <m/>
    <m/>
    <m/>
    <m/>
    <m/>
    <m/>
    <m/>
    <m/>
    <m/>
    <m/>
    <m/>
    <m/>
    <m/>
    <m/>
    <m/>
    <m/>
    <m/>
    <m/>
    <m/>
    <m/>
    <m/>
    <m/>
    <m/>
    <m/>
    <m/>
    <m/>
    <m/>
    <m/>
    <m/>
    <m/>
    <m/>
    <m/>
    <m/>
    <m/>
    <m/>
    <m/>
    <m/>
    <m/>
    <m/>
    <m/>
    <m/>
    <m/>
    <m/>
    <m/>
    <m/>
    <m/>
    <m/>
    <m/>
    <m/>
    <m/>
  </r>
  <r>
    <b v="1"/>
    <n v="842"/>
    <s v="L-1529-315490942"/>
    <s v="1066960453"/>
    <s v="Aaf"/>
    <s v="https://portal.dnb.de/opac.htm?method=simpleSearch&amp;cqlMode=true&amp;query=idn%3D1066960453"/>
    <s v="III 84, 1"/>
    <s v="III 84, 1"/>
    <m/>
    <m/>
    <x v="1"/>
    <m/>
    <m/>
    <m/>
    <m/>
    <m/>
    <m/>
    <m/>
    <m/>
    <m/>
    <m/>
    <m/>
    <m/>
    <m/>
    <m/>
    <s v="x"/>
    <x v="6"/>
    <s v="x"/>
    <m/>
    <s v="h/E"/>
    <m/>
    <m/>
    <m/>
    <m/>
    <m/>
    <s v="Pa"/>
    <s v="x"/>
    <m/>
    <m/>
    <m/>
    <m/>
    <m/>
    <m/>
    <m/>
    <m/>
    <m/>
    <m/>
    <m/>
    <m/>
    <s v="110"/>
    <m/>
    <m/>
    <m/>
    <s v="n"/>
    <n v="0"/>
    <m/>
    <m/>
    <m/>
    <s v="x"/>
    <m/>
    <m/>
    <m/>
    <m/>
    <m/>
    <m/>
    <m/>
    <m/>
    <m/>
    <m/>
    <m/>
    <m/>
    <m/>
    <m/>
    <m/>
    <m/>
    <m/>
    <m/>
    <m/>
    <m/>
    <m/>
    <m/>
    <m/>
    <m/>
    <m/>
    <m/>
    <m/>
    <m/>
    <m/>
    <m/>
    <m/>
    <m/>
    <m/>
    <m/>
    <m/>
    <m/>
    <m/>
    <m/>
    <m/>
    <m/>
  </r>
  <r>
    <b v="1"/>
    <n v="843"/>
    <s v="L-1557-315490489"/>
    <s v="1066959978"/>
    <s v="Aaf"/>
    <s v="https://portal.dnb.de/opac.htm?method=simpleSearch&amp;cqlMode=true&amp;query=idn%3D1066959978"/>
    <s v="III 84, 2"/>
    <s v="III 84, 2"/>
    <m/>
    <m/>
    <x v="1"/>
    <m/>
    <m/>
    <m/>
    <m/>
    <m/>
    <m/>
    <m/>
    <m/>
    <m/>
    <m/>
    <m/>
    <m/>
    <m/>
    <m/>
    <m/>
    <x v="9"/>
    <m/>
    <m/>
    <s v="h/E"/>
    <m/>
    <m/>
    <m/>
    <m/>
    <m/>
    <s v="Pa"/>
    <m/>
    <m/>
    <m/>
    <m/>
    <m/>
    <m/>
    <m/>
    <m/>
    <m/>
    <m/>
    <m/>
    <m/>
    <m/>
    <s v="110"/>
    <m/>
    <m/>
    <m/>
    <s v="n"/>
    <n v="0"/>
    <m/>
    <m/>
    <m/>
    <m/>
    <m/>
    <m/>
    <m/>
    <m/>
    <m/>
    <m/>
    <m/>
    <m/>
    <m/>
    <m/>
    <m/>
    <m/>
    <m/>
    <m/>
    <m/>
    <m/>
    <m/>
    <m/>
    <m/>
    <m/>
    <m/>
    <m/>
    <m/>
    <m/>
    <m/>
    <m/>
    <m/>
    <m/>
    <m/>
    <m/>
    <m/>
    <m/>
    <m/>
    <m/>
    <m/>
    <m/>
    <m/>
    <m/>
    <m/>
    <m/>
  </r>
  <r>
    <b v="1"/>
    <n v="844"/>
    <s v="L-1544-315201215"/>
    <s v="106677935X"/>
    <s v="Aaf"/>
    <s v="https://portal.dnb.de/opac.htm?method=simpleSearch&amp;cqlMode=true&amp;query=idn%3D106677935X"/>
    <s v="III 85, 1"/>
    <s v="III 85, 1"/>
    <m/>
    <m/>
    <x v="2"/>
    <m/>
    <m/>
    <m/>
    <m/>
    <m/>
    <m/>
    <m/>
    <m/>
    <m/>
    <m/>
    <m/>
    <m/>
    <m/>
    <m/>
    <m/>
    <x v="7"/>
    <m/>
    <m/>
    <s v="h"/>
    <m/>
    <m/>
    <s v="x"/>
    <m/>
    <m/>
    <s v="Pa"/>
    <m/>
    <m/>
    <m/>
    <m/>
    <m/>
    <m/>
    <m/>
    <m/>
    <m/>
    <m/>
    <m/>
    <m/>
    <m/>
    <s v="110"/>
    <m/>
    <m/>
    <m/>
    <s v="n"/>
    <n v="0"/>
    <m/>
    <m/>
    <m/>
    <m/>
    <m/>
    <m/>
    <m/>
    <m/>
    <m/>
    <s v="Box (wegen Deckeln)"/>
    <m/>
    <m/>
    <m/>
    <m/>
    <m/>
    <m/>
    <m/>
    <m/>
    <m/>
    <m/>
    <m/>
    <m/>
    <m/>
    <m/>
    <m/>
    <m/>
    <m/>
    <m/>
    <m/>
    <m/>
    <m/>
    <m/>
    <m/>
    <m/>
    <m/>
    <m/>
    <m/>
    <m/>
    <m/>
    <m/>
    <m/>
    <m/>
    <m/>
    <m/>
  </r>
  <r>
    <b v="0"/>
    <n v="845"/>
    <s v="L-1552-315186844"/>
    <s v="1066764115"/>
    <m/>
    <s v="https://portal.dnb.de/opac.htm?method=simpleSearch&amp;cqlMode=true&amp;query=idn%3D1066764115"/>
    <s v="III 86, 1"/>
    <m/>
    <m/>
    <m/>
    <x v="1"/>
    <m/>
    <m/>
    <m/>
    <m/>
    <m/>
    <m/>
    <m/>
    <m/>
    <m/>
    <m/>
    <m/>
    <m/>
    <m/>
    <m/>
    <m/>
    <x v="6"/>
    <s v="x"/>
    <m/>
    <s v="h/E"/>
    <m/>
    <m/>
    <m/>
    <m/>
    <m/>
    <s v="Pa"/>
    <m/>
    <m/>
    <m/>
    <m/>
    <m/>
    <m/>
    <m/>
    <m/>
    <m/>
    <m/>
    <m/>
    <m/>
    <m/>
    <s v="110"/>
    <m/>
    <m/>
    <m/>
    <s v="n"/>
    <n v="0"/>
    <m/>
    <m/>
    <m/>
    <s v="x"/>
    <m/>
    <m/>
    <m/>
    <m/>
    <m/>
    <m/>
    <m/>
    <m/>
    <m/>
    <m/>
    <m/>
    <m/>
    <m/>
    <m/>
    <m/>
    <m/>
    <m/>
    <m/>
    <m/>
    <m/>
    <m/>
    <m/>
    <m/>
    <m/>
    <m/>
    <m/>
    <m/>
    <m/>
    <m/>
    <m/>
    <m/>
    <m/>
    <m/>
    <m/>
    <m/>
    <m/>
    <m/>
    <m/>
    <m/>
    <m/>
  </r>
  <r>
    <b v="1"/>
    <m/>
    <s v="L-9999-414746198"/>
    <s v="1138240702"/>
    <s v="Qd"/>
    <m/>
    <s v="III 86, 1"/>
    <s v="III 86, 1"/>
    <m/>
    <m/>
    <x v="0"/>
    <m/>
    <m/>
    <m/>
    <m/>
    <m/>
    <m/>
    <m/>
    <m/>
    <m/>
    <m/>
    <m/>
    <m/>
    <m/>
    <m/>
    <m/>
    <x v="0"/>
    <m/>
    <m/>
    <m/>
    <m/>
    <m/>
    <m/>
    <m/>
    <m/>
    <m/>
    <m/>
    <m/>
    <m/>
    <m/>
    <m/>
    <m/>
    <m/>
    <m/>
    <m/>
    <m/>
    <m/>
    <m/>
    <m/>
    <m/>
    <m/>
    <m/>
    <m/>
    <m/>
    <m/>
    <m/>
    <m/>
    <m/>
    <m/>
    <m/>
    <m/>
    <m/>
    <m/>
    <m/>
    <m/>
    <m/>
    <m/>
    <m/>
    <m/>
    <m/>
    <m/>
    <m/>
    <m/>
    <m/>
    <m/>
    <m/>
    <m/>
    <m/>
    <m/>
    <m/>
    <m/>
    <m/>
    <m/>
    <m/>
    <m/>
    <m/>
    <m/>
    <m/>
    <m/>
    <m/>
    <m/>
    <m/>
    <m/>
    <m/>
    <m/>
    <m/>
    <m/>
    <m/>
    <m/>
  </r>
  <r>
    <b v="0"/>
    <n v="846"/>
    <s v="L-1880-671059777"/>
    <s v="1208798723"/>
    <m/>
    <s v="https://portal.dnb.de/opac.htm?method=simpleSearch&amp;cqlMode=true&amp;query=idn%3D1208798723"/>
    <s v="III 86, 1 (1. angebundenes Werk)"/>
    <m/>
    <m/>
    <m/>
    <x v="0"/>
    <m/>
    <m/>
    <m/>
    <m/>
    <m/>
    <m/>
    <m/>
    <m/>
    <m/>
    <m/>
    <m/>
    <m/>
    <m/>
    <m/>
    <m/>
    <x v="0"/>
    <m/>
    <m/>
    <m/>
    <m/>
    <m/>
    <m/>
    <m/>
    <m/>
    <m/>
    <m/>
    <m/>
    <m/>
    <m/>
    <m/>
    <m/>
    <m/>
    <m/>
    <m/>
    <m/>
    <m/>
    <m/>
    <m/>
    <m/>
    <m/>
    <m/>
    <m/>
    <m/>
    <n v="0"/>
    <m/>
    <m/>
    <m/>
    <m/>
    <m/>
    <m/>
    <m/>
    <m/>
    <m/>
    <m/>
    <m/>
    <m/>
    <m/>
    <m/>
    <m/>
    <m/>
    <m/>
    <m/>
    <m/>
    <m/>
    <m/>
    <m/>
    <m/>
    <m/>
    <m/>
    <m/>
    <m/>
    <m/>
    <m/>
    <m/>
    <m/>
    <m/>
    <m/>
    <m/>
    <m/>
    <m/>
    <m/>
    <m/>
    <m/>
    <m/>
    <m/>
    <m/>
    <m/>
    <m/>
  </r>
  <r>
    <b v="0"/>
    <n v="847"/>
    <s v="L-1879-679671137"/>
    <s v="1211494845"/>
    <m/>
    <s v="https://portal.dnb.de/opac.htm?method=simpleSearch&amp;cqlMode=true&amp;query=idn%3D1211494845"/>
    <s v="III 86, 1 (2. angebundenes Werk)"/>
    <m/>
    <m/>
    <m/>
    <x v="0"/>
    <m/>
    <m/>
    <m/>
    <m/>
    <m/>
    <m/>
    <m/>
    <m/>
    <m/>
    <m/>
    <m/>
    <m/>
    <m/>
    <m/>
    <m/>
    <x v="0"/>
    <m/>
    <m/>
    <m/>
    <m/>
    <m/>
    <m/>
    <m/>
    <m/>
    <m/>
    <m/>
    <m/>
    <m/>
    <m/>
    <m/>
    <m/>
    <m/>
    <m/>
    <m/>
    <m/>
    <m/>
    <m/>
    <m/>
    <m/>
    <m/>
    <m/>
    <m/>
    <m/>
    <n v="0"/>
    <m/>
    <m/>
    <m/>
    <m/>
    <m/>
    <m/>
    <m/>
    <m/>
    <m/>
    <m/>
    <m/>
    <m/>
    <m/>
    <m/>
    <m/>
    <m/>
    <m/>
    <m/>
    <m/>
    <m/>
    <m/>
    <m/>
    <m/>
    <m/>
    <m/>
    <m/>
    <m/>
    <m/>
    <m/>
    <m/>
    <m/>
    <m/>
    <m/>
    <m/>
    <m/>
    <m/>
    <m/>
    <m/>
    <m/>
    <m/>
    <m/>
    <m/>
    <m/>
    <m/>
  </r>
  <r>
    <b v="0"/>
    <n v="848"/>
    <s v="L-1878-671060147"/>
    <s v="1208935402"/>
    <m/>
    <s v="https://portal.dnb.de/opac.htm?method=simpleSearch&amp;cqlMode=true&amp;query=idn%3D1208935402"/>
    <s v="III 86, 1 (3. angebundenes Werk)"/>
    <m/>
    <m/>
    <m/>
    <x v="0"/>
    <m/>
    <m/>
    <m/>
    <m/>
    <m/>
    <m/>
    <m/>
    <m/>
    <m/>
    <m/>
    <m/>
    <m/>
    <m/>
    <m/>
    <m/>
    <x v="0"/>
    <m/>
    <m/>
    <m/>
    <m/>
    <m/>
    <m/>
    <m/>
    <m/>
    <m/>
    <m/>
    <m/>
    <m/>
    <m/>
    <m/>
    <m/>
    <m/>
    <m/>
    <m/>
    <m/>
    <m/>
    <m/>
    <m/>
    <m/>
    <m/>
    <m/>
    <m/>
    <m/>
    <n v="0"/>
    <m/>
    <m/>
    <m/>
    <m/>
    <m/>
    <m/>
    <m/>
    <m/>
    <m/>
    <m/>
    <m/>
    <m/>
    <m/>
    <m/>
    <m/>
    <m/>
    <m/>
    <m/>
    <m/>
    <m/>
    <m/>
    <m/>
    <m/>
    <m/>
    <m/>
    <m/>
    <m/>
    <m/>
    <m/>
    <m/>
    <m/>
    <m/>
    <m/>
    <m/>
    <m/>
    <m/>
    <m/>
    <m/>
    <m/>
    <m/>
    <m/>
    <m/>
    <m/>
    <m/>
  </r>
  <r>
    <b v="1"/>
    <n v="849"/>
    <s v="L-1555-315465506"/>
    <s v="1066937672"/>
    <s v="Aaf"/>
    <s v="https://portal.dnb.de/opac.htm?method=simpleSearch&amp;cqlMode=true&amp;query=idn%3D1066937672"/>
    <s v="III 87, 1"/>
    <s v="III 87, 1"/>
    <m/>
    <m/>
    <x v="1"/>
    <m/>
    <m/>
    <m/>
    <m/>
    <m/>
    <m/>
    <m/>
    <m/>
    <m/>
    <m/>
    <m/>
    <m/>
    <m/>
    <m/>
    <m/>
    <x v="4"/>
    <s v="x"/>
    <m/>
    <s v="h/E"/>
    <m/>
    <m/>
    <m/>
    <m/>
    <m/>
    <s v="Pa"/>
    <s v="x"/>
    <m/>
    <m/>
    <m/>
    <m/>
    <m/>
    <m/>
    <m/>
    <m/>
    <m/>
    <m/>
    <m/>
    <m/>
    <s v="110"/>
    <m/>
    <m/>
    <m/>
    <s v="ja vor"/>
    <n v="1.5"/>
    <m/>
    <m/>
    <m/>
    <s v="x"/>
    <m/>
    <m/>
    <m/>
    <m/>
    <m/>
    <m/>
    <m/>
    <m/>
    <s v="x"/>
    <m/>
    <s v="v"/>
    <m/>
    <m/>
    <m/>
    <m/>
    <m/>
    <m/>
    <m/>
    <m/>
    <n v="1.5"/>
    <s v="JP+Gewebe unterlegen"/>
    <m/>
    <m/>
    <m/>
    <m/>
    <m/>
    <m/>
    <m/>
    <m/>
    <m/>
    <m/>
    <m/>
    <m/>
    <m/>
    <m/>
    <m/>
    <m/>
    <m/>
    <m/>
    <m/>
  </r>
  <r>
    <b v="1"/>
    <n v="850"/>
    <s v="L-1519-315494727"/>
    <s v="1066964491"/>
    <s v="Aaf"/>
    <s v="https://portal.dnb.de/opac.htm?method=simpleSearch&amp;cqlMode=true&amp;query=idn%3D1066964491"/>
    <s v="III 88, 1"/>
    <s v="III 88, 1"/>
    <m/>
    <m/>
    <x v="1"/>
    <m/>
    <m/>
    <m/>
    <m/>
    <m/>
    <m/>
    <m/>
    <m/>
    <m/>
    <m/>
    <m/>
    <m/>
    <m/>
    <m/>
    <m/>
    <x v="10"/>
    <m/>
    <m/>
    <s v="f"/>
    <m/>
    <m/>
    <m/>
    <m/>
    <m/>
    <s v="Pa"/>
    <m/>
    <m/>
    <m/>
    <m/>
    <m/>
    <m/>
    <m/>
    <m/>
    <m/>
    <m/>
    <m/>
    <m/>
    <m/>
    <s v="180"/>
    <m/>
    <m/>
    <m/>
    <s v="n"/>
    <n v="0"/>
    <m/>
    <m/>
    <m/>
    <m/>
    <m/>
    <m/>
    <m/>
    <m/>
    <m/>
    <m/>
    <m/>
    <m/>
    <m/>
    <m/>
    <m/>
    <m/>
    <m/>
    <m/>
    <m/>
    <m/>
    <m/>
    <m/>
    <m/>
    <m/>
    <m/>
    <m/>
    <m/>
    <m/>
    <m/>
    <m/>
    <m/>
    <m/>
    <m/>
    <m/>
    <m/>
    <m/>
    <m/>
    <m/>
    <m/>
    <m/>
    <m/>
    <m/>
    <m/>
    <m/>
  </r>
  <r>
    <b v="1"/>
    <n v="851"/>
    <s v="L-1520-315492600"/>
    <s v="1066962200"/>
    <s v="Aaf"/>
    <s v="https://portal.dnb.de/opac.htm?method=simpleSearch&amp;cqlMode=true&amp;query=idn%3D1066962200"/>
    <s v="III 88, 2"/>
    <s v="III 88, 2"/>
    <m/>
    <m/>
    <x v="1"/>
    <m/>
    <m/>
    <m/>
    <m/>
    <m/>
    <m/>
    <m/>
    <m/>
    <m/>
    <m/>
    <m/>
    <m/>
    <m/>
    <m/>
    <m/>
    <x v="10"/>
    <m/>
    <m/>
    <s v="f"/>
    <m/>
    <m/>
    <m/>
    <m/>
    <m/>
    <s v="Pa"/>
    <m/>
    <m/>
    <m/>
    <m/>
    <m/>
    <m/>
    <m/>
    <m/>
    <m/>
    <m/>
    <m/>
    <m/>
    <m/>
    <s v="180"/>
    <m/>
    <m/>
    <m/>
    <s v="n"/>
    <n v="0"/>
    <m/>
    <m/>
    <m/>
    <m/>
    <m/>
    <m/>
    <m/>
    <m/>
    <m/>
    <m/>
    <m/>
    <m/>
    <m/>
    <m/>
    <m/>
    <m/>
    <m/>
    <m/>
    <m/>
    <m/>
    <m/>
    <m/>
    <m/>
    <m/>
    <m/>
    <m/>
    <m/>
    <m/>
    <m/>
    <m/>
    <m/>
    <m/>
    <m/>
    <m/>
    <m/>
    <m/>
    <m/>
    <m/>
    <m/>
    <m/>
    <m/>
    <m/>
    <m/>
    <m/>
  </r>
  <r>
    <b v="1"/>
    <n v="852"/>
    <s v="L-1520-315493070"/>
    <s v="106696274X"/>
    <s v="Aaf"/>
    <s v="https://portal.dnb.de/opac.htm?method=simpleSearch&amp;cqlMode=true&amp;query=idn%3D106696274X"/>
    <s v="III 88, 3"/>
    <s v="III 88, 3"/>
    <m/>
    <m/>
    <x v="1"/>
    <m/>
    <m/>
    <m/>
    <m/>
    <m/>
    <m/>
    <m/>
    <m/>
    <m/>
    <m/>
    <m/>
    <m/>
    <m/>
    <m/>
    <m/>
    <x v="4"/>
    <s v="x"/>
    <m/>
    <s v="h/E"/>
    <m/>
    <m/>
    <m/>
    <m/>
    <m/>
    <s v="Pa"/>
    <s v="x"/>
    <m/>
    <m/>
    <m/>
    <m/>
    <m/>
    <m/>
    <m/>
    <m/>
    <m/>
    <m/>
    <m/>
    <m/>
    <s v="110"/>
    <m/>
    <m/>
    <m/>
    <s v="n"/>
    <n v="0"/>
    <m/>
    <m/>
    <m/>
    <m/>
    <m/>
    <m/>
    <m/>
    <m/>
    <m/>
    <m/>
    <m/>
    <m/>
    <m/>
    <m/>
    <m/>
    <m/>
    <m/>
    <m/>
    <m/>
    <m/>
    <m/>
    <m/>
    <m/>
    <m/>
    <m/>
    <m/>
    <m/>
    <m/>
    <m/>
    <m/>
    <m/>
    <m/>
    <m/>
    <m/>
    <m/>
    <m/>
    <m/>
    <m/>
    <m/>
    <m/>
    <m/>
    <m/>
    <m/>
    <m/>
  </r>
  <r>
    <b v="1"/>
    <n v="853"/>
    <s v="L-1520-315493380"/>
    <s v="106696310X"/>
    <s v="Aaf"/>
    <s v="https://portal.dnb.de/opac.htm?method=simpleSearch&amp;cqlMode=true&amp;query=idn%3D106696310X"/>
    <s v="III 88, 4"/>
    <s v="III 88, 4"/>
    <m/>
    <m/>
    <x v="1"/>
    <m/>
    <m/>
    <m/>
    <m/>
    <m/>
    <m/>
    <m/>
    <m/>
    <m/>
    <m/>
    <m/>
    <m/>
    <m/>
    <m/>
    <m/>
    <x v="7"/>
    <m/>
    <m/>
    <s v="h/E"/>
    <m/>
    <m/>
    <m/>
    <m/>
    <m/>
    <s v="Pa"/>
    <m/>
    <m/>
    <m/>
    <m/>
    <m/>
    <m/>
    <m/>
    <m/>
    <m/>
    <m/>
    <m/>
    <m/>
    <m/>
    <s v="110"/>
    <m/>
    <m/>
    <m/>
    <s v="n"/>
    <n v="0"/>
    <m/>
    <m/>
    <m/>
    <m/>
    <m/>
    <m/>
    <m/>
    <m/>
    <m/>
    <m/>
    <m/>
    <m/>
    <m/>
    <m/>
    <m/>
    <m/>
    <m/>
    <m/>
    <m/>
    <m/>
    <m/>
    <m/>
    <m/>
    <m/>
    <m/>
    <m/>
    <m/>
    <m/>
    <m/>
    <m/>
    <m/>
    <m/>
    <m/>
    <m/>
    <m/>
    <m/>
    <m/>
    <m/>
    <m/>
    <m/>
    <m/>
    <m/>
    <m/>
    <m/>
  </r>
  <r>
    <b v="1"/>
    <n v="854"/>
    <s v="L-1501-315463732"/>
    <s v="1066935823"/>
    <s v="Aaf"/>
    <s v="https://portal.dnb.de/opac.htm?method=simpleSearch&amp;cqlMode=true&amp;query=idn%3D1066935823"/>
    <s v="III 89, 1"/>
    <s v="III 89, 1"/>
    <m/>
    <m/>
    <x v="1"/>
    <m/>
    <m/>
    <m/>
    <m/>
    <m/>
    <m/>
    <m/>
    <m/>
    <m/>
    <m/>
    <m/>
    <m/>
    <m/>
    <m/>
    <m/>
    <x v="6"/>
    <s v="x"/>
    <m/>
    <s v="h/E"/>
    <m/>
    <m/>
    <m/>
    <m/>
    <m/>
    <s v="Pa"/>
    <s v="x"/>
    <m/>
    <m/>
    <m/>
    <m/>
    <m/>
    <m/>
    <m/>
    <m/>
    <m/>
    <m/>
    <m/>
    <m/>
    <s v="110"/>
    <m/>
    <m/>
    <m/>
    <s v="n"/>
    <n v="0"/>
    <m/>
    <m/>
    <m/>
    <m/>
    <m/>
    <m/>
    <m/>
    <m/>
    <m/>
    <m/>
    <m/>
    <m/>
    <m/>
    <m/>
    <m/>
    <m/>
    <m/>
    <m/>
    <m/>
    <m/>
    <m/>
    <m/>
    <m/>
    <m/>
    <m/>
    <m/>
    <m/>
    <m/>
    <m/>
    <m/>
    <m/>
    <m/>
    <m/>
    <m/>
    <m/>
    <m/>
    <m/>
    <m/>
    <m/>
    <m/>
    <m/>
    <m/>
    <m/>
    <m/>
  </r>
  <r>
    <b v="1"/>
    <n v="855"/>
    <s v="L-1538-315493712"/>
    <s v="1066963479"/>
    <s v="Aaf"/>
    <s v="https://portal.dnb.de/opac.htm?method=simpleSearch&amp;cqlMode=true&amp;query=idn%3D1066963479"/>
    <s v="III 90, 1"/>
    <s v="III 90, 1"/>
    <m/>
    <m/>
    <x v="1"/>
    <m/>
    <m/>
    <m/>
    <m/>
    <m/>
    <m/>
    <m/>
    <m/>
    <m/>
    <m/>
    <m/>
    <m/>
    <m/>
    <m/>
    <s v="x"/>
    <x v="4"/>
    <s v="x"/>
    <m/>
    <s v="h/E"/>
    <m/>
    <m/>
    <m/>
    <m/>
    <m/>
    <s v="Pa"/>
    <m/>
    <m/>
    <m/>
    <m/>
    <m/>
    <m/>
    <m/>
    <m/>
    <m/>
    <m/>
    <m/>
    <m/>
    <m/>
    <s v="110"/>
    <m/>
    <m/>
    <m/>
    <s v="n"/>
    <n v="0"/>
    <m/>
    <m/>
    <m/>
    <m/>
    <m/>
    <m/>
    <m/>
    <m/>
    <m/>
    <m/>
    <m/>
    <m/>
    <m/>
    <m/>
    <m/>
    <m/>
    <m/>
    <m/>
    <m/>
    <m/>
    <m/>
    <m/>
    <m/>
    <m/>
    <m/>
    <m/>
    <m/>
    <m/>
    <m/>
    <m/>
    <m/>
    <m/>
    <m/>
    <m/>
    <m/>
    <m/>
    <m/>
    <m/>
    <m/>
    <m/>
    <m/>
    <m/>
    <m/>
    <m/>
  </r>
  <r>
    <b v="1"/>
    <n v="856"/>
    <s v="L-1538-315208074"/>
    <s v="1066786534"/>
    <s v="Aaf"/>
    <s v="https://portal.dnb.de/opac.htm?method=simpleSearch&amp;cqlMode=true&amp;query=idn%3D1066786534"/>
    <s v="III 90, 2"/>
    <s v="III 90, 2"/>
    <m/>
    <m/>
    <x v="1"/>
    <m/>
    <m/>
    <m/>
    <m/>
    <m/>
    <m/>
    <m/>
    <m/>
    <m/>
    <m/>
    <m/>
    <m/>
    <m/>
    <m/>
    <m/>
    <x v="3"/>
    <m/>
    <m/>
    <s v="f"/>
    <m/>
    <m/>
    <m/>
    <m/>
    <m/>
    <s v="Pa"/>
    <m/>
    <m/>
    <m/>
    <m/>
    <m/>
    <m/>
    <m/>
    <m/>
    <m/>
    <m/>
    <m/>
    <m/>
    <m/>
    <s v="45"/>
    <m/>
    <m/>
    <m/>
    <s v="n"/>
    <n v="0"/>
    <m/>
    <m/>
    <m/>
    <s v="x"/>
    <m/>
    <m/>
    <m/>
    <m/>
    <m/>
    <m/>
    <m/>
    <m/>
    <m/>
    <m/>
    <m/>
    <m/>
    <m/>
    <m/>
    <m/>
    <m/>
    <m/>
    <m/>
    <m/>
    <m/>
    <m/>
    <m/>
    <m/>
    <m/>
    <m/>
    <m/>
    <m/>
    <m/>
    <m/>
    <m/>
    <m/>
    <m/>
    <m/>
    <m/>
    <m/>
    <m/>
    <m/>
    <m/>
    <m/>
    <m/>
  </r>
  <r>
    <b v="0"/>
    <n v="857"/>
    <s v="L-1516-154007579"/>
    <s v="99391909X"/>
    <m/>
    <s v="https://portal.dnb.de/opac.htm?method=simpleSearch&amp;cqlMode=true&amp;query=idn%3D99391909X"/>
    <s v="III 91, 1"/>
    <m/>
    <m/>
    <m/>
    <x v="1"/>
    <m/>
    <m/>
    <m/>
    <m/>
    <m/>
    <m/>
    <m/>
    <m/>
    <m/>
    <m/>
    <m/>
    <m/>
    <m/>
    <m/>
    <m/>
    <x v="2"/>
    <m/>
    <s v="x"/>
    <s v="f"/>
    <m/>
    <m/>
    <m/>
    <m/>
    <m/>
    <s v="Pa"/>
    <m/>
    <m/>
    <m/>
    <m/>
    <m/>
    <m/>
    <m/>
    <m/>
    <m/>
    <m/>
    <m/>
    <n v="2"/>
    <m/>
    <s v="110"/>
    <m/>
    <m/>
    <m/>
    <s v="n"/>
    <n v="0"/>
    <m/>
    <s v="Gewebe"/>
    <m/>
    <m/>
    <m/>
    <m/>
    <m/>
    <m/>
    <m/>
    <m/>
    <m/>
    <m/>
    <m/>
    <m/>
    <m/>
    <m/>
    <m/>
    <m/>
    <m/>
    <m/>
    <m/>
    <m/>
    <m/>
    <m/>
    <m/>
    <m/>
    <m/>
    <m/>
    <m/>
    <m/>
    <m/>
    <m/>
    <m/>
    <m/>
    <m/>
    <m/>
    <m/>
    <m/>
    <m/>
    <m/>
    <m/>
    <m/>
    <m/>
    <m/>
  </r>
  <r>
    <b v="0"/>
    <n v="858"/>
    <s v="L-1516-154006947"/>
    <s v="993918549"/>
    <m/>
    <s v="https://portal.dnb.de/opac.htm?method=simpleSearch&amp;cqlMode=true&amp;query=idn%3D993918549"/>
    <s v="III 91, 1"/>
    <m/>
    <m/>
    <m/>
    <x v="0"/>
    <m/>
    <m/>
    <m/>
    <m/>
    <m/>
    <m/>
    <m/>
    <m/>
    <m/>
    <m/>
    <m/>
    <m/>
    <m/>
    <m/>
    <m/>
    <x v="0"/>
    <m/>
    <m/>
    <m/>
    <m/>
    <m/>
    <m/>
    <m/>
    <m/>
    <m/>
    <m/>
    <m/>
    <m/>
    <m/>
    <m/>
    <m/>
    <m/>
    <m/>
    <m/>
    <m/>
    <m/>
    <m/>
    <m/>
    <m/>
    <m/>
    <m/>
    <m/>
    <m/>
    <n v="0"/>
    <m/>
    <m/>
    <m/>
    <m/>
    <m/>
    <m/>
    <m/>
    <m/>
    <m/>
    <m/>
    <m/>
    <m/>
    <m/>
    <m/>
    <m/>
    <m/>
    <m/>
    <m/>
    <m/>
    <m/>
    <m/>
    <m/>
    <m/>
    <m/>
    <m/>
    <m/>
    <m/>
    <m/>
    <m/>
    <m/>
    <m/>
    <m/>
    <m/>
    <m/>
    <m/>
    <m/>
    <m/>
    <m/>
    <m/>
    <m/>
    <m/>
    <m/>
    <m/>
    <m/>
  </r>
  <r>
    <b v="1"/>
    <m/>
    <s v="L-1516-78518192X"/>
    <s v="1263056237"/>
    <s v="Qd"/>
    <m/>
    <s v="III 91, 1"/>
    <s v="III 91, 1"/>
    <m/>
    <m/>
    <x v="0"/>
    <m/>
    <m/>
    <m/>
    <m/>
    <m/>
    <m/>
    <m/>
    <m/>
    <m/>
    <m/>
    <m/>
    <m/>
    <m/>
    <m/>
    <m/>
    <x v="0"/>
    <m/>
    <m/>
    <m/>
    <m/>
    <m/>
    <m/>
    <m/>
    <m/>
    <m/>
    <m/>
    <m/>
    <m/>
    <m/>
    <m/>
    <m/>
    <m/>
    <m/>
    <m/>
    <m/>
    <m/>
    <m/>
    <m/>
    <m/>
    <m/>
    <m/>
    <m/>
    <m/>
    <m/>
    <m/>
    <m/>
    <m/>
    <m/>
    <m/>
    <m/>
    <m/>
    <m/>
    <m/>
    <m/>
    <m/>
    <m/>
    <m/>
    <m/>
    <m/>
    <m/>
    <m/>
    <m/>
    <m/>
    <m/>
    <m/>
    <m/>
    <m/>
    <m/>
    <m/>
    <m/>
    <m/>
    <m/>
    <m/>
    <m/>
    <m/>
    <m/>
    <m/>
    <m/>
    <m/>
    <m/>
    <m/>
    <m/>
    <m/>
    <m/>
    <m/>
    <m/>
    <m/>
    <m/>
  </r>
  <r>
    <b v="1"/>
    <n v="859"/>
    <s v="L-1530-315492384"/>
    <s v="1066961980"/>
    <s v="AaB"/>
    <s v="https://portal.dnb.de/opac.htm?method=simpleSearch&amp;cqlMode=true&amp;query=idn%3D1066961980"/>
    <s v="III 92, 1"/>
    <s v="III 92, 1"/>
    <m/>
    <m/>
    <x v="2"/>
    <m/>
    <m/>
    <m/>
    <m/>
    <m/>
    <m/>
    <m/>
    <m/>
    <m/>
    <m/>
    <m/>
    <m/>
    <m/>
    <m/>
    <m/>
    <x v="3"/>
    <s v="x"/>
    <m/>
    <s v="h/E"/>
    <m/>
    <m/>
    <m/>
    <m/>
    <m/>
    <s v="Pa"/>
    <m/>
    <m/>
    <m/>
    <m/>
    <m/>
    <m/>
    <m/>
    <m/>
    <m/>
    <m/>
    <m/>
    <m/>
    <m/>
    <s v="60"/>
    <m/>
    <m/>
    <m/>
    <s v="n"/>
    <n v="0"/>
    <m/>
    <m/>
    <m/>
    <s v="x"/>
    <m/>
    <m/>
    <m/>
    <m/>
    <m/>
    <m/>
    <m/>
    <m/>
    <m/>
    <m/>
    <m/>
    <m/>
    <m/>
    <m/>
    <m/>
    <m/>
    <m/>
    <m/>
    <m/>
    <m/>
    <m/>
    <m/>
    <m/>
    <m/>
    <m/>
    <m/>
    <m/>
    <m/>
    <m/>
    <m/>
    <m/>
    <m/>
    <m/>
    <m/>
    <m/>
    <m/>
    <m/>
    <m/>
    <m/>
    <m/>
  </r>
  <r>
    <b v="1"/>
    <n v="860"/>
    <s v="L-1532-315488522"/>
    <s v="1066957894"/>
    <s v="Aaf"/>
    <s v="https://portal.dnb.de/opac.htm?method=simpleSearch&amp;cqlMode=true&amp;query=idn%3D1066957894"/>
    <s v="III 92, 2"/>
    <s v="III 92, 2"/>
    <m/>
    <m/>
    <x v="2"/>
    <m/>
    <m/>
    <m/>
    <m/>
    <m/>
    <m/>
    <m/>
    <m/>
    <m/>
    <m/>
    <m/>
    <m/>
    <m/>
    <m/>
    <m/>
    <x v="3"/>
    <s v="x"/>
    <m/>
    <s v="f/V"/>
    <m/>
    <m/>
    <m/>
    <m/>
    <m/>
    <s v="Pa"/>
    <m/>
    <m/>
    <m/>
    <m/>
    <m/>
    <m/>
    <m/>
    <m/>
    <m/>
    <s v="K"/>
    <s v="x"/>
    <n v="0"/>
    <s v="x"/>
    <s v="110"/>
    <m/>
    <m/>
    <m/>
    <s v="ja vor"/>
    <n v="3.5"/>
    <m/>
    <m/>
    <m/>
    <s v="x"/>
    <m/>
    <m/>
    <m/>
    <m/>
    <m/>
    <m/>
    <m/>
    <s v="x"/>
    <s v="x"/>
    <m/>
    <s v="v/h"/>
    <m/>
    <m/>
    <m/>
    <m/>
    <m/>
    <m/>
    <m/>
    <m/>
    <n v="3.5"/>
    <s v="JP+Gewebe unterlegen"/>
    <m/>
    <m/>
    <m/>
    <m/>
    <m/>
    <m/>
    <m/>
    <m/>
    <m/>
    <m/>
    <m/>
    <m/>
    <m/>
    <m/>
    <m/>
    <m/>
    <m/>
    <m/>
    <m/>
  </r>
  <r>
    <b v="1"/>
    <n v="861"/>
    <s v="L-1532-315488530"/>
    <s v="1066957894"/>
    <s v="Aaf"/>
    <s v="https://portal.dnb.de/opac.htm?method=simpleSearch&amp;cqlMode=true&amp;query=idn%3D1066957894"/>
    <s v="III 92, 3"/>
    <s v="III 92, 3"/>
    <m/>
    <m/>
    <x v="2"/>
    <m/>
    <m/>
    <m/>
    <m/>
    <m/>
    <m/>
    <m/>
    <m/>
    <m/>
    <m/>
    <m/>
    <m/>
    <m/>
    <m/>
    <m/>
    <x v="11"/>
    <m/>
    <m/>
    <s v="h/E"/>
    <m/>
    <m/>
    <m/>
    <m/>
    <m/>
    <s v="Pa"/>
    <m/>
    <m/>
    <m/>
    <m/>
    <m/>
    <m/>
    <m/>
    <m/>
    <m/>
    <m/>
    <m/>
    <m/>
    <m/>
    <s v="110"/>
    <m/>
    <m/>
    <m/>
    <s v="n"/>
    <n v="0"/>
    <m/>
    <m/>
    <m/>
    <m/>
    <m/>
    <m/>
    <m/>
    <m/>
    <m/>
    <m/>
    <m/>
    <m/>
    <m/>
    <m/>
    <m/>
    <m/>
    <m/>
    <m/>
    <m/>
    <m/>
    <m/>
    <m/>
    <m/>
    <m/>
    <m/>
    <m/>
    <m/>
    <m/>
    <m/>
    <m/>
    <m/>
    <m/>
    <m/>
    <m/>
    <m/>
    <m/>
    <m/>
    <m/>
    <m/>
    <m/>
    <m/>
    <m/>
    <m/>
    <m/>
  </r>
  <r>
    <b v="1"/>
    <n v="862"/>
    <s v="L-1538-315490985"/>
    <s v="1066960496"/>
    <s v="Aaf"/>
    <s v="https://portal.dnb.de/opac.htm?method=simpleSearch&amp;cqlMode=true&amp;query=idn%3D1066960496"/>
    <s v="III 93, 1"/>
    <s v="III 93, 1"/>
    <m/>
    <m/>
    <x v="1"/>
    <m/>
    <m/>
    <m/>
    <m/>
    <m/>
    <m/>
    <m/>
    <m/>
    <m/>
    <m/>
    <m/>
    <m/>
    <m/>
    <m/>
    <m/>
    <x v="5"/>
    <m/>
    <m/>
    <s v="h/E"/>
    <m/>
    <m/>
    <m/>
    <m/>
    <m/>
    <s v="Pa"/>
    <m/>
    <m/>
    <m/>
    <m/>
    <m/>
    <m/>
    <m/>
    <m/>
    <m/>
    <m/>
    <m/>
    <m/>
    <m/>
    <s v="110"/>
    <m/>
    <m/>
    <m/>
    <s v="n"/>
    <n v="0"/>
    <m/>
    <m/>
    <m/>
    <s v="x"/>
    <m/>
    <m/>
    <m/>
    <m/>
    <m/>
    <m/>
    <m/>
    <m/>
    <m/>
    <m/>
    <m/>
    <m/>
    <m/>
    <m/>
    <m/>
    <m/>
    <m/>
    <m/>
    <m/>
    <m/>
    <m/>
    <m/>
    <m/>
    <m/>
    <m/>
    <m/>
    <m/>
    <m/>
    <m/>
    <m/>
    <m/>
    <m/>
    <m/>
    <m/>
    <m/>
    <m/>
    <m/>
    <m/>
    <m/>
    <m/>
  </r>
  <r>
    <b v="1"/>
    <n v="863"/>
    <s v="L-1539-315466340"/>
    <s v="106693858X"/>
    <s v="Aaf"/>
    <s v="https://portal.dnb.de/opac.htm?method=simpleSearch&amp;cqlMode=true&amp;query=idn%3D106693858X"/>
    <s v="III 93, 2"/>
    <s v="III 93, 2"/>
    <m/>
    <m/>
    <x v="2"/>
    <m/>
    <m/>
    <m/>
    <m/>
    <m/>
    <m/>
    <m/>
    <m/>
    <m/>
    <m/>
    <m/>
    <m/>
    <m/>
    <m/>
    <m/>
    <x v="6"/>
    <s v="x"/>
    <m/>
    <s v="h/E"/>
    <m/>
    <m/>
    <m/>
    <m/>
    <m/>
    <s v="Pa"/>
    <m/>
    <m/>
    <m/>
    <m/>
    <m/>
    <m/>
    <m/>
    <m/>
    <m/>
    <m/>
    <m/>
    <m/>
    <m/>
    <s v="60"/>
    <m/>
    <m/>
    <m/>
    <s v="n"/>
    <n v="0"/>
    <m/>
    <m/>
    <m/>
    <m/>
    <m/>
    <m/>
    <m/>
    <m/>
    <m/>
    <m/>
    <m/>
    <m/>
    <m/>
    <m/>
    <m/>
    <m/>
    <m/>
    <m/>
    <m/>
    <m/>
    <m/>
    <m/>
    <m/>
    <m/>
    <m/>
    <m/>
    <m/>
    <m/>
    <m/>
    <m/>
    <m/>
    <m/>
    <m/>
    <m/>
    <m/>
    <m/>
    <m/>
    <m/>
    <m/>
    <m/>
    <m/>
    <m/>
    <m/>
    <m/>
  </r>
  <r>
    <b v="1"/>
    <n v="864"/>
    <s v="L-1540-315470054"/>
    <s v="1066942420"/>
    <s v="Aaf"/>
    <s v="https://portal.dnb.de/opac.htm?method=simpleSearch&amp;cqlMode=true&amp;query=idn%3D1066942420"/>
    <s v="III 93, 3"/>
    <s v="III 93, 3"/>
    <m/>
    <m/>
    <x v="1"/>
    <m/>
    <m/>
    <m/>
    <m/>
    <m/>
    <m/>
    <m/>
    <m/>
    <m/>
    <m/>
    <m/>
    <m/>
    <m/>
    <m/>
    <s v="x"/>
    <x v="4"/>
    <s v="x"/>
    <m/>
    <s v="h/E"/>
    <m/>
    <m/>
    <m/>
    <m/>
    <m/>
    <s v="Pa"/>
    <m/>
    <m/>
    <m/>
    <m/>
    <m/>
    <m/>
    <m/>
    <m/>
    <m/>
    <m/>
    <m/>
    <m/>
    <m/>
    <s v="110"/>
    <m/>
    <m/>
    <m/>
    <s v="n"/>
    <n v="0"/>
    <m/>
    <m/>
    <m/>
    <m/>
    <m/>
    <m/>
    <m/>
    <m/>
    <m/>
    <m/>
    <m/>
    <m/>
    <m/>
    <m/>
    <m/>
    <m/>
    <m/>
    <m/>
    <m/>
    <m/>
    <m/>
    <m/>
    <m/>
    <m/>
    <m/>
    <m/>
    <m/>
    <m/>
    <m/>
    <m/>
    <m/>
    <m/>
    <m/>
    <m/>
    <m/>
    <m/>
    <m/>
    <m/>
    <m/>
    <m/>
    <m/>
    <m/>
    <m/>
    <m/>
  </r>
  <r>
    <b v="0"/>
    <n v="865"/>
    <s v="L-1527-315490160"/>
    <s v="1066959633"/>
    <m/>
    <s v="https://portal.dnb.de/opac.htm?method=simpleSearch&amp;cqlMode=true&amp;query=idn%3D1066959633"/>
    <s v="III 94, 1"/>
    <m/>
    <m/>
    <m/>
    <x v="2"/>
    <m/>
    <m/>
    <m/>
    <m/>
    <m/>
    <m/>
    <m/>
    <m/>
    <m/>
    <m/>
    <m/>
    <m/>
    <m/>
    <m/>
    <m/>
    <x v="7"/>
    <m/>
    <s v="x"/>
    <s v="h/E"/>
    <s v="x"/>
    <m/>
    <m/>
    <m/>
    <m/>
    <s v="Pa"/>
    <m/>
    <m/>
    <m/>
    <m/>
    <m/>
    <m/>
    <m/>
    <m/>
    <m/>
    <m/>
    <m/>
    <m/>
    <m/>
    <s v="110"/>
    <m/>
    <m/>
    <m/>
    <s v="n"/>
    <n v="0"/>
    <m/>
    <s v="Gewebe"/>
    <m/>
    <m/>
    <m/>
    <m/>
    <m/>
    <m/>
    <s v="x 110"/>
    <m/>
    <m/>
    <m/>
    <m/>
    <m/>
    <m/>
    <m/>
    <m/>
    <m/>
    <m/>
    <m/>
    <m/>
    <m/>
    <m/>
    <m/>
    <m/>
    <m/>
    <m/>
    <m/>
    <m/>
    <m/>
    <m/>
    <m/>
    <m/>
    <m/>
    <m/>
    <m/>
    <m/>
    <m/>
    <m/>
    <m/>
    <m/>
    <m/>
    <m/>
    <m/>
  </r>
  <r>
    <b v="1"/>
    <m/>
    <s v="L-9999-414747461"/>
    <s v="113824290X"/>
    <s v="Qd"/>
    <m/>
    <s v="III 94, 1"/>
    <s v="III 94, 1"/>
    <m/>
    <m/>
    <x v="0"/>
    <m/>
    <m/>
    <m/>
    <m/>
    <m/>
    <m/>
    <m/>
    <m/>
    <m/>
    <m/>
    <m/>
    <m/>
    <m/>
    <m/>
    <m/>
    <x v="0"/>
    <m/>
    <m/>
    <m/>
    <m/>
    <m/>
    <m/>
    <m/>
    <m/>
    <m/>
    <m/>
    <m/>
    <m/>
    <m/>
    <m/>
    <m/>
    <m/>
    <m/>
    <m/>
    <m/>
    <m/>
    <m/>
    <m/>
    <m/>
    <m/>
    <m/>
    <m/>
    <m/>
    <m/>
    <m/>
    <m/>
    <m/>
    <m/>
    <m/>
    <m/>
    <m/>
    <m/>
    <m/>
    <m/>
    <m/>
    <m/>
    <m/>
    <m/>
    <m/>
    <m/>
    <m/>
    <m/>
    <m/>
    <m/>
    <m/>
    <m/>
    <m/>
    <m/>
    <m/>
    <m/>
    <m/>
    <m/>
    <m/>
    <m/>
    <m/>
    <m/>
    <m/>
    <m/>
    <m/>
    <m/>
    <m/>
    <m/>
    <m/>
    <m/>
    <m/>
    <m/>
    <m/>
    <m/>
  </r>
  <r>
    <b v="0"/>
    <n v="866"/>
    <s v="L-1523-67293793X"/>
    <s v="1209235811"/>
    <m/>
    <s v="https://portal.dnb.de/opac.htm?method=simpleSearch&amp;cqlMode=true&amp;query=idn%3D1209235811"/>
    <s v="III 94, 1 (1. angebundenesWerk)"/>
    <m/>
    <m/>
    <m/>
    <x v="0"/>
    <m/>
    <m/>
    <m/>
    <m/>
    <m/>
    <m/>
    <m/>
    <m/>
    <m/>
    <m/>
    <m/>
    <m/>
    <m/>
    <m/>
    <m/>
    <x v="0"/>
    <m/>
    <m/>
    <m/>
    <m/>
    <m/>
    <m/>
    <m/>
    <m/>
    <m/>
    <m/>
    <m/>
    <m/>
    <m/>
    <m/>
    <m/>
    <m/>
    <m/>
    <m/>
    <m/>
    <m/>
    <m/>
    <m/>
    <m/>
    <m/>
    <m/>
    <m/>
    <m/>
    <n v="0"/>
    <m/>
    <m/>
    <m/>
    <m/>
    <m/>
    <m/>
    <m/>
    <m/>
    <m/>
    <m/>
    <m/>
    <m/>
    <m/>
    <m/>
    <m/>
    <m/>
    <m/>
    <m/>
    <m/>
    <m/>
    <m/>
    <m/>
    <m/>
    <m/>
    <m/>
    <m/>
    <m/>
    <m/>
    <m/>
    <m/>
    <m/>
    <m/>
    <m/>
    <m/>
    <m/>
    <m/>
    <m/>
    <m/>
    <m/>
    <m/>
    <m/>
    <m/>
    <m/>
    <m/>
  </r>
  <r>
    <b v="1"/>
    <n v="867"/>
    <s v="L-1501-315492236"/>
    <s v="1066961832"/>
    <s v="Aaf"/>
    <s v="https://portal.dnb.de/opac.htm?method=simpleSearch&amp;cqlMode=true&amp;query=idn%3D1066961832"/>
    <s v="III 95, 1"/>
    <s v="III 95, 1"/>
    <m/>
    <m/>
    <x v="2"/>
    <m/>
    <m/>
    <m/>
    <m/>
    <m/>
    <m/>
    <m/>
    <m/>
    <m/>
    <m/>
    <m/>
    <m/>
    <m/>
    <m/>
    <m/>
    <x v="3"/>
    <s v="x"/>
    <m/>
    <s v="f/V"/>
    <m/>
    <m/>
    <m/>
    <m/>
    <m/>
    <s v="Pa"/>
    <m/>
    <m/>
    <m/>
    <m/>
    <m/>
    <m/>
    <m/>
    <m/>
    <m/>
    <m/>
    <m/>
    <m/>
    <m/>
    <s v="60"/>
    <m/>
    <m/>
    <m/>
    <s v="ja vor"/>
    <n v="0.5"/>
    <m/>
    <m/>
    <m/>
    <s v="x"/>
    <m/>
    <m/>
    <m/>
    <m/>
    <m/>
    <m/>
    <m/>
    <s v="x"/>
    <s v="x"/>
    <m/>
    <m/>
    <m/>
    <m/>
    <m/>
    <m/>
    <m/>
    <m/>
    <m/>
    <m/>
    <n v="0.5"/>
    <m/>
    <m/>
    <m/>
    <m/>
    <m/>
    <m/>
    <m/>
    <m/>
    <m/>
    <m/>
    <m/>
    <m/>
    <m/>
    <m/>
    <m/>
    <m/>
    <m/>
    <m/>
    <m/>
    <m/>
  </r>
  <r>
    <b v="1"/>
    <n v="868"/>
    <s v="L-1502-315469005"/>
    <s v="1066941297"/>
    <s v="AaB"/>
    <s v="https://portal.dnb.de/opac.htm?method=simpleSearch&amp;cqlMode=true&amp;query=idn%3D1066941297"/>
    <s v="III 95, 2"/>
    <s v="III 95, 2"/>
    <m/>
    <m/>
    <x v="2"/>
    <m/>
    <m/>
    <m/>
    <m/>
    <m/>
    <m/>
    <m/>
    <m/>
    <m/>
    <m/>
    <m/>
    <m/>
    <m/>
    <m/>
    <m/>
    <x v="4"/>
    <s v="x"/>
    <m/>
    <s v="h/E"/>
    <m/>
    <m/>
    <m/>
    <m/>
    <m/>
    <s v="Pa"/>
    <m/>
    <m/>
    <m/>
    <m/>
    <m/>
    <m/>
    <m/>
    <m/>
    <m/>
    <m/>
    <m/>
    <m/>
    <m/>
    <s v="110"/>
    <m/>
    <m/>
    <m/>
    <s v="n"/>
    <n v="0"/>
    <m/>
    <m/>
    <m/>
    <s v="x"/>
    <m/>
    <m/>
    <m/>
    <s v="Schaden ist stabil"/>
    <m/>
    <m/>
    <m/>
    <m/>
    <m/>
    <m/>
    <m/>
    <m/>
    <m/>
    <m/>
    <m/>
    <m/>
    <m/>
    <m/>
    <m/>
    <m/>
    <m/>
    <m/>
    <m/>
    <m/>
    <m/>
    <m/>
    <m/>
    <m/>
    <m/>
    <m/>
    <m/>
    <m/>
    <m/>
    <m/>
    <m/>
    <m/>
    <m/>
    <m/>
    <m/>
    <m/>
  </r>
  <r>
    <b v="1"/>
    <n v="869"/>
    <s v="L-1503-315331259"/>
    <s v="1066873445"/>
    <s v="Aaf"/>
    <s v="https://portal.dnb.de/opac.htm?method=simpleSearch&amp;cqlMode=true&amp;query=idn%3D1066873445"/>
    <s v="III 95, 3"/>
    <s v="III 95, 3"/>
    <m/>
    <m/>
    <x v="1"/>
    <m/>
    <m/>
    <m/>
    <m/>
    <m/>
    <m/>
    <m/>
    <m/>
    <m/>
    <m/>
    <m/>
    <m/>
    <m/>
    <m/>
    <m/>
    <x v="3"/>
    <m/>
    <s v="x"/>
    <s v="f"/>
    <m/>
    <m/>
    <m/>
    <m/>
    <m/>
    <s v="Pa"/>
    <m/>
    <m/>
    <m/>
    <m/>
    <s v="x"/>
    <m/>
    <m/>
    <m/>
    <m/>
    <m/>
    <m/>
    <m/>
    <m/>
    <s v="110"/>
    <m/>
    <m/>
    <m/>
    <s v="n"/>
    <n v="0"/>
    <m/>
    <s v="Gewebe"/>
    <m/>
    <m/>
    <m/>
    <m/>
    <m/>
    <m/>
    <m/>
    <m/>
    <m/>
    <m/>
    <m/>
    <m/>
    <m/>
    <m/>
    <m/>
    <m/>
    <m/>
    <m/>
    <m/>
    <m/>
    <m/>
    <m/>
    <m/>
    <m/>
    <m/>
    <m/>
    <m/>
    <m/>
    <m/>
    <m/>
    <m/>
    <m/>
    <m/>
    <m/>
    <m/>
    <m/>
    <m/>
    <m/>
    <m/>
    <m/>
    <m/>
    <m/>
  </r>
  <r>
    <b v="1"/>
    <n v="934"/>
    <s v="L-1503-177481706"/>
    <s v="1002498287"/>
    <s v="Aal"/>
    <s v="https://portal.dnb.de/opac.htm?method=simpleSearch&amp;cqlMode=true&amp;query=idn%3D1002498287"/>
    <s v="III 95, 3 a"/>
    <s v="III 95, 3a"/>
    <m/>
    <m/>
    <x v="1"/>
    <m/>
    <m/>
    <m/>
    <m/>
    <m/>
    <m/>
    <m/>
    <m/>
    <m/>
    <m/>
    <m/>
    <m/>
    <m/>
    <m/>
    <m/>
    <x v="9"/>
    <m/>
    <m/>
    <s v="h/E"/>
    <m/>
    <m/>
    <m/>
    <m/>
    <m/>
    <s v="Pa"/>
    <m/>
    <m/>
    <m/>
    <m/>
    <m/>
    <m/>
    <m/>
    <m/>
    <m/>
    <m/>
    <m/>
    <m/>
    <m/>
    <s v="110"/>
    <m/>
    <m/>
    <m/>
    <s v="n"/>
    <n v="0"/>
    <m/>
    <m/>
    <m/>
    <m/>
    <m/>
    <m/>
    <m/>
    <m/>
    <m/>
    <m/>
    <m/>
    <m/>
    <m/>
    <m/>
    <m/>
    <m/>
    <m/>
    <m/>
    <m/>
    <m/>
    <m/>
    <m/>
    <m/>
    <m/>
    <m/>
    <m/>
    <m/>
    <m/>
    <m/>
    <m/>
    <m/>
    <m/>
    <m/>
    <m/>
    <m/>
    <m/>
    <m/>
    <m/>
    <m/>
    <m/>
    <m/>
    <m/>
    <m/>
    <m/>
  </r>
  <r>
    <b v="1"/>
    <n v="870"/>
    <s v="L-1507-315492724"/>
    <s v="1066962324"/>
    <s v="AaB"/>
    <s v="https://portal.dnb.de/opac.htm?method=simpleSearch&amp;cqlMode=true&amp;query=idn%3D1066962324"/>
    <s v="III 95, 4"/>
    <s v="III 95, 4"/>
    <m/>
    <m/>
    <x v="1"/>
    <m/>
    <m/>
    <m/>
    <m/>
    <m/>
    <m/>
    <m/>
    <m/>
    <m/>
    <m/>
    <m/>
    <m/>
    <m/>
    <m/>
    <m/>
    <x v="2"/>
    <m/>
    <s v="x"/>
    <s v="f"/>
    <m/>
    <m/>
    <m/>
    <m/>
    <m/>
    <s v="Pa"/>
    <m/>
    <m/>
    <m/>
    <m/>
    <m/>
    <m/>
    <m/>
    <m/>
    <m/>
    <m/>
    <m/>
    <m/>
    <m/>
    <s v="110"/>
    <m/>
    <m/>
    <m/>
    <s v="n"/>
    <n v="0"/>
    <m/>
    <s v="Gewebe"/>
    <m/>
    <m/>
    <m/>
    <m/>
    <m/>
    <m/>
    <m/>
    <m/>
    <m/>
    <m/>
    <m/>
    <m/>
    <m/>
    <m/>
    <m/>
    <m/>
    <m/>
    <m/>
    <m/>
    <m/>
    <m/>
    <m/>
    <m/>
    <m/>
    <m/>
    <m/>
    <m/>
    <m/>
    <m/>
    <m/>
    <m/>
    <m/>
    <m/>
    <m/>
    <m/>
    <m/>
    <m/>
    <m/>
    <m/>
    <m/>
    <m/>
    <m/>
  </r>
  <r>
    <b v="1"/>
    <n v="871"/>
    <s v="L-1510-31549350X"/>
    <s v="1066963231"/>
    <s v="Aaf"/>
    <s v="https://portal.dnb.de/opac.htm?method=simpleSearch&amp;cqlMode=true&amp;query=idn%3D1066963231"/>
    <s v="III 95, 5"/>
    <s v="III 95, 5"/>
    <m/>
    <m/>
    <x v="2"/>
    <m/>
    <m/>
    <m/>
    <m/>
    <m/>
    <m/>
    <m/>
    <m/>
    <m/>
    <m/>
    <m/>
    <m/>
    <m/>
    <m/>
    <m/>
    <x v="6"/>
    <s v="x"/>
    <s v="x"/>
    <s v="f"/>
    <m/>
    <m/>
    <m/>
    <m/>
    <m/>
    <s v="Pa"/>
    <m/>
    <m/>
    <m/>
    <m/>
    <m/>
    <m/>
    <m/>
    <m/>
    <m/>
    <m/>
    <m/>
    <m/>
    <m/>
    <s v="80"/>
    <m/>
    <m/>
    <m/>
    <s v="n"/>
    <n v="0"/>
    <m/>
    <m/>
    <m/>
    <s v="x"/>
    <m/>
    <m/>
    <m/>
    <m/>
    <m/>
    <m/>
    <m/>
    <m/>
    <m/>
    <m/>
    <m/>
    <m/>
    <m/>
    <m/>
    <m/>
    <m/>
    <m/>
    <m/>
    <m/>
    <m/>
    <m/>
    <m/>
    <m/>
    <m/>
    <m/>
    <m/>
    <m/>
    <m/>
    <m/>
    <m/>
    <m/>
    <m/>
    <m/>
    <m/>
    <m/>
    <m/>
    <m/>
    <m/>
    <m/>
    <m/>
  </r>
  <r>
    <b v="1"/>
    <n v="872"/>
    <s v="L-1512-315494379"/>
    <s v="1066964157"/>
    <s v="Aaf"/>
    <s v="https://portal.dnb.de/opac.htm?method=simpleSearch&amp;cqlMode=true&amp;query=idn%3D1066964157"/>
    <s v="III 95, 6"/>
    <s v="III 95, 6"/>
    <m/>
    <m/>
    <x v="1"/>
    <m/>
    <m/>
    <m/>
    <m/>
    <m/>
    <m/>
    <m/>
    <m/>
    <m/>
    <m/>
    <m/>
    <m/>
    <m/>
    <m/>
    <m/>
    <x v="4"/>
    <s v="x"/>
    <m/>
    <s v="h/E"/>
    <m/>
    <m/>
    <m/>
    <m/>
    <m/>
    <s v="Pa"/>
    <m/>
    <m/>
    <m/>
    <m/>
    <m/>
    <m/>
    <m/>
    <m/>
    <m/>
    <m/>
    <m/>
    <m/>
    <m/>
    <s v="110"/>
    <m/>
    <m/>
    <m/>
    <s v="n"/>
    <n v="0"/>
    <m/>
    <m/>
    <m/>
    <s v="x"/>
    <m/>
    <m/>
    <m/>
    <m/>
    <m/>
    <m/>
    <m/>
    <m/>
    <m/>
    <m/>
    <m/>
    <m/>
    <m/>
    <m/>
    <m/>
    <m/>
    <m/>
    <m/>
    <m/>
    <m/>
    <m/>
    <m/>
    <m/>
    <m/>
    <m/>
    <m/>
    <m/>
    <m/>
    <m/>
    <m/>
    <m/>
    <m/>
    <m/>
    <m/>
    <m/>
    <m/>
    <m/>
    <m/>
    <m/>
    <m/>
  </r>
  <r>
    <b v="1"/>
    <n v="873"/>
    <s v="L-1502-315493100"/>
    <s v="1066962804"/>
    <s v="Aaf"/>
    <s v="https://portal.dnb.de/opac.htm?method=simpleSearch&amp;cqlMode=true&amp;query=idn%3D1066962804"/>
    <s v="III 95, 7"/>
    <s v="III 95, 7"/>
    <m/>
    <m/>
    <x v="2"/>
    <m/>
    <m/>
    <m/>
    <m/>
    <m/>
    <m/>
    <m/>
    <m/>
    <m/>
    <m/>
    <m/>
    <m/>
    <m/>
    <m/>
    <m/>
    <x v="3"/>
    <m/>
    <s v="x"/>
    <s v="f"/>
    <m/>
    <m/>
    <m/>
    <m/>
    <m/>
    <s v="Pa"/>
    <m/>
    <m/>
    <m/>
    <m/>
    <m/>
    <m/>
    <m/>
    <m/>
    <m/>
    <m/>
    <m/>
    <m/>
    <m/>
    <s v="110"/>
    <m/>
    <m/>
    <m/>
    <s v="n"/>
    <n v="0"/>
    <m/>
    <s v="Gewebe"/>
    <m/>
    <m/>
    <m/>
    <m/>
    <m/>
    <m/>
    <m/>
    <m/>
    <m/>
    <m/>
    <m/>
    <m/>
    <m/>
    <m/>
    <m/>
    <m/>
    <m/>
    <m/>
    <m/>
    <m/>
    <m/>
    <m/>
    <m/>
    <m/>
    <m/>
    <m/>
    <m/>
    <m/>
    <m/>
    <m/>
    <m/>
    <m/>
    <m/>
    <m/>
    <m/>
    <m/>
    <m/>
    <m/>
    <m/>
    <m/>
    <m/>
    <m/>
  </r>
  <r>
    <b v="1"/>
    <n v="876"/>
    <s v="L-1503-406964815"/>
    <s v="1132647207"/>
    <s v="Af"/>
    <s v="https://portal.dnb.de/opac.htm?method=simpleSearch&amp;cqlMode=true&amp;query=idn%3D1132647207"/>
    <s v="III 95, 8"/>
    <s v="III 95, 8"/>
    <m/>
    <m/>
    <x v="2"/>
    <m/>
    <m/>
    <m/>
    <m/>
    <m/>
    <m/>
    <m/>
    <m/>
    <m/>
    <m/>
    <m/>
    <m/>
    <m/>
    <m/>
    <m/>
    <x v="2"/>
    <s v="x"/>
    <m/>
    <s v="h/E"/>
    <m/>
    <m/>
    <m/>
    <m/>
    <m/>
    <s v="Pa"/>
    <m/>
    <m/>
    <m/>
    <m/>
    <m/>
    <m/>
    <m/>
    <m/>
    <m/>
    <s v="I/R"/>
    <s v="x"/>
    <m/>
    <m/>
    <s v="45"/>
    <m/>
    <m/>
    <m/>
    <s v="n"/>
    <n v="0"/>
    <m/>
    <m/>
    <m/>
    <s v="x"/>
    <m/>
    <m/>
    <m/>
    <m/>
    <m/>
    <m/>
    <m/>
    <m/>
    <m/>
    <m/>
    <m/>
    <m/>
    <m/>
    <m/>
    <m/>
    <m/>
    <m/>
    <m/>
    <m/>
    <m/>
    <m/>
    <m/>
    <m/>
    <m/>
    <m/>
    <m/>
    <m/>
    <m/>
    <m/>
    <m/>
    <m/>
    <m/>
    <m/>
    <m/>
    <m/>
    <m/>
    <m/>
    <m/>
    <m/>
    <m/>
  </r>
  <r>
    <b v="1"/>
    <n v="874"/>
    <s v="L-1502-406964831"/>
    <s v="1132647223"/>
    <s v="Af"/>
    <s v="https://portal.dnb.de/opac.htm?method=simpleSearch&amp;cqlMode=true&amp;query=idn%3D1132647223"/>
    <s v="III 95, 8 (angebunden)"/>
    <s v="III 95, 8"/>
    <m/>
    <m/>
    <x v="0"/>
    <m/>
    <m/>
    <m/>
    <m/>
    <m/>
    <m/>
    <m/>
    <m/>
    <m/>
    <m/>
    <m/>
    <m/>
    <m/>
    <m/>
    <m/>
    <x v="0"/>
    <m/>
    <m/>
    <m/>
    <m/>
    <m/>
    <m/>
    <m/>
    <m/>
    <m/>
    <m/>
    <m/>
    <m/>
    <m/>
    <m/>
    <m/>
    <m/>
    <m/>
    <m/>
    <m/>
    <m/>
    <m/>
    <m/>
    <m/>
    <m/>
    <m/>
    <m/>
    <m/>
    <n v="0"/>
    <m/>
    <m/>
    <m/>
    <m/>
    <m/>
    <m/>
    <m/>
    <m/>
    <m/>
    <m/>
    <m/>
    <m/>
    <m/>
    <m/>
    <m/>
    <m/>
    <m/>
    <m/>
    <m/>
    <m/>
    <m/>
    <m/>
    <m/>
    <m/>
    <m/>
    <m/>
    <m/>
    <m/>
    <m/>
    <m/>
    <m/>
    <m/>
    <m/>
    <m/>
    <m/>
    <m/>
    <m/>
    <m/>
    <m/>
    <m/>
    <m/>
    <m/>
    <m/>
    <m/>
  </r>
  <r>
    <b v="1"/>
    <n v="875"/>
    <s v="L-1502-406964823"/>
    <s v="1132647215"/>
    <s v="Afl"/>
    <s v="https://portal.dnb.de/opac.htm?method=simpleSearch&amp;cqlMode=true&amp;query=idn%3D1132647215"/>
    <s v="III 95, 8 (angebunden)"/>
    <s v="III 95, 8"/>
    <m/>
    <m/>
    <x v="0"/>
    <m/>
    <m/>
    <m/>
    <m/>
    <m/>
    <m/>
    <m/>
    <m/>
    <m/>
    <m/>
    <m/>
    <m/>
    <m/>
    <m/>
    <m/>
    <x v="0"/>
    <m/>
    <m/>
    <m/>
    <m/>
    <m/>
    <m/>
    <m/>
    <m/>
    <m/>
    <m/>
    <m/>
    <m/>
    <m/>
    <m/>
    <m/>
    <m/>
    <m/>
    <m/>
    <m/>
    <m/>
    <m/>
    <m/>
    <m/>
    <m/>
    <m/>
    <m/>
    <m/>
    <n v="0"/>
    <m/>
    <m/>
    <m/>
    <m/>
    <m/>
    <m/>
    <m/>
    <m/>
    <m/>
    <m/>
    <m/>
    <m/>
    <m/>
    <m/>
    <m/>
    <m/>
    <m/>
    <m/>
    <m/>
    <m/>
    <m/>
    <m/>
    <m/>
    <m/>
    <m/>
    <m/>
    <m/>
    <m/>
    <m/>
    <m/>
    <m/>
    <m/>
    <m/>
    <m/>
    <m/>
    <m/>
    <m/>
    <m/>
    <m/>
    <m/>
    <m/>
    <m/>
    <m/>
    <m/>
  </r>
  <r>
    <b v="1"/>
    <n v="877"/>
    <s v="L-1516-315488557"/>
    <s v="1066957916"/>
    <s v="Aaf"/>
    <s v="https://portal.dnb.de/opac.htm?method=simpleSearch&amp;cqlMode=true&amp;query=idn%3D1066957916"/>
    <s v="III 95, 9"/>
    <s v="III 95, 9"/>
    <m/>
    <m/>
    <x v="2"/>
    <m/>
    <m/>
    <m/>
    <m/>
    <m/>
    <m/>
    <m/>
    <m/>
    <m/>
    <m/>
    <m/>
    <m/>
    <m/>
    <m/>
    <m/>
    <x v="3"/>
    <m/>
    <s v="x"/>
    <s v="f"/>
    <m/>
    <m/>
    <m/>
    <m/>
    <m/>
    <s v="Pa"/>
    <m/>
    <m/>
    <m/>
    <m/>
    <m/>
    <m/>
    <m/>
    <m/>
    <m/>
    <m/>
    <m/>
    <m/>
    <m/>
    <s v="110"/>
    <m/>
    <m/>
    <m/>
    <s v="n"/>
    <n v="0"/>
    <m/>
    <s v="Gewebe"/>
    <m/>
    <m/>
    <m/>
    <m/>
    <m/>
    <m/>
    <m/>
    <m/>
    <m/>
    <m/>
    <m/>
    <m/>
    <m/>
    <m/>
    <m/>
    <m/>
    <m/>
    <m/>
    <m/>
    <m/>
    <m/>
    <m/>
    <m/>
    <m/>
    <m/>
    <m/>
    <m/>
    <m/>
    <m/>
    <m/>
    <m/>
    <m/>
    <m/>
    <m/>
    <m/>
    <m/>
    <m/>
    <m/>
    <m/>
    <m/>
    <m/>
    <m/>
  </r>
  <r>
    <b v="1"/>
    <n v="878"/>
    <s v="L-1518-315488549"/>
    <s v="1066957908"/>
    <s v="Aaf"/>
    <s v="https://portal.dnb.de/opac.htm?method=simpleSearch&amp;cqlMode=true&amp;query=idn%3D1066957908"/>
    <s v="III 95, 10"/>
    <s v="III 95, 10"/>
    <m/>
    <m/>
    <x v="2"/>
    <m/>
    <m/>
    <m/>
    <m/>
    <m/>
    <m/>
    <m/>
    <m/>
    <m/>
    <m/>
    <m/>
    <m/>
    <m/>
    <m/>
    <m/>
    <x v="6"/>
    <s v="x"/>
    <m/>
    <s v="h/E"/>
    <m/>
    <m/>
    <m/>
    <m/>
    <m/>
    <s v="Pa"/>
    <m/>
    <m/>
    <m/>
    <m/>
    <m/>
    <m/>
    <m/>
    <m/>
    <m/>
    <m/>
    <m/>
    <m/>
    <m/>
    <s v="110"/>
    <m/>
    <m/>
    <m/>
    <s v="n"/>
    <n v="0"/>
    <m/>
    <m/>
    <m/>
    <s v="x"/>
    <m/>
    <m/>
    <m/>
    <m/>
    <m/>
    <m/>
    <m/>
    <m/>
    <m/>
    <m/>
    <m/>
    <m/>
    <m/>
    <m/>
    <m/>
    <m/>
    <m/>
    <m/>
    <m/>
    <m/>
    <m/>
    <m/>
    <m/>
    <m/>
    <m/>
    <m/>
    <m/>
    <m/>
    <m/>
    <m/>
    <m/>
    <m/>
    <m/>
    <m/>
    <m/>
    <m/>
    <m/>
    <m/>
    <m/>
    <m/>
  </r>
  <r>
    <b v="1"/>
    <n v="914"/>
    <s v="L-1518-161495788"/>
    <s v="995969922"/>
    <s v="Aal"/>
    <s v="https://portal.dnb.de/opac.htm?method=simpleSearch&amp;cqlMode=true&amp;query=idn%3D995969922"/>
    <s v="III 95, 10 a"/>
    <s v="III 95, 10 a"/>
    <m/>
    <m/>
    <x v="2"/>
    <m/>
    <m/>
    <m/>
    <m/>
    <m/>
    <m/>
    <m/>
    <m/>
    <m/>
    <m/>
    <m/>
    <m/>
    <m/>
    <m/>
    <m/>
    <x v="2"/>
    <m/>
    <s v="x"/>
    <s v="f"/>
    <m/>
    <m/>
    <m/>
    <m/>
    <m/>
    <s v="Pa"/>
    <m/>
    <m/>
    <m/>
    <m/>
    <m/>
    <m/>
    <m/>
    <m/>
    <m/>
    <m/>
    <m/>
    <m/>
    <m/>
    <s v="110"/>
    <m/>
    <s v="x"/>
    <m/>
    <s v="n"/>
    <n v="0"/>
    <m/>
    <s v="Gewebe"/>
    <m/>
    <m/>
    <m/>
    <m/>
    <m/>
    <m/>
    <m/>
    <m/>
    <m/>
    <m/>
    <m/>
    <m/>
    <m/>
    <m/>
    <m/>
    <m/>
    <m/>
    <m/>
    <m/>
    <m/>
    <m/>
    <m/>
    <m/>
    <m/>
    <m/>
    <m/>
    <m/>
    <m/>
    <m/>
    <m/>
    <m/>
    <m/>
    <m/>
    <m/>
    <m/>
    <m/>
    <m/>
    <m/>
    <m/>
    <m/>
    <m/>
    <m/>
  </r>
  <r>
    <b v="1"/>
    <n v="915"/>
    <s v="L-2007-325491"/>
    <s v="986509019"/>
    <s v="Aa"/>
    <s v="https://portal.dnb.de/opac.htm?method=simpleSearch&amp;cqlMode=true&amp;query=idn%3D986509019"/>
    <s v="III 95, 10 b"/>
    <s v="III 95, 10 b"/>
    <m/>
    <m/>
    <x v="2"/>
    <m/>
    <m/>
    <m/>
    <m/>
    <m/>
    <m/>
    <m/>
    <m/>
    <m/>
    <m/>
    <m/>
    <m/>
    <m/>
    <m/>
    <m/>
    <x v="7"/>
    <m/>
    <s v="x"/>
    <s v="h"/>
    <m/>
    <m/>
    <m/>
    <m/>
    <m/>
    <s v="Pa"/>
    <m/>
    <m/>
    <m/>
    <m/>
    <m/>
    <m/>
    <m/>
    <m/>
    <m/>
    <m/>
    <m/>
    <m/>
    <m/>
    <s v="110"/>
    <m/>
    <m/>
    <m/>
    <s v="n"/>
    <n v="0"/>
    <m/>
    <m/>
    <m/>
    <m/>
    <s v="x"/>
    <m/>
    <m/>
    <m/>
    <m/>
    <m/>
    <m/>
    <m/>
    <m/>
    <m/>
    <m/>
    <m/>
    <m/>
    <m/>
    <m/>
    <m/>
    <m/>
    <m/>
    <m/>
    <m/>
    <m/>
    <m/>
    <m/>
    <m/>
    <m/>
    <m/>
    <m/>
    <m/>
    <m/>
    <m/>
    <m/>
    <m/>
    <m/>
    <m/>
    <m/>
    <m/>
    <m/>
    <m/>
    <m/>
    <m/>
  </r>
  <r>
    <b v="1"/>
    <n v="879"/>
    <s v="L-1505-315493402"/>
    <s v="1066963126"/>
    <s v="Aaf"/>
    <s v="https://portal.dnb.de/opac.htm?method=simpleSearch&amp;cqlMode=true&amp;query=idn%3D1066963126"/>
    <s v="III 95, 11"/>
    <s v="III 95, 11"/>
    <m/>
    <m/>
    <x v="1"/>
    <m/>
    <m/>
    <m/>
    <m/>
    <m/>
    <m/>
    <m/>
    <m/>
    <m/>
    <m/>
    <m/>
    <m/>
    <m/>
    <m/>
    <m/>
    <x v="4"/>
    <s v="x"/>
    <m/>
    <s v="h/E"/>
    <m/>
    <m/>
    <m/>
    <m/>
    <m/>
    <s v="Pa"/>
    <m/>
    <m/>
    <m/>
    <m/>
    <m/>
    <m/>
    <m/>
    <m/>
    <m/>
    <m/>
    <m/>
    <m/>
    <m/>
    <s v="110"/>
    <m/>
    <m/>
    <m/>
    <s v="n"/>
    <n v="0"/>
    <m/>
    <m/>
    <m/>
    <m/>
    <m/>
    <m/>
    <m/>
    <m/>
    <m/>
    <m/>
    <m/>
    <m/>
    <m/>
    <m/>
    <m/>
    <m/>
    <m/>
    <m/>
    <m/>
    <m/>
    <m/>
    <m/>
    <m/>
    <m/>
    <m/>
    <m/>
    <m/>
    <m/>
    <m/>
    <m/>
    <m/>
    <m/>
    <m/>
    <m/>
    <m/>
    <m/>
    <m/>
    <m/>
    <m/>
    <m/>
    <m/>
    <m/>
    <m/>
    <m/>
  </r>
  <r>
    <b v="1"/>
    <n v="916"/>
    <s v="L-1507-169623483"/>
    <s v="999891499"/>
    <s v="Aal"/>
    <s v="https://portal.dnb.de/opac.htm?method=simpleSearch&amp;cqlMode=true&amp;query=idn%3D999891499"/>
    <s v="III 95, 11 a"/>
    <s v="III 95, 11a"/>
    <m/>
    <m/>
    <x v="2"/>
    <m/>
    <m/>
    <m/>
    <m/>
    <m/>
    <m/>
    <m/>
    <m/>
    <m/>
    <m/>
    <m/>
    <m/>
    <m/>
    <m/>
    <m/>
    <x v="7"/>
    <m/>
    <s v="x"/>
    <s v="h"/>
    <m/>
    <m/>
    <m/>
    <m/>
    <m/>
    <s v="Pa"/>
    <m/>
    <m/>
    <m/>
    <m/>
    <m/>
    <m/>
    <m/>
    <m/>
    <m/>
    <m/>
    <m/>
    <m/>
    <m/>
    <s v="110"/>
    <m/>
    <s v="x"/>
    <m/>
    <s v="n"/>
    <n v="0"/>
    <m/>
    <m/>
    <s v="x sauer"/>
    <m/>
    <m/>
    <m/>
    <s v="x"/>
    <m/>
    <m/>
    <s v="Box (sperrt)"/>
    <m/>
    <m/>
    <m/>
    <m/>
    <m/>
    <m/>
    <m/>
    <m/>
    <m/>
    <m/>
    <m/>
    <m/>
    <m/>
    <m/>
    <m/>
    <m/>
    <m/>
    <m/>
    <m/>
    <m/>
    <m/>
    <m/>
    <m/>
    <m/>
    <m/>
    <m/>
    <m/>
    <m/>
    <m/>
    <m/>
    <m/>
    <m/>
    <m/>
    <m/>
  </r>
  <r>
    <b v="1"/>
    <n v="917"/>
    <s v="L-1503-169616517"/>
    <s v="999884867"/>
    <s v="Aal"/>
    <s v="https://portal.dnb.de/opac.htm?method=simpleSearch&amp;cqlMode=true&amp;query=idn%3D999884867"/>
    <s v="III 95, 11 b"/>
    <s v="III 95, 11b"/>
    <m/>
    <m/>
    <x v="1"/>
    <m/>
    <m/>
    <m/>
    <m/>
    <m/>
    <m/>
    <m/>
    <m/>
    <m/>
    <m/>
    <m/>
    <m/>
    <m/>
    <m/>
    <m/>
    <x v="3"/>
    <m/>
    <s v="x"/>
    <s v="f"/>
    <m/>
    <m/>
    <m/>
    <m/>
    <m/>
    <s v="Pa"/>
    <m/>
    <m/>
    <m/>
    <m/>
    <m/>
    <m/>
    <m/>
    <m/>
    <m/>
    <m/>
    <m/>
    <m/>
    <m/>
    <s v="110"/>
    <m/>
    <m/>
    <m/>
    <s v="n"/>
    <n v="0"/>
    <m/>
    <s v="Gewebe"/>
    <m/>
    <m/>
    <m/>
    <m/>
    <m/>
    <m/>
    <m/>
    <m/>
    <m/>
    <m/>
    <m/>
    <m/>
    <m/>
    <m/>
    <m/>
    <m/>
    <m/>
    <m/>
    <m/>
    <m/>
    <m/>
    <m/>
    <m/>
    <m/>
    <m/>
    <m/>
    <m/>
    <m/>
    <m/>
    <m/>
    <m/>
    <m/>
    <m/>
    <m/>
    <m/>
    <m/>
    <m/>
    <m/>
    <m/>
    <m/>
    <m/>
    <m/>
  </r>
  <r>
    <b v="1"/>
    <n v="880"/>
    <s v="L-1511-315467916"/>
    <s v="1066940134"/>
    <s v="Aaf"/>
    <s v="https://portal.dnb.de/opac.htm?method=simpleSearch&amp;cqlMode=true&amp;query=idn%3D1066940134"/>
    <s v="III 95, 12"/>
    <s v="III 95, 12"/>
    <m/>
    <m/>
    <x v="2"/>
    <m/>
    <m/>
    <m/>
    <m/>
    <m/>
    <m/>
    <m/>
    <m/>
    <m/>
    <m/>
    <m/>
    <m/>
    <m/>
    <m/>
    <m/>
    <x v="7"/>
    <m/>
    <s v="x"/>
    <s v="h/E"/>
    <m/>
    <m/>
    <m/>
    <m/>
    <m/>
    <s v="Pa"/>
    <m/>
    <m/>
    <m/>
    <m/>
    <m/>
    <m/>
    <m/>
    <m/>
    <m/>
    <m/>
    <m/>
    <m/>
    <m/>
    <s v="110"/>
    <m/>
    <m/>
    <m/>
    <s v="n"/>
    <n v="0"/>
    <m/>
    <s v="Gewebe"/>
    <m/>
    <m/>
    <m/>
    <m/>
    <m/>
    <m/>
    <m/>
    <m/>
    <m/>
    <m/>
    <m/>
    <m/>
    <m/>
    <m/>
    <m/>
    <m/>
    <m/>
    <m/>
    <m/>
    <m/>
    <m/>
    <m/>
    <m/>
    <m/>
    <m/>
    <m/>
    <m/>
    <m/>
    <m/>
    <m/>
    <m/>
    <m/>
    <m/>
    <m/>
    <m/>
    <m/>
    <m/>
    <m/>
    <m/>
    <m/>
    <m/>
    <m/>
  </r>
  <r>
    <b v="1"/>
    <n v="881"/>
    <s v="L-1513-161493610"/>
    <s v="995967695"/>
    <s v="Aal"/>
    <s v="https://portal.dnb.de/opac.htm?method=simpleSearch&amp;cqlMode=true&amp;query=idn%3D995967695"/>
    <s v="III 95, 13"/>
    <s v="III 95, 13"/>
    <m/>
    <m/>
    <x v="1"/>
    <m/>
    <m/>
    <m/>
    <m/>
    <m/>
    <m/>
    <m/>
    <m/>
    <m/>
    <m/>
    <m/>
    <m/>
    <m/>
    <m/>
    <m/>
    <x v="4"/>
    <m/>
    <m/>
    <s v="h/E"/>
    <m/>
    <m/>
    <m/>
    <m/>
    <m/>
    <s v="Pa"/>
    <m/>
    <m/>
    <m/>
    <m/>
    <m/>
    <m/>
    <m/>
    <m/>
    <m/>
    <m/>
    <m/>
    <m/>
    <m/>
    <s v="110"/>
    <m/>
    <m/>
    <m/>
    <s v="n"/>
    <n v="0"/>
    <m/>
    <m/>
    <m/>
    <m/>
    <m/>
    <m/>
    <m/>
    <m/>
    <m/>
    <m/>
    <m/>
    <m/>
    <m/>
    <m/>
    <m/>
    <m/>
    <m/>
    <m/>
    <m/>
    <m/>
    <m/>
    <m/>
    <m/>
    <m/>
    <m/>
    <m/>
    <m/>
    <m/>
    <m/>
    <m/>
    <m/>
    <m/>
    <m/>
    <m/>
    <m/>
    <m/>
    <m/>
    <m/>
    <m/>
    <m/>
    <m/>
    <m/>
    <m/>
    <m/>
  </r>
  <r>
    <b v="1"/>
    <n v="882"/>
    <s v="L-1513-170717194"/>
    <s v="1000489035"/>
    <s v="Aal"/>
    <s v="https://portal.dnb.de/opac.htm?method=simpleSearch&amp;cqlMode=true&amp;query=idn%3D1000489035"/>
    <s v="III 95, 13 (angebunden)"/>
    <s v="III 95, 13"/>
    <m/>
    <m/>
    <x v="0"/>
    <m/>
    <m/>
    <m/>
    <m/>
    <m/>
    <m/>
    <m/>
    <m/>
    <m/>
    <m/>
    <m/>
    <m/>
    <m/>
    <m/>
    <m/>
    <x v="0"/>
    <m/>
    <m/>
    <m/>
    <m/>
    <m/>
    <m/>
    <m/>
    <m/>
    <m/>
    <m/>
    <m/>
    <m/>
    <m/>
    <m/>
    <m/>
    <m/>
    <m/>
    <m/>
    <m/>
    <m/>
    <m/>
    <m/>
    <m/>
    <m/>
    <m/>
    <m/>
    <m/>
    <n v="0"/>
    <m/>
    <m/>
    <m/>
    <m/>
    <m/>
    <m/>
    <m/>
    <m/>
    <m/>
    <m/>
    <m/>
    <m/>
    <m/>
    <m/>
    <m/>
    <m/>
    <m/>
    <m/>
    <m/>
    <m/>
    <m/>
    <m/>
    <m/>
    <m/>
    <m/>
    <m/>
    <m/>
    <m/>
    <m/>
    <m/>
    <m/>
    <m/>
    <m/>
    <m/>
    <m/>
    <m/>
    <m/>
    <m/>
    <m/>
    <m/>
    <m/>
    <m/>
    <m/>
    <m/>
  </r>
  <r>
    <b v="1"/>
    <n v="918"/>
    <s v="L-1513-16149370X"/>
    <s v="995967695"/>
    <s v="Aal"/>
    <s v="https://portal.dnb.de/opac.htm?method=simpleSearch&amp;cqlMode=true&amp;query=idn%3D995967695"/>
    <s v="III 95, 13/a"/>
    <s v="III 95, 13/a"/>
    <m/>
    <m/>
    <x v="1"/>
    <m/>
    <m/>
    <m/>
    <m/>
    <m/>
    <m/>
    <m/>
    <m/>
    <m/>
    <m/>
    <m/>
    <m/>
    <m/>
    <m/>
    <m/>
    <x v="3"/>
    <m/>
    <s v="x"/>
    <s v="f"/>
    <m/>
    <m/>
    <m/>
    <m/>
    <m/>
    <s v="Pa"/>
    <m/>
    <m/>
    <m/>
    <m/>
    <m/>
    <m/>
    <m/>
    <m/>
    <m/>
    <m/>
    <m/>
    <m/>
    <m/>
    <s v="110"/>
    <m/>
    <m/>
    <m/>
    <s v="n"/>
    <n v="0"/>
    <m/>
    <s v="Gewebe"/>
    <m/>
    <m/>
    <m/>
    <m/>
    <m/>
    <m/>
    <m/>
    <m/>
    <m/>
    <m/>
    <m/>
    <m/>
    <m/>
    <m/>
    <m/>
    <m/>
    <m/>
    <m/>
    <m/>
    <m/>
    <m/>
    <m/>
    <m/>
    <m/>
    <m/>
    <m/>
    <m/>
    <m/>
    <m/>
    <m/>
    <m/>
    <m/>
    <m/>
    <m/>
    <m/>
    <m/>
    <m/>
    <m/>
    <m/>
    <m/>
    <m/>
    <m/>
  </r>
  <r>
    <b v="0"/>
    <n v="883"/>
    <s v="L-1516-315465034"/>
    <s v="1066937214"/>
    <m/>
    <s v="https://portal.dnb.de/opac.htm?method=simpleSearch&amp;cqlMode=true&amp;query=idn%3D1066937214"/>
    <s v="III 95, 14"/>
    <m/>
    <m/>
    <m/>
    <x v="2"/>
    <m/>
    <m/>
    <m/>
    <m/>
    <m/>
    <m/>
    <m/>
    <m/>
    <m/>
    <m/>
    <m/>
    <m/>
    <m/>
    <m/>
    <m/>
    <x v="3"/>
    <s v="x"/>
    <m/>
    <s v="f"/>
    <m/>
    <m/>
    <m/>
    <m/>
    <m/>
    <s v="Pa"/>
    <m/>
    <m/>
    <m/>
    <m/>
    <m/>
    <m/>
    <m/>
    <m/>
    <m/>
    <m/>
    <m/>
    <m/>
    <m/>
    <s v="110"/>
    <m/>
    <m/>
    <m/>
    <s v="n"/>
    <n v="0"/>
    <m/>
    <m/>
    <m/>
    <s v="x"/>
    <m/>
    <m/>
    <m/>
    <m/>
    <m/>
    <m/>
    <m/>
    <m/>
    <m/>
    <m/>
    <m/>
    <m/>
    <m/>
    <m/>
    <m/>
    <m/>
    <m/>
    <m/>
    <m/>
    <m/>
    <m/>
    <m/>
    <m/>
    <m/>
    <m/>
    <m/>
    <m/>
    <m/>
    <m/>
    <m/>
    <m/>
    <m/>
    <m/>
    <m/>
    <m/>
    <m/>
    <m/>
    <m/>
    <m/>
    <m/>
  </r>
  <r>
    <b v="1"/>
    <n v="919"/>
    <s v="L-1517-165577657"/>
    <s v="99810082X"/>
    <s v="Aal"/>
    <s v="https://portal.dnb.de/opac.htm?method=simpleSearch&amp;cqlMode=true&amp;query=idn%3D99810082X"/>
    <s v="III 95, 14 a"/>
    <s v="III 95, 14 a"/>
    <m/>
    <m/>
    <x v="1"/>
    <m/>
    <m/>
    <m/>
    <m/>
    <m/>
    <m/>
    <m/>
    <m/>
    <m/>
    <m/>
    <m/>
    <m/>
    <m/>
    <m/>
    <m/>
    <x v="9"/>
    <m/>
    <m/>
    <s v="h/E"/>
    <m/>
    <m/>
    <m/>
    <m/>
    <m/>
    <s v="Pa"/>
    <m/>
    <m/>
    <m/>
    <m/>
    <m/>
    <m/>
    <m/>
    <m/>
    <m/>
    <m/>
    <m/>
    <m/>
    <m/>
    <s v="110"/>
    <m/>
    <m/>
    <m/>
    <s v="n"/>
    <n v="0"/>
    <m/>
    <m/>
    <m/>
    <m/>
    <m/>
    <m/>
    <m/>
    <m/>
    <m/>
    <m/>
    <m/>
    <m/>
    <m/>
    <m/>
    <m/>
    <m/>
    <m/>
    <m/>
    <m/>
    <m/>
    <m/>
    <m/>
    <m/>
    <m/>
    <m/>
    <m/>
    <m/>
    <m/>
    <m/>
    <m/>
    <m/>
    <m/>
    <m/>
    <m/>
    <m/>
    <m/>
    <m/>
    <m/>
    <m/>
    <m/>
    <m/>
    <m/>
    <m/>
    <m/>
  </r>
  <r>
    <b v="1"/>
    <n v="920"/>
    <s v="L-1516-155603256"/>
    <s v="994401965"/>
    <s v="Aal"/>
    <s v="https://portal.dnb.de/opac.htm?method=simpleSearch&amp;cqlMode=true&amp;query=idn%3D994401965"/>
    <s v="III 95, 14/b"/>
    <s v="III 95, 14/b"/>
    <m/>
    <m/>
    <x v="1"/>
    <m/>
    <m/>
    <m/>
    <m/>
    <m/>
    <m/>
    <m/>
    <m/>
    <m/>
    <m/>
    <m/>
    <m/>
    <m/>
    <m/>
    <m/>
    <x v="3"/>
    <m/>
    <s v="x"/>
    <s v="f"/>
    <m/>
    <m/>
    <m/>
    <m/>
    <m/>
    <s v="Pa"/>
    <m/>
    <m/>
    <m/>
    <m/>
    <s v="x"/>
    <m/>
    <m/>
    <m/>
    <m/>
    <m/>
    <m/>
    <m/>
    <m/>
    <s v="110"/>
    <m/>
    <m/>
    <m/>
    <s v="n"/>
    <n v="0"/>
    <m/>
    <s v="Gewebe"/>
    <m/>
    <m/>
    <m/>
    <m/>
    <m/>
    <m/>
    <m/>
    <m/>
    <m/>
    <m/>
    <m/>
    <m/>
    <m/>
    <m/>
    <m/>
    <m/>
    <m/>
    <m/>
    <m/>
    <m/>
    <m/>
    <m/>
    <m/>
    <m/>
    <m/>
    <m/>
    <m/>
    <m/>
    <m/>
    <m/>
    <m/>
    <m/>
    <m/>
    <m/>
    <m/>
    <m/>
    <m/>
    <m/>
    <m/>
    <m/>
    <m/>
    <m/>
  </r>
  <r>
    <b v="1"/>
    <n v="884"/>
    <s v="L-1519-315219564"/>
    <s v="1066799520"/>
    <s v="Aaf"/>
    <s v="https://portal.dnb.de/opac.htm?method=simpleSearch&amp;cqlMode=true&amp;query=idn%3D1066799520"/>
    <s v="III 95, 15"/>
    <s v="III 95, 15"/>
    <m/>
    <m/>
    <x v="1"/>
    <m/>
    <m/>
    <m/>
    <m/>
    <m/>
    <m/>
    <m/>
    <m/>
    <m/>
    <m/>
    <m/>
    <m/>
    <m/>
    <m/>
    <m/>
    <x v="4"/>
    <m/>
    <m/>
    <s v="h/E"/>
    <m/>
    <m/>
    <m/>
    <m/>
    <m/>
    <s v="Pa"/>
    <s v="x"/>
    <m/>
    <m/>
    <m/>
    <m/>
    <m/>
    <m/>
    <m/>
    <m/>
    <m/>
    <m/>
    <m/>
    <m/>
    <s v="110"/>
    <m/>
    <m/>
    <m/>
    <s v="n"/>
    <n v="0"/>
    <m/>
    <m/>
    <m/>
    <s v="x"/>
    <m/>
    <m/>
    <m/>
    <m/>
    <m/>
    <m/>
    <m/>
    <m/>
    <m/>
    <m/>
    <m/>
    <m/>
    <m/>
    <m/>
    <m/>
    <m/>
    <m/>
    <m/>
    <m/>
    <m/>
    <m/>
    <m/>
    <m/>
    <m/>
    <m/>
    <m/>
    <m/>
    <m/>
    <m/>
    <m/>
    <m/>
    <m/>
    <m/>
    <m/>
    <m/>
    <m/>
    <m/>
    <m/>
    <m/>
    <m/>
  </r>
  <r>
    <b v="1"/>
    <n v="885"/>
    <s v="L-1519-315493003"/>
    <s v="1066962650"/>
    <s v="Aaf"/>
    <s v="https://portal.dnb.de/opac.htm?method=simpleSearch&amp;cqlMode=true&amp;query=idn%3D1066962650"/>
    <s v="III 95, 16"/>
    <s v="III 95, 16"/>
    <m/>
    <m/>
    <x v="1"/>
    <m/>
    <m/>
    <m/>
    <m/>
    <m/>
    <m/>
    <m/>
    <m/>
    <m/>
    <m/>
    <m/>
    <m/>
    <m/>
    <m/>
    <m/>
    <x v="4"/>
    <m/>
    <m/>
    <s v="h/E"/>
    <m/>
    <m/>
    <m/>
    <m/>
    <m/>
    <s v="Pa"/>
    <m/>
    <m/>
    <m/>
    <m/>
    <m/>
    <m/>
    <m/>
    <m/>
    <m/>
    <m/>
    <m/>
    <m/>
    <m/>
    <s v="110"/>
    <m/>
    <m/>
    <m/>
    <s v="ja vor"/>
    <n v="1"/>
    <m/>
    <m/>
    <m/>
    <m/>
    <m/>
    <m/>
    <m/>
    <m/>
    <m/>
    <m/>
    <m/>
    <m/>
    <s v="x"/>
    <m/>
    <m/>
    <m/>
    <m/>
    <m/>
    <m/>
    <m/>
    <m/>
    <m/>
    <m/>
    <n v="1"/>
    <m/>
    <m/>
    <m/>
    <m/>
    <m/>
    <m/>
    <m/>
    <m/>
    <m/>
    <m/>
    <m/>
    <m/>
    <m/>
    <m/>
    <m/>
    <m/>
    <m/>
    <m/>
    <m/>
    <m/>
  </r>
  <r>
    <b v="1"/>
    <n v="886"/>
    <s v="L-1521-315469374"/>
    <s v="1066941718"/>
    <s v="Aaf"/>
    <s v="https://portal.dnb.de/opac.htm?method=simpleSearch&amp;cqlMode=true&amp;query=idn%3D1066941718"/>
    <s v="III 95, 17"/>
    <s v="III 95, 17"/>
    <m/>
    <m/>
    <x v="1"/>
    <m/>
    <m/>
    <m/>
    <m/>
    <m/>
    <m/>
    <m/>
    <m/>
    <m/>
    <m/>
    <m/>
    <m/>
    <m/>
    <m/>
    <m/>
    <x v="3"/>
    <m/>
    <s v="x"/>
    <s v="f"/>
    <m/>
    <m/>
    <m/>
    <m/>
    <m/>
    <s v="Pa"/>
    <m/>
    <m/>
    <m/>
    <m/>
    <s v="x"/>
    <m/>
    <m/>
    <m/>
    <m/>
    <m/>
    <m/>
    <m/>
    <m/>
    <s v="80"/>
    <m/>
    <m/>
    <m/>
    <s v="n"/>
    <n v="0"/>
    <m/>
    <m/>
    <s v="x"/>
    <m/>
    <m/>
    <m/>
    <m/>
    <m/>
    <m/>
    <m/>
    <m/>
    <m/>
    <m/>
    <m/>
    <m/>
    <m/>
    <m/>
    <m/>
    <m/>
    <m/>
    <m/>
    <m/>
    <m/>
    <m/>
    <m/>
    <m/>
    <m/>
    <m/>
    <m/>
    <m/>
    <m/>
    <m/>
    <m/>
    <m/>
    <m/>
    <m/>
    <m/>
    <m/>
    <m/>
    <m/>
    <m/>
    <m/>
    <m/>
    <m/>
  </r>
  <r>
    <b v="1"/>
    <n v="921"/>
    <s v="L-1521-177021292"/>
    <s v="1002318963"/>
    <s v="Aal"/>
    <s v="https://portal.dnb.de/opac.htm?method=simpleSearch&amp;cqlMode=true&amp;query=idn%3D1002318963"/>
    <s v="III 95, 17 a"/>
    <s v="III 95, 17a"/>
    <m/>
    <m/>
    <x v="1"/>
    <m/>
    <m/>
    <m/>
    <m/>
    <m/>
    <m/>
    <m/>
    <m/>
    <m/>
    <m/>
    <m/>
    <m/>
    <m/>
    <m/>
    <m/>
    <x v="5"/>
    <m/>
    <m/>
    <s v="h/E"/>
    <m/>
    <m/>
    <m/>
    <m/>
    <m/>
    <s v="Pa"/>
    <m/>
    <m/>
    <m/>
    <m/>
    <m/>
    <m/>
    <m/>
    <m/>
    <m/>
    <m/>
    <m/>
    <m/>
    <m/>
    <s v="110"/>
    <m/>
    <m/>
    <m/>
    <s v="n"/>
    <n v="0"/>
    <m/>
    <m/>
    <m/>
    <m/>
    <m/>
    <m/>
    <m/>
    <m/>
    <m/>
    <m/>
    <m/>
    <m/>
    <m/>
    <m/>
    <m/>
    <m/>
    <m/>
    <m/>
    <m/>
    <m/>
    <m/>
    <m/>
    <m/>
    <m/>
    <m/>
    <m/>
    <m/>
    <m/>
    <m/>
    <m/>
    <m/>
    <m/>
    <m/>
    <m/>
    <m/>
    <m/>
    <m/>
    <m/>
    <m/>
    <m/>
    <m/>
    <m/>
    <m/>
    <m/>
  </r>
  <r>
    <b v="1"/>
    <n v="922"/>
    <s v="L-1521-177021284"/>
    <s v="1002318963"/>
    <s v="Aal"/>
    <s v="https://portal.dnb.de/opac.htm?method=simpleSearch&amp;cqlMode=true&amp;query=idn%3D1002318963"/>
    <s v="III 95, 17 a"/>
    <s v="III 95, 17a"/>
    <m/>
    <m/>
    <x v="0"/>
    <m/>
    <m/>
    <m/>
    <m/>
    <m/>
    <m/>
    <m/>
    <m/>
    <m/>
    <m/>
    <m/>
    <m/>
    <m/>
    <m/>
    <m/>
    <x v="0"/>
    <m/>
    <m/>
    <m/>
    <m/>
    <m/>
    <m/>
    <m/>
    <m/>
    <m/>
    <m/>
    <m/>
    <m/>
    <m/>
    <m/>
    <m/>
    <m/>
    <m/>
    <m/>
    <m/>
    <m/>
    <m/>
    <m/>
    <m/>
    <m/>
    <m/>
    <m/>
    <m/>
    <n v="0"/>
    <m/>
    <m/>
    <m/>
    <m/>
    <m/>
    <m/>
    <m/>
    <m/>
    <m/>
    <m/>
    <m/>
    <m/>
    <m/>
    <m/>
    <m/>
    <m/>
    <m/>
    <m/>
    <m/>
    <m/>
    <m/>
    <m/>
    <m/>
    <m/>
    <m/>
    <m/>
    <m/>
    <m/>
    <m/>
    <m/>
    <m/>
    <m/>
    <m/>
    <m/>
    <m/>
    <m/>
    <m/>
    <m/>
    <m/>
    <m/>
    <m/>
    <m/>
    <m/>
    <m/>
  </r>
  <r>
    <b v="0"/>
    <m/>
    <m/>
    <m/>
    <m/>
    <m/>
    <s v="III 95, 17 b"/>
    <m/>
    <m/>
    <m/>
    <x v="1"/>
    <m/>
    <m/>
    <m/>
    <m/>
    <m/>
    <m/>
    <m/>
    <m/>
    <m/>
    <m/>
    <m/>
    <m/>
    <m/>
    <m/>
    <m/>
    <x v="9"/>
    <m/>
    <m/>
    <s v="h/E"/>
    <m/>
    <m/>
    <m/>
    <m/>
    <m/>
    <s v="Pa"/>
    <m/>
    <m/>
    <m/>
    <m/>
    <m/>
    <m/>
    <m/>
    <m/>
    <m/>
    <m/>
    <m/>
    <m/>
    <m/>
    <s v="110"/>
    <m/>
    <m/>
    <m/>
    <s v="n"/>
    <n v="0"/>
    <m/>
    <m/>
    <m/>
    <m/>
    <m/>
    <m/>
    <m/>
    <m/>
    <m/>
    <m/>
    <m/>
    <m/>
    <m/>
    <m/>
    <m/>
    <m/>
    <m/>
    <m/>
    <m/>
    <m/>
    <m/>
    <m/>
    <m/>
    <m/>
    <m/>
    <m/>
    <m/>
    <m/>
    <m/>
    <m/>
    <m/>
    <m/>
    <m/>
    <m/>
    <m/>
    <m/>
    <m/>
    <m/>
    <m/>
    <m/>
    <m/>
    <m/>
    <m/>
    <m/>
  </r>
  <r>
    <b v="1"/>
    <n v="887"/>
    <s v="L-1504-31549252X"/>
    <s v="106696212X"/>
    <s v="Aaf"/>
    <s v="https://portal.dnb.de/opac.htm?method=simpleSearch&amp;cqlMode=true&amp;query=idn%3D106696212X"/>
    <s v="III 95, 18"/>
    <s v="III 95, 18"/>
    <m/>
    <m/>
    <x v="1"/>
    <m/>
    <m/>
    <m/>
    <m/>
    <m/>
    <m/>
    <m/>
    <m/>
    <m/>
    <m/>
    <m/>
    <m/>
    <m/>
    <m/>
    <m/>
    <x v="7"/>
    <m/>
    <m/>
    <s v="h"/>
    <m/>
    <m/>
    <m/>
    <m/>
    <m/>
    <s v="Pa"/>
    <m/>
    <m/>
    <m/>
    <m/>
    <m/>
    <m/>
    <m/>
    <m/>
    <m/>
    <m/>
    <m/>
    <m/>
    <m/>
    <s v="180"/>
    <m/>
    <m/>
    <m/>
    <s v="n"/>
    <n v="0"/>
    <m/>
    <m/>
    <m/>
    <m/>
    <m/>
    <m/>
    <m/>
    <m/>
    <m/>
    <m/>
    <m/>
    <m/>
    <m/>
    <m/>
    <m/>
    <m/>
    <m/>
    <m/>
    <m/>
    <m/>
    <m/>
    <m/>
    <m/>
    <m/>
    <m/>
    <m/>
    <m/>
    <m/>
    <m/>
    <m/>
    <m/>
    <m/>
    <m/>
    <m/>
    <m/>
    <m/>
    <m/>
    <m/>
    <m/>
    <m/>
    <m/>
    <m/>
    <m/>
    <m/>
  </r>
  <r>
    <b v="1"/>
    <n v="888"/>
    <s v="L-1505-315332115"/>
    <s v="1066874301"/>
    <s v="Aaf"/>
    <s v="https://portal.dnb.de/opac.htm?method=simpleSearch&amp;cqlMode=true&amp;query=idn%3D1066874301"/>
    <s v="III 95, 19"/>
    <s v="III 95, 19"/>
    <m/>
    <m/>
    <x v="2"/>
    <m/>
    <m/>
    <m/>
    <m/>
    <m/>
    <m/>
    <m/>
    <m/>
    <m/>
    <m/>
    <m/>
    <m/>
    <m/>
    <m/>
    <m/>
    <x v="6"/>
    <s v="x"/>
    <m/>
    <s v="h/E"/>
    <m/>
    <s v="x"/>
    <m/>
    <m/>
    <m/>
    <s v="Pa"/>
    <m/>
    <m/>
    <m/>
    <m/>
    <m/>
    <m/>
    <m/>
    <m/>
    <m/>
    <m/>
    <m/>
    <m/>
    <m/>
    <s v="110"/>
    <m/>
    <m/>
    <m/>
    <s v="n"/>
    <n v="0"/>
    <m/>
    <m/>
    <m/>
    <m/>
    <m/>
    <m/>
    <m/>
    <m/>
    <m/>
    <s v="Umschlag (Leder pudert)"/>
    <m/>
    <m/>
    <m/>
    <m/>
    <m/>
    <m/>
    <m/>
    <m/>
    <m/>
    <m/>
    <m/>
    <m/>
    <m/>
    <m/>
    <m/>
    <m/>
    <m/>
    <m/>
    <m/>
    <m/>
    <m/>
    <m/>
    <m/>
    <m/>
    <m/>
    <m/>
    <m/>
    <m/>
    <m/>
    <m/>
    <m/>
    <m/>
    <m/>
    <m/>
  </r>
  <r>
    <b v="1"/>
    <n v="889"/>
    <s v="L-1513-315317884"/>
    <s v="1066859175"/>
    <s v="Aaf"/>
    <s v="https://portal.dnb.de/opac.htm?method=simpleSearch&amp;cqlMode=true&amp;query=idn%3D1066859175"/>
    <s v="III 95, 20"/>
    <s v="III 95, 20"/>
    <m/>
    <m/>
    <x v="2"/>
    <m/>
    <m/>
    <m/>
    <m/>
    <m/>
    <m/>
    <m/>
    <m/>
    <m/>
    <m/>
    <m/>
    <m/>
    <m/>
    <m/>
    <m/>
    <x v="7"/>
    <m/>
    <s v="x"/>
    <s v="h/E"/>
    <m/>
    <m/>
    <m/>
    <m/>
    <m/>
    <s v="Pa"/>
    <m/>
    <m/>
    <m/>
    <m/>
    <m/>
    <m/>
    <m/>
    <m/>
    <m/>
    <m/>
    <m/>
    <m/>
    <m/>
    <s v="110"/>
    <m/>
    <m/>
    <m/>
    <s v="n"/>
    <n v="0"/>
    <m/>
    <s v="Gewebe"/>
    <m/>
    <m/>
    <m/>
    <m/>
    <m/>
    <m/>
    <m/>
    <m/>
    <m/>
    <m/>
    <m/>
    <m/>
    <m/>
    <m/>
    <m/>
    <m/>
    <m/>
    <m/>
    <m/>
    <m/>
    <m/>
    <m/>
    <m/>
    <m/>
    <m/>
    <m/>
    <m/>
    <m/>
    <m/>
    <m/>
    <m/>
    <m/>
    <m/>
    <m/>
    <m/>
    <m/>
    <m/>
    <m/>
    <m/>
    <m/>
    <m/>
    <m/>
  </r>
  <r>
    <b v="1"/>
    <n v="890"/>
    <s v="L-1513-153914203"/>
    <s v="993860303"/>
    <s v="Aal"/>
    <s v="https://portal.dnb.de/opac.htm?method=simpleSearch&amp;cqlMode=true&amp;query=idn%3D993860303"/>
    <s v="III 95, 21"/>
    <s v="III 95, 21"/>
    <m/>
    <m/>
    <x v="2"/>
    <m/>
    <m/>
    <m/>
    <m/>
    <m/>
    <m/>
    <m/>
    <m/>
    <m/>
    <m/>
    <m/>
    <m/>
    <m/>
    <m/>
    <m/>
    <x v="3"/>
    <m/>
    <m/>
    <s v="f"/>
    <m/>
    <m/>
    <m/>
    <m/>
    <m/>
    <s v="Pa"/>
    <m/>
    <m/>
    <m/>
    <m/>
    <m/>
    <m/>
    <m/>
    <m/>
    <m/>
    <m/>
    <m/>
    <m/>
    <m/>
    <s v="110"/>
    <m/>
    <m/>
    <m/>
    <s v="n"/>
    <n v="0"/>
    <m/>
    <m/>
    <m/>
    <s v="x"/>
    <m/>
    <m/>
    <m/>
    <m/>
    <m/>
    <m/>
    <m/>
    <m/>
    <m/>
    <m/>
    <m/>
    <m/>
    <m/>
    <m/>
    <m/>
    <m/>
    <m/>
    <m/>
    <m/>
    <m/>
    <m/>
    <m/>
    <m/>
    <m/>
    <m/>
    <m/>
    <m/>
    <m/>
    <m/>
    <m/>
    <m/>
    <m/>
    <m/>
    <m/>
    <m/>
    <m/>
    <m/>
    <m/>
    <m/>
    <m/>
  </r>
  <r>
    <b v="1"/>
    <n v="891"/>
    <s v="L-1510-31546884X"/>
    <s v="1066941114"/>
    <s v="Aaf"/>
    <s v="https://portal.dnb.de/opac.htm?method=simpleSearch&amp;cqlMode=true&amp;query=idn%3D1066941114"/>
    <s v="III 95, 22"/>
    <s v="III 95, 22"/>
    <m/>
    <m/>
    <x v="1"/>
    <m/>
    <m/>
    <m/>
    <m/>
    <m/>
    <m/>
    <m/>
    <m/>
    <m/>
    <m/>
    <m/>
    <m/>
    <m/>
    <m/>
    <m/>
    <x v="4"/>
    <m/>
    <m/>
    <s v="h/E"/>
    <m/>
    <m/>
    <m/>
    <m/>
    <m/>
    <s v="Pa"/>
    <m/>
    <m/>
    <m/>
    <m/>
    <m/>
    <m/>
    <m/>
    <m/>
    <m/>
    <m/>
    <m/>
    <m/>
    <m/>
    <s v="110"/>
    <m/>
    <m/>
    <m/>
    <s v="n"/>
    <n v="0"/>
    <m/>
    <m/>
    <m/>
    <s v="x"/>
    <m/>
    <m/>
    <m/>
    <m/>
    <m/>
    <m/>
    <m/>
    <m/>
    <m/>
    <m/>
    <m/>
    <m/>
    <m/>
    <m/>
    <m/>
    <m/>
    <m/>
    <m/>
    <m/>
    <m/>
    <m/>
    <m/>
    <m/>
    <m/>
    <m/>
    <m/>
    <m/>
    <m/>
    <m/>
    <m/>
    <m/>
    <m/>
    <m/>
    <m/>
    <m/>
    <m/>
    <m/>
    <m/>
    <m/>
    <m/>
  </r>
  <r>
    <b v="1"/>
    <n v="923"/>
    <s v="L-1508-16618859X"/>
    <s v="998425532"/>
    <s v="Aal"/>
    <s v="https://portal.dnb.de/opac.htm?method=simpleSearch&amp;cqlMode=true&amp;query=idn%3D998425532"/>
    <s v="III 95, 22 a"/>
    <s v="III 95, 22a"/>
    <m/>
    <m/>
    <x v="2"/>
    <m/>
    <m/>
    <m/>
    <m/>
    <m/>
    <m/>
    <m/>
    <m/>
    <m/>
    <m/>
    <m/>
    <m/>
    <m/>
    <m/>
    <m/>
    <x v="2"/>
    <m/>
    <s v="x"/>
    <s v="f"/>
    <m/>
    <m/>
    <m/>
    <m/>
    <m/>
    <s v="Pa"/>
    <m/>
    <m/>
    <m/>
    <m/>
    <m/>
    <m/>
    <m/>
    <m/>
    <m/>
    <m/>
    <m/>
    <m/>
    <m/>
    <s v="110"/>
    <m/>
    <m/>
    <m/>
    <s v="n"/>
    <n v="0"/>
    <m/>
    <s v="Gewebe"/>
    <m/>
    <m/>
    <m/>
    <m/>
    <m/>
    <m/>
    <m/>
    <m/>
    <m/>
    <m/>
    <m/>
    <m/>
    <m/>
    <m/>
    <m/>
    <m/>
    <m/>
    <m/>
    <m/>
    <m/>
    <m/>
    <m/>
    <m/>
    <m/>
    <m/>
    <m/>
    <m/>
    <m/>
    <m/>
    <m/>
    <m/>
    <m/>
    <m/>
    <m/>
    <m/>
    <m/>
    <m/>
    <m/>
    <m/>
    <m/>
    <m/>
    <m/>
  </r>
  <r>
    <b v="1"/>
    <n v="892"/>
    <s v="L-1511-315492260"/>
    <s v="1066961867"/>
    <s v="Aaf"/>
    <s v="https://portal.dnb.de/opac.htm?method=simpleSearch&amp;cqlMode=true&amp;query=idn%3D1066961867"/>
    <s v="III 95, 23"/>
    <s v="III 95, 23"/>
    <m/>
    <m/>
    <x v="1"/>
    <m/>
    <m/>
    <m/>
    <m/>
    <m/>
    <m/>
    <m/>
    <m/>
    <m/>
    <m/>
    <m/>
    <m/>
    <m/>
    <m/>
    <m/>
    <x v="4"/>
    <m/>
    <m/>
    <s v="h/E"/>
    <m/>
    <m/>
    <m/>
    <m/>
    <m/>
    <s v="Pa"/>
    <m/>
    <m/>
    <m/>
    <m/>
    <m/>
    <m/>
    <m/>
    <m/>
    <m/>
    <m/>
    <m/>
    <m/>
    <m/>
    <s v="110"/>
    <m/>
    <m/>
    <m/>
    <s v="ja vor"/>
    <n v="1"/>
    <m/>
    <m/>
    <m/>
    <m/>
    <m/>
    <m/>
    <m/>
    <m/>
    <m/>
    <m/>
    <m/>
    <m/>
    <s v="x"/>
    <m/>
    <s v="h"/>
    <m/>
    <m/>
    <m/>
    <m/>
    <m/>
    <m/>
    <m/>
    <m/>
    <n v="1"/>
    <m/>
    <m/>
    <m/>
    <m/>
    <m/>
    <m/>
    <m/>
    <m/>
    <m/>
    <m/>
    <m/>
    <m/>
    <m/>
    <m/>
    <m/>
    <m/>
    <m/>
    <m/>
    <m/>
    <m/>
  </r>
  <r>
    <b v="1"/>
    <n v="893"/>
    <s v="L-1512-342900307"/>
    <s v="1079300384"/>
    <s v="Aaf"/>
    <s v="https://portal.dnb.de/opac.htm?method=simpleSearch&amp;cqlMode=true&amp;query=idn%3D1079300384"/>
    <s v="III 95, 24"/>
    <s v="III 95, 24"/>
    <m/>
    <m/>
    <x v="1"/>
    <m/>
    <m/>
    <m/>
    <m/>
    <m/>
    <m/>
    <m/>
    <m/>
    <m/>
    <m/>
    <m/>
    <m/>
    <m/>
    <m/>
    <m/>
    <x v="4"/>
    <m/>
    <m/>
    <s v="h/E"/>
    <m/>
    <m/>
    <m/>
    <m/>
    <m/>
    <s v="Pa"/>
    <m/>
    <m/>
    <m/>
    <m/>
    <m/>
    <m/>
    <m/>
    <m/>
    <m/>
    <m/>
    <m/>
    <m/>
    <m/>
    <s v="110"/>
    <m/>
    <m/>
    <m/>
    <s v="n"/>
    <n v="0"/>
    <m/>
    <m/>
    <m/>
    <m/>
    <m/>
    <m/>
    <m/>
    <m/>
    <m/>
    <m/>
    <m/>
    <m/>
    <m/>
    <m/>
    <m/>
    <m/>
    <m/>
    <m/>
    <m/>
    <m/>
    <m/>
    <m/>
    <m/>
    <m/>
    <m/>
    <m/>
    <m/>
    <m/>
    <m/>
    <m/>
    <m/>
    <m/>
    <m/>
    <m/>
    <m/>
    <m/>
    <m/>
    <m/>
    <m/>
    <m/>
    <m/>
    <m/>
    <m/>
    <m/>
  </r>
  <r>
    <b v="1"/>
    <n v="924"/>
    <s v="L-1521-31533049X"/>
    <s v="1066872740"/>
    <s v="Aaf"/>
    <s v="https://portal.dnb.de/opac.htm?method=simpleSearch&amp;cqlMode=true&amp;query=idn%3D1066872740"/>
    <s v="III 95, 24 a"/>
    <s v="III 95, 24 a"/>
    <m/>
    <m/>
    <x v="1"/>
    <m/>
    <m/>
    <m/>
    <m/>
    <m/>
    <m/>
    <m/>
    <m/>
    <m/>
    <m/>
    <m/>
    <m/>
    <m/>
    <m/>
    <m/>
    <x v="5"/>
    <m/>
    <m/>
    <s v="h/E"/>
    <m/>
    <m/>
    <m/>
    <m/>
    <m/>
    <s v="Pa"/>
    <m/>
    <m/>
    <m/>
    <m/>
    <m/>
    <m/>
    <m/>
    <m/>
    <m/>
    <m/>
    <m/>
    <m/>
    <m/>
    <s v="110"/>
    <m/>
    <m/>
    <m/>
    <s v="n"/>
    <n v="0"/>
    <m/>
    <m/>
    <m/>
    <m/>
    <m/>
    <m/>
    <m/>
    <m/>
    <m/>
    <m/>
    <m/>
    <m/>
    <m/>
    <m/>
    <m/>
    <m/>
    <m/>
    <m/>
    <m/>
    <m/>
    <m/>
    <m/>
    <m/>
    <m/>
    <m/>
    <m/>
    <m/>
    <m/>
    <m/>
    <m/>
    <m/>
    <m/>
    <m/>
    <m/>
    <m/>
    <m/>
    <m/>
    <m/>
    <m/>
    <m/>
    <m/>
    <m/>
    <m/>
    <m/>
  </r>
  <r>
    <b v="1"/>
    <n v="925"/>
    <s v="L-1521-170885348"/>
    <s v="1000635376"/>
    <s v="Aal"/>
    <s v="https://portal.dnb.de/opac.htm?method=simpleSearch&amp;cqlMode=true&amp;query=idn%3D1000635376"/>
    <s v="III 95, 24 b"/>
    <s v="III 95, 24b"/>
    <m/>
    <m/>
    <x v="1"/>
    <m/>
    <m/>
    <m/>
    <m/>
    <m/>
    <m/>
    <m/>
    <m/>
    <m/>
    <m/>
    <m/>
    <m/>
    <m/>
    <m/>
    <m/>
    <x v="9"/>
    <m/>
    <m/>
    <s v="h/E"/>
    <m/>
    <m/>
    <m/>
    <m/>
    <m/>
    <s v="Pa"/>
    <m/>
    <m/>
    <m/>
    <m/>
    <m/>
    <m/>
    <m/>
    <m/>
    <m/>
    <m/>
    <m/>
    <m/>
    <m/>
    <s v="110"/>
    <m/>
    <m/>
    <m/>
    <s v="n"/>
    <n v="0"/>
    <m/>
    <m/>
    <m/>
    <m/>
    <m/>
    <m/>
    <m/>
    <m/>
    <m/>
    <m/>
    <m/>
    <m/>
    <m/>
    <m/>
    <m/>
    <m/>
    <m/>
    <m/>
    <m/>
    <m/>
    <m/>
    <m/>
    <m/>
    <m/>
    <m/>
    <m/>
    <m/>
    <m/>
    <m/>
    <m/>
    <m/>
    <m/>
    <m/>
    <m/>
    <m/>
    <m/>
    <m/>
    <m/>
    <m/>
    <m/>
    <m/>
    <m/>
    <m/>
    <m/>
  </r>
  <r>
    <b v="0"/>
    <n v="927"/>
    <s v="L-1516-156068133"/>
    <s v="994509499"/>
    <m/>
    <s v="https://portal.dnb.de/opac.htm?method=simpleSearch&amp;cqlMode=true&amp;query=idn%3D994509499"/>
    <s v="III 95, 24 c"/>
    <m/>
    <m/>
    <m/>
    <x v="1"/>
    <m/>
    <m/>
    <m/>
    <m/>
    <m/>
    <m/>
    <m/>
    <m/>
    <m/>
    <m/>
    <m/>
    <m/>
    <m/>
    <m/>
    <m/>
    <x v="2"/>
    <m/>
    <m/>
    <s v="f"/>
    <m/>
    <m/>
    <m/>
    <m/>
    <m/>
    <s v="Pa"/>
    <m/>
    <m/>
    <m/>
    <m/>
    <m/>
    <m/>
    <m/>
    <m/>
    <m/>
    <m/>
    <m/>
    <m/>
    <m/>
    <s v="max 110"/>
    <m/>
    <m/>
    <m/>
    <s v="n"/>
    <n v="0"/>
    <m/>
    <m/>
    <m/>
    <m/>
    <m/>
    <s v="x sauer"/>
    <s v="x"/>
    <m/>
    <m/>
    <s v="Box (sperrt)"/>
    <m/>
    <m/>
    <m/>
    <m/>
    <m/>
    <m/>
    <m/>
    <m/>
    <m/>
    <m/>
    <m/>
    <m/>
    <m/>
    <m/>
    <m/>
    <m/>
    <m/>
    <m/>
    <m/>
    <m/>
    <m/>
    <m/>
    <m/>
    <m/>
    <m/>
    <m/>
    <m/>
    <m/>
    <m/>
    <m/>
    <m/>
    <m/>
    <m/>
    <m/>
  </r>
  <r>
    <b v="0"/>
    <n v="926"/>
    <s v="L-1515-156064022"/>
    <s v="994506554"/>
    <m/>
    <s v="https://portal.dnb.de/opac.htm?method=simpleSearch&amp;cqlMode=true&amp;query=idn%3D994506554"/>
    <s v="III 95, 24 c (angebunden)"/>
    <m/>
    <m/>
    <m/>
    <x v="0"/>
    <m/>
    <m/>
    <m/>
    <m/>
    <m/>
    <m/>
    <m/>
    <m/>
    <m/>
    <m/>
    <m/>
    <m/>
    <m/>
    <m/>
    <m/>
    <x v="0"/>
    <m/>
    <m/>
    <m/>
    <m/>
    <m/>
    <m/>
    <m/>
    <m/>
    <m/>
    <m/>
    <m/>
    <m/>
    <m/>
    <m/>
    <m/>
    <m/>
    <m/>
    <m/>
    <m/>
    <m/>
    <m/>
    <m/>
    <m/>
    <m/>
    <m/>
    <m/>
    <m/>
    <n v="0"/>
    <m/>
    <m/>
    <m/>
    <m/>
    <m/>
    <m/>
    <m/>
    <m/>
    <m/>
    <m/>
    <m/>
    <m/>
    <m/>
    <m/>
    <m/>
    <m/>
    <m/>
    <m/>
    <m/>
    <m/>
    <m/>
    <m/>
    <m/>
    <m/>
    <m/>
    <m/>
    <m/>
    <m/>
    <m/>
    <m/>
    <m/>
    <m/>
    <m/>
    <m/>
    <m/>
    <m/>
    <m/>
    <m/>
    <m/>
    <m/>
    <m/>
    <m/>
    <m/>
    <m/>
  </r>
  <r>
    <b v="1"/>
    <m/>
    <s v="L-1515-785181075"/>
    <s v="1263055281"/>
    <s v="Qd"/>
    <m/>
    <s v="III 95, 24c"/>
    <s v="III 95, 24c"/>
    <m/>
    <m/>
    <x v="0"/>
    <m/>
    <m/>
    <m/>
    <m/>
    <m/>
    <m/>
    <m/>
    <m/>
    <m/>
    <m/>
    <m/>
    <m/>
    <m/>
    <m/>
    <m/>
    <x v="0"/>
    <m/>
    <m/>
    <m/>
    <m/>
    <m/>
    <m/>
    <m/>
    <m/>
    <m/>
    <m/>
    <m/>
    <m/>
    <m/>
    <m/>
    <m/>
    <m/>
    <m/>
    <m/>
    <m/>
    <m/>
    <m/>
    <m/>
    <m/>
    <m/>
    <m/>
    <m/>
    <m/>
    <m/>
    <m/>
    <m/>
    <m/>
    <m/>
    <m/>
    <m/>
    <m/>
    <m/>
    <m/>
    <m/>
    <m/>
    <m/>
    <m/>
    <m/>
    <m/>
    <m/>
    <m/>
    <m/>
    <m/>
    <m/>
    <m/>
    <m/>
    <m/>
    <m/>
    <m/>
    <m/>
    <m/>
    <m/>
    <m/>
    <m/>
    <m/>
    <m/>
    <m/>
    <m/>
    <m/>
    <m/>
    <m/>
    <m/>
    <m/>
    <m/>
    <m/>
    <m/>
    <m/>
    <m/>
  </r>
  <r>
    <b v="1"/>
    <n v="894"/>
    <s v="L-1522-315468971"/>
    <s v="1066941262"/>
    <s v="Aaf"/>
    <s v="https://portal.dnb.de/opac.htm?method=simpleSearch&amp;cqlMode=true&amp;query=idn%3D1066941262"/>
    <s v="III 95, 25"/>
    <s v="III 95, 25"/>
    <m/>
    <m/>
    <x v="2"/>
    <m/>
    <m/>
    <m/>
    <m/>
    <m/>
    <m/>
    <m/>
    <m/>
    <m/>
    <m/>
    <m/>
    <m/>
    <m/>
    <m/>
    <m/>
    <x v="3"/>
    <m/>
    <m/>
    <s v="f"/>
    <m/>
    <m/>
    <m/>
    <m/>
    <m/>
    <s v="Pa"/>
    <m/>
    <m/>
    <m/>
    <m/>
    <m/>
    <m/>
    <m/>
    <m/>
    <m/>
    <m/>
    <m/>
    <m/>
    <m/>
    <s v="110"/>
    <m/>
    <m/>
    <m/>
    <s v="ja vor"/>
    <n v="1"/>
    <m/>
    <m/>
    <m/>
    <s v="x"/>
    <m/>
    <m/>
    <m/>
    <m/>
    <m/>
    <m/>
    <m/>
    <m/>
    <s v="x"/>
    <m/>
    <m/>
    <m/>
    <m/>
    <m/>
    <m/>
    <m/>
    <m/>
    <m/>
    <m/>
    <n v="0.5"/>
    <m/>
    <m/>
    <m/>
    <m/>
    <m/>
    <m/>
    <s v="x"/>
    <m/>
    <m/>
    <m/>
    <m/>
    <m/>
    <m/>
    <m/>
    <m/>
    <m/>
    <m/>
    <m/>
    <n v="0.5"/>
    <m/>
  </r>
  <r>
    <b v="1"/>
    <n v="928"/>
    <s v="L-1521-315487038"/>
    <s v="1066956359"/>
    <s v="Aaf"/>
    <s v="https://portal.dnb.de/opac.htm?method=simpleSearch&amp;cqlMode=true&amp;query=idn%3D1066956359"/>
    <s v="III 95, 25 a"/>
    <s v="III 95, 25 a"/>
    <m/>
    <m/>
    <x v="1"/>
    <m/>
    <m/>
    <m/>
    <m/>
    <m/>
    <m/>
    <m/>
    <m/>
    <m/>
    <m/>
    <m/>
    <m/>
    <m/>
    <m/>
    <m/>
    <x v="7"/>
    <s v="x"/>
    <m/>
    <s v="h/E"/>
    <m/>
    <m/>
    <m/>
    <m/>
    <m/>
    <s v="Pa"/>
    <m/>
    <m/>
    <m/>
    <m/>
    <m/>
    <m/>
    <m/>
    <m/>
    <m/>
    <m/>
    <m/>
    <m/>
    <m/>
    <s v="110"/>
    <m/>
    <m/>
    <m/>
    <s v="n"/>
    <n v="0"/>
    <m/>
    <m/>
    <m/>
    <m/>
    <m/>
    <m/>
    <m/>
    <m/>
    <m/>
    <m/>
    <m/>
    <m/>
    <m/>
    <m/>
    <m/>
    <m/>
    <m/>
    <m/>
    <m/>
    <m/>
    <m/>
    <m/>
    <m/>
    <m/>
    <m/>
    <m/>
    <m/>
    <m/>
    <m/>
    <m/>
    <m/>
    <m/>
    <m/>
    <m/>
    <m/>
    <m/>
    <m/>
    <m/>
    <m/>
    <m/>
    <m/>
    <m/>
    <m/>
    <m/>
  </r>
  <r>
    <b v="1"/>
    <n v="929"/>
    <s v="L-1520-31529941X"/>
    <s v="1066839409"/>
    <s v="AaB"/>
    <s v="https://portal.dnb.de/opac.htm?method=simpleSearch&amp;cqlMode=true&amp;query=idn%3D1066839409"/>
    <s v="III 95, 25 b"/>
    <s v="III 95, 25 b"/>
    <m/>
    <m/>
    <x v="1"/>
    <m/>
    <m/>
    <m/>
    <m/>
    <m/>
    <m/>
    <m/>
    <m/>
    <m/>
    <m/>
    <m/>
    <m/>
    <m/>
    <m/>
    <m/>
    <x v="6"/>
    <s v="x"/>
    <s v="x"/>
    <s v="h/E"/>
    <m/>
    <m/>
    <m/>
    <m/>
    <m/>
    <s v="Pa"/>
    <s v="x"/>
    <m/>
    <m/>
    <m/>
    <m/>
    <m/>
    <m/>
    <m/>
    <m/>
    <m/>
    <m/>
    <m/>
    <m/>
    <s v="110"/>
    <m/>
    <m/>
    <m/>
    <s v="n"/>
    <n v="0"/>
    <m/>
    <m/>
    <m/>
    <s v="x"/>
    <m/>
    <m/>
    <m/>
    <m/>
    <s v="x 110"/>
    <m/>
    <m/>
    <m/>
    <m/>
    <m/>
    <m/>
    <m/>
    <m/>
    <m/>
    <m/>
    <m/>
    <m/>
    <m/>
    <m/>
    <m/>
    <m/>
    <m/>
    <m/>
    <m/>
    <m/>
    <m/>
    <m/>
    <m/>
    <m/>
    <m/>
    <m/>
    <m/>
    <m/>
    <m/>
    <m/>
    <m/>
    <m/>
    <m/>
    <m/>
    <m/>
  </r>
  <r>
    <b v="1"/>
    <n v="930"/>
    <s v="L-1520-315487232"/>
    <s v="1066956561"/>
    <s v="Aaf"/>
    <s v="https://portal.dnb.de/opac.htm?method=simpleSearch&amp;cqlMode=true&amp;query=idn%3D1066956561"/>
    <s v="III 95, 25 c"/>
    <s v="III 95, 25 c"/>
    <m/>
    <m/>
    <x v="1"/>
    <m/>
    <m/>
    <m/>
    <m/>
    <m/>
    <m/>
    <m/>
    <m/>
    <m/>
    <m/>
    <m/>
    <m/>
    <m/>
    <m/>
    <m/>
    <x v="4"/>
    <s v="x"/>
    <m/>
    <s v="h/E"/>
    <m/>
    <m/>
    <m/>
    <m/>
    <m/>
    <s v="Pa"/>
    <s v="x"/>
    <m/>
    <m/>
    <m/>
    <m/>
    <m/>
    <m/>
    <m/>
    <m/>
    <m/>
    <m/>
    <m/>
    <m/>
    <s v="110"/>
    <m/>
    <m/>
    <m/>
    <s v="n"/>
    <n v="0"/>
    <m/>
    <m/>
    <m/>
    <m/>
    <m/>
    <m/>
    <m/>
    <m/>
    <m/>
    <m/>
    <m/>
    <m/>
    <m/>
    <m/>
    <m/>
    <m/>
    <m/>
    <m/>
    <m/>
    <m/>
    <m/>
    <m/>
    <m/>
    <m/>
    <m/>
    <m/>
    <m/>
    <m/>
    <m/>
    <m/>
    <m/>
    <m/>
    <m/>
    <m/>
    <m/>
    <m/>
    <m/>
    <m/>
    <m/>
    <m/>
    <m/>
    <m/>
    <m/>
    <m/>
  </r>
  <r>
    <b v="1"/>
    <n v="931"/>
    <s v="L-1523-315488700"/>
    <s v="1066958076"/>
    <s v="Aaf"/>
    <s v="https://portal.dnb.de/opac.htm?method=simpleSearch&amp;cqlMode=true&amp;query=idn%3D1066958076"/>
    <s v="III 95, 25 d"/>
    <s v="III 95, 25 d"/>
    <m/>
    <m/>
    <x v="1"/>
    <m/>
    <m/>
    <m/>
    <m/>
    <m/>
    <m/>
    <m/>
    <m/>
    <m/>
    <m/>
    <m/>
    <m/>
    <m/>
    <m/>
    <m/>
    <x v="5"/>
    <m/>
    <m/>
    <s v="h/E"/>
    <m/>
    <m/>
    <m/>
    <m/>
    <m/>
    <s v="Pa"/>
    <m/>
    <m/>
    <m/>
    <m/>
    <m/>
    <m/>
    <m/>
    <m/>
    <m/>
    <m/>
    <m/>
    <m/>
    <m/>
    <s v="110"/>
    <m/>
    <m/>
    <m/>
    <s v="n"/>
    <n v="0"/>
    <m/>
    <m/>
    <m/>
    <m/>
    <m/>
    <m/>
    <m/>
    <m/>
    <m/>
    <m/>
    <m/>
    <m/>
    <m/>
    <m/>
    <m/>
    <m/>
    <m/>
    <m/>
    <m/>
    <m/>
    <m/>
    <m/>
    <m/>
    <m/>
    <m/>
    <m/>
    <m/>
    <m/>
    <m/>
    <m/>
    <m/>
    <m/>
    <m/>
    <m/>
    <m/>
    <m/>
    <m/>
    <m/>
    <m/>
    <m/>
    <m/>
    <m/>
    <m/>
    <m/>
  </r>
  <r>
    <b v="1"/>
    <n v="932"/>
    <s v="L-1511-167077805"/>
    <s v="998855499"/>
    <s v="Aal"/>
    <s v="https://portal.dnb.de/opac.htm?method=simpleSearch&amp;cqlMode=true&amp;query=idn%3D998855499"/>
    <s v="III 95, 25 e"/>
    <s v="III 95, 25 e"/>
    <m/>
    <m/>
    <x v="1"/>
    <m/>
    <m/>
    <m/>
    <m/>
    <m/>
    <m/>
    <m/>
    <m/>
    <m/>
    <m/>
    <m/>
    <m/>
    <m/>
    <m/>
    <m/>
    <x v="6"/>
    <m/>
    <s v="x"/>
    <s v="f"/>
    <m/>
    <m/>
    <m/>
    <m/>
    <m/>
    <s v="Pa"/>
    <m/>
    <m/>
    <m/>
    <m/>
    <m/>
    <m/>
    <m/>
    <m/>
    <m/>
    <m/>
    <m/>
    <m/>
    <m/>
    <s v="110"/>
    <m/>
    <m/>
    <m/>
    <s v="n"/>
    <n v="0"/>
    <m/>
    <m/>
    <m/>
    <m/>
    <m/>
    <m/>
    <m/>
    <m/>
    <m/>
    <m/>
    <m/>
    <m/>
    <m/>
    <m/>
    <m/>
    <m/>
    <m/>
    <m/>
    <m/>
    <m/>
    <m/>
    <m/>
    <m/>
    <m/>
    <m/>
    <m/>
    <m/>
    <m/>
    <m/>
    <m/>
    <m/>
    <m/>
    <m/>
    <m/>
    <m/>
    <m/>
    <m/>
    <m/>
    <m/>
    <m/>
    <m/>
    <m/>
    <m/>
    <m/>
  </r>
  <r>
    <b v="1"/>
    <n v="895"/>
    <s v="L-1522-315488735"/>
    <s v="1066958092"/>
    <s v="Aaf"/>
    <s v="https://portal.dnb.de/opac.htm?method=simpleSearch&amp;cqlMode=true&amp;query=idn%3D1066958092"/>
    <s v="III 95, 26"/>
    <s v="III 95, 26"/>
    <m/>
    <m/>
    <x v="1"/>
    <m/>
    <m/>
    <m/>
    <m/>
    <m/>
    <m/>
    <m/>
    <m/>
    <m/>
    <m/>
    <m/>
    <m/>
    <m/>
    <m/>
    <m/>
    <x v="9"/>
    <m/>
    <m/>
    <s v="h"/>
    <m/>
    <m/>
    <m/>
    <m/>
    <m/>
    <s v="Pa"/>
    <m/>
    <m/>
    <m/>
    <m/>
    <m/>
    <m/>
    <m/>
    <m/>
    <m/>
    <m/>
    <m/>
    <m/>
    <m/>
    <s v="110"/>
    <m/>
    <m/>
    <m/>
    <s v="n"/>
    <n v="0"/>
    <m/>
    <m/>
    <m/>
    <m/>
    <m/>
    <m/>
    <m/>
    <m/>
    <m/>
    <m/>
    <m/>
    <m/>
    <m/>
    <m/>
    <m/>
    <m/>
    <m/>
    <m/>
    <m/>
    <m/>
    <m/>
    <m/>
    <m/>
    <m/>
    <m/>
    <m/>
    <m/>
    <m/>
    <m/>
    <m/>
    <m/>
    <m/>
    <m/>
    <m/>
    <m/>
    <m/>
    <m/>
    <m/>
    <m/>
    <m/>
    <m/>
    <m/>
    <m/>
    <m/>
  </r>
  <r>
    <b v="1"/>
    <n v="896"/>
    <s v="L-1524-315488654"/>
    <s v="1066958025"/>
    <s v="Aaf"/>
    <s v="https://portal.dnb.de/opac.htm?method=simpleSearch&amp;cqlMode=true&amp;query=idn%3D1066958025"/>
    <s v="III 95, 27"/>
    <s v="III 95, 27"/>
    <m/>
    <m/>
    <x v="1"/>
    <m/>
    <m/>
    <m/>
    <m/>
    <m/>
    <m/>
    <m/>
    <m/>
    <m/>
    <m/>
    <m/>
    <m/>
    <m/>
    <m/>
    <m/>
    <x v="7"/>
    <s v="x"/>
    <m/>
    <s v="h"/>
    <m/>
    <m/>
    <m/>
    <m/>
    <m/>
    <s v="Pa"/>
    <m/>
    <m/>
    <m/>
    <m/>
    <m/>
    <m/>
    <m/>
    <m/>
    <m/>
    <m/>
    <m/>
    <m/>
    <m/>
    <s v="110"/>
    <m/>
    <m/>
    <m/>
    <s v="n"/>
    <n v="0"/>
    <m/>
    <m/>
    <m/>
    <m/>
    <m/>
    <m/>
    <m/>
    <m/>
    <m/>
    <m/>
    <m/>
    <m/>
    <m/>
    <m/>
    <m/>
    <m/>
    <m/>
    <m/>
    <m/>
    <m/>
    <m/>
    <m/>
    <m/>
    <m/>
    <m/>
    <m/>
    <m/>
    <m/>
    <m/>
    <m/>
    <m/>
    <m/>
    <m/>
    <m/>
    <m/>
    <m/>
    <m/>
    <m/>
    <m/>
    <m/>
    <m/>
    <m/>
    <m/>
    <m/>
  </r>
  <r>
    <b v="1"/>
    <n v="897"/>
    <s v="L-1525-315487143"/>
    <s v="1066956472"/>
    <s v="Aaf"/>
    <s v="https://portal.dnb.de/opac.htm?method=simpleSearch&amp;cqlMode=true&amp;query=idn%3D1066956472"/>
    <s v="III 95, 28"/>
    <s v="III 95, 28"/>
    <m/>
    <m/>
    <x v="1"/>
    <m/>
    <m/>
    <m/>
    <m/>
    <m/>
    <m/>
    <m/>
    <m/>
    <m/>
    <m/>
    <m/>
    <m/>
    <m/>
    <m/>
    <m/>
    <x v="4"/>
    <s v="x"/>
    <m/>
    <s v="h/E"/>
    <m/>
    <m/>
    <m/>
    <m/>
    <m/>
    <s v="Pa"/>
    <m/>
    <m/>
    <m/>
    <m/>
    <m/>
    <m/>
    <m/>
    <m/>
    <m/>
    <m/>
    <m/>
    <m/>
    <m/>
    <s v="110"/>
    <m/>
    <m/>
    <m/>
    <s v="n"/>
    <n v="0"/>
    <m/>
    <m/>
    <m/>
    <m/>
    <m/>
    <m/>
    <m/>
    <m/>
    <m/>
    <m/>
    <m/>
    <m/>
    <m/>
    <m/>
    <m/>
    <m/>
    <m/>
    <m/>
    <m/>
    <m/>
    <m/>
    <m/>
    <m/>
    <m/>
    <m/>
    <m/>
    <m/>
    <m/>
    <m/>
    <m/>
    <m/>
    <m/>
    <m/>
    <m/>
    <m/>
    <m/>
    <m/>
    <m/>
    <m/>
    <m/>
    <m/>
    <m/>
    <m/>
    <m/>
  </r>
  <r>
    <b v="1"/>
    <n v="933"/>
    <s v="L-1525-163627339"/>
    <s v="997310707"/>
    <s v="Afl"/>
    <s v="https://portal.dnb.de/opac.htm?method=simpleSearch&amp;cqlMode=true&amp;query=idn%3D997310707"/>
    <s v="III 95, 28 a"/>
    <s v="III 95, 28 a"/>
    <m/>
    <m/>
    <x v="1"/>
    <m/>
    <m/>
    <m/>
    <m/>
    <m/>
    <m/>
    <m/>
    <m/>
    <m/>
    <m/>
    <m/>
    <m/>
    <m/>
    <m/>
    <m/>
    <x v="9"/>
    <m/>
    <m/>
    <s v="h/E"/>
    <m/>
    <m/>
    <m/>
    <m/>
    <m/>
    <s v="Pa"/>
    <m/>
    <m/>
    <m/>
    <m/>
    <m/>
    <m/>
    <m/>
    <m/>
    <m/>
    <m/>
    <m/>
    <m/>
    <m/>
    <s v="110"/>
    <m/>
    <m/>
    <m/>
    <s v="n"/>
    <n v="0"/>
    <m/>
    <m/>
    <m/>
    <m/>
    <m/>
    <m/>
    <m/>
    <m/>
    <m/>
    <m/>
    <m/>
    <m/>
    <m/>
    <m/>
    <m/>
    <m/>
    <m/>
    <m/>
    <m/>
    <m/>
    <m/>
    <m/>
    <m/>
    <m/>
    <m/>
    <m/>
    <m/>
    <m/>
    <m/>
    <m/>
    <m/>
    <m/>
    <m/>
    <m/>
    <m/>
    <m/>
    <m/>
    <m/>
    <m/>
    <m/>
    <m/>
    <m/>
    <m/>
    <m/>
  </r>
  <r>
    <b v="1"/>
    <n v="898"/>
    <s v="L-1524-315490535"/>
    <s v="1066960003"/>
    <s v="Aaf"/>
    <s v="https://portal.dnb.de/opac.htm?method=simpleSearch&amp;cqlMode=true&amp;query=idn%3D1066960003"/>
    <s v="III 95, 29"/>
    <s v="III 95, 29"/>
    <m/>
    <m/>
    <x v="1"/>
    <m/>
    <m/>
    <m/>
    <m/>
    <m/>
    <m/>
    <m/>
    <m/>
    <m/>
    <m/>
    <m/>
    <m/>
    <m/>
    <m/>
    <m/>
    <x v="4"/>
    <s v="x"/>
    <m/>
    <s v="h/E"/>
    <m/>
    <m/>
    <m/>
    <m/>
    <m/>
    <s v="Pa"/>
    <m/>
    <m/>
    <m/>
    <m/>
    <m/>
    <m/>
    <m/>
    <m/>
    <m/>
    <m/>
    <m/>
    <m/>
    <m/>
    <s v="110"/>
    <m/>
    <m/>
    <m/>
    <s v="n"/>
    <n v="0"/>
    <m/>
    <m/>
    <m/>
    <s v="x"/>
    <m/>
    <m/>
    <m/>
    <m/>
    <m/>
    <m/>
    <m/>
    <m/>
    <m/>
    <m/>
    <m/>
    <m/>
    <m/>
    <m/>
    <m/>
    <m/>
    <m/>
    <m/>
    <m/>
    <m/>
    <m/>
    <m/>
    <m/>
    <m/>
    <m/>
    <m/>
    <m/>
    <m/>
    <m/>
    <m/>
    <m/>
    <m/>
    <m/>
    <m/>
    <m/>
    <m/>
    <m/>
    <m/>
    <m/>
    <m/>
  </r>
  <r>
    <b v="1"/>
    <n v="899"/>
    <s v="L-1524-315493518"/>
    <s v="106696324X"/>
    <s v="Aaf"/>
    <s v="https://portal.dnb.de/opac.htm?method=simpleSearch&amp;cqlMode=true&amp;query=idn%3D106696324X"/>
    <s v="III 95, 30"/>
    <s v="III 95, 30"/>
    <m/>
    <m/>
    <x v="1"/>
    <m/>
    <m/>
    <m/>
    <m/>
    <m/>
    <m/>
    <m/>
    <m/>
    <m/>
    <m/>
    <m/>
    <m/>
    <m/>
    <m/>
    <m/>
    <x v="4"/>
    <s v="x"/>
    <m/>
    <s v="h/E"/>
    <m/>
    <m/>
    <m/>
    <m/>
    <m/>
    <s v="Pa"/>
    <s v="x"/>
    <m/>
    <m/>
    <m/>
    <m/>
    <m/>
    <m/>
    <m/>
    <m/>
    <m/>
    <m/>
    <m/>
    <m/>
    <s v="110"/>
    <m/>
    <m/>
    <m/>
    <s v="ja vor"/>
    <n v="1"/>
    <m/>
    <m/>
    <m/>
    <m/>
    <m/>
    <m/>
    <m/>
    <m/>
    <m/>
    <m/>
    <m/>
    <m/>
    <m/>
    <m/>
    <s v="v"/>
    <m/>
    <m/>
    <m/>
    <m/>
    <m/>
    <m/>
    <m/>
    <m/>
    <n v="1"/>
    <m/>
    <m/>
    <m/>
    <m/>
    <m/>
    <m/>
    <m/>
    <m/>
    <m/>
    <m/>
    <m/>
    <m/>
    <m/>
    <m/>
    <m/>
    <m/>
    <m/>
    <m/>
    <m/>
    <m/>
  </r>
  <r>
    <b v="1"/>
    <n v="900"/>
    <s v="L-1530-31530765X"/>
    <s v="1066848556"/>
    <s v="Aaf"/>
    <s v="https://portal.dnb.de/opac.htm?method=simpleSearch&amp;cqlMode=true&amp;query=idn%3D1066848556"/>
    <s v="III 95, 31"/>
    <s v="III 95, 31"/>
    <m/>
    <m/>
    <x v="1"/>
    <m/>
    <m/>
    <m/>
    <m/>
    <m/>
    <m/>
    <m/>
    <m/>
    <m/>
    <m/>
    <m/>
    <m/>
    <m/>
    <m/>
    <m/>
    <x v="6"/>
    <s v="x"/>
    <m/>
    <s v="h/E"/>
    <m/>
    <m/>
    <m/>
    <m/>
    <m/>
    <s v="Pa"/>
    <s v="x"/>
    <m/>
    <m/>
    <m/>
    <m/>
    <m/>
    <m/>
    <m/>
    <m/>
    <m/>
    <m/>
    <m/>
    <m/>
    <s v="110"/>
    <m/>
    <m/>
    <m/>
    <s v="ja vor"/>
    <n v="0.5"/>
    <m/>
    <m/>
    <m/>
    <s v="x"/>
    <m/>
    <m/>
    <m/>
    <m/>
    <m/>
    <m/>
    <m/>
    <s v="x"/>
    <s v="x"/>
    <m/>
    <m/>
    <m/>
    <m/>
    <m/>
    <m/>
    <m/>
    <m/>
    <m/>
    <m/>
    <n v="0.5"/>
    <m/>
    <m/>
    <m/>
    <m/>
    <m/>
    <m/>
    <m/>
    <m/>
    <m/>
    <m/>
    <m/>
    <m/>
    <m/>
    <m/>
    <m/>
    <m/>
    <m/>
    <m/>
    <m/>
    <m/>
  </r>
  <r>
    <b v="1"/>
    <n v="901"/>
    <s v="L-1531-315331909"/>
    <s v="1066874107"/>
    <s v="Aaf"/>
    <s v="https://portal.dnb.de/opac.htm?method=simpleSearch&amp;cqlMode=true&amp;query=idn%3D1066874107"/>
    <s v="III 95, 32"/>
    <s v="III 95, 32"/>
    <m/>
    <m/>
    <x v="2"/>
    <m/>
    <m/>
    <m/>
    <m/>
    <m/>
    <m/>
    <m/>
    <m/>
    <m/>
    <m/>
    <m/>
    <m/>
    <m/>
    <m/>
    <m/>
    <x v="6"/>
    <m/>
    <m/>
    <s v="h/E"/>
    <m/>
    <m/>
    <m/>
    <m/>
    <m/>
    <s v="Pa"/>
    <m/>
    <m/>
    <m/>
    <m/>
    <m/>
    <m/>
    <m/>
    <m/>
    <m/>
    <m/>
    <m/>
    <m/>
    <m/>
    <s v="45"/>
    <m/>
    <m/>
    <m/>
    <s v="ja vor"/>
    <n v="2"/>
    <m/>
    <m/>
    <m/>
    <m/>
    <m/>
    <m/>
    <m/>
    <m/>
    <m/>
    <m/>
    <m/>
    <s v="x"/>
    <s v="x"/>
    <m/>
    <s v="v/h"/>
    <m/>
    <m/>
    <m/>
    <m/>
    <m/>
    <m/>
    <m/>
    <m/>
    <n v="2"/>
    <m/>
    <m/>
    <m/>
    <m/>
    <m/>
    <m/>
    <m/>
    <m/>
    <m/>
    <m/>
    <m/>
    <m/>
    <m/>
    <m/>
    <m/>
    <m/>
    <m/>
    <m/>
    <m/>
    <m/>
  </r>
  <r>
    <b v="1"/>
    <n v="902"/>
    <s v="L-1535-315487003"/>
    <s v="1066956308"/>
    <s v="Aaf"/>
    <s v="https://portal.dnb.de/opac.htm?method=simpleSearch&amp;cqlMode=true&amp;query=idn%3D1066956308"/>
    <s v="III 95, 33"/>
    <s v="III 95, 33"/>
    <m/>
    <m/>
    <x v="2"/>
    <m/>
    <m/>
    <m/>
    <m/>
    <m/>
    <m/>
    <m/>
    <m/>
    <m/>
    <m/>
    <m/>
    <m/>
    <m/>
    <m/>
    <m/>
    <x v="4"/>
    <m/>
    <m/>
    <s v="h/E"/>
    <m/>
    <m/>
    <m/>
    <m/>
    <m/>
    <s v="Pa"/>
    <m/>
    <m/>
    <m/>
    <m/>
    <m/>
    <m/>
    <m/>
    <m/>
    <m/>
    <m/>
    <m/>
    <m/>
    <m/>
    <s v="110"/>
    <m/>
    <m/>
    <m/>
    <s v="n"/>
    <n v="0"/>
    <m/>
    <m/>
    <m/>
    <m/>
    <m/>
    <m/>
    <m/>
    <m/>
    <m/>
    <m/>
    <m/>
    <m/>
    <m/>
    <m/>
    <m/>
    <m/>
    <m/>
    <m/>
    <m/>
    <m/>
    <m/>
    <m/>
    <m/>
    <m/>
    <m/>
    <m/>
    <m/>
    <m/>
    <m/>
    <m/>
    <m/>
    <m/>
    <m/>
    <m/>
    <m/>
    <m/>
    <m/>
    <m/>
    <m/>
    <m/>
    <m/>
    <m/>
    <m/>
    <m/>
  </r>
  <r>
    <b v="1"/>
    <n v="903"/>
    <s v="L-1536-315487097"/>
    <s v="1066956413"/>
    <s v="Aaf"/>
    <s v="https://portal.dnb.de/opac.htm?method=simpleSearch&amp;cqlMode=true&amp;query=idn%3D1066956413"/>
    <s v="III 95, 34"/>
    <s v="III 95, 34"/>
    <m/>
    <m/>
    <x v="2"/>
    <m/>
    <m/>
    <m/>
    <m/>
    <m/>
    <m/>
    <m/>
    <m/>
    <m/>
    <m/>
    <m/>
    <m/>
    <m/>
    <m/>
    <m/>
    <x v="9"/>
    <s v="x"/>
    <m/>
    <s v="h/E"/>
    <m/>
    <m/>
    <m/>
    <m/>
    <m/>
    <s v="Pa"/>
    <m/>
    <m/>
    <m/>
    <m/>
    <m/>
    <m/>
    <m/>
    <m/>
    <m/>
    <m/>
    <m/>
    <m/>
    <m/>
    <s v="110"/>
    <m/>
    <m/>
    <m/>
    <s v="ja vor"/>
    <n v="0.5"/>
    <m/>
    <m/>
    <m/>
    <m/>
    <m/>
    <m/>
    <m/>
    <m/>
    <m/>
    <m/>
    <m/>
    <m/>
    <s v="x"/>
    <m/>
    <m/>
    <m/>
    <m/>
    <m/>
    <m/>
    <m/>
    <m/>
    <m/>
    <m/>
    <n v="0.5"/>
    <m/>
    <m/>
    <m/>
    <m/>
    <m/>
    <m/>
    <m/>
    <m/>
    <m/>
    <m/>
    <m/>
    <m/>
    <m/>
    <m/>
    <m/>
    <m/>
    <m/>
    <m/>
    <m/>
    <m/>
  </r>
  <r>
    <b v="0"/>
    <n v="904"/>
    <s v="L-1538-315306270"/>
    <s v="1066847002"/>
    <m/>
    <s v="https://portal.dnb.de/opac.htm?method=simpleSearch&amp;cqlMode=true&amp;query=idn%3D1066847002"/>
    <s v="III 95, 35"/>
    <m/>
    <m/>
    <m/>
    <x v="2"/>
    <m/>
    <m/>
    <m/>
    <m/>
    <m/>
    <m/>
    <m/>
    <m/>
    <m/>
    <m/>
    <m/>
    <m/>
    <m/>
    <m/>
    <m/>
    <x v="3"/>
    <s v="x"/>
    <m/>
    <s v="f/V"/>
    <m/>
    <m/>
    <m/>
    <m/>
    <m/>
    <s v="Pa"/>
    <m/>
    <m/>
    <m/>
    <m/>
    <m/>
    <m/>
    <m/>
    <m/>
    <m/>
    <m/>
    <m/>
    <m/>
    <m/>
    <s v="60"/>
    <m/>
    <m/>
    <m/>
    <s v="ja vor"/>
    <n v="0.5"/>
    <m/>
    <m/>
    <m/>
    <s v="x"/>
    <m/>
    <m/>
    <m/>
    <m/>
    <m/>
    <m/>
    <m/>
    <s v="x"/>
    <s v="x"/>
    <m/>
    <m/>
    <m/>
    <m/>
    <m/>
    <m/>
    <m/>
    <m/>
    <m/>
    <m/>
    <n v="0.5"/>
    <m/>
    <m/>
    <m/>
    <m/>
    <m/>
    <m/>
    <m/>
    <m/>
    <m/>
    <m/>
    <m/>
    <m/>
    <m/>
    <m/>
    <m/>
    <m/>
    <m/>
    <m/>
    <m/>
    <m/>
  </r>
  <r>
    <b v="1"/>
    <m/>
    <s v="L-9999-414174798"/>
    <s v="1137895888"/>
    <s v="Qd"/>
    <m/>
    <s v="III 95, 35"/>
    <s v="III 95, 35"/>
    <m/>
    <m/>
    <x v="0"/>
    <m/>
    <m/>
    <m/>
    <m/>
    <m/>
    <m/>
    <m/>
    <m/>
    <m/>
    <m/>
    <m/>
    <m/>
    <m/>
    <m/>
    <m/>
    <x v="0"/>
    <m/>
    <m/>
    <m/>
    <m/>
    <m/>
    <m/>
    <m/>
    <m/>
    <m/>
    <m/>
    <m/>
    <m/>
    <m/>
    <m/>
    <m/>
    <m/>
    <m/>
    <m/>
    <m/>
    <m/>
    <m/>
    <m/>
    <m/>
    <m/>
    <m/>
    <m/>
    <m/>
    <m/>
    <m/>
    <m/>
    <m/>
    <m/>
    <m/>
    <m/>
    <m/>
    <m/>
    <m/>
    <m/>
    <m/>
    <m/>
    <m/>
    <m/>
    <m/>
    <m/>
    <m/>
    <m/>
    <m/>
    <m/>
    <m/>
    <m/>
    <m/>
    <m/>
    <m/>
    <m/>
    <m/>
    <m/>
    <m/>
    <m/>
    <m/>
    <m/>
    <m/>
    <m/>
    <m/>
    <m/>
    <m/>
    <m/>
    <m/>
    <m/>
    <m/>
    <m/>
    <m/>
    <m/>
  </r>
  <r>
    <b v="0"/>
    <n v="935"/>
    <s v="L-1561-669847550"/>
    <s v="1208242806"/>
    <m/>
    <s v="https://portal.dnb.de/opac.htm?method=simpleSearch&amp;cqlMode=true&amp;query=idn%3D1208242806"/>
    <s v="III 95, 35 (Angebundenes Werk)"/>
    <m/>
    <m/>
    <m/>
    <x v="0"/>
    <m/>
    <m/>
    <m/>
    <m/>
    <m/>
    <m/>
    <m/>
    <m/>
    <m/>
    <m/>
    <m/>
    <m/>
    <m/>
    <m/>
    <m/>
    <x v="0"/>
    <m/>
    <m/>
    <m/>
    <m/>
    <m/>
    <m/>
    <m/>
    <m/>
    <m/>
    <m/>
    <m/>
    <m/>
    <m/>
    <m/>
    <m/>
    <m/>
    <m/>
    <m/>
    <m/>
    <m/>
    <m/>
    <m/>
    <m/>
    <m/>
    <m/>
    <m/>
    <m/>
    <n v="0"/>
    <m/>
    <m/>
    <m/>
    <m/>
    <m/>
    <m/>
    <m/>
    <m/>
    <m/>
    <m/>
    <m/>
    <m/>
    <m/>
    <m/>
    <m/>
    <m/>
    <m/>
    <m/>
    <m/>
    <m/>
    <m/>
    <m/>
    <m/>
    <m/>
    <m/>
    <m/>
    <m/>
    <m/>
    <m/>
    <m/>
    <m/>
    <m/>
    <m/>
    <m/>
    <m/>
    <m/>
    <m/>
    <m/>
    <m/>
    <m/>
    <m/>
    <m/>
    <m/>
    <m/>
  </r>
  <r>
    <b v="1"/>
    <n v="936"/>
    <s v="L-1541-156066491"/>
    <s v="994508492"/>
    <s v="Aal"/>
    <s v="https://portal.dnb.de/opac.htm?method=simpleSearch&amp;cqlMode=true&amp;query=idn%3D994508492"/>
    <s v="III 95, 35 a"/>
    <s v="III 95, 35 a"/>
    <m/>
    <m/>
    <x v="1"/>
    <m/>
    <m/>
    <m/>
    <m/>
    <m/>
    <m/>
    <m/>
    <m/>
    <m/>
    <m/>
    <m/>
    <m/>
    <m/>
    <m/>
    <m/>
    <x v="3"/>
    <m/>
    <m/>
    <s v="f"/>
    <m/>
    <m/>
    <m/>
    <m/>
    <m/>
    <s v="Pa"/>
    <m/>
    <m/>
    <m/>
    <m/>
    <m/>
    <m/>
    <m/>
    <m/>
    <m/>
    <m/>
    <m/>
    <m/>
    <m/>
    <s v="60"/>
    <m/>
    <m/>
    <m/>
    <s v="n"/>
    <n v="0"/>
    <m/>
    <s v="Halbgewebe mit Papier"/>
    <m/>
    <m/>
    <m/>
    <m/>
    <m/>
    <m/>
    <m/>
    <m/>
    <m/>
    <m/>
    <m/>
    <m/>
    <m/>
    <m/>
    <m/>
    <m/>
    <m/>
    <m/>
    <m/>
    <m/>
    <m/>
    <m/>
    <m/>
    <m/>
    <m/>
    <m/>
    <m/>
    <m/>
    <m/>
    <m/>
    <m/>
    <m/>
    <m/>
    <m/>
    <m/>
    <m/>
    <m/>
    <m/>
    <m/>
    <m/>
    <m/>
    <m/>
  </r>
  <r>
    <b v="1"/>
    <n v="905"/>
    <s v="L-1549-315487682"/>
    <s v="1066957061"/>
    <s v="Aaf"/>
    <s v="https://portal.dnb.de/opac.htm?method=simpleSearch&amp;cqlMode=true&amp;query=idn%3D1066957061"/>
    <s v="III 95, 36"/>
    <s v="III 95, 36"/>
    <m/>
    <m/>
    <x v="1"/>
    <m/>
    <m/>
    <m/>
    <m/>
    <m/>
    <m/>
    <m/>
    <m/>
    <m/>
    <m/>
    <m/>
    <m/>
    <m/>
    <m/>
    <m/>
    <x v="11"/>
    <s v="x"/>
    <m/>
    <s v="h/E"/>
    <m/>
    <m/>
    <m/>
    <m/>
    <m/>
    <s v="Pa"/>
    <s v="x"/>
    <m/>
    <m/>
    <m/>
    <m/>
    <m/>
    <m/>
    <m/>
    <m/>
    <m/>
    <m/>
    <m/>
    <m/>
    <s v="110"/>
    <m/>
    <m/>
    <m/>
    <s v="n"/>
    <n v="0"/>
    <m/>
    <m/>
    <m/>
    <s v="x"/>
    <m/>
    <m/>
    <m/>
    <m/>
    <s v="x 110"/>
    <m/>
    <m/>
    <m/>
    <m/>
    <m/>
    <m/>
    <m/>
    <m/>
    <m/>
    <m/>
    <m/>
    <m/>
    <m/>
    <m/>
    <m/>
    <m/>
    <m/>
    <m/>
    <m/>
    <m/>
    <m/>
    <m/>
    <m/>
    <m/>
    <m/>
    <m/>
    <m/>
    <m/>
    <m/>
    <m/>
    <m/>
    <m/>
    <m/>
    <m/>
    <m/>
  </r>
  <r>
    <b v="1"/>
    <n v="937"/>
    <s v="L-1559-175394415"/>
    <s v="1001684656"/>
    <s v="Aal"/>
    <s v="https://portal.dnb.de/opac.htm?method=simpleSearch&amp;cqlMode=true&amp;query=idn%3D1001684656"/>
    <s v="III 95, 36 a"/>
    <s v="III 95, 36a"/>
    <m/>
    <m/>
    <x v="1"/>
    <m/>
    <m/>
    <m/>
    <m/>
    <m/>
    <m/>
    <m/>
    <m/>
    <m/>
    <m/>
    <m/>
    <m/>
    <m/>
    <m/>
    <m/>
    <x v="2"/>
    <m/>
    <m/>
    <s v="f"/>
    <m/>
    <m/>
    <m/>
    <m/>
    <m/>
    <s v="Pa"/>
    <m/>
    <m/>
    <m/>
    <m/>
    <m/>
    <m/>
    <m/>
    <m/>
    <m/>
    <m/>
    <m/>
    <m/>
    <m/>
    <s v="60"/>
    <m/>
    <m/>
    <m/>
    <s v="n"/>
    <n v="0"/>
    <m/>
    <s v="Gewebe"/>
    <m/>
    <m/>
    <m/>
    <m/>
    <m/>
    <m/>
    <m/>
    <m/>
    <m/>
    <m/>
    <m/>
    <m/>
    <m/>
    <m/>
    <m/>
    <m/>
    <m/>
    <m/>
    <m/>
    <m/>
    <m/>
    <m/>
    <m/>
    <m/>
    <m/>
    <m/>
    <m/>
    <m/>
    <m/>
    <m/>
    <m/>
    <m/>
    <m/>
    <m/>
    <m/>
    <m/>
    <m/>
    <m/>
    <m/>
    <m/>
    <m/>
    <m/>
  </r>
  <r>
    <b v="1"/>
    <n v="906"/>
    <s v="L-1538-315301953"/>
    <s v="1066842213"/>
    <s v="Aaf"/>
    <s v="https://portal.dnb.de/opac.htm?method=simpleSearch&amp;cqlMode=true&amp;query=idn%3D1066842213"/>
    <s v="III 95, 37"/>
    <s v="III 95, 37"/>
    <m/>
    <m/>
    <x v="2"/>
    <m/>
    <m/>
    <m/>
    <m/>
    <m/>
    <m/>
    <m/>
    <m/>
    <m/>
    <m/>
    <m/>
    <m/>
    <m/>
    <m/>
    <m/>
    <x v="7"/>
    <s v="x"/>
    <m/>
    <s v="h/E"/>
    <m/>
    <m/>
    <m/>
    <m/>
    <m/>
    <s v="Pa"/>
    <m/>
    <m/>
    <m/>
    <m/>
    <m/>
    <m/>
    <m/>
    <m/>
    <m/>
    <m/>
    <m/>
    <m/>
    <m/>
    <s v="110"/>
    <m/>
    <m/>
    <m/>
    <s v="ja vor"/>
    <n v="1"/>
    <m/>
    <m/>
    <m/>
    <s v="x"/>
    <m/>
    <m/>
    <m/>
    <m/>
    <m/>
    <m/>
    <m/>
    <m/>
    <m/>
    <m/>
    <s v="v"/>
    <m/>
    <m/>
    <m/>
    <m/>
    <m/>
    <m/>
    <m/>
    <m/>
    <n v="1"/>
    <s v="mit JP+Gewebe unterlegen"/>
    <m/>
    <m/>
    <m/>
    <m/>
    <m/>
    <m/>
    <m/>
    <m/>
    <m/>
    <m/>
    <m/>
    <m/>
    <m/>
    <m/>
    <m/>
    <m/>
    <m/>
    <m/>
    <m/>
  </r>
  <r>
    <b v="0"/>
    <n v="907"/>
    <s v="L-1539-31549056X"/>
    <s v="1066960038"/>
    <m/>
    <s v="https://portal.dnb.de/opac.htm?method=simpleSearch&amp;cqlMode=true&amp;query=idn%3D1066960038"/>
    <s v="III 95, 38"/>
    <m/>
    <m/>
    <m/>
    <x v="1"/>
    <m/>
    <m/>
    <m/>
    <m/>
    <m/>
    <m/>
    <m/>
    <m/>
    <m/>
    <m/>
    <m/>
    <m/>
    <m/>
    <m/>
    <m/>
    <x v="3"/>
    <s v="x"/>
    <m/>
    <s v="h"/>
    <m/>
    <m/>
    <m/>
    <m/>
    <m/>
    <s v="Pa"/>
    <m/>
    <m/>
    <m/>
    <m/>
    <m/>
    <m/>
    <m/>
    <m/>
    <m/>
    <m/>
    <m/>
    <m/>
    <m/>
    <s v="80"/>
    <m/>
    <m/>
    <m/>
    <s v="n"/>
    <n v="0"/>
    <m/>
    <m/>
    <m/>
    <s v="x"/>
    <m/>
    <m/>
    <m/>
    <m/>
    <m/>
    <m/>
    <m/>
    <m/>
    <m/>
    <m/>
    <m/>
    <m/>
    <m/>
    <m/>
    <m/>
    <m/>
    <m/>
    <m/>
    <m/>
    <m/>
    <m/>
    <m/>
    <m/>
    <m/>
    <m/>
    <m/>
    <m/>
    <m/>
    <m/>
    <m/>
    <m/>
    <m/>
    <m/>
    <m/>
    <m/>
    <m/>
    <m/>
    <m/>
    <m/>
    <m/>
  </r>
  <r>
    <b v="1"/>
    <m/>
    <s v="L-9999-414748298"/>
    <s v="1138244139"/>
    <s v="Qd"/>
    <m/>
    <s v="III 95, 38"/>
    <s v="III 95, 38"/>
    <m/>
    <m/>
    <x v="0"/>
    <m/>
    <m/>
    <m/>
    <m/>
    <m/>
    <m/>
    <m/>
    <m/>
    <m/>
    <m/>
    <m/>
    <m/>
    <m/>
    <m/>
    <m/>
    <x v="0"/>
    <m/>
    <m/>
    <m/>
    <m/>
    <m/>
    <m/>
    <m/>
    <m/>
    <m/>
    <m/>
    <m/>
    <m/>
    <m/>
    <m/>
    <m/>
    <m/>
    <m/>
    <m/>
    <m/>
    <m/>
    <m/>
    <m/>
    <m/>
    <m/>
    <m/>
    <m/>
    <m/>
    <m/>
    <m/>
    <m/>
    <m/>
    <m/>
    <m/>
    <m/>
    <m/>
    <m/>
    <m/>
    <m/>
    <m/>
    <m/>
    <m/>
    <m/>
    <m/>
    <m/>
    <m/>
    <m/>
    <m/>
    <m/>
    <m/>
    <m/>
    <m/>
    <m/>
    <m/>
    <m/>
    <m/>
    <m/>
    <m/>
    <m/>
    <m/>
    <m/>
    <m/>
    <m/>
    <m/>
    <m/>
    <m/>
    <m/>
    <m/>
    <m/>
    <m/>
    <m/>
    <m/>
    <m/>
  </r>
  <r>
    <b v="0"/>
    <n v="938"/>
    <s v="L-1540-674669541"/>
    <s v="1209577798"/>
    <m/>
    <s v="https://portal.dnb.de/opac.htm?method=simpleSearch&amp;cqlMode=true&amp;query=idn%3D1209577798"/>
    <s v="III 95, 38 (1. angebundenes Werk)"/>
    <m/>
    <m/>
    <m/>
    <x v="0"/>
    <m/>
    <m/>
    <m/>
    <m/>
    <m/>
    <m/>
    <m/>
    <m/>
    <m/>
    <m/>
    <m/>
    <m/>
    <m/>
    <m/>
    <m/>
    <x v="0"/>
    <m/>
    <m/>
    <m/>
    <m/>
    <m/>
    <m/>
    <m/>
    <m/>
    <m/>
    <m/>
    <m/>
    <m/>
    <m/>
    <m/>
    <m/>
    <m/>
    <m/>
    <m/>
    <m/>
    <m/>
    <m/>
    <m/>
    <m/>
    <m/>
    <m/>
    <m/>
    <m/>
    <n v="0"/>
    <m/>
    <m/>
    <m/>
    <m/>
    <m/>
    <m/>
    <m/>
    <m/>
    <m/>
    <m/>
    <m/>
    <m/>
    <m/>
    <m/>
    <m/>
    <m/>
    <m/>
    <m/>
    <m/>
    <m/>
    <m/>
    <m/>
    <m/>
    <m/>
    <m/>
    <m/>
    <m/>
    <m/>
    <m/>
    <m/>
    <m/>
    <m/>
    <m/>
    <m/>
    <m/>
    <m/>
    <m/>
    <m/>
    <m/>
    <m/>
    <m/>
    <m/>
    <m/>
    <m/>
  </r>
  <r>
    <b v="1"/>
    <n v="908"/>
    <s v="L-1541-315493178"/>
    <s v="1066962901"/>
    <s v="Aaf"/>
    <s v="https://portal.dnb.de/opac.htm?method=simpleSearch&amp;cqlMode=true&amp;query=idn%3D1066962901"/>
    <s v="III 95, 39"/>
    <s v="III 95, 39"/>
    <m/>
    <m/>
    <x v="2"/>
    <m/>
    <m/>
    <m/>
    <m/>
    <m/>
    <m/>
    <m/>
    <m/>
    <m/>
    <m/>
    <m/>
    <m/>
    <m/>
    <m/>
    <m/>
    <x v="4"/>
    <s v="x"/>
    <m/>
    <s v="h/E"/>
    <m/>
    <m/>
    <m/>
    <m/>
    <m/>
    <s v="Pa"/>
    <m/>
    <m/>
    <m/>
    <m/>
    <m/>
    <m/>
    <m/>
    <m/>
    <m/>
    <m/>
    <m/>
    <m/>
    <m/>
    <s v="110"/>
    <m/>
    <m/>
    <m/>
    <s v="n"/>
    <n v="0"/>
    <m/>
    <m/>
    <m/>
    <s v="x"/>
    <m/>
    <m/>
    <m/>
    <m/>
    <m/>
    <m/>
    <m/>
    <m/>
    <m/>
    <m/>
    <m/>
    <m/>
    <m/>
    <m/>
    <m/>
    <m/>
    <m/>
    <m/>
    <m/>
    <m/>
    <m/>
    <m/>
    <m/>
    <m/>
    <m/>
    <m/>
    <m/>
    <m/>
    <m/>
    <m/>
    <m/>
    <m/>
    <m/>
    <m/>
    <m/>
    <m/>
    <m/>
    <m/>
    <m/>
    <m/>
  </r>
  <r>
    <b v="1"/>
    <n v="909"/>
    <s v="L-1538-315494328"/>
    <s v="1066964106"/>
    <s v="Aaf"/>
    <s v="https://portal.dnb.de/opac.htm?method=simpleSearch&amp;cqlMode=true&amp;query=idn%3D1066964106"/>
    <s v="III 95, 40"/>
    <s v="III 95, 40"/>
    <m/>
    <m/>
    <x v="1"/>
    <m/>
    <m/>
    <m/>
    <m/>
    <m/>
    <m/>
    <m/>
    <m/>
    <m/>
    <m/>
    <m/>
    <m/>
    <m/>
    <m/>
    <m/>
    <x v="4"/>
    <s v="x"/>
    <m/>
    <s v="h/E"/>
    <m/>
    <m/>
    <m/>
    <m/>
    <m/>
    <s v="Pa"/>
    <s v="x"/>
    <m/>
    <m/>
    <m/>
    <m/>
    <m/>
    <m/>
    <m/>
    <m/>
    <m/>
    <m/>
    <m/>
    <m/>
    <s v="110"/>
    <m/>
    <m/>
    <m/>
    <s v="n"/>
    <n v="0"/>
    <m/>
    <m/>
    <m/>
    <m/>
    <m/>
    <m/>
    <m/>
    <m/>
    <m/>
    <m/>
    <m/>
    <m/>
    <m/>
    <m/>
    <m/>
    <m/>
    <m/>
    <m/>
    <m/>
    <m/>
    <m/>
    <m/>
    <m/>
    <m/>
    <m/>
    <m/>
    <m/>
    <m/>
    <m/>
    <m/>
    <m/>
    <m/>
    <m/>
    <m/>
    <m/>
    <m/>
    <m/>
    <m/>
    <m/>
    <m/>
    <m/>
    <m/>
    <m/>
    <m/>
  </r>
  <r>
    <b v="1"/>
    <n v="910"/>
    <s v="L-1540-31549073X"/>
    <s v="1066960224"/>
    <s v="Aaf"/>
    <s v="https://portal.dnb.de/opac.htm?method=simpleSearch&amp;cqlMode=true&amp;query=idn%3D1066960224"/>
    <s v="III 95, 41"/>
    <s v="III 95, 41"/>
    <m/>
    <m/>
    <x v="1"/>
    <m/>
    <m/>
    <m/>
    <m/>
    <m/>
    <m/>
    <m/>
    <m/>
    <m/>
    <m/>
    <m/>
    <m/>
    <m/>
    <m/>
    <m/>
    <x v="2"/>
    <s v="x"/>
    <m/>
    <s v="h/E"/>
    <m/>
    <m/>
    <m/>
    <m/>
    <m/>
    <s v="Pa"/>
    <s v="x"/>
    <m/>
    <m/>
    <m/>
    <m/>
    <m/>
    <m/>
    <m/>
    <m/>
    <m/>
    <m/>
    <m/>
    <m/>
    <s v="110"/>
    <m/>
    <m/>
    <m/>
    <s v="n"/>
    <n v="0"/>
    <m/>
    <m/>
    <m/>
    <s v="x"/>
    <m/>
    <m/>
    <m/>
    <m/>
    <m/>
    <m/>
    <m/>
    <m/>
    <m/>
    <m/>
    <m/>
    <m/>
    <m/>
    <m/>
    <m/>
    <m/>
    <m/>
    <m/>
    <m/>
    <m/>
    <m/>
    <m/>
    <m/>
    <m/>
    <m/>
    <m/>
    <m/>
    <m/>
    <m/>
    <m/>
    <m/>
    <m/>
    <m/>
    <m/>
    <m/>
    <m/>
    <m/>
    <m/>
    <m/>
    <m/>
  </r>
  <r>
    <b v="1"/>
    <n v="911"/>
    <s v="L-1545-315488328"/>
    <s v="1066957703"/>
    <s v="Aaf"/>
    <s v="https://portal.dnb.de/opac.htm?method=simpleSearch&amp;cqlMode=true&amp;query=idn%3D1066957703"/>
    <s v="III 95, 42"/>
    <s v="III 95, 42"/>
    <m/>
    <m/>
    <x v="1"/>
    <m/>
    <m/>
    <m/>
    <m/>
    <m/>
    <m/>
    <m/>
    <m/>
    <m/>
    <m/>
    <m/>
    <m/>
    <m/>
    <m/>
    <m/>
    <x v="7"/>
    <s v="x"/>
    <m/>
    <s v="h/E"/>
    <m/>
    <m/>
    <m/>
    <m/>
    <m/>
    <s v="Pa"/>
    <m/>
    <m/>
    <m/>
    <m/>
    <m/>
    <m/>
    <m/>
    <m/>
    <m/>
    <m/>
    <m/>
    <m/>
    <m/>
    <s v="110"/>
    <m/>
    <m/>
    <m/>
    <s v="n"/>
    <n v="0"/>
    <m/>
    <m/>
    <m/>
    <s v="x"/>
    <m/>
    <m/>
    <m/>
    <m/>
    <m/>
    <m/>
    <m/>
    <m/>
    <m/>
    <m/>
    <m/>
    <m/>
    <m/>
    <m/>
    <m/>
    <m/>
    <m/>
    <m/>
    <m/>
    <m/>
    <m/>
    <m/>
    <m/>
    <m/>
    <m/>
    <m/>
    <m/>
    <m/>
    <m/>
    <m/>
    <m/>
    <m/>
    <m/>
    <m/>
    <m/>
    <m/>
    <m/>
    <m/>
    <m/>
    <m/>
  </r>
  <r>
    <b v="1"/>
    <n v="912"/>
    <s v="L-1522-315490918"/>
    <s v="1066960437"/>
    <s v="Aaf"/>
    <s v="https://portal.dnb.de/opac.htm?method=simpleSearch&amp;cqlMode=true&amp;query=idn%3D1066960437"/>
    <s v="III 95, 43"/>
    <s v="III 95, 43"/>
    <m/>
    <m/>
    <x v="1"/>
    <m/>
    <m/>
    <m/>
    <m/>
    <m/>
    <m/>
    <m/>
    <m/>
    <m/>
    <m/>
    <m/>
    <m/>
    <m/>
    <m/>
    <s v="x"/>
    <x v="5"/>
    <m/>
    <m/>
    <s v="h"/>
    <m/>
    <m/>
    <m/>
    <m/>
    <m/>
    <s v="Pa"/>
    <m/>
    <m/>
    <m/>
    <m/>
    <m/>
    <m/>
    <m/>
    <m/>
    <m/>
    <m/>
    <m/>
    <m/>
    <m/>
    <s v="110"/>
    <m/>
    <m/>
    <m/>
    <s v="ja vor"/>
    <n v="1"/>
    <m/>
    <m/>
    <m/>
    <m/>
    <m/>
    <m/>
    <m/>
    <m/>
    <s v="x 110"/>
    <m/>
    <m/>
    <m/>
    <s v="x"/>
    <m/>
    <s v="v"/>
    <m/>
    <m/>
    <m/>
    <m/>
    <m/>
    <m/>
    <m/>
    <m/>
    <n v="1"/>
    <m/>
    <m/>
    <m/>
    <m/>
    <m/>
    <m/>
    <m/>
    <m/>
    <m/>
    <m/>
    <m/>
    <m/>
    <m/>
    <m/>
    <m/>
    <m/>
    <m/>
    <m/>
    <m/>
    <m/>
  </r>
  <r>
    <b v="1"/>
    <n v="913"/>
    <s v="L-1545-163209340"/>
    <s v="99701475X"/>
    <s v="Aal"/>
    <s v="https://portal.dnb.de/opac.htm?method=simpleSearch&amp;cqlMode=true&amp;query=idn%3D99701475X"/>
    <s v="III 95, 44"/>
    <s v="III 95, 44"/>
    <m/>
    <m/>
    <x v="2"/>
    <m/>
    <m/>
    <m/>
    <m/>
    <m/>
    <m/>
    <m/>
    <m/>
    <m/>
    <m/>
    <m/>
    <m/>
    <m/>
    <m/>
    <m/>
    <x v="3"/>
    <m/>
    <s v="x"/>
    <s v="f"/>
    <m/>
    <m/>
    <m/>
    <m/>
    <m/>
    <s v="Pa"/>
    <m/>
    <m/>
    <m/>
    <m/>
    <s v="x"/>
    <m/>
    <m/>
    <m/>
    <m/>
    <m/>
    <m/>
    <n v="0"/>
    <s v="x"/>
    <s v="110"/>
    <m/>
    <m/>
    <m/>
    <s v="n"/>
    <n v="0"/>
    <m/>
    <s v="Gewebe"/>
    <m/>
    <m/>
    <m/>
    <m/>
    <m/>
    <m/>
    <s v="x 110"/>
    <m/>
    <m/>
    <m/>
    <m/>
    <m/>
    <m/>
    <m/>
    <m/>
    <m/>
    <m/>
    <m/>
    <m/>
    <m/>
    <m/>
    <m/>
    <m/>
    <m/>
    <m/>
    <m/>
    <m/>
    <m/>
    <m/>
    <m/>
    <m/>
    <m/>
    <m/>
    <m/>
    <m/>
    <m/>
    <m/>
    <m/>
    <m/>
    <m/>
    <m/>
    <m/>
  </r>
  <r>
    <b v="1"/>
    <n v="939"/>
    <s v="L-1521-315469749"/>
    <s v="1066942102"/>
    <s v="Aaf"/>
    <s v="https://portal.dnb.de/opac.htm?method=simpleSearch&amp;cqlMode=true&amp;query=idn%3D1066942102"/>
    <s v="III 96, 1"/>
    <s v="III 96, 1"/>
    <m/>
    <m/>
    <x v="1"/>
    <m/>
    <m/>
    <m/>
    <m/>
    <m/>
    <m/>
    <m/>
    <m/>
    <m/>
    <m/>
    <m/>
    <m/>
    <m/>
    <m/>
    <s v="x"/>
    <x v="2"/>
    <m/>
    <m/>
    <s v="f/V"/>
    <m/>
    <m/>
    <m/>
    <m/>
    <m/>
    <s v="Pa"/>
    <m/>
    <m/>
    <m/>
    <m/>
    <m/>
    <m/>
    <m/>
    <m/>
    <m/>
    <m/>
    <m/>
    <n v="2"/>
    <s v="x"/>
    <s v="60"/>
    <m/>
    <m/>
    <m/>
    <s v="n"/>
    <n v="0"/>
    <m/>
    <m/>
    <m/>
    <s v="x"/>
    <m/>
    <m/>
    <m/>
    <m/>
    <m/>
    <m/>
    <m/>
    <m/>
    <m/>
    <m/>
    <m/>
    <m/>
    <m/>
    <m/>
    <m/>
    <m/>
    <m/>
    <m/>
    <m/>
    <m/>
    <m/>
    <m/>
    <m/>
    <m/>
    <m/>
    <m/>
    <m/>
    <m/>
    <m/>
    <m/>
    <m/>
    <m/>
    <m/>
    <m/>
    <m/>
    <m/>
    <m/>
    <m/>
    <m/>
    <m/>
  </r>
  <r>
    <b v="1"/>
    <n v="940"/>
    <s v="L-1532-177606290"/>
    <s v="1002571936"/>
    <s v="Aal"/>
    <s v="https://portal.dnb.de/opac.htm?method=simpleSearch&amp;cqlMode=true&amp;query=idn%3D1002571936"/>
    <s v="III 96, 2"/>
    <s v="III 96, 2"/>
    <m/>
    <m/>
    <x v="2"/>
    <m/>
    <m/>
    <m/>
    <m/>
    <m/>
    <m/>
    <m/>
    <m/>
    <m/>
    <m/>
    <m/>
    <m/>
    <m/>
    <m/>
    <m/>
    <x v="10"/>
    <m/>
    <m/>
    <s v="h"/>
    <m/>
    <m/>
    <m/>
    <m/>
    <m/>
    <s v="Pa"/>
    <m/>
    <m/>
    <m/>
    <m/>
    <m/>
    <m/>
    <m/>
    <m/>
    <m/>
    <m/>
    <m/>
    <m/>
    <m/>
    <s v="nur 110"/>
    <m/>
    <m/>
    <m/>
    <s v="n"/>
    <n v="0"/>
    <m/>
    <s v="Gewebe"/>
    <m/>
    <m/>
    <m/>
    <m/>
    <m/>
    <s v="Schaden ist stabil genug --&gt; belassen; mit Büttenrand"/>
    <s v="x nur 110"/>
    <m/>
    <m/>
    <m/>
    <m/>
    <m/>
    <m/>
    <m/>
    <m/>
    <m/>
    <m/>
    <m/>
    <m/>
    <m/>
    <m/>
    <m/>
    <m/>
    <m/>
    <m/>
    <m/>
    <m/>
    <m/>
    <m/>
    <m/>
    <m/>
    <m/>
    <m/>
    <m/>
    <m/>
    <m/>
    <m/>
    <m/>
    <m/>
    <m/>
    <m/>
    <m/>
  </r>
  <r>
    <b v="1"/>
    <n v="941"/>
    <s v="L-1521-315334355"/>
    <s v="1066876614"/>
    <s v="Aaf"/>
    <s v="https://portal.dnb.de/opac.htm?method=simpleSearch&amp;cqlMode=true&amp;query=idn%3D1066876614"/>
    <s v="III 97, 1"/>
    <s v="III 97, 1"/>
    <m/>
    <m/>
    <x v="1"/>
    <m/>
    <m/>
    <m/>
    <m/>
    <m/>
    <m/>
    <m/>
    <m/>
    <m/>
    <m/>
    <m/>
    <m/>
    <m/>
    <m/>
    <m/>
    <x v="7"/>
    <m/>
    <s v="x"/>
    <s v="h/E"/>
    <m/>
    <m/>
    <m/>
    <m/>
    <m/>
    <s v="Pa"/>
    <m/>
    <m/>
    <m/>
    <m/>
    <m/>
    <m/>
    <m/>
    <m/>
    <m/>
    <m/>
    <m/>
    <m/>
    <m/>
    <s v="80"/>
    <m/>
    <m/>
    <m/>
    <s v="n"/>
    <n v="0"/>
    <m/>
    <s v="Gewebe"/>
    <m/>
    <m/>
    <m/>
    <m/>
    <m/>
    <m/>
    <m/>
    <m/>
    <m/>
    <m/>
    <m/>
    <m/>
    <m/>
    <m/>
    <m/>
    <m/>
    <m/>
    <m/>
    <m/>
    <m/>
    <m/>
    <m/>
    <m/>
    <m/>
    <m/>
    <m/>
    <m/>
    <m/>
    <m/>
    <m/>
    <m/>
    <m/>
    <m/>
    <m/>
    <m/>
    <m/>
    <m/>
    <m/>
    <m/>
    <m/>
    <m/>
    <m/>
  </r>
  <r>
    <b v="1"/>
    <n v="942"/>
    <s v="L-1518-315462760"/>
    <s v="1066934762"/>
    <s v="Aa"/>
    <s v="https://portal.dnb.de/opac.htm?method=simpleSearch&amp;cqlMode=true&amp;query=idn%3D1066934762"/>
    <s v="III 98, 1"/>
    <s v="III 98, 1"/>
    <m/>
    <m/>
    <x v="2"/>
    <m/>
    <m/>
    <m/>
    <m/>
    <m/>
    <m/>
    <m/>
    <m/>
    <m/>
    <m/>
    <m/>
    <m/>
    <m/>
    <m/>
    <m/>
    <x v="4"/>
    <s v="x"/>
    <m/>
    <s v="h/E"/>
    <m/>
    <m/>
    <m/>
    <m/>
    <m/>
    <s v="Pa"/>
    <m/>
    <m/>
    <m/>
    <m/>
    <m/>
    <m/>
    <m/>
    <m/>
    <m/>
    <m/>
    <m/>
    <m/>
    <m/>
    <s v="max 110"/>
    <m/>
    <m/>
    <m/>
    <s v="ja vor"/>
    <n v="2"/>
    <m/>
    <m/>
    <m/>
    <s v="x"/>
    <m/>
    <m/>
    <m/>
    <m/>
    <m/>
    <m/>
    <m/>
    <m/>
    <s v="x"/>
    <m/>
    <s v="v"/>
    <m/>
    <m/>
    <m/>
    <m/>
    <m/>
    <m/>
    <m/>
    <m/>
    <n v="2"/>
    <s v="Gelenk vorn ganz durchtrennen?, mit JP+Gewebe unterlegen"/>
    <m/>
    <m/>
    <m/>
    <m/>
    <m/>
    <m/>
    <m/>
    <m/>
    <m/>
    <m/>
    <m/>
    <m/>
    <m/>
    <m/>
    <m/>
    <m/>
    <m/>
    <m/>
    <m/>
  </r>
  <r>
    <b v="1"/>
    <n v="1207"/>
    <s v="L-1558-154381950"/>
    <s v="994053215"/>
    <s v="Aal"/>
    <s v="https://portal.dnb.de/opac.htm?method=simpleSearch&amp;cqlMode=true&amp;query=idn%3D994053215"/>
    <s v="III 99 D, 1"/>
    <s v="III 99 D, 1"/>
    <m/>
    <m/>
    <x v="1"/>
    <m/>
    <m/>
    <m/>
    <m/>
    <m/>
    <m/>
    <m/>
    <m/>
    <m/>
    <m/>
    <m/>
    <m/>
    <m/>
    <m/>
    <s v="x"/>
    <x v="7"/>
    <m/>
    <s v="x"/>
    <s v="h"/>
    <m/>
    <m/>
    <m/>
    <m/>
    <m/>
    <s v="Pa"/>
    <m/>
    <m/>
    <m/>
    <m/>
    <m/>
    <m/>
    <m/>
    <m/>
    <m/>
    <m/>
    <m/>
    <n v="4"/>
    <m/>
    <s v="max 110"/>
    <m/>
    <m/>
    <m/>
    <s v="n"/>
    <n v="0"/>
    <m/>
    <s v="Gewebe"/>
    <m/>
    <m/>
    <m/>
    <m/>
    <m/>
    <s v="Flexibler Perg.bd. mit Klappe (Kopert)"/>
    <m/>
    <m/>
    <m/>
    <m/>
    <m/>
    <m/>
    <m/>
    <m/>
    <m/>
    <m/>
    <m/>
    <m/>
    <m/>
    <m/>
    <m/>
    <m/>
    <m/>
    <m/>
    <m/>
    <m/>
    <m/>
    <m/>
    <m/>
    <m/>
    <m/>
    <m/>
    <m/>
    <m/>
    <m/>
    <m/>
    <m/>
    <m/>
    <m/>
    <m/>
    <m/>
    <m/>
  </r>
  <r>
    <b v="1"/>
    <n v="943"/>
    <s v="L-1522-315326115"/>
    <s v="1066867941"/>
    <s v="AaB"/>
    <s v="https://portal.dnb.de/opac.htm?method=simpleSearch&amp;cqlMode=true&amp;query=idn%3D1066867941"/>
    <s v="III 99, 1"/>
    <s v="III 99, 1"/>
    <m/>
    <m/>
    <x v="1"/>
    <m/>
    <m/>
    <m/>
    <m/>
    <m/>
    <m/>
    <m/>
    <m/>
    <m/>
    <m/>
    <m/>
    <m/>
    <m/>
    <m/>
    <m/>
    <x v="4"/>
    <s v="x"/>
    <m/>
    <s v="h/E"/>
    <m/>
    <m/>
    <m/>
    <m/>
    <m/>
    <s v="Pa"/>
    <s v="x"/>
    <m/>
    <m/>
    <m/>
    <m/>
    <m/>
    <m/>
    <m/>
    <m/>
    <m/>
    <m/>
    <m/>
    <m/>
    <s v="110"/>
    <m/>
    <m/>
    <m/>
    <s v="n"/>
    <n v="0"/>
    <m/>
    <m/>
    <m/>
    <s v="x"/>
    <m/>
    <m/>
    <m/>
    <m/>
    <m/>
    <m/>
    <m/>
    <m/>
    <m/>
    <m/>
    <m/>
    <m/>
    <m/>
    <m/>
    <m/>
    <m/>
    <m/>
    <m/>
    <m/>
    <m/>
    <m/>
    <m/>
    <m/>
    <m/>
    <m/>
    <m/>
    <m/>
    <m/>
    <m/>
    <m/>
    <m/>
    <m/>
    <m/>
    <m/>
    <m/>
    <m/>
    <m/>
    <m/>
    <m/>
    <m/>
  </r>
  <r>
    <b v="1"/>
    <n v="944"/>
    <s v="L-1534-315492589"/>
    <s v="1066962189"/>
    <s v="Aaf"/>
    <s v="https://portal.dnb.de/opac.htm?method=simpleSearch&amp;cqlMode=true&amp;query=idn%3D1066962189"/>
    <s v="III 99, 2"/>
    <s v="III 99, 2"/>
    <m/>
    <m/>
    <x v="1"/>
    <m/>
    <m/>
    <m/>
    <m/>
    <m/>
    <m/>
    <m/>
    <m/>
    <m/>
    <m/>
    <m/>
    <m/>
    <m/>
    <m/>
    <m/>
    <x v="4"/>
    <s v="x"/>
    <m/>
    <s v="h/E"/>
    <m/>
    <m/>
    <m/>
    <m/>
    <m/>
    <s v="Pa"/>
    <s v="x"/>
    <m/>
    <m/>
    <m/>
    <m/>
    <m/>
    <m/>
    <m/>
    <m/>
    <m/>
    <m/>
    <m/>
    <m/>
    <s v="110"/>
    <m/>
    <m/>
    <m/>
    <s v="n"/>
    <n v="0"/>
    <m/>
    <m/>
    <m/>
    <m/>
    <m/>
    <m/>
    <m/>
    <m/>
    <m/>
    <m/>
    <m/>
    <m/>
    <m/>
    <m/>
    <m/>
    <m/>
    <m/>
    <m/>
    <m/>
    <m/>
    <m/>
    <m/>
    <m/>
    <m/>
    <m/>
    <m/>
    <m/>
    <m/>
    <m/>
    <m/>
    <m/>
    <m/>
    <m/>
    <m/>
    <m/>
    <m/>
    <m/>
    <m/>
    <m/>
    <m/>
    <m/>
    <m/>
    <m/>
    <m/>
  </r>
  <r>
    <b v="1"/>
    <n v="945"/>
    <s v="L-9999-406966141"/>
    <s v="1132648823"/>
    <s v="Af"/>
    <s v="https://portal.dnb.de/opac.htm?method=simpleSearch&amp;cqlMode=true&amp;query=idn%3D1132648823"/>
    <s v="III 99, 3"/>
    <s v="III 99, 3"/>
    <m/>
    <m/>
    <x v="2"/>
    <m/>
    <m/>
    <m/>
    <m/>
    <m/>
    <m/>
    <m/>
    <m/>
    <m/>
    <m/>
    <m/>
    <m/>
    <m/>
    <m/>
    <m/>
    <x v="3"/>
    <s v="x"/>
    <m/>
    <s v="f"/>
    <m/>
    <m/>
    <m/>
    <m/>
    <m/>
    <s v="Pa"/>
    <m/>
    <m/>
    <m/>
    <m/>
    <m/>
    <m/>
    <m/>
    <m/>
    <m/>
    <m/>
    <m/>
    <n v="4"/>
    <s v="x"/>
    <s v="60"/>
    <m/>
    <m/>
    <m/>
    <s v="ja vor"/>
    <n v="3"/>
    <m/>
    <m/>
    <m/>
    <s v="x"/>
    <m/>
    <m/>
    <m/>
    <s v="Schaden am Einband ist stabil genug"/>
    <m/>
    <m/>
    <m/>
    <m/>
    <m/>
    <m/>
    <m/>
    <m/>
    <m/>
    <m/>
    <m/>
    <m/>
    <m/>
    <m/>
    <m/>
    <m/>
    <m/>
    <m/>
    <m/>
    <m/>
    <m/>
    <m/>
    <m/>
    <m/>
    <m/>
    <m/>
    <s v="x"/>
    <m/>
    <m/>
    <m/>
    <m/>
    <m/>
    <m/>
    <m/>
    <n v="3"/>
    <s v="ca. mittig des BB am Fuß immer wieder Risse; Schaden am Einband belassen (ist m.E. stabil genug)"/>
  </r>
  <r>
    <b v="1"/>
    <n v="946"/>
    <s v="L-9999-40696615X"/>
    <s v="1132648831"/>
    <s v="Af"/>
    <s v="https://portal.dnb.de/opac.htm?method=simpleSearch&amp;cqlMode=true&amp;query=idn%3D1132648831"/>
    <s v="III 99, 3 (angebunden)"/>
    <s v="III 99, 3"/>
    <m/>
    <m/>
    <x v="0"/>
    <m/>
    <m/>
    <m/>
    <m/>
    <m/>
    <m/>
    <m/>
    <m/>
    <m/>
    <m/>
    <m/>
    <m/>
    <m/>
    <m/>
    <m/>
    <x v="0"/>
    <m/>
    <m/>
    <m/>
    <m/>
    <m/>
    <m/>
    <m/>
    <m/>
    <m/>
    <m/>
    <m/>
    <m/>
    <m/>
    <m/>
    <m/>
    <m/>
    <m/>
    <m/>
    <m/>
    <m/>
    <m/>
    <m/>
    <m/>
    <m/>
    <m/>
    <m/>
    <m/>
    <n v="0"/>
    <m/>
    <m/>
    <m/>
    <m/>
    <m/>
    <m/>
    <m/>
    <m/>
    <m/>
    <m/>
    <m/>
    <m/>
    <m/>
    <m/>
    <m/>
    <m/>
    <m/>
    <m/>
    <m/>
    <m/>
    <m/>
    <m/>
    <m/>
    <m/>
    <m/>
    <m/>
    <m/>
    <m/>
    <m/>
    <m/>
    <m/>
    <m/>
    <m/>
    <m/>
    <m/>
    <m/>
    <m/>
    <m/>
    <m/>
    <m/>
    <m/>
    <m/>
    <m/>
    <m/>
  </r>
  <r>
    <b v="1"/>
    <n v="947"/>
    <s v="L-9999-406966168"/>
    <s v="113264884X"/>
    <s v="Af"/>
    <s v="https://portal.dnb.de/opac.htm?method=simpleSearch&amp;cqlMode=true&amp;query=idn%3D113264884X"/>
    <s v="III 99, 3 (angebunden)"/>
    <s v="III 99, 3"/>
    <m/>
    <m/>
    <x v="0"/>
    <m/>
    <m/>
    <m/>
    <m/>
    <m/>
    <m/>
    <m/>
    <m/>
    <m/>
    <m/>
    <m/>
    <m/>
    <m/>
    <m/>
    <m/>
    <x v="0"/>
    <m/>
    <m/>
    <m/>
    <m/>
    <m/>
    <m/>
    <m/>
    <m/>
    <m/>
    <m/>
    <m/>
    <m/>
    <m/>
    <m/>
    <m/>
    <m/>
    <m/>
    <m/>
    <m/>
    <m/>
    <m/>
    <m/>
    <m/>
    <m/>
    <m/>
    <m/>
    <m/>
    <n v="0"/>
    <m/>
    <m/>
    <m/>
    <m/>
    <m/>
    <m/>
    <m/>
    <m/>
    <m/>
    <m/>
    <m/>
    <m/>
    <m/>
    <m/>
    <m/>
    <m/>
    <m/>
    <m/>
    <m/>
    <m/>
    <m/>
    <m/>
    <m/>
    <m/>
    <m/>
    <m/>
    <m/>
    <m/>
    <m/>
    <m/>
    <m/>
    <m/>
    <m/>
    <m/>
    <m/>
    <m/>
    <m/>
    <m/>
    <m/>
    <m/>
    <m/>
    <m/>
    <m/>
    <m/>
  </r>
  <r>
    <b v="1"/>
    <n v="948"/>
    <s v="L-1546-315462531"/>
    <s v="1066934541"/>
    <s v="Aaf"/>
    <s v="https://portal.dnb.de/opac.htm?method=simpleSearch&amp;cqlMode=true&amp;query=idn%3D1066934541"/>
    <s v="III 100, 1"/>
    <s v="III 100, 1"/>
    <m/>
    <m/>
    <x v="1"/>
    <m/>
    <m/>
    <m/>
    <m/>
    <m/>
    <m/>
    <m/>
    <m/>
    <m/>
    <m/>
    <m/>
    <m/>
    <m/>
    <m/>
    <m/>
    <x v="4"/>
    <s v="x"/>
    <m/>
    <s v="h/E"/>
    <m/>
    <m/>
    <m/>
    <m/>
    <m/>
    <s v="Pa"/>
    <m/>
    <m/>
    <m/>
    <m/>
    <m/>
    <m/>
    <m/>
    <m/>
    <m/>
    <m/>
    <m/>
    <m/>
    <m/>
    <s v="110"/>
    <m/>
    <m/>
    <m/>
    <s v="n"/>
    <n v="0"/>
    <m/>
    <m/>
    <m/>
    <m/>
    <m/>
    <m/>
    <m/>
    <m/>
    <m/>
    <m/>
    <m/>
    <m/>
    <m/>
    <m/>
    <m/>
    <m/>
    <m/>
    <m/>
    <m/>
    <m/>
    <m/>
    <m/>
    <m/>
    <m/>
    <m/>
    <m/>
    <m/>
    <m/>
    <m/>
    <m/>
    <m/>
    <m/>
    <m/>
    <m/>
    <m/>
    <m/>
    <m/>
    <m/>
    <m/>
    <m/>
    <m/>
    <m/>
    <m/>
    <m/>
  </r>
  <r>
    <b v="1"/>
    <n v="949"/>
    <s v="L-1501-315293942"/>
    <s v="1066834091"/>
    <s v="Aaf"/>
    <s v="https://portal.dnb.de/opac.htm?method=simpleSearch&amp;cqlMode=true&amp;query=idn%3D1066834091"/>
    <s v="III 101, 1"/>
    <s v="III 101, 1"/>
    <m/>
    <m/>
    <x v="1"/>
    <m/>
    <m/>
    <m/>
    <m/>
    <m/>
    <m/>
    <m/>
    <m/>
    <m/>
    <m/>
    <m/>
    <m/>
    <m/>
    <m/>
    <m/>
    <x v="2"/>
    <m/>
    <m/>
    <s v="f/V"/>
    <m/>
    <m/>
    <m/>
    <m/>
    <m/>
    <s v="Pa"/>
    <m/>
    <m/>
    <m/>
    <m/>
    <m/>
    <m/>
    <m/>
    <m/>
    <m/>
    <m/>
    <m/>
    <m/>
    <m/>
    <s v="110"/>
    <m/>
    <m/>
    <m/>
    <s v="n"/>
    <n v="0"/>
    <m/>
    <s v="Halbgewebe mit Papier"/>
    <m/>
    <m/>
    <m/>
    <m/>
    <m/>
    <s v="Aldine"/>
    <m/>
    <m/>
    <m/>
    <m/>
    <m/>
    <m/>
    <m/>
    <m/>
    <m/>
    <m/>
    <m/>
    <m/>
    <m/>
    <m/>
    <m/>
    <m/>
    <m/>
    <m/>
    <m/>
    <m/>
    <m/>
    <m/>
    <m/>
    <m/>
    <m/>
    <m/>
    <m/>
    <m/>
    <m/>
    <m/>
    <m/>
    <m/>
    <m/>
    <m/>
    <m/>
    <m/>
  </r>
  <r>
    <b v="1"/>
    <n v="950"/>
    <s v="L-1503-315463260"/>
    <s v="1066935297"/>
    <s v="Aaf"/>
    <s v="https://portal.dnb.de/opac.htm?method=simpleSearch&amp;cqlMode=true&amp;query=idn%3D1066935297"/>
    <s v="III 101, 2"/>
    <s v="III 101, 2"/>
    <m/>
    <m/>
    <x v="1"/>
    <m/>
    <m/>
    <m/>
    <m/>
    <m/>
    <m/>
    <m/>
    <m/>
    <m/>
    <m/>
    <m/>
    <m/>
    <m/>
    <m/>
    <m/>
    <x v="3"/>
    <m/>
    <s v="x"/>
    <s v="f"/>
    <m/>
    <m/>
    <m/>
    <m/>
    <m/>
    <s v="Pa"/>
    <m/>
    <m/>
    <m/>
    <m/>
    <m/>
    <m/>
    <m/>
    <m/>
    <m/>
    <m/>
    <m/>
    <m/>
    <m/>
    <s v="80"/>
    <m/>
    <m/>
    <m/>
    <s v="n"/>
    <n v="0"/>
    <m/>
    <s v="Gewebe"/>
    <m/>
    <m/>
    <m/>
    <m/>
    <m/>
    <m/>
    <m/>
    <m/>
    <m/>
    <m/>
    <m/>
    <m/>
    <m/>
    <m/>
    <m/>
    <m/>
    <m/>
    <m/>
    <m/>
    <m/>
    <m/>
    <m/>
    <m/>
    <m/>
    <m/>
    <m/>
    <m/>
    <m/>
    <m/>
    <m/>
    <m/>
    <m/>
    <m/>
    <m/>
    <m/>
    <m/>
    <m/>
    <m/>
    <m/>
    <m/>
    <m/>
    <m/>
  </r>
  <r>
    <b v="1"/>
    <n v="1002"/>
    <s v="L-1512-315463279"/>
    <s v="1066935300"/>
    <s v="Aaf"/>
    <s v="https://portal.dnb.de/opac.htm?method=simpleSearch&amp;cqlMode=true&amp;query=idn%3D1066935300"/>
    <s v="III 101, 2 a"/>
    <s v="III 101, 2 a"/>
    <m/>
    <m/>
    <x v="1"/>
    <m/>
    <m/>
    <m/>
    <m/>
    <m/>
    <m/>
    <m/>
    <m/>
    <m/>
    <m/>
    <m/>
    <m/>
    <m/>
    <m/>
    <m/>
    <x v="6"/>
    <m/>
    <s v="x"/>
    <s v="f/V"/>
    <m/>
    <m/>
    <m/>
    <m/>
    <m/>
    <s v="Pa"/>
    <m/>
    <m/>
    <m/>
    <m/>
    <m/>
    <m/>
    <m/>
    <m/>
    <m/>
    <m/>
    <m/>
    <m/>
    <m/>
    <s v="max 110"/>
    <m/>
    <m/>
    <m/>
    <s v="n"/>
    <n v="0"/>
    <m/>
    <s v="Gewebe"/>
    <m/>
    <m/>
    <m/>
    <m/>
    <m/>
    <m/>
    <m/>
    <m/>
    <m/>
    <m/>
    <m/>
    <m/>
    <m/>
    <m/>
    <m/>
    <m/>
    <m/>
    <m/>
    <m/>
    <m/>
    <m/>
    <m/>
    <m/>
    <m/>
    <m/>
    <m/>
    <m/>
    <m/>
    <m/>
    <m/>
    <m/>
    <m/>
    <m/>
    <m/>
    <m/>
    <m/>
    <m/>
    <m/>
    <m/>
    <m/>
    <m/>
    <m/>
  </r>
  <r>
    <b v="1"/>
    <n v="1003"/>
    <s v="L-1512-166255823"/>
    <s v="998469998"/>
    <s v="Aal"/>
    <s v="https://portal.dnb.de/opac.htm?method=simpleSearch&amp;cqlMode=true&amp;query=idn%3D998469998"/>
    <s v="III 101, 2 a"/>
    <s v="III 101, 2a"/>
    <m/>
    <m/>
    <x v="0"/>
    <m/>
    <m/>
    <m/>
    <m/>
    <m/>
    <m/>
    <m/>
    <m/>
    <m/>
    <m/>
    <m/>
    <m/>
    <m/>
    <m/>
    <m/>
    <x v="0"/>
    <m/>
    <m/>
    <m/>
    <m/>
    <m/>
    <m/>
    <m/>
    <m/>
    <m/>
    <m/>
    <m/>
    <m/>
    <m/>
    <m/>
    <m/>
    <m/>
    <m/>
    <m/>
    <m/>
    <m/>
    <m/>
    <m/>
    <m/>
    <m/>
    <m/>
    <m/>
    <m/>
    <n v="0"/>
    <m/>
    <m/>
    <m/>
    <m/>
    <m/>
    <m/>
    <m/>
    <m/>
    <m/>
    <m/>
    <m/>
    <m/>
    <m/>
    <m/>
    <m/>
    <m/>
    <m/>
    <m/>
    <m/>
    <m/>
    <m/>
    <m/>
    <m/>
    <m/>
    <m/>
    <m/>
    <m/>
    <m/>
    <m/>
    <m/>
    <m/>
    <m/>
    <m/>
    <m/>
    <m/>
    <m/>
    <m/>
    <m/>
    <m/>
    <m/>
    <m/>
    <m/>
    <m/>
    <m/>
  </r>
  <r>
    <b v="1"/>
    <n v="1004"/>
    <s v="L-1502-169491854"/>
    <s v="999810626"/>
    <s v="Afl"/>
    <s v="https://portal.dnb.de/opac.htm?method=simpleSearch&amp;cqlMode=true&amp;query=idn%3D999810626"/>
    <s v="III 101, 2 b"/>
    <s v="III 101, 2b"/>
    <m/>
    <m/>
    <x v="1"/>
    <m/>
    <m/>
    <m/>
    <m/>
    <m/>
    <m/>
    <m/>
    <m/>
    <m/>
    <m/>
    <m/>
    <m/>
    <m/>
    <m/>
    <m/>
    <x v="2"/>
    <m/>
    <s v="x"/>
    <s v="f"/>
    <m/>
    <m/>
    <m/>
    <m/>
    <m/>
    <s v="Pa"/>
    <m/>
    <m/>
    <m/>
    <m/>
    <m/>
    <m/>
    <m/>
    <m/>
    <m/>
    <m/>
    <m/>
    <m/>
    <m/>
    <s v="45"/>
    <m/>
    <m/>
    <m/>
    <s v="n"/>
    <n v="0"/>
    <m/>
    <s v="Gewebe"/>
    <m/>
    <m/>
    <m/>
    <m/>
    <m/>
    <m/>
    <m/>
    <m/>
    <m/>
    <m/>
    <m/>
    <m/>
    <m/>
    <m/>
    <m/>
    <m/>
    <m/>
    <m/>
    <m/>
    <m/>
    <m/>
    <m/>
    <m/>
    <m/>
    <m/>
    <m/>
    <m/>
    <m/>
    <m/>
    <m/>
    <m/>
    <m/>
    <m/>
    <m/>
    <m/>
    <m/>
    <m/>
    <m/>
    <m/>
    <m/>
    <m/>
    <m/>
  </r>
  <r>
    <b v="1"/>
    <n v="1005"/>
    <s v="L-1516-315195681"/>
    <s v="1066773343"/>
    <s v="Af"/>
    <s v="https://portal.dnb.de/opac.htm?method=simpleSearch&amp;cqlMode=true&amp;query=idn%3D1066773343"/>
    <s v="III 101, 2 c"/>
    <s v="III 101, 2 c"/>
    <m/>
    <m/>
    <x v="1"/>
    <m/>
    <m/>
    <m/>
    <m/>
    <m/>
    <m/>
    <m/>
    <m/>
    <m/>
    <m/>
    <m/>
    <m/>
    <m/>
    <m/>
    <m/>
    <x v="2"/>
    <m/>
    <m/>
    <s v="f"/>
    <m/>
    <m/>
    <m/>
    <m/>
    <m/>
    <s v="Pa"/>
    <m/>
    <m/>
    <m/>
    <m/>
    <m/>
    <m/>
    <m/>
    <m/>
    <m/>
    <m/>
    <m/>
    <m/>
    <m/>
    <s v="45"/>
    <m/>
    <m/>
    <m/>
    <s v="ja vor"/>
    <n v="2.5"/>
    <m/>
    <s v="Halbgewebe mit Papier"/>
    <m/>
    <m/>
    <m/>
    <m/>
    <m/>
    <m/>
    <m/>
    <m/>
    <m/>
    <s v="x"/>
    <s v="x"/>
    <m/>
    <s v="h"/>
    <m/>
    <m/>
    <m/>
    <m/>
    <s v="x"/>
    <m/>
    <m/>
    <m/>
    <n v="1.5"/>
    <s v="Ecken festigen, Gelenk hinten überfangen"/>
    <m/>
    <m/>
    <m/>
    <m/>
    <s v="x"/>
    <m/>
    <m/>
    <m/>
    <m/>
    <m/>
    <m/>
    <m/>
    <m/>
    <m/>
    <m/>
    <m/>
    <m/>
    <n v="1"/>
    <m/>
  </r>
  <r>
    <b v="1"/>
    <n v="1006"/>
    <s v="L-1515-167033263"/>
    <s v="998827878"/>
    <s v="Aal"/>
    <s v="https://portal.dnb.de/opac.htm?method=simpleSearch&amp;cqlMode=true&amp;query=idn%3D998827878"/>
    <s v="III 101, 2 d"/>
    <s v="III 101, 2 d"/>
    <m/>
    <m/>
    <x v="1"/>
    <m/>
    <m/>
    <m/>
    <m/>
    <m/>
    <m/>
    <m/>
    <m/>
    <m/>
    <m/>
    <m/>
    <m/>
    <m/>
    <m/>
    <m/>
    <x v="7"/>
    <m/>
    <m/>
    <s v="h"/>
    <m/>
    <m/>
    <m/>
    <m/>
    <m/>
    <s v="Pa"/>
    <m/>
    <m/>
    <m/>
    <m/>
    <m/>
    <m/>
    <m/>
    <m/>
    <m/>
    <m/>
    <m/>
    <m/>
    <m/>
    <s v="nur 110"/>
    <m/>
    <m/>
    <m/>
    <s v="n"/>
    <n v="0"/>
    <m/>
    <s v="Gewebe"/>
    <m/>
    <m/>
    <m/>
    <m/>
    <m/>
    <m/>
    <m/>
    <m/>
    <m/>
    <m/>
    <m/>
    <m/>
    <m/>
    <m/>
    <m/>
    <m/>
    <m/>
    <m/>
    <m/>
    <m/>
    <m/>
    <m/>
    <m/>
    <m/>
    <m/>
    <m/>
    <m/>
    <m/>
    <m/>
    <m/>
    <m/>
    <m/>
    <m/>
    <m/>
    <m/>
    <m/>
    <m/>
    <m/>
    <m/>
    <m/>
    <m/>
    <m/>
  </r>
  <r>
    <b v="1"/>
    <n v="953"/>
    <s v="L-1519-156398532"/>
    <s v="994539819"/>
    <s v="Afl"/>
    <s v="https://portal.dnb.de/opac.htm?method=simpleSearch&amp;cqlMode=true&amp;query=idn%3D994539819"/>
    <s v="III 101, 3 Bd. 1"/>
    <s v="III 101, 3"/>
    <m/>
    <m/>
    <x v="1"/>
    <m/>
    <m/>
    <m/>
    <m/>
    <m/>
    <m/>
    <m/>
    <m/>
    <m/>
    <m/>
    <m/>
    <m/>
    <m/>
    <m/>
    <m/>
    <x v="3"/>
    <m/>
    <s v="x"/>
    <s v="f/V"/>
    <m/>
    <m/>
    <m/>
    <m/>
    <m/>
    <s v="Pa"/>
    <m/>
    <m/>
    <m/>
    <m/>
    <m/>
    <m/>
    <m/>
    <m/>
    <m/>
    <m/>
    <m/>
    <m/>
    <m/>
    <s v="45"/>
    <m/>
    <m/>
    <m/>
    <s v="ja vor"/>
    <n v="2.5"/>
    <m/>
    <s v="Gewebe"/>
    <m/>
    <m/>
    <m/>
    <m/>
    <m/>
    <m/>
    <m/>
    <m/>
    <m/>
    <s v="x"/>
    <s v="x"/>
    <m/>
    <s v="v"/>
    <m/>
    <m/>
    <m/>
    <m/>
    <m/>
    <m/>
    <m/>
    <s v="x"/>
    <n v="2.5"/>
    <s v="Kapital sichern, Gelenke/Rücken mit JP überfangen"/>
    <m/>
    <m/>
    <m/>
    <m/>
    <m/>
    <m/>
    <m/>
    <m/>
    <m/>
    <m/>
    <m/>
    <m/>
    <m/>
    <m/>
    <m/>
    <m/>
    <m/>
    <m/>
    <m/>
  </r>
  <r>
    <b v="1"/>
    <n v="951"/>
    <s v="L-1521-156398605"/>
    <s v="994539827"/>
    <s v="Afl"/>
    <s v="https://portal.dnb.de/opac.htm?method=simpleSearch&amp;cqlMode=true&amp;query=idn%3D994539827"/>
    <s v="III 101, 3 Bd. 2"/>
    <s v="III 101, 3"/>
    <m/>
    <m/>
    <x v="1"/>
    <m/>
    <m/>
    <m/>
    <m/>
    <m/>
    <m/>
    <m/>
    <m/>
    <m/>
    <m/>
    <m/>
    <m/>
    <m/>
    <m/>
    <m/>
    <x v="2"/>
    <m/>
    <s v="x"/>
    <s v="h/E"/>
    <m/>
    <m/>
    <m/>
    <m/>
    <m/>
    <s v="Pa"/>
    <m/>
    <m/>
    <m/>
    <m/>
    <m/>
    <m/>
    <m/>
    <m/>
    <m/>
    <m/>
    <m/>
    <m/>
    <m/>
    <s v="110"/>
    <m/>
    <m/>
    <m/>
    <s v="n"/>
    <n v="0"/>
    <m/>
    <m/>
    <s v="x"/>
    <m/>
    <m/>
    <m/>
    <m/>
    <m/>
    <m/>
    <m/>
    <m/>
    <m/>
    <m/>
    <m/>
    <m/>
    <m/>
    <m/>
    <m/>
    <m/>
    <m/>
    <m/>
    <m/>
    <m/>
    <m/>
    <m/>
    <m/>
    <m/>
    <m/>
    <m/>
    <m/>
    <m/>
    <m/>
    <m/>
    <m/>
    <m/>
    <m/>
    <m/>
    <m/>
    <m/>
    <m/>
    <m/>
    <m/>
    <m/>
    <m/>
  </r>
  <r>
    <b v="1"/>
    <n v="952"/>
    <s v="L-1523-156398680"/>
    <s v="994539835"/>
    <s v="Afl"/>
    <s v="https://portal.dnb.de/opac.htm?method=simpleSearch&amp;cqlMode=true&amp;query=idn%3D994539835"/>
    <s v="III 101, 3 Bd. 3"/>
    <s v="III 101, 3"/>
    <m/>
    <m/>
    <x v="1"/>
    <m/>
    <m/>
    <m/>
    <m/>
    <m/>
    <m/>
    <m/>
    <m/>
    <m/>
    <m/>
    <m/>
    <m/>
    <m/>
    <m/>
    <m/>
    <x v="2"/>
    <m/>
    <s v="x"/>
    <s v="f"/>
    <m/>
    <m/>
    <m/>
    <m/>
    <m/>
    <s v="Pa"/>
    <m/>
    <m/>
    <m/>
    <m/>
    <m/>
    <m/>
    <m/>
    <m/>
    <m/>
    <m/>
    <m/>
    <n v="4"/>
    <s v="x"/>
    <s v="60"/>
    <m/>
    <m/>
    <m/>
    <s v="n"/>
    <n v="0"/>
    <m/>
    <s v="Gewebe"/>
    <m/>
    <m/>
    <m/>
    <m/>
    <m/>
    <m/>
    <m/>
    <m/>
    <m/>
    <m/>
    <m/>
    <m/>
    <m/>
    <m/>
    <m/>
    <m/>
    <m/>
    <m/>
    <m/>
    <m/>
    <m/>
    <m/>
    <m/>
    <m/>
    <m/>
    <m/>
    <m/>
    <m/>
    <m/>
    <m/>
    <m/>
    <m/>
    <m/>
    <m/>
    <m/>
    <m/>
    <m/>
    <m/>
    <m/>
    <m/>
    <m/>
    <m/>
  </r>
  <r>
    <b v="1"/>
    <n v="1009"/>
    <s v="L-1540-15639877X"/>
    <s v="994539851"/>
    <s v="Afl"/>
    <s v="https://portal.dnb.de/opac.htm?method=simpleSearch&amp;cqlMode=true&amp;query=idn%3D994539851"/>
    <s v="III 101, 3 a"/>
    <s v="III 101, 3a"/>
    <m/>
    <m/>
    <x v="1"/>
    <m/>
    <m/>
    <m/>
    <m/>
    <m/>
    <m/>
    <m/>
    <m/>
    <m/>
    <m/>
    <m/>
    <m/>
    <m/>
    <m/>
    <m/>
    <x v="2"/>
    <m/>
    <m/>
    <s v="f/V"/>
    <m/>
    <m/>
    <m/>
    <m/>
    <m/>
    <s v="Pa"/>
    <m/>
    <m/>
    <m/>
    <m/>
    <m/>
    <m/>
    <m/>
    <m/>
    <m/>
    <m/>
    <m/>
    <m/>
    <m/>
    <s v="45"/>
    <m/>
    <m/>
    <m/>
    <s v="ja vor"/>
    <n v="2.5"/>
    <m/>
    <s v="Gewebe"/>
    <m/>
    <m/>
    <m/>
    <m/>
    <m/>
    <m/>
    <m/>
    <m/>
    <m/>
    <s v="x"/>
    <s v="x"/>
    <m/>
    <m/>
    <m/>
    <m/>
    <m/>
    <m/>
    <m/>
    <m/>
    <m/>
    <s v="o/u"/>
    <n v="2.5"/>
    <m/>
    <m/>
    <m/>
    <m/>
    <m/>
    <m/>
    <m/>
    <m/>
    <m/>
    <m/>
    <m/>
    <m/>
    <m/>
    <m/>
    <m/>
    <m/>
    <m/>
    <m/>
    <m/>
    <m/>
  </r>
  <r>
    <b v="1"/>
    <n v="1010"/>
    <s v="L-1523-315317000"/>
    <s v="1066858225"/>
    <s v="Aaf"/>
    <s v="https://portal.dnb.de/opac.htm?method=simpleSearch&amp;cqlMode=true&amp;query=idn%3D1066858225"/>
    <s v="III 101, 3 b"/>
    <s v="III 101, 3 b"/>
    <m/>
    <m/>
    <x v="1"/>
    <m/>
    <m/>
    <m/>
    <m/>
    <m/>
    <m/>
    <m/>
    <m/>
    <m/>
    <m/>
    <m/>
    <m/>
    <m/>
    <m/>
    <m/>
    <x v="2"/>
    <m/>
    <m/>
    <s v="f/V"/>
    <m/>
    <m/>
    <m/>
    <m/>
    <m/>
    <s v="Pa"/>
    <m/>
    <m/>
    <m/>
    <m/>
    <m/>
    <m/>
    <m/>
    <m/>
    <m/>
    <m/>
    <m/>
    <m/>
    <m/>
    <s v="45"/>
    <m/>
    <m/>
    <m/>
    <s v="n"/>
    <n v="0"/>
    <m/>
    <s v="Gewebe"/>
    <m/>
    <m/>
    <m/>
    <m/>
    <m/>
    <m/>
    <m/>
    <m/>
    <m/>
    <m/>
    <m/>
    <m/>
    <m/>
    <m/>
    <m/>
    <m/>
    <m/>
    <m/>
    <m/>
    <m/>
    <m/>
    <m/>
    <m/>
    <m/>
    <m/>
    <m/>
    <m/>
    <m/>
    <m/>
    <m/>
    <m/>
    <m/>
    <m/>
    <m/>
    <m/>
    <m/>
    <m/>
    <m/>
    <m/>
    <m/>
    <m/>
    <m/>
  </r>
  <r>
    <b v="1"/>
    <n v="954"/>
    <s v="L-1559-315318430"/>
    <s v="106685968X"/>
    <s v="Aaf"/>
    <s v="https://portal.dnb.de/opac.htm?method=simpleSearch&amp;cqlMode=true&amp;query=idn%3D106685968X"/>
    <s v="III 101, 4"/>
    <s v="III 101, 4"/>
    <m/>
    <m/>
    <x v="2"/>
    <m/>
    <m/>
    <m/>
    <m/>
    <m/>
    <m/>
    <m/>
    <m/>
    <m/>
    <m/>
    <m/>
    <m/>
    <m/>
    <m/>
    <m/>
    <x v="2"/>
    <s v="x"/>
    <m/>
    <s v="h"/>
    <m/>
    <m/>
    <s v="x"/>
    <m/>
    <m/>
    <s v="Pa"/>
    <m/>
    <m/>
    <m/>
    <m/>
    <m/>
    <m/>
    <m/>
    <m/>
    <m/>
    <m/>
    <m/>
    <m/>
    <m/>
    <s v="110"/>
    <m/>
    <m/>
    <m/>
    <s v="n"/>
    <n v="0"/>
    <m/>
    <m/>
    <m/>
    <m/>
    <m/>
    <m/>
    <m/>
    <m/>
    <m/>
    <s v="Box (weg. Deckeln)"/>
    <m/>
    <m/>
    <m/>
    <m/>
    <m/>
    <m/>
    <m/>
    <m/>
    <m/>
    <m/>
    <m/>
    <m/>
    <m/>
    <m/>
    <m/>
    <m/>
    <m/>
    <m/>
    <m/>
    <m/>
    <m/>
    <m/>
    <m/>
    <m/>
    <m/>
    <m/>
    <m/>
    <m/>
    <m/>
    <m/>
    <m/>
    <m/>
    <m/>
    <m/>
  </r>
  <r>
    <b v="1"/>
    <n v="1011"/>
    <s v="L-1551-171070313"/>
    <s v="1000730603"/>
    <s v="Aal"/>
    <s v="https://portal.dnb.de/opac.htm?method=simpleSearch&amp;cqlMode=true&amp;query=idn%3D1000730603"/>
    <s v="III 101, 4 a"/>
    <s v="III 101, 4 a"/>
    <m/>
    <m/>
    <x v="0"/>
    <m/>
    <m/>
    <m/>
    <m/>
    <m/>
    <m/>
    <m/>
    <m/>
    <m/>
    <m/>
    <m/>
    <m/>
    <m/>
    <m/>
    <m/>
    <x v="0"/>
    <m/>
    <m/>
    <m/>
    <m/>
    <m/>
    <m/>
    <m/>
    <m/>
    <m/>
    <m/>
    <m/>
    <m/>
    <m/>
    <m/>
    <m/>
    <m/>
    <m/>
    <m/>
    <m/>
    <m/>
    <m/>
    <m/>
    <m/>
    <m/>
    <m/>
    <m/>
    <m/>
    <n v="0"/>
    <m/>
    <m/>
    <m/>
    <m/>
    <m/>
    <m/>
    <m/>
    <m/>
    <m/>
    <m/>
    <m/>
    <m/>
    <m/>
    <m/>
    <m/>
    <m/>
    <m/>
    <m/>
    <m/>
    <m/>
    <m/>
    <m/>
    <m/>
    <m/>
    <m/>
    <m/>
    <m/>
    <m/>
    <m/>
    <m/>
    <m/>
    <m/>
    <m/>
    <m/>
    <m/>
    <m/>
    <m/>
    <m/>
    <m/>
    <m/>
    <m/>
    <m/>
    <m/>
    <m/>
  </r>
  <r>
    <b v="1"/>
    <n v="1012"/>
    <s v="L-1551-169106802"/>
    <s v="999751190"/>
    <s v="Aal"/>
    <s v="https://portal.dnb.de/opac.htm?method=simpleSearch&amp;cqlMode=true&amp;query=idn%3D999751190"/>
    <s v="III 101, 4 a"/>
    <s v="III 101, 4 a"/>
    <m/>
    <m/>
    <x v="2"/>
    <m/>
    <m/>
    <m/>
    <m/>
    <m/>
    <m/>
    <m/>
    <m/>
    <m/>
    <m/>
    <m/>
    <m/>
    <m/>
    <m/>
    <m/>
    <x v="2"/>
    <m/>
    <s v="x"/>
    <s v="f"/>
    <m/>
    <m/>
    <m/>
    <m/>
    <m/>
    <s v="Pa"/>
    <m/>
    <m/>
    <m/>
    <m/>
    <m/>
    <m/>
    <m/>
    <m/>
    <m/>
    <m/>
    <m/>
    <m/>
    <m/>
    <s v="110"/>
    <m/>
    <m/>
    <m/>
    <s v="n"/>
    <n v="0"/>
    <m/>
    <s v="Gewebe"/>
    <m/>
    <m/>
    <m/>
    <m/>
    <m/>
    <m/>
    <m/>
    <m/>
    <m/>
    <m/>
    <m/>
    <m/>
    <m/>
    <m/>
    <m/>
    <m/>
    <m/>
    <m/>
    <m/>
    <m/>
    <m/>
    <m/>
    <m/>
    <m/>
    <m/>
    <m/>
    <m/>
    <m/>
    <m/>
    <m/>
    <m/>
    <m/>
    <m/>
    <m/>
    <m/>
    <m/>
    <m/>
    <m/>
    <m/>
    <m/>
    <m/>
    <m/>
  </r>
  <r>
    <b v="1"/>
    <n v="1013"/>
    <s v="L-1554-157751198"/>
    <s v="994727151"/>
    <s v="Afl"/>
    <s v="https://portal.dnb.de/opac.htm?method=simpleSearch&amp;cqlMode=true&amp;query=idn%3D994727151"/>
    <s v="III 101, 4b"/>
    <s v="III 101, 4b"/>
    <m/>
    <m/>
    <x v="1"/>
    <m/>
    <m/>
    <m/>
    <m/>
    <m/>
    <m/>
    <m/>
    <m/>
    <m/>
    <m/>
    <m/>
    <m/>
    <m/>
    <m/>
    <m/>
    <x v="7"/>
    <m/>
    <m/>
    <s v="h"/>
    <m/>
    <m/>
    <m/>
    <m/>
    <m/>
    <s v="Pa"/>
    <m/>
    <m/>
    <m/>
    <m/>
    <m/>
    <m/>
    <m/>
    <m/>
    <m/>
    <m/>
    <m/>
    <m/>
    <m/>
    <s v="nur 110"/>
    <m/>
    <m/>
    <m/>
    <s v="n"/>
    <n v="0"/>
    <m/>
    <s v="Gewebe"/>
    <m/>
    <m/>
    <m/>
    <m/>
    <m/>
    <m/>
    <m/>
    <m/>
    <m/>
    <m/>
    <m/>
    <m/>
    <m/>
    <m/>
    <m/>
    <m/>
    <m/>
    <m/>
    <m/>
    <m/>
    <m/>
    <m/>
    <m/>
    <m/>
    <m/>
    <m/>
    <m/>
    <m/>
    <m/>
    <m/>
    <m/>
    <m/>
    <m/>
    <m/>
    <m/>
    <m/>
    <m/>
    <m/>
    <m/>
    <m/>
    <m/>
    <m/>
  </r>
  <r>
    <b v="1"/>
    <n v="955"/>
    <s v="L-1501-315317256"/>
    <s v="1066858470"/>
    <s v="Aaf"/>
    <s v="https://portal.dnb.de/opac.htm?method=simpleSearch&amp;cqlMode=true&amp;query=idn%3D1066858470"/>
    <s v="III 101, 5"/>
    <s v="III 101, 5"/>
    <m/>
    <m/>
    <x v="2"/>
    <m/>
    <m/>
    <m/>
    <m/>
    <m/>
    <m/>
    <m/>
    <m/>
    <m/>
    <m/>
    <m/>
    <m/>
    <m/>
    <m/>
    <m/>
    <x v="6"/>
    <s v="x"/>
    <m/>
    <s v="h/E"/>
    <m/>
    <m/>
    <m/>
    <m/>
    <m/>
    <s v="Pa"/>
    <m/>
    <m/>
    <m/>
    <m/>
    <m/>
    <m/>
    <m/>
    <m/>
    <m/>
    <m/>
    <m/>
    <n v="4"/>
    <s v="x"/>
    <s v="45"/>
    <s v="x"/>
    <m/>
    <m/>
    <s v="ja vor"/>
    <n v="1.5"/>
    <m/>
    <m/>
    <m/>
    <s v="x"/>
    <m/>
    <m/>
    <m/>
    <s v="Schaden(Insektenfraß) ggf. belassen, ist relativ stabil"/>
    <m/>
    <m/>
    <m/>
    <m/>
    <m/>
    <m/>
    <m/>
    <m/>
    <m/>
    <m/>
    <m/>
    <m/>
    <m/>
    <m/>
    <m/>
    <m/>
    <m/>
    <m/>
    <m/>
    <m/>
    <m/>
    <m/>
    <m/>
    <m/>
    <m/>
    <m/>
    <m/>
    <m/>
    <s v="x"/>
    <m/>
    <m/>
    <m/>
    <m/>
    <m/>
    <n v="1.5"/>
    <m/>
  </r>
  <r>
    <b v="1"/>
    <n v="956"/>
    <s v="L-1503-315464275"/>
    <s v="1066936404"/>
    <s v="Aaf"/>
    <s v="https://portal.dnb.de/opac.htm?method=simpleSearch&amp;cqlMode=true&amp;query=idn%3D1066936404"/>
    <s v="III 101, 6"/>
    <s v="III 101, 6"/>
    <m/>
    <m/>
    <x v="2"/>
    <m/>
    <m/>
    <m/>
    <m/>
    <m/>
    <m/>
    <m/>
    <m/>
    <m/>
    <m/>
    <m/>
    <m/>
    <m/>
    <m/>
    <m/>
    <x v="3"/>
    <s v="x"/>
    <m/>
    <s v="f/V"/>
    <m/>
    <m/>
    <m/>
    <m/>
    <m/>
    <s v="Pa"/>
    <m/>
    <m/>
    <m/>
    <m/>
    <m/>
    <m/>
    <m/>
    <m/>
    <m/>
    <m/>
    <m/>
    <m/>
    <m/>
    <s v="nur 110"/>
    <m/>
    <m/>
    <m/>
    <s v="ja vor"/>
    <n v="1"/>
    <m/>
    <m/>
    <m/>
    <s v="x"/>
    <m/>
    <m/>
    <m/>
    <m/>
    <s v="x nur 110"/>
    <m/>
    <m/>
    <s v="x"/>
    <s v="x"/>
    <s v="x"/>
    <s v="v/h"/>
    <m/>
    <m/>
    <m/>
    <m/>
    <m/>
    <m/>
    <m/>
    <m/>
    <n v="1"/>
    <s v="nur loses Leder Fixieren, Gelenke belassen (ist stabil genug)"/>
    <m/>
    <m/>
    <m/>
    <m/>
    <m/>
    <m/>
    <m/>
    <m/>
    <m/>
    <m/>
    <m/>
    <m/>
    <m/>
    <m/>
    <m/>
    <m/>
    <m/>
    <m/>
    <m/>
  </r>
  <r>
    <b v="1"/>
    <n v="957"/>
    <s v="L-1503-31545430X"/>
    <s v="1066925402"/>
    <s v="Aaf"/>
    <s v="https://portal.dnb.de/opac.htm?method=simpleSearch&amp;cqlMode=true&amp;query=idn%3D1066925402"/>
    <s v="III 101, 7"/>
    <s v="III 101, 7"/>
    <m/>
    <m/>
    <x v="2"/>
    <m/>
    <m/>
    <m/>
    <m/>
    <m/>
    <m/>
    <m/>
    <m/>
    <m/>
    <m/>
    <m/>
    <m/>
    <m/>
    <m/>
    <m/>
    <x v="2"/>
    <s v="x"/>
    <m/>
    <s v="f"/>
    <m/>
    <m/>
    <m/>
    <m/>
    <m/>
    <s v="Pa"/>
    <m/>
    <m/>
    <m/>
    <m/>
    <m/>
    <m/>
    <m/>
    <m/>
    <m/>
    <m/>
    <m/>
    <m/>
    <m/>
    <s v="110"/>
    <m/>
    <m/>
    <m/>
    <s v="n"/>
    <n v="0"/>
    <m/>
    <m/>
    <m/>
    <s v="x"/>
    <m/>
    <m/>
    <m/>
    <m/>
    <m/>
    <m/>
    <m/>
    <m/>
    <m/>
    <m/>
    <m/>
    <m/>
    <m/>
    <m/>
    <m/>
    <m/>
    <m/>
    <m/>
    <m/>
    <m/>
    <m/>
    <m/>
    <m/>
    <m/>
    <m/>
    <m/>
    <m/>
    <m/>
    <m/>
    <m/>
    <m/>
    <m/>
    <m/>
    <m/>
    <m/>
    <m/>
    <m/>
    <m/>
    <m/>
    <m/>
  </r>
  <r>
    <b v="0"/>
    <n v="958"/>
    <s v="L-1504-315300701"/>
    <s v="1066840776"/>
    <m/>
    <s v="https://portal.dnb.de/opac.htm?method=simpleSearch&amp;cqlMode=true&amp;query=idn%3D1066840776"/>
    <s v="III 101, 8"/>
    <m/>
    <m/>
    <m/>
    <x v="0"/>
    <m/>
    <m/>
    <m/>
    <m/>
    <m/>
    <m/>
    <m/>
    <m/>
    <m/>
    <m/>
    <s v="DA"/>
    <m/>
    <m/>
    <m/>
    <m/>
    <x v="0"/>
    <m/>
    <m/>
    <m/>
    <m/>
    <m/>
    <m/>
    <m/>
    <m/>
    <m/>
    <m/>
    <m/>
    <m/>
    <m/>
    <m/>
    <m/>
    <m/>
    <m/>
    <m/>
    <m/>
    <m/>
    <m/>
    <m/>
    <m/>
    <m/>
    <m/>
    <m/>
    <m/>
    <n v="0"/>
    <m/>
    <m/>
    <m/>
    <m/>
    <m/>
    <m/>
    <m/>
    <m/>
    <m/>
    <m/>
    <m/>
    <m/>
    <m/>
    <m/>
    <m/>
    <m/>
    <m/>
    <m/>
    <m/>
    <m/>
    <m/>
    <m/>
    <m/>
    <m/>
    <m/>
    <m/>
    <m/>
    <m/>
    <m/>
    <m/>
    <m/>
    <m/>
    <m/>
    <m/>
    <m/>
    <m/>
    <m/>
    <m/>
    <m/>
    <m/>
    <m/>
    <m/>
    <m/>
    <m/>
  </r>
  <r>
    <b v="1"/>
    <n v="959"/>
    <s v="L-1554-406969795"/>
    <s v="1132652952"/>
    <s v="Af"/>
    <s v="https://portal.dnb.de/opac.htm?method=simpleSearch&amp;cqlMode=true&amp;query=idn%3D1132652952"/>
    <s v="III 101, 9"/>
    <s v="III 101, 9"/>
    <m/>
    <m/>
    <x v="2"/>
    <m/>
    <m/>
    <m/>
    <m/>
    <m/>
    <m/>
    <m/>
    <m/>
    <m/>
    <m/>
    <m/>
    <m/>
    <m/>
    <m/>
    <m/>
    <x v="2"/>
    <m/>
    <m/>
    <s v="f"/>
    <m/>
    <m/>
    <m/>
    <m/>
    <m/>
    <s v="Pa"/>
    <m/>
    <m/>
    <m/>
    <m/>
    <m/>
    <m/>
    <m/>
    <m/>
    <m/>
    <m/>
    <m/>
    <n v="0"/>
    <s v="x"/>
    <s v="110"/>
    <m/>
    <m/>
    <m/>
    <s v="ja vor"/>
    <n v="7"/>
    <m/>
    <m/>
    <m/>
    <m/>
    <m/>
    <m/>
    <m/>
    <m/>
    <m/>
    <s v="Buchschuh (abriebgefährdet)"/>
    <m/>
    <s v="x"/>
    <s v="x"/>
    <m/>
    <s v="v"/>
    <m/>
    <m/>
    <m/>
    <m/>
    <m/>
    <m/>
    <m/>
    <m/>
    <n v="3"/>
    <m/>
    <m/>
    <m/>
    <m/>
    <m/>
    <s v="x"/>
    <s v="x"/>
    <m/>
    <s v="x"/>
    <m/>
    <m/>
    <m/>
    <m/>
    <m/>
    <m/>
    <m/>
    <m/>
    <m/>
    <n v="4"/>
    <m/>
  </r>
  <r>
    <b v="1"/>
    <n v="960"/>
    <s v="L-1507-154281166"/>
    <s v="99400091X"/>
    <s v="Aal"/>
    <s v="https://portal.dnb.de/opac.htm?method=simpleSearch&amp;cqlMode=true&amp;query=idn%3D99400091X"/>
    <s v="III 101, 10"/>
    <s v="III 101, 10"/>
    <m/>
    <m/>
    <x v="1"/>
    <m/>
    <m/>
    <m/>
    <m/>
    <m/>
    <m/>
    <m/>
    <m/>
    <m/>
    <m/>
    <m/>
    <m/>
    <m/>
    <m/>
    <m/>
    <x v="9"/>
    <m/>
    <m/>
    <s v="h"/>
    <m/>
    <m/>
    <m/>
    <m/>
    <m/>
    <s v="Pa"/>
    <m/>
    <m/>
    <m/>
    <m/>
    <m/>
    <m/>
    <m/>
    <m/>
    <m/>
    <m/>
    <m/>
    <n v="2"/>
    <m/>
    <s v="110"/>
    <m/>
    <m/>
    <m/>
    <s v="n"/>
    <n v="0"/>
    <m/>
    <m/>
    <m/>
    <m/>
    <m/>
    <m/>
    <m/>
    <m/>
    <m/>
    <m/>
    <m/>
    <m/>
    <m/>
    <m/>
    <m/>
    <m/>
    <m/>
    <m/>
    <m/>
    <m/>
    <m/>
    <m/>
    <m/>
    <m/>
    <m/>
    <m/>
    <m/>
    <m/>
    <m/>
    <m/>
    <m/>
    <m/>
    <m/>
    <m/>
    <m/>
    <m/>
    <m/>
    <m/>
    <m/>
    <m/>
    <m/>
    <m/>
    <m/>
    <m/>
  </r>
  <r>
    <b v="1"/>
    <n v="961"/>
    <s v="L-1507-315463481"/>
    <s v="1066935548"/>
    <s v="Aaf"/>
    <s v="https://portal.dnb.de/opac.htm?method=simpleSearch&amp;cqlMode=true&amp;query=idn%3D1066935548"/>
    <s v="III 101, 11"/>
    <s v="III 101, 11"/>
    <m/>
    <m/>
    <x v="1"/>
    <m/>
    <m/>
    <m/>
    <m/>
    <m/>
    <m/>
    <m/>
    <m/>
    <m/>
    <m/>
    <m/>
    <m/>
    <m/>
    <m/>
    <m/>
    <x v="5"/>
    <m/>
    <m/>
    <s v="h"/>
    <m/>
    <m/>
    <m/>
    <m/>
    <m/>
    <s v="Pa"/>
    <m/>
    <m/>
    <m/>
    <m/>
    <m/>
    <m/>
    <m/>
    <m/>
    <m/>
    <m/>
    <m/>
    <m/>
    <m/>
    <s v="110"/>
    <m/>
    <m/>
    <m/>
    <s v="n"/>
    <n v="0"/>
    <m/>
    <m/>
    <m/>
    <m/>
    <m/>
    <m/>
    <m/>
    <m/>
    <m/>
    <m/>
    <m/>
    <m/>
    <m/>
    <m/>
    <m/>
    <m/>
    <m/>
    <m/>
    <m/>
    <m/>
    <m/>
    <m/>
    <m/>
    <m/>
    <m/>
    <m/>
    <m/>
    <m/>
    <m/>
    <m/>
    <m/>
    <m/>
    <m/>
    <m/>
    <m/>
    <m/>
    <m/>
    <m/>
    <m/>
    <m/>
    <m/>
    <m/>
    <m/>
    <m/>
  </r>
  <r>
    <b v="0"/>
    <n v="962"/>
    <s v="L-1509-315326840"/>
    <s v="1066868808"/>
    <m/>
    <s v="https://portal.dnb.de/opac.htm?method=simpleSearch&amp;cqlMode=true&amp;query=idn%3D1066868808"/>
    <s v="III 101, 12"/>
    <m/>
    <m/>
    <m/>
    <x v="1"/>
    <m/>
    <m/>
    <m/>
    <m/>
    <m/>
    <m/>
    <m/>
    <m/>
    <m/>
    <m/>
    <m/>
    <m/>
    <m/>
    <m/>
    <m/>
    <x v="4"/>
    <m/>
    <m/>
    <s v="h/E"/>
    <m/>
    <m/>
    <m/>
    <m/>
    <m/>
    <s v="Pa"/>
    <m/>
    <m/>
    <m/>
    <m/>
    <m/>
    <m/>
    <m/>
    <m/>
    <m/>
    <m/>
    <m/>
    <m/>
    <m/>
    <s v="110"/>
    <m/>
    <m/>
    <m/>
    <s v="n"/>
    <n v="0"/>
    <m/>
    <m/>
    <m/>
    <m/>
    <m/>
    <m/>
    <m/>
    <m/>
    <m/>
    <m/>
    <m/>
    <m/>
    <m/>
    <m/>
    <m/>
    <m/>
    <m/>
    <m/>
    <m/>
    <m/>
    <m/>
    <m/>
    <m/>
    <m/>
    <m/>
    <m/>
    <m/>
    <m/>
    <m/>
    <m/>
    <m/>
    <m/>
    <m/>
    <m/>
    <m/>
    <m/>
    <m/>
    <m/>
    <m/>
    <m/>
    <m/>
    <m/>
    <m/>
    <m/>
  </r>
  <r>
    <b v="1"/>
    <m/>
    <s v="L-9999-414281845"/>
    <s v="113796636X"/>
    <s v="Qd"/>
    <m/>
    <s v="III 101, 12"/>
    <s v="III 101, 12"/>
    <m/>
    <m/>
    <x v="0"/>
    <m/>
    <m/>
    <m/>
    <m/>
    <m/>
    <m/>
    <m/>
    <m/>
    <m/>
    <m/>
    <m/>
    <m/>
    <m/>
    <m/>
    <m/>
    <x v="0"/>
    <m/>
    <m/>
    <m/>
    <m/>
    <m/>
    <m/>
    <m/>
    <m/>
    <m/>
    <m/>
    <m/>
    <m/>
    <m/>
    <m/>
    <m/>
    <m/>
    <m/>
    <m/>
    <m/>
    <m/>
    <m/>
    <m/>
    <m/>
    <m/>
    <m/>
    <m/>
    <m/>
    <m/>
    <m/>
    <m/>
    <m/>
    <m/>
    <m/>
    <m/>
    <m/>
    <m/>
    <m/>
    <m/>
    <m/>
    <m/>
    <m/>
    <m/>
    <m/>
    <m/>
    <m/>
    <m/>
    <m/>
    <m/>
    <m/>
    <m/>
    <m/>
    <m/>
    <m/>
    <m/>
    <m/>
    <m/>
    <m/>
    <m/>
    <m/>
    <m/>
    <m/>
    <m/>
    <m/>
    <m/>
    <m/>
    <m/>
    <m/>
    <m/>
    <m/>
    <m/>
    <m/>
    <m/>
  </r>
  <r>
    <b v="0"/>
    <n v="998"/>
    <s v="L-1507-670401528"/>
    <s v="1208529617"/>
    <m/>
    <s v="https://portal.dnb.de/opac.htm?method=simpleSearch&amp;cqlMode=true&amp;query=idn%3D1208529617"/>
    <s v="III 101, 12 (Angebunden, Fragment)"/>
    <m/>
    <m/>
    <m/>
    <x v="0"/>
    <m/>
    <m/>
    <m/>
    <m/>
    <m/>
    <m/>
    <m/>
    <m/>
    <m/>
    <m/>
    <m/>
    <m/>
    <m/>
    <m/>
    <m/>
    <x v="0"/>
    <m/>
    <m/>
    <m/>
    <m/>
    <m/>
    <m/>
    <m/>
    <m/>
    <m/>
    <m/>
    <m/>
    <m/>
    <m/>
    <m/>
    <m/>
    <m/>
    <m/>
    <m/>
    <m/>
    <m/>
    <m/>
    <m/>
    <m/>
    <m/>
    <m/>
    <m/>
    <m/>
    <n v="0"/>
    <m/>
    <m/>
    <m/>
    <m/>
    <m/>
    <m/>
    <m/>
    <m/>
    <m/>
    <m/>
    <m/>
    <m/>
    <m/>
    <m/>
    <m/>
    <m/>
    <m/>
    <m/>
    <m/>
    <m/>
    <m/>
    <m/>
    <m/>
    <m/>
    <m/>
    <m/>
    <m/>
    <m/>
    <m/>
    <m/>
    <m/>
    <m/>
    <m/>
    <m/>
    <m/>
    <m/>
    <m/>
    <m/>
    <m/>
    <m/>
    <m/>
    <m/>
    <m/>
    <m/>
  </r>
  <r>
    <b v="1"/>
    <n v="963"/>
    <s v="L-1520-31530085X"/>
    <s v="1066840946"/>
    <s v="Aaf"/>
    <s v="https://portal.dnb.de/opac.htm?method=simpleSearch&amp;cqlMode=true&amp;query=idn%3D1066840946"/>
    <s v="III 101, 13"/>
    <s v="III 101, 13"/>
    <m/>
    <m/>
    <x v="3"/>
    <m/>
    <m/>
    <m/>
    <m/>
    <m/>
    <m/>
    <m/>
    <m/>
    <m/>
    <m/>
    <m/>
    <m/>
    <m/>
    <m/>
    <m/>
    <x v="3"/>
    <m/>
    <s v="x"/>
    <s v="f"/>
    <m/>
    <m/>
    <m/>
    <m/>
    <m/>
    <s v="Pa"/>
    <m/>
    <m/>
    <m/>
    <m/>
    <m/>
    <m/>
    <m/>
    <m/>
    <m/>
    <s v="I/R"/>
    <s v="x"/>
    <m/>
    <m/>
    <s v="110"/>
    <m/>
    <m/>
    <m/>
    <s v="n"/>
    <n v="0"/>
    <m/>
    <s v="Gewebe"/>
    <m/>
    <m/>
    <m/>
    <m/>
    <m/>
    <s v="Reste des Klemmeinbandes liegen der Kassette bei"/>
    <s v="x 110"/>
    <m/>
    <m/>
    <m/>
    <m/>
    <m/>
    <m/>
    <m/>
    <m/>
    <m/>
    <m/>
    <m/>
    <m/>
    <m/>
    <m/>
    <m/>
    <m/>
    <m/>
    <m/>
    <m/>
    <m/>
    <m/>
    <m/>
    <m/>
    <m/>
    <m/>
    <m/>
    <m/>
    <m/>
    <m/>
    <m/>
    <m/>
    <m/>
    <m/>
    <m/>
    <m/>
  </r>
  <r>
    <b v="1"/>
    <n v="964"/>
    <s v="L-1512-315465379"/>
    <s v="1066937532"/>
    <s v="Aaf"/>
    <s v="https://portal.dnb.de/opac.htm?method=simpleSearch&amp;cqlMode=true&amp;query=idn%3D1066937532"/>
    <s v="III 101, 14"/>
    <s v="III 101, 14"/>
    <m/>
    <m/>
    <x v="1"/>
    <m/>
    <m/>
    <m/>
    <m/>
    <m/>
    <m/>
    <m/>
    <m/>
    <m/>
    <m/>
    <m/>
    <m/>
    <m/>
    <m/>
    <m/>
    <x v="4"/>
    <s v="x"/>
    <m/>
    <s v="h/E"/>
    <m/>
    <m/>
    <m/>
    <m/>
    <m/>
    <s v="Pa"/>
    <s v="x"/>
    <m/>
    <m/>
    <m/>
    <m/>
    <m/>
    <m/>
    <m/>
    <m/>
    <m/>
    <m/>
    <m/>
    <m/>
    <s v="110"/>
    <m/>
    <m/>
    <m/>
    <s v="n"/>
    <n v="0"/>
    <m/>
    <m/>
    <m/>
    <m/>
    <m/>
    <m/>
    <m/>
    <m/>
    <m/>
    <m/>
    <m/>
    <m/>
    <m/>
    <m/>
    <m/>
    <m/>
    <m/>
    <m/>
    <m/>
    <m/>
    <m/>
    <m/>
    <m/>
    <m/>
    <m/>
    <m/>
    <m/>
    <m/>
    <m/>
    <m/>
    <m/>
    <m/>
    <m/>
    <m/>
    <m/>
    <m/>
    <m/>
    <m/>
    <m/>
    <m/>
    <m/>
    <m/>
    <m/>
    <m/>
  </r>
  <r>
    <b v="1"/>
    <n v="999"/>
    <s v="L-1534-154988871"/>
    <s v="994259441"/>
    <s v="Aal"/>
    <s v="https://portal.dnb.de/opac.htm?method=simpleSearch&amp;cqlMode=true&amp;query=idn%3D994259441"/>
    <s v="III 101, 14 a"/>
    <s v="III 101, 14a"/>
    <m/>
    <m/>
    <x v="1"/>
    <m/>
    <m/>
    <m/>
    <m/>
    <m/>
    <m/>
    <m/>
    <m/>
    <m/>
    <m/>
    <m/>
    <m/>
    <m/>
    <m/>
    <m/>
    <x v="11"/>
    <m/>
    <m/>
    <s v="h/E"/>
    <m/>
    <m/>
    <m/>
    <m/>
    <m/>
    <s v="Pa"/>
    <m/>
    <m/>
    <m/>
    <m/>
    <m/>
    <m/>
    <m/>
    <m/>
    <m/>
    <m/>
    <m/>
    <m/>
    <m/>
    <s v="110"/>
    <m/>
    <m/>
    <m/>
    <s v="n"/>
    <n v="0"/>
    <m/>
    <s v="Gewebe"/>
    <m/>
    <m/>
    <m/>
    <m/>
    <m/>
    <m/>
    <s v="x 110"/>
    <m/>
    <m/>
    <m/>
    <m/>
    <m/>
    <m/>
    <m/>
    <m/>
    <m/>
    <m/>
    <m/>
    <m/>
    <m/>
    <m/>
    <m/>
    <m/>
    <m/>
    <m/>
    <m/>
    <m/>
    <m/>
    <m/>
    <m/>
    <m/>
    <m/>
    <m/>
    <m/>
    <m/>
    <m/>
    <m/>
    <m/>
    <m/>
    <m/>
    <m/>
    <m/>
  </r>
  <r>
    <b v="1"/>
    <n v="1000"/>
    <s v="L-1558-175074690"/>
    <s v="100154014X"/>
    <s v="Aal"/>
    <s v="https://portal.dnb.de/opac.htm?method=simpleSearch&amp;cqlMode=true&amp;query=idn%3D100154014X"/>
    <s v="III 101, 14 b"/>
    <s v="III 101, 14b"/>
    <m/>
    <m/>
    <x v="3"/>
    <m/>
    <m/>
    <m/>
    <m/>
    <m/>
    <m/>
    <m/>
    <m/>
    <m/>
    <m/>
    <m/>
    <m/>
    <m/>
    <m/>
    <m/>
    <x v="6"/>
    <m/>
    <s v="x"/>
    <s v="f"/>
    <m/>
    <m/>
    <m/>
    <m/>
    <m/>
    <s v="Pa"/>
    <m/>
    <m/>
    <m/>
    <m/>
    <m/>
    <m/>
    <m/>
    <m/>
    <s v="x"/>
    <m/>
    <s v="x"/>
    <m/>
    <m/>
    <s v="110"/>
    <m/>
    <m/>
    <m/>
    <s v="n"/>
    <n v="0"/>
    <m/>
    <m/>
    <s v="x"/>
    <m/>
    <m/>
    <m/>
    <m/>
    <m/>
    <s v="x 110"/>
    <m/>
    <m/>
    <m/>
    <m/>
    <m/>
    <m/>
    <m/>
    <m/>
    <m/>
    <m/>
    <m/>
    <m/>
    <m/>
    <m/>
    <m/>
    <m/>
    <m/>
    <m/>
    <m/>
    <m/>
    <m/>
    <m/>
    <m/>
    <m/>
    <m/>
    <m/>
    <m/>
    <m/>
    <m/>
    <m/>
    <m/>
    <m/>
    <m/>
    <m/>
    <m/>
  </r>
  <r>
    <b v="1"/>
    <n v="965"/>
    <s v="L-1519-315461691"/>
    <s v="1066933618"/>
    <s v="Aaf"/>
    <s v="https://portal.dnb.de/opac.htm?method=simpleSearch&amp;cqlMode=true&amp;query=idn%3D1066933618"/>
    <s v="III 101, 15"/>
    <s v="III 101, 15"/>
    <m/>
    <m/>
    <x v="3"/>
    <m/>
    <m/>
    <m/>
    <m/>
    <m/>
    <m/>
    <m/>
    <m/>
    <m/>
    <m/>
    <m/>
    <m/>
    <m/>
    <m/>
    <m/>
    <x v="6"/>
    <s v="x"/>
    <m/>
    <s v="h/E"/>
    <m/>
    <m/>
    <m/>
    <m/>
    <m/>
    <s v="Pa"/>
    <m/>
    <m/>
    <m/>
    <m/>
    <m/>
    <m/>
    <m/>
    <m/>
    <m/>
    <m/>
    <m/>
    <m/>
    <m/>
    <s v="nur 110"/>
    <s v="x"/>
    <m/>
    <m/>
    <s v="ja vor"/>
    <n v="0.5"/>
    <m/>
    <m/>
    <m/>
    <s v="x"/>
    <m/>
    <m/>
    <m/>
    <s v="Rücken für die Digit. am besten belassen (oder flexibles Gelenk erzeugen)"/>
    <s v="x nur 110"/>
    <m/>
    <m/>
    <s v="x"/>
    <s v="x"/>
    <m/>
    <s v="v"/>
    <m/>
    <s v="x"/>
    <m/>
    <m/>
    <m/>
    <m/>
    <m/>
    <m/>
    <n v="0.5"/>
    <s v="erstmal nur loses Gewebe an Deckeln fixieren; Rücken für Digit. belassen (ist extrem steif durch extrem dicke Rückeneinlage, Rest. würde nichts bringen) oder flexibles/verschiebbares Gelenk erzeugen durch z.B. einschieben eines Pergamentstreifens/Kartons unter das Bezugsmaterial am Deckel --&gt; Rest.aufwand ca. 2-3h(?)"/>
    <m/>
    <m/>
    <m/>
    <m/>
    <m/>
    <m/>
    <m/>
    <m/>
    <m/>
    <m/>
    <m/>
    <m/>
    <m/>
    <m/>
    <m/>
    <m/>
    <m/>
    <m/>
    <m/>
  </r>
  <r>
    <b v="1"/>
    <n v="966"/>
    <s v="L-1522-154606200"/>
    <s v="994129572"/>
    <s v="Aal"/>
    <s v="https://portal.dnb.de/opac.htm?method=simpleSearch&amp;cqlMode=true&amp;query=idn%3D994129572"/>
    <s v="III 101, 16"/>
    <s v="III 101, 16"/>
    <m/>
    <m/>
    <x v="1"/>
    <m/>
    <m/>
    <m/>
    <m/>
    <m/>
    <m/>
    <m/>
    <m/>
    <m/>
    <m/>
    <m/>
    <m/>
    <m/>
    <m/>
    <m/>
    <x v="2"/>
    <m/>
    <m/>
    <s v="f/V"/>
    <m/>
    <m/>
    <m/>
    <m/>
    <m/>
    <s v="Pa"/>
    <m/>
    <m/>
    <m/>
    <m/>
    <m/>
    <m/>
    <m/>
    <m/>
    <m/>
    <m/>
    <m/>
    <m/>
    <m/>
    <s v="max 110"/>
    <m/>
    <m/>
    <m/>
    <s v="n"/>
    <n v="0"/>
    <m/>
    <s v="Halbgewebe mit Papier"/>
    <m/>
    <m/>
    <m/>
    <m/>
    <m/>
    <s v="Schaden stabil"/>
    <m/>
    <m/>
    <m/>
    <m/>
    <m/>
    <m/>
    <m/>
    <m/>
    <m/>
    <m/>
    <m/>
    <m/>
    <m/>
    <m/>
    <m/>
    <m/>
    <m/>
    <m/>
    <m/>
    <m/>
    <m/>
    <m/>
    <m/>
    <m/>
    <m/>
    <m/>
    <m/>
    <m/>
    <m/>
    <m/>
    <m/>
    <m/>
    <m/>
    <m/>
    <m/>
    <m/>
  </r>
  <r>
    <b v="1"/>
    <n v="967"/>
    <s v="L-1534-177157356"/>
    <s v="1002389798"/>
    <s v="Aal"/>
    <s v="https://portal.dnb.de/opac.htm?method=simpleSearch&amp;cqlMode=true&amp;query=idn%3D1002389798"/>
    <s v="III 101, 17"/>
    <s v="III 101, 17"/>
    <m/>
    <m/>
    <x v="1"/>
    <m/>
    <m/>
    <m/>
    <m/>
    <m/>
    <m/>
    <m/>
    <m/>
    <m/>
    <m/>
    <m/>
    <m/>
    <m/>
    <m/>
    <m/>
    <x v="7"/>
    <s v="x"/>
    <m/>
    <s v="h"/>
    <m/>
    <m/>
    <m/>
    <m/>
    <m/>
    <s v="Pa"/>
    <m/>
    <m/>
    <m/>
    <m/>
    <m/>
    <m/>
    <m/>
    <m/>
    <m/>
    <m/>
    <m/>
    <m/>
    <m/>
    <s v="110"/>
    <m/>
    <m/>
    <m/>
    <s v="n"/>
    <n v="0"/>
    <m/>
    <m/>
    <m/>
    <m/>
    <m/>
    <m/>
    <m/>
    <m/>
    <m/>
    <m/>
    <m/>
    <m/>
    <m/>
    <m/>
    <m/>
    <m/>
    <m/>
    <m/>
    <m/>
    <m/>
    <m/>
    <m/>
    <m/>
    <m/>
    <m/>
    <m/>
    <m/>
    <m/>
    <m/>
    <m/>
    <m/>
    <m/>
    <m/>
    <m/>
    <m/>
    <m/>
    <m/>
    <m/>
    <m/>
    <m/>
    <m/>
    <m/>
    <m/>
    <m/>
  </r>
  <r>
    <b v="1"/>
    <n v="968"/>
    <s v="L-1524-315468866"/>
    <s v="1066941130"/>
    <s v="Aaf"/>
    <s v="https://portal.dnb.de/opac.htm?method=simpleSearch&amp;cqlMode=true&amp;query=idn%3D1066941130"/>
    <s v="III 101, 18"/>
    <s v="III 101, 18"/>
    <m/>
    <m/>
    <x v="1"/>
    <m/>
    <m/>
    <m/>
    <m/>
    <m/>
    <m/>
    <m/>
    <m/>
    <m/>
    <m/>
    <m/>
    <m/>
    <m/>
    <m/>
    <m/>
    <x v="4"/>
    <s v="x"/>
    <m/>
    <s v="h/E"/>
    <m/>
    <m/>
    <m/>
    <m/>
    <m/>
    <s v="Pa"/>
    <s v="x"/>
    <m/>
    <m/>
    <m/>
    <m/>
    <m/>
    <m/>
    <m/>
    <m/>
    <m/>
    <m/>
    <m/>
    <m/>
    <s v="110"/>
    <m/>
    <m/>
    <m/>
    <s v="n"/>
    <n v="0"/>
    <m/>
    <m/>
    <m/>
    <m/>
    <m/>
    <m/>
    <m/>
    <m/>
    <m/>
    <m/>
    <m/>
    <m/>
    <m/>
    <m/>
    <m/>
    <m/>
    <m/>
    <m/>
    <m/>
    <m/>
    <m/>
    <m/>
    <m/>
    <m/>
    <m/>
    <m/>
    <m/>
    <m/>
    <m/>
    <m/>
    <m/>
    <m/>
    <m/>
    <m/>
    <m/>
    <m/>
    <m/>
    <m/>
    <m/>
    <m/>
    <m/>
    <m/>
    <m/>
    <m/>
  </r>
  <r>
    <b v="1"/>
    <n v="969"/>
    <s v="L-1534-315201002"/>
    <s v="1066779120"/>
    <s v="Aaf"/>
    <s v="https://portal.dnb.de/opac.htm?method=simpleSearch&amp;cqlMode=true&amp;query=idn%3D1066779120"/>
    <s v="III 101, 19"/>
    <s v="III 101, 19"/>
    <m/>
    <m/>
    <x v="1"/>
    <m/>
    <m/>
    <m/>
    <m/>
    <m/>
    <m/>
    <m/>
    <m/>
    <m/>
    <m/>
    <m/>
    <m/>
    <m/>
    <m/>
    <m/>
    <x v="4"/>
    <s v="x"/>
    <m/>
    <s v="h/E"/>
    <m/>
    <m/>
    <m/>
    <m/>
    <m/>
    <s v="Pa"/>
    <s v="x"/>
    <m/>
    <m/>
    <m/>
    <m/>
    <m/>
    <m/>
    <m/>
    <m/>
    <m/>
    <m/>
    <m/>
    <m/>
    <s v="110"/>
    <m/>
    <m/>
    <m/>
    <s v="n"/>
    <n v="0"/>
    <m/>
    <m/>
    <m/>
    <s v="x"/>
    <m/>
    <m/>
    <m/>
    <m/>
    <m/>
    <m/>
    <m/>
    <m/>
    <m/>
    <m/>
    <m/>
    <m/>
    <m/>
    <m/>
    <m/>
    <m/>
    <m/>
    <m/>
    <m/>
    <m/>
    <m/>
    <m/>
    <m/>
    <m/>
    <m/>
    <m/>
    <m/>
    <m/>
    <m/>
    <m/>
    <m/>
    <m/>
    <m/>
    <m/>
    <m/>
    <m/>
    <m/>
    <m/>
    <m/>
    <m/>
  </r>
  <r>
    <b v="1"/>
    <n v="1001"/>
    <s v="L-1533-158991907"/>
    <s v="995213216"/>
    <s v="Aal"/>
    <s v="https://portal.dnb.de/opac.htm?method=simpleSearch&amp;cqlMode=true&amp;query=idn%3D995213216"/>
    <s v="III 101, 19 a"/>
    <s v="III 101, 19 a"/>
    <m/>
    <m/>
    <x v="1"/>
    <m/>
    <m/>
    <m/>
    <m/>
    <m/>
    <m/>
    <m/>
    <m/>
    <m/>
    <m/>
    <m/>
    <m/>
    <m/>
    <m/>
    <m/>
    <x v="7"/>
    <m/>
    <m/>
    <s v="h"/>
    <m/>
    <m/>
    <m/>
    <m/>
    <m/>
    <s v="Pa"/>
    <m/>
    <m/>
    <m/>
    <m/>
    <m/>
    <m/>
    <m/>
    <m/>
    <m/>
    <m/>
    <m/>
    <m/>
    <m/>
    <s v="110"/>
    <m/>
    <m/>
    <m/>
    <s v="n"/>
    <n v="0"/>
    <m/>
    <m/>
    <m/>
    <m/>
    <m/>
    <m/>
    <m/>
    <m/>
    <m/>
    <m/>
    <m/>
    <m/>
    <m/>
    <m/>
    <m/>
    <m/>
    <m/>
    <m/>
    <m/>
    <m/>
    <m/>
    <m/>
    <m/>
    <m/>
    <m/>
    <m/>
    <m/>
    <m/>
    <m/>
    <m/>
    <m/>
    <m/>
    <m/>
    <m/>
    <m/>
    <m/>
    <m/>
    <m/>
    <m/>
    <m/>
    <m/>
    <m/>
    <m/>
    <m/>
  </r>
  <r>
    <b v="1"/>
    <n v="970"/>
    <s v="L-1542-315211334"/>
    <s v="1066790272"/>
    <s v="Aaf"/>
    <s v="https://portal.dnb.de/opac.htm?method=simpleSearch&amp;cqlMode=true&amp;query=idn%3D1066790272"/>
    <s v="III 101, 20"/>
    <s v="III 101, 20"/>
    <m/>
    <m/>
    <x v="2"/>
    <m/>
    <m/>
    <m/>
    <m/>
    <m/>
    <m/>
    <m/>
    <m/>
    <m/>
    <m/>
    <m/>
    <m/>
    <m/>
    <m/>
    <m/>
    <x v="3"/>
    <m/>
    <s v="x"/>
    <s v="f"/>
    <m/>
    <m/>
    <m/>
    <m/>
    <m/>
    <s v="Pa"/>
    <m/>
    <m/>
    <m/>
    <m/>
    <s v="x"/>
    <m/>
    <m/>
    <m/>
    <m/>
    <m/>
    <m/>
    <m/>
    <m/>
    <s v="110"/>
    <m/>
    <m/>
    <m/>
    <s v="n"/>
    <n v="0"/>
    <m/>
    <s v="Gewebe"/>
    <m/>
    <m/>
    <m/>
    <m/>
    <m/>
    <m/>
    <s v="x 110"/>
    <m/>
    <m/>
    <m/>
    <m/>
    <m/>
    <m/>
    <m/>
    <m/>
    <m/>
    <m/>
    <m/>
    <m/>
    <m/>
    <m/>
    <m/>
    <m/>
    <m/>
    <m/>
    <m/>
    <m/>
    <m/>
    <m/>
    <m/>
    <m/>
    <m/>
    <m/>
    <m/>
    <m/>
    <m/>
    <m/>
    <m/>
    <m/>
    <m/>
    <m/>
    <m/>
  </r>
  <r>
    <b v="1"/>
    <n v="971"/>
    <s v="L-1542-315461683"/>
    <s v="106693360X"/>
    <s v="Aaf"/>
    <s v="https://portal.dnb.de/opac.htm?method=simpleSearch&amp;cqlMode=true&amp;query=idn%3D106693360X"/>
    <s v="III 101, 21"/>
    <s v="III 101, 21"/>
    <m/>
    <m/>
    <x v="1"/>
    <m/>
    <m/>
    <m/>
    <m/>
    <m/>
    <m/>
    <m/>
    <m/>
    <m/>
    <m/>
    <m/>
    <m/>
    <m/>
    <m/>
    <m/>
    <x v="6"/>
    <s v="x"/>
    <m/>
    <s v="h/E"/>
    <m/>
    <m/>
    <m/>
    <m/>
    <m/>
    <s v="Pa"/>
    <m/>
    <m/>
    <m/>
    <m/>
    <m/>
    <m/>
    <m/>
    <m/>
    <m/>
    <m/>
    <m/>
    <m/>
    <m/>
    <s v="110"/>
    <m/>
    <m/>
    <m/>
    <s v="ja vor"/>
    <n v="1"/>
    <m/>
    <m/>
    <m/>
    <s v="x"/>
    <m/>
    <m/>
    <m/>
    <m/>
    <m/>
    <m/>
    <m/>
    <s v="x"/>
    <s v="x"/>
    <s v="x"/>
    <s v="v"/>
    <m/>
    <m/>
    <m/>
    <m/>
    <m/>
    <m/>
    <m/>
    <m/>
    <n v="1"/>
    <m/>
    <m/>
    <m/>
    <m/>
    <m/>
    <m/>
    <m/>
    <m/>
    <m/>
    <m/>
    <m/>
    <m/>
    <m/>
    <m/>
    <m/>
    <m/>
    <m/>
    <m/>
    <m/>
    <m/>
  </r>
  <r>
    <b v="1"/>
    <n v="972"/>
    <s v="L-1543-315465255"/>
    <s v="1066937400"/>
    <s v="Aaf"/>
    <s v="https://portal.dnb.de/opac.htm?method=simpleSearch&amp;cqlMode=true&amp;query=idn%3D1066937400"/>
    <s v="III 101, 22"/>
    <s v="III 101, 22"/>
    <m/>
    <m/>
    <x v="1"/>
    <m/>
    <m/>
    <m/>
    <m/>
    <m/>
    <m/>
    <m/>
    <m/>
    <m/>
    <m/>
    <m/>
    <m/>
    <m/>
    <m/>
    <m/>
    <x v="7"/>
    <m/>
    <m/>
    <s v="h"/>
    <m/>
    <m/>
    <m/>
    <m/>
    <m/>
    <s v="Pa"/>
    <m/>
    <m/>
    <m/>
    <m/>
    <m/>
    <m/>
    <m/>
    <m/>
    <m/>
    <m/>
    <m/>
    <m/>
    <m/>
    <s v="110"/>
    <m/>
    <m/>
    <m/>
    <s v="n"/>
    <n v="0"/>
    <m/>
    <s v="Gewebe"/>
    <m/>
    <m/>
    <m/>
    <m/>
    <m/>
    <s v="durchbrochener Perg.bd. mit Damast unterlegt"/>
    <m/>
    <m/>
    <m/>
    <m/>
    <m/>
    <m/>
    <m/>
    <m/>
    <m/>
    <m/>
    <m/>
    <m/>
    <m/>
    <m/>
    <m/>
    <m/>
    <m/>
    <m/>
    <m/>
    <m/>
    <m/>
    <m/>
    <m/>
    <m/>
    <m/>
    <m/>
    <m/>
    <m/>
    <m/>
    <m/>
    <m/>
    <m/>
    <m/>
    <m/>
    <m/>
    <m/>
  </r>
  <r>
    <b v="0"/>
    <n v="1007"/>
    <s v="L-1540-315063815"/>
    <s v="1066675163"/>
    <m/>
    <s v="https://portal.dnb.de/opac.htm?method=simpleSearch&amp;cqlMode=true&amp;query=idn%3D1066675163"/>
    <s v="III 101, 22 a"/>
    <m/>
    <m/>
    <m/>
    <x v="1"/>
    <m/>
    <m/>
    <m/>
    <m/>
    <m/>
    <m/>
    <m/>
    <m/>
    <m/>
    <m/>
    <m/>
    <m/>
    <m/>
    <m/>
    <s v="x"/>
    <x v="2"/>
    <m/>
    <m/>
    <s v="f/V"/>
    <m/>
    <m/>
    <m/>
    <m/>
    <m/>
    <s v="Pa"/>
    <m/>
    <m/>
    <m/>
    <m/>
    <m/>
    <m/>
    <m/>
    <m/>
    <m/>
    <m/>
    <m/>
    <m/>
    <m/>
    <s v="60"/>
    <m/>
    <m/>
    <m/>
    <s v="n"/>
    <n v="0"/>
    <m/>
    <m/>
    <m/>
    <m/>
    <m/>
    <s v="x sauer"/>
    <s v="x"/>
    <m/>
    <m/>
    <m/>
    <m/>
    <m/>
    <m/>
    <m/>
    <m/>
    <m/>
    <m/>
    <m/>
    <m/>
    <m/>
    <m/>
    <m/>
    <m/>
    <m/>
    <m/>
    <m/>
    <m/>
    <m/>
    <m/>
    <m/>
    <m/>
    <m/>
    <m/>
    <m/>
    <m/>
    <m/>
    <m/>
    <m/>
    <m/>
    <m/>
    <m/>
    <m/>
    <m/>
    <m/>
  </r>
  <r>
    <b v="1"/>
    <m/>
    <s v="L-1540-719396689"/>
    <s v="1230020926"/>
    <s v="Qd"/>
    <m/>
    <s v="III 101, 22 a"/>
    <s v="III 101, 22 a"/>
    <m/>
    <m/>
    <x v="0"/>
    <m/>
    <m/>
    <m/>
    <m/>
    <m/>
    <m/>
    <m/>
    <m/>
    <m/>
    <m/>
    <m/>
    <m/>
    <m/>
    <m/>
    <m/>
    <x v="0"/>
    <m/>
    <m/>
    <m/>
    <m/>
    <m/>
    <m/>
    <m/>
    <m/>
    <m/>
    <m/>
    <m/>
    <m/>
    <m/>
    <m/>
    <m/>
    <m/>
    <m/>
    <m/>
    <m/>
    <m/>
    <m/>
    <m/>
    <m/>
    <m/>
    <m/>
    <m/>
    <m/>
    <m/>
    <m/>
    <m/>
    <m/>
    <m/>
    <m/>
    <m/>
    <m/>
    <m/>
    <m/>
    <m/>
    <m/>
    <m/>
    <m/>
    <m/>
    <m/>
    <m/>
    <m/>
    <m/>
    <m/>
    <m/>
    <m/>
    <m/>
    <m/>
    <m/>
    <m/>
    <m/>
    <m/>
    <m/>
    <m/>
    <m/>
    <m/>
    <m/>
    <m/>
    <m/>
    <m/>
    <m/>
    <m/>
    <m/>
    <m/>
    <m/>
    <m/>
    <m/>
    <m/>
    <m/>
  </r>
  <r>
    <b v="1"/>
    <n v="973"/>
    <s v="L-1557-15396765X"/>
    <s v="99390601X"/>
    <s v="Aal"/>
    <s v="https://portal.dnb.de/opac.htm?method=simpleSearch&amp;cqlMode=true&amp;query=idn%3D99390601X"/>
    <s v="III 101, 23"/>
    <s v="III 101, 23"/>
    <m/>
    <m/>
    <x v="1"/>
    <m/>
    <m/>
    <m/>
    <m/>
    <m/>
    <m/>
    <m/>
    <m/>
    <m/>
    <m/>
    <m/>
    <m/>
    <m/>
    <m/>
    <m/>
    <x v="6"/>
    <m/>
    <m/>
    <s v="f"/>
    <m/>
    <m/>
    <m/>
    <m/>
    <m/>
    <s v="Pa"/>
    <m/>
    <m/>
    <m/>
    <m/>
    <m/>
    <m/>
    <m/>
    <m/>
    <m/>
    <m/>
    <m/>
    <m/>
    <m/>
    <s v="60"/>
    <m/>
    <m/>
    <m/>
    <s v="n"/>
    <n v="0"/>
    <m/>
    <m/>
    <m/>
    <m/>
    <m/>
    <m/>
    <m/>
    <m/>
    <m/>
    <m/>
    <m/>
    <m/>
    <m/>
    <m/>
    <m/>
    <m/>
    <m/>
    <m/>
    <m/>
    <m/>
    <m/>
    <m/>
    <m/>
    <m/>
    <m/>
    <m/>
    <m/>
    <m/>
    <m/>
    <m/>
    <m/>
    <m/>
    <m/>
    <m/>
    <m/>
    <m/>
    <m/>
    <m/>
    <m/>
    <m/>
    <m/>
    <m/>
    <m/>
    <m/>
  </r>
  <r>
    <b v="1"/>
    <n v="974"/>
    <s v="L-1560-406972435"/>
    <s v="1132656729"/>
    <s v="Af"/>
    <s v="https://portal.dnb.de/opac.htm?method=simpleSearch&amp;cqlMode=true&amp;query=idn%3D1132656729"/>
    <s v="III 101, 24"/>
    <s v="III 101, 24"/>
    <m/>
    <m/>
    <x v="1"/>
    <m/>
    <m/>
    <m/>
    <m/>
    <m/>
    <m/>
    <m/>
    <m/>
    <m/>
    <m/>
    <m/>
    <m/>
    <m/>
    <m/>
    <m/>
    <x v="2"/>
    <m/>
    <m/>
    <s v="f/V"/>
    <m/>
    <m/>
    <m/>
    <m/>
    <m/>
    <s v="Pa"/>
    <m/>
    <m/>
    <m/>
    <m/>
    <m/>
    <m/>
    <m/>
    <m/>
    <m/>
    <m/>
    <m/>
    <n v="2"/>
    <s v="x"/>
    <s v="45"/>
    <m/>
    <m/>
    <m/>
    <s v="n"/>
    <n v="0"/>
    <m/>
    <s v="Gewebe"/>
    <m/>
    <m/>
    <m/>
    <m/>
    <m/>
    <m/>
    <m/>
    <m/>
    <m/>
    <m/>
    <m/>
    <m/>
    <m/>
    <m/>
    <m/>
    <m/>
    <m/>
    <m/>
    <m/>
    <m/>
    <m/>
    <m/>
    <m/>
    <m/>
    <m/>
    <m/>
    <m/>
    <m/>
    <m/>
    <m/>
    <m/>
    <m/>
    <m/>
    <m/>
    <m/>
    <m/>
    <m/>
    <m/>
    <m/>
    <m/>
    <m/>
    <m/>
  </r>
  <r>
    <b v="1"/>
    <n v="975"/>
    <s v="L-1543-154047686"/>
    <s v="993938299"/>
    <s v="Aal"/>
    <s v="https://portal.dnb.de/opac.htm?method=simpleSearch&amp;cqlMode=true&amp;query=idn%3D993938299"/>
    <s v="III 101, 25"/>
    <s v="III 101, 25"/>
    <m/>
    <m/>
    <x v="1"/>
    <m/>
    <m/>
    <m/>
    <m/>
    <m/>
    <m/>
    <m/>
    <m/>
    <m/>
    <m/>
    <m/>
    <m/>
    <m/>
    <m/>
    <m/>
    <x v="11"/>
    <m/>
    <s v="x"/>
    <s v="h/E"/>
    <m/>
    <m/>
    <m/>
    <m/>
    <m/>
    <s v="Pa"/>
    <s v="x"/>
    <m/>
    <m/>
    <m/>
    <m/>
    <m/>
    <m/>
    <m/>
    <m/>
    <m/>
    <m/>
    <m/>
    <m/>
    <s v="110"/>
    <m/>
    <m/>
    <m/>
    <s v="ja vor"/>
    <n v="0.5"/>
    <m/>
    <m/>
    <m/>
    <m/>
    <m/>
    <m/>
    <m/>
    <m/>
    <m/>
    <m/>
    <m/>
    <s v="x"/>
    <s v="x"/>
    <m/>
    <m/>
    <m/>
    <m/>
    <m/>
    <m/>
    <m/>
    <m/>
    <m/>
    <m/>
    <n v="0.5"/>
    <m/>
    <m/>
    <m/>
    <m/>
    <m/>
    <m/>
    <m/>
    <m/>
    <m/>
    <m/>
    <m/>
    <m/>
    <m/>
    <m/>
    <m/>
    <m/>
    <m/>
    <m/>
    <m/>
    <m/>
  </r>
  <r>
    <b v="1"/>
    <n v="976"/>
    <s v="L-1549-315323094"/>
    <s v="1066864705"/>
    <s v="Aaf"/>
    <s v="https://portal.dnb.de/opac.htm?method=simpleSearch&amp;cqlMode=true&amp;query=idn%3D1066864705"/>
    <s v="III 101, 27 -1"/>
    <s v="III 101, 27"/>
    <m/>
    <m/>
    <x v="1"/>
    <m/>
    <m/>
    <m/>
    <m/>
    <m/>
    <m/>
    <m/>
    <m/>
    <m/>
    <m/>
    <m/>
    <m/>
    <m/>
    <m/>
    <m/>
    <x v="5"/>
    <m/>
    <m/>
    <s v="f"/>
    <m/>
    <m/>
    <m/>
    <m/>
    <m/>
    <s v="Pa"/>
    <m/>
    <m/>
    <m/>
    <m/>
    <m/>
    <m/>
    <m/>
    <m/>
    <m/>
    <m/>
    <m/>
    <m/>
    <m/>
    <s v="60"/>
    <m/>
    <m/>
    <m/>
    <s v="n"/>
    <n v="0"/>
    <m/>
    <m/>
    <m/>
    <m/>
    <m/>
    <m/>
    <m/>
    <m/>
    <m/>
    <m/>
    <m/>
    <m/>
    <m/>
    <m/>
    <m/>
    <m/>
    <m/>
    <m/>
    <m/>
    <m/>
    <m/>
    <m/>
    <m/>
    <m/>
    <m/>
    <m/>
    <m/>
    <m/>
    <m/>
    <m/>
    <m/>
    <m/>
    <m/>
    <m/>
    <m/>
    <m/>
    <m/>
    <m/>
    <m/>
    <m/>
    <m/>
    <m/>
    <m/>
    <m/>
  </r>
  <r>
    <b v="0"/>
    <m/>
    <m/>
    <m/>
    <m/>
    <m/>
    <s v="III 101, 27 -2"/>
    <m/>
    <m/>
    <m/>
    <x v="1"/>
    <m/>
    <m/>
    <m/>
    <m/>
    <m/>
    <m/>
    <m/>
    <m/>
    <m/>
    <m/>
    <m/>
    <m/>
    <m/>
    <m/>
    <m/>
    <x v="5"/>
    <m/>
    <m/>
    <s v="f"/>
    <m/>
    <m/>
    <m/>
    <m/>
    <m/>
    <s v="Pa"/>
    <m/>
    <m/>
    <m/>
    <m/>
    <m/>
    <m/>
    <m/>
    <m/>
    <m/>
    <m/>
    <m/>
    <m/>
    <m/>
    <s v="60"/>
    <m/>
    <m/>
    <m/>
    <s v="n"/>
    <n v="0"/>
    <m/>
    <m/>
    <m/>
    <m/>
    <m/>
    <m/>
    <m/>
    <m/>
    <m/>
    <m/>
    <m/>
    <m/>
    <m/>
    <m/>
    <m/>
    <m/>
    <m/>
    <m/>
    <m/>
    <m/>
    <m/>
    <m/>
    <m/>
    <m/>
    <m/>
    <m/>
    <m/>
    <m/>
    <m/>
    <m/>
    <m/>
    <m/>
    <m/>
    <m/>
    <m/>
    <m/>
    <m/>
    <m/>
    <m/>
    <m/>
    <m/>
    <m/>
    <m/>
    <m/>
  </r>
  <r>
    <b v="1"/>
    <n v="1008"/>
    <s v="L-1557-169504190"/>
    <s v="999822306"/>
    <s v="Aal"/>
    <s v="https://portal.dnb.de/opac.htm?method=simpleSearch&amp;cqlMode=true&amp;query=idn%3D999822306"/>
    <s v="III 101, 27 a"/>
    <s v="III 101, 27 a"/>
    <m/>
    <m/>
    <x v="1"/>
    <m/>
    <m/>
    <m/>
    <m/>
    <m/>
    <m/>
    <m/>
    <m/>
    <m/>
    <m/>
    <m/>
    <m/>
    <m/>
    <m/>
    <m/>
    <x v="6"/>
    <m/>
    <m/>
    <s v="f/V"/>
    <m/>
    <m/>
    <m/>
    <m/>
    <m/>
    <s v="Pa"/>
    <m/>
    <m/>
    <m/>
    <m/>
    <m/>
    <m/>
    <m/>
    <m/>
    <m/>
    <m/>
    <m/>
    <m/>
    <m/>
    <s v="110"/>
    <m/>
    <m/>
    <m/>
    <s v="n"/>
    <n v="0"/>
    <m/>
    <m/>
    <m/>
    <m/>
    <m/>
    <m/>
    <m/>
    <m/>
    <m/>
    <m/>
    <m/>
    <m/>
    <m/>
    <m/>
    <m/>
    <m/>
    <m/>
    <m/>
    <m/>
    <m/>
    <m/>
    <m/>
    <m/>
    <m/>
    <m/>
    <m/>
    <m/>
    <m/>
    <m/>
    <m/>
    <m/>
    <m/>
    <m/>
    <m/>
    <m/>
    <m/>
    <m/>
    <m/>
    <m/>
    <m/>
    <m/>
    <m/>
    <m/>
    <m/>
  </r>
  <r>
    <b v="1"/>
    <n v="977"/>
    <s v="L-5305-31530958X"/>
    <s v="1066850593"/>
    <s v="Aaf"/>
    <s v="https://portal.dnb.de/opac.htm?method=simpleSearch&amp;cqlMode=true&amp;query=idn%3D1066850593"/>
    <s v="III 101, 28"/>
    <s v="III 101, 28"/>
    <m/>
    <m/>
    <x v="1"/>
    <m/>
    <m/>
    <m/>
    <m/>
    <m/>
    <m/>
    <m/>
    <m/>
    <m/>
    <m/>
    <m/>
    <m/>
    <m/>
    <m/>
    <m/>
    <x v="2"/>
    <m/>
    <m/>
    <s v="f"/>
    <m/>
    <s v="x"/>
    <m/>
    <m/>
    <m/>
    <s v="Pa"/>
    <m/>
    <m/>
    <m/>
    <m/>
    <m/>
    <m/>
    <m/>
    <m/>
    <m/>
    <m/>
    <m/>
    <m/>
    <m/>
    <s v="45"/>
    <m/>
    <m/>
    <m/>
    <s v="ja vor"/>
    <n v="1"/>
    <m/>
    <s v="Wellpappe"/>
    <m/>
    <m/>
    <m/>
    <m/>
    <m/>
    <m/>
    <m/>
    <s v="Umschlag (Leder pudert)"/>
    <m/>
    <s v="x"/>
    <s v="x"/>
    <m/>
    <m/>
    <m/>
    <m/>
    <m/>
    <m/>
    <m/>
    <m/>
    <m/>
    <m/>
    <n v="1"/>
    <s v="evtl. festigen mit Klucel"/>
    <m/>
    <m/>
    <m/>
    <m/>
    <m/>
    <m/>
    <m/>
    <m/>
    <m/>
    <m/>
    <m/>
    <m/>
    <m/>
    <m/>
    <m/>
    <m/>
    <m/>
    <m/>
    <m/>
  </r>
  <r>
    <b v="1"/>
    <n v="978"/>
    <s v="L-1548-315323426"/>
    <s v="1066865108"/>
    <s v="Aaf"/>
    <s v="https://portal.dnb.de/opac.htm?method=simpleSearch&amp;cqlMode=true&amp;query=idn%3D1066865108"/>
    <s v="III 101, 29"/>
    <s v="III 101, 29"/>
    <m/>
    <m/>
    <x v="1"/>
    <m/>
    <m/>
    <m/>
    <m/>
    <m/>
    <m/>
    <m/>
    <m/>
    <m/>
    <m/>
    <m/>
    <m/>
    <m/>
    <m/>
    <m/>
    <x v="2"/>
    <m/>
    <s v="x"/>
    <s v="f/V"/>
    <m/>
    <m/>
    <m/>
    <m/>
    <m/>
    <s v="Pa"/>
    <m/>
    <m/>
    <m/>
    <m/>
    <m/>
    <m/>
    <m/>
    <m/>
    <m/>
    <m/>
    <m/>
    <m/>
    <m/>
    <s v="45"/>
    <m/>
    <m/>
    <m/>
    <s v="n"/>
    <n v="0"/>
    <m/>
    <s v="Gewebe"/>
    <m/>
    <m/>
    <m/>
    <m/>
    <m/>
    <s v="Rücken ist bereits gebrochen, scheint aber stabil genug"/>
    <m/>
    <m/>
    <m/>
    <m/>
    <m/>
    <m/>
    <m/>
    <m/>
    <m/>
    <m/>
    <m/>
    <m/>
    <m/>
    <m/>
    <m/>
    <m/>
    <m/>
    <m/>
    <m/>
    <m/>
    <m/>
    <m/>
    <m/>
    <m/>
    <m/>
    <m/>
    <m/>
    <m/>
    <m/>
    <m/>
    <m/>
    <m/>
    <m/>
    <m/>
    <m/>
    <m/>
  </r>
  <r>
    <b v="1"/>
    <n v="980"/>
    <s v="L-1503-169953904"/>
    <s v="100005554X"/>
    <s v="Afl"/>
    <s v="https://portal.dnb.de/opac.htm?method=simpleSearch&amp;cqlMode=true&amp;query=idn%3D100005554X"/>
    <s v="III 101, 30"/>
    <s v="III 101, 30"/>
    <m/>
    <m/>
    <x v="1"/>
    <m/>
    <m/>
    <m/>
    <m/>
    <m/>
    <m/>
    <m/>
    <m/>
    <m/>
    <m/>
    <m/>
    <m/>
    <m/>
    <m/>
    <m/>
    <x v="2"/>
    <m/>
    <s v="x"/>
    <s v="f"/>
    <m/>
    <m/>
    <m/>
    <m/>
    <m/>
    <s v="Pa"/>
    <m/>
    <m/>
    <m/>
    <m/>
    <m/>
    <m/>
    <m/>
    <m/>
    <m/>
    <m/>
    <m/>
    <m/>
    <m/>
    <s v="110"/>
    <m/>
    <m/>
    <m/>
    <s v="n"/>
    <n v="0"/>
    <m/>
    <s v="Gewebe"/>
    <m/>
    <m/>
    <m/>
    <m/>
    <m/>
    <m/>
    <m/>
    <m/>
    <m/>
    <m/>
    <m/>
    <m/>
    <m/>
    <m/>
    <m/>
    <m/>
    <m/>
    <m/>
    <m/>
    <m/>
    <m/>
    <m/>
    <m/>
    <m/>
    <m/>
    <m/>
    <m/>
    <m/>
    <m/>
    <m/>
    <m/>
    <m/>
    <m/>
    <m/>
    <m/>
    <m/>
    <m/>
    <m/>
    <m/>
    <m/>
    <m/>
    <m/>
  </r>
  <r>
    <b v="1"/>
    <n v="979"/>
    <s v="L-1503-177699183"/>
    <s v="1002609763"/>
    <s v="Aal"/>
    <s v="https://portal.dnb.de/opac.htm?method=simpleSearch&amp;cqlMode=true&amp;query=idn%3D1002609763"/>
    <s v="III 101, 30 (angebunden?)"/>
    <s v="III 101, 30"/>
    <m/>
    <m/>
    <x v="0"/>
    <m/>
    <m/>
    <m/>
    <m/>
    <m/>
    <m/>
    <m/>
    <m/>
    <m/>
    <m/>
    <m/>
    <m/>
    <m/>
    <m/>
    <m/>
    <x v="0"/>
    <m/>
    <m/>
    <m/>
    <m/>
    <m/>
    <m/>
    <m/>
    <m/>
    <m/>
    <m/>
    <m/>
    <m/>
    <m/>
    <m/>
    <m/>
    <m/>
    <m/>
    <m/>
    <m/>
    <m/>
    <m/>
    <m/>
    <m/>
    <m/>
    <m/>
    <m/>
    <m/>
    <n v="0"/>
    <m/>
    <m/>
    <m/>
    <m/>
    <m/>
    <m/>
    <m/>
    <m/>
    <m/>
    <m/>
    <m/>
    <m/>
    <m/>
    <m/>
    <m/>
    <m/>
    <m/>
    <m/>
    <m/>
    <m/>
    <m/>
    <m/>
    <m/>
    <m/>
    <m/>
    <m/>
    <m/>
    <m/>
    <m/>
    <m/>
    <m/>
    <m/>
    <m/>
    <m/>
    <m/>
    <m/>
    <m/>
    <m/>
    <m/>
    <m/>
    <m/>
    <m/>
    <m/>
    <m/>
  </r>
  <r>
    <b v="1"/>
    <n v="981"/>
    <s v="L-1503-169954072"/>
    <s v="1000055663"/>
    <s v="Aal"/>
    <s v="https://portal.dnb.de/opac.htm?method=simpleSearch&amp;cqlMode=true&amp;query=idn%3D1000055663"/>
    <s v="III 101, 30 (angebunden?)"/>
    <s v="III 101, 30"/>
    <m/>
    <m/>
    <x v="0"/>
    <m/>
    <m/>
    <m/>
    <m/>
    <m/>
    <m/>
    <m/>
    <m/>
    <m/>
    <m/>
    <m/>
    <m/>
    <m/>
    <m/>
    <m/>
    <x v="0"/>
    <m/>
    <m/>
    <m/>
    <m/>
    <m/>
    <m/>
    <m/>
    <m/>
    <m/>
    <m/>
    <m/>
    <m/>
    <m/>
    <m/>
    <m/>
    <m/>
    <m/>
    <m/>
    <m/>
    <m/>
    <m/>
    <m/>
    <m/>
    <m/>
    <m/>
    <m/>
    <m/>
    <n v="0"/>
    <m/>
    <m/>
    <m/>
    <m/>
    <m/>
    <m/>
    <m/>
    <m/>
    <m/>
    <m/>
    <m/>
    <m/>
    <m/>
    <m/>
    <m/>
    <m/>
    <m/>
    <m/>
    <m/>
    <m/>
    <m/>
    <m/>
    <m/>
    <m/>
    <m/>
    <m/>
    <m/>
    <m/>
    <m/>
    <m/>
    <m/>
    <m/>
    <m/>
    <m/>
    <m/>
    <m/>
    <m/>
    <m/>
    <m/>
    <m/>
    <m/>
    <m/>
    <m/>
    <m/>
  </r>
  <r>
    <b v="1"/>
    <n v="982"/>
    <s v="L-1524-315461527"/>
    <s v="1066933421"/>
    <s v="Aaf"/>
    <s v="https://portal.dnb.de/opac.htm?method=simpleSearch&amp;cqlMode=true&amp;query=idn%3D1066933421"/>
    <s v="III 101, 31"/>
    <s v="III 101, 31"/>
    <m/>
    <m/>
    <x v="1"/>
    <m/>
    <m/>
    <m/>
    <m/>
    <m/>
    <m/>
    <m/>
    <m/>
    <m/>
    <m/>
    <m/>
    <m/>
    <m/>
    <m/>
    <m/>
    <x v="6"/>
    <m/>
    <m/>
    <s v="f"/>
    <m/>
    <m/>
    <m/>
    <m/>
    <m/>
    <s v="Pa"/>
    <m/>
    <m/>
    <m/>
    <m/>
    <m/>
    <m/>
    <m/>
    <m/>
    <m/>
    <m/>
    <m/>
    <m/>
    <m/>
    <s v="110"/>
    <m/>
    <s v="x"/>
    <s v="x"/>
    <s v="n"/>
    <n v="0"/>
    <m/>
    <m/>
    <m/>
    <m/>
    <m/>
    <m/>
    <m/>
    <m/>
    <m/>
    <m/>
    <m/>
    <m/>
    <m/>
    <m/>
    <m/>
    <m/>
    <m/>
    <m/>
    <m/>
    <m/>
    <m/>
    <m/>
    <m/>
    <m/>
    <m/>
    <m/>
    <m/>
    <m/>
    <m/>
    <m/>
    <m/>
    <m/>
    <m/>
    <m/>
    <m/>
    <m/>
    <m/>
    <m/>
    <m/>
    <m/>
    <m/>
    <m/>
    <m/>
    <m/>
  </r>
  <r>
    <b v="1"/>
    <n v="983"/>
    <s v="L-1551-177066873"/>
    <s v="1002341744"/>
    <s v="Aal"/>
    <s v="https://portal.dnb.de/opac.htm?method=simpleSearch&amp;cqlMode=true&amp;query=idn%3D1002341744"/>
    <s v="III 101, 32"/>
    <s v="III 101, 32"/>
    <m/>
    <m/>
    <x v="1"/>
    <m/>
    <m/>
    <m/>
    <m/>
    <m/>
    <m/>
    <m/>
    <m/>
    <m/>
    <m/>
    <m/>
    <m/>
    <m/>
    <m/>
    <m/>
    <x v="2"/>
    <m/>
    <s v="x"/>
    <s v="f"/>
    <m/>
    <m/>
    <m/>
    <m/>
    <m/>
    <s v="Pa"/>
    <m/>
    <m/>
    <m/>
    <m/>
    <m/>
    <m/>
    <m/>
    <m/>
    <m/>
    <m/>
    <m/>
    <m/>
    <m/>
    <s v="110"/>
    <m/>
    <s v="x"/>
    <s v="x"/>
    <s v="n"/>
    <n v="0"/>
    <m/>
    <s v="Gewebe"/>
    <m/>
    <m/>
    <m/>
    <m/>
    <m/>
    <m/>
    <m/>
    <m/>
    <m/>
    <m/>
    <m/>
    <m/>
    <m/>
    <m/>
    <m/>
    <m/>
    <m/>
    <m/>
    <m/>
    <m/>
    <m/>
    <m/>
    <m/>
    <m/>
    <m/>
    <m/>
    <m/>
    <m/>
    <m/>
    <m/>
    <m/>
    <m/>
    <m/>
    <m/>
    <m/>
    <m/>
    <m/>
    <m/>
    <m/>
    <m/>
    <m/>
    <m/>
  </r>
  <r>
    <b v="1"/>
    <n v="984"/>
    <s v="L-1552-166775851"/>
    <s v="998707805"/>
    <s v="Aal"/>
    <s v="https://portal.dnb.de/opac.htm?method=simpleSearch&amp;cqlMode=true&amp;query=idn%3D998707805"/>
    <s v="III 101, 33"/>
    <s v="III 101, 33"/>
    <m/>
    <m/>
    <x v="1"/>
    <m/>
    <m/>
    <m/>
    <m/>
    <m/>
    <m/>
    <m/>
    <m/>
    <m/>
    <m/>
    <m/>
    <m/>
    <m/>
    <m/>
    <m/>
    <x v="7"/>
    <m/>
    <m/>
    <s v="h"/>
    <m/>
    <m/>
    <m/>
    <m/>
    <m/>
    <s v="Pa"/>
    <m/>
    <m/>
    <m/>
    <m/>
    <m/>
    <m/>
    <m/>
    <m/>
    <m/>
    <m/>
    <m/>
    <m/>
    <m/>
    <s v="60"/>
    <m/>
    <m/>
    <m/>
    <s v="n"/>
    <n v="0"/>
    <m/>
    <m/>
    <m/>
    <m/>
    <m/>
    <m/>
    <m/>
    <m/>
    <m/>
    <m/>
    <m/>
    <m/>
    <m/>
    <m/>
    <m/>
    <m/>
    <m/>
    <m/>
    <m/>
    <m/>
    <m/>
    <m/>
    <m/>
    <m/>
    <m/>
    <m/>
    <m/>
    <m/>
    <m/>
    <m/>
    <m/>
    <m/>
    <m/>
    <m/>
    <m/>
    <m/>
    <m/>
    <m/>
    <m/>
    <m/>
    <m/>
    <m/>
    <m/>
    <m/>
  </r>
  <r>
    <b v="1"/>
    <n v="986"/>
    <s v="L-1540-158110234"/>
    <s v="994827342"/>
    <s v="Aal"/>
    <s v="https://portal.dnb.de/opac.htm?method=simpleSearch&amp;cqlMode=true&amp;query=idn%3D994827342"/>
    <s v="III 101, 34"/>
    <s v="III 101, 34"/>
    <m/>
    <m/>
    <x v="1"/>
    <m/>
    <m/>
    <m/>
    <m/>
    <m/>
    <m/>
    <m/>
    <m/>
    <m/>
    <m/>
    <m/>
    <m/>
    <m/>
    <m/>
    <m/>
    <x v="5"/>
    <m/>
    <m/>
    <s v="h/E"/>
    <m/>
    <m/>
    <m/>
    <m/>
    <m/>
    <s v="Pa"/>
    <m/>
    <m/>
    <m/>
    <m/>
    <m/>
    <m/>
    <m/>
    <m/>
    <m/>
    <m/>
    <m/>
    <m/>
    <m/>
    <s v="110"/>
    <m/>
    <m/>
    <m/>
    <s v="n"/>
    <n v="0"/>
    <m/>
    <m/>
    <m/>
    <m/>
    <m/>
    <m/>
    <m/>
    <m/>
    <m/>
    <m/>
    <m/>
    <m/>
    <m/>
    <m/>
    <m/>
    <m/>
    <m/>
    <m/>
    <m/>
    <m/>
    <m/>
    <m/>
    <m/>
    <m/>
    <m/>
    <m/>
    <m/>
    <m/>
    <m/>
    <m/>
    <m/>
    <m/>
    <m/>
    <m/>
    <m/>
    <m/>
    <m/>
    <m/>
    <m/>
    <m/>
    <m/>
    <m/>
    <m/>
    <m/>
  </r>
  <r>
    <b v="1"/>
    <n v="985"/>
    <s v="L-1540-161526535"/>
    <s v="995989699"/>
    <s v="Aal"/>
    <s v="https://portal.dnb.de/opac.htm?method=simpleSearch&amp;cqlMode=true&amp;query=idn%3D995989699"/>
    <s v="III 101, 34 (angebunden?)"/>
    <s v="III 101, 34"/>
    <m/>
    <m/>
    <x v="0"/>
    <m/>
    <m/>
    <m/>
    <m/>
    <m/>
    <m/>
    <m/>
    <m/>
    <m/>
    <m/>
    <m/>
    <m/>
    <m/>
    <m/>
    <m/>
    <x v="0"/>
    <m/>
    <m/>
    <m/>
    <m/>
    <m/>
    <m/>
    <m/>
    <m/>
    <m/>
    <m/>
    <m/>
    <m/>
    <m/>
    <m/>
    <m/>
    <m/>
    <m/>
    <m/>
    <m/>
    <m/>
    <m/>
    <m/>
    <m/>
    <m/>
    <m/>
    <m/>
    <m/>
    <n v="0"/>
    <m/>
    <m/>
    <m/>
    <m/>
    <m/>
    <m/>
    <m/>
    <m/>
    <m/>
    <m/>
    <m/>
    <m/>
    <m/>
    <m/>
    <m/>
    <m/>
    <m/>
    <m/>
    <m/>
    <m/>
    <m/>
    <m/>
    <m/>
    <m/>
    <m/>
    <m/>
    <m/>
    <m/>
    <m/>
    <m/>
    <m/>
    <m/>
    <m/>
    <m/>
    <m/>
    <m/>
    <m/>
    <m/>
    <m/>
    <m/>
    <m/>
    <m/>
    <m/>
    <m/>
  </r>
  <r>
    <b v="1"/>
    <n v="987"/>
    <s v="L-1555-177913347"/>
    <s v="1002741084"/>
    <s v="Aal"/>
    <s v="https://portal.dnb.de/opac.htm?method=simpleSearch&amp;cqlMode=true&amp;query=idn%3D1002741084"/>
    <s v="III 101, 35"/>
    <s v="III 101, 35"/>
    <m/>
    <m/>
    <x v="2"/>
    <m/>
    <m/>
    <m/>
    <m/>
    <m/>
    <m/>
    <m/>
    <m/>
    <m/>
    <m/>
    <m/>
    <m/>
    <m/>
    <m/>
    <m/>
    <x v="7"/>
    <m/>
    <m/>
    <s v="h/E"/>
    <m/>
    <m/>
    <m/>
    <m/>
    <m/>
    <s v="Pa"/>
    <m/>
    <m/>
    <m/>
    <m/>
    <m/>
    <m/>
    <m/>
    <m/>
    <m/>
    <m/>
    <m/>
    <m/>
    <m/>
    <s v="110"/>
    <m/>
    <m/>
    <m/>
    <s v="n"/>
    <n v="0"/>
    <m/>
    <s v="Gewebe"/>
    <m/>
    <m/>
    <m/>
    <m/>
    <m/>
    <m/>
    <m/>
    <m/>
    <m/>
    <m/>
    <m/>
    <m/>
    <m/>
    <m/>
    <m/>
    <m/>
    <m/>
    <m/>
    <m/>
    <m/>
    <m/>
    <m/>
    <m/>
    <m/>
    <m/>
    <m/>
    <m/>
    <m/>
    <m/>
    <m/>
    <m/>
    <m/>
    <m/>
    <m/>
    <m/>
    <m/>
    <m/>
    <m/>
    <m/>
    <m/>
    <m/>
    <m/>
  </r>
  <r>
    <b v="1"/>
    <n v="988"/>
    <s v="L-1550-154864390"/>
    <s v="994245459"/>
    <s v="Aal"/>
    <s v="https://portal.dnb.de/opac.htm?method=simpleSearch&amp;cqlMode=true&amp;query=idn%3D994245459"/>
    <s v="III 101, 36"/>
    <s v="III 101, 36"/>
    <m/>
    <m/>
    <x v="1"/>
    <m/>
    <m/>
    <m/>
    <m/>
    <m/>
    <m/>
    <m/>
    <m/>
    <m/>
    <m/>
    <m/>
    <m/>
    <m/>
    <m/>
    <m/>
    <x v="3"/>
    <m/>
    <m/>
    <s v="f"/>
    <m/>
    <m/>
    <m/>
    <m/>
    <m/>
    <s v="Pa"/>
    <m/>
    <m/>
    <m/>
    <m/>
    <m/>
    <m/>
    <m/>
    <m/>
    <m/>
    <m/>
    <m/>
    <m/>
    <m/>
    <s v="110"/>
    <m/>
    <m/>
    <m/>
    <s v="n"/>
    <n v="0"/>
    <m/>
    <s v="Gewebe"/>
    <m/>
    <m/>
    <m/>
    <m/>
    <m/>
    <m/>
    <m/>
    <m/>
    <m/>
    <m/>
    <m/>
    <m/>
    <m/>
    <m/>
    <m/>
    <m/>
    <m/>
    <m/>
    <m/>
    <m/>
    <m/>
    <m/>
    <m/>
    <m/>
    <m/>
    <m/>
    <m/>
    <m/>
    <m/>
    <m/>
    <m/>
    <m/>
    <m/>
    <m/>
    <m/>
    <m/>
    <m/>
    <m/>
    <m/>
    <m/>
    <m/>
    <m/>
  </r>
  <r>
    <b v="1"/>
    <n v="989"/>
    <s v="L-1540-163763593"/>
    <s v="997391812"/>
    <s v="Aal"/>
    <s v="https://portal.dnb.de/opac.htm?method=simpleSearch&amp;cqlMode=true&amp;query=idn%3D997391812"/>
    <s v="III 101, 37"/>
    <s v="III 101, 37"/>
    <m/>
    <m/>
    <x v="2"/>
    <m/>
    <m/>
    <m/>
    <m/>
    <m/>
    <m/>
    <m/>
    <m/>
    <m/>
    <m/>
    <m/>
    <m/>
    <m/>
    <m/>
    <m/>
    <x v="7"/>
    <m/>
    <s v="x"/>
    <s v="h"/>
    <m/>
    <m/>
    <m/>
    <m/>
    <m/>
    <s v="Pa"/>
    <m/>
    <m/>
    <m/>
    <m/>
    <m/>
    <m/>
    <m/>
    <m/>
    <m/>
    <m/>
    <m/>
    <n v="2"/>
    <m/>
    <s v="110"/>
    <m/>
    <m/>
    <m/>
    <s v="n"/>
    <n v="0"/>
    <m/>
    <s v="Gewebe"/>
    <m/>
    <m/>
    <m/>
    <m/>
    <m/>
    <m/>
    <m/>
    <m/>
    <m/>
    <m/>
    <m/>
    <m/>
    <m/>
    <m/>
    <m/>
    <m/>
    <m/>
    <m/>
    <m/>
    <m/>
    <m/>
    <m/>
    <m/>
    <m/>
    <m/>
    <m/>
    <m/>
    <m/>
    <m/>
    <m/>
    <m/>
    <m/>
    <m/>
    <m/>
    <m/>
    <m/>
    <m/>
    <m/>
    <m/>
    <m/>
    <m/>
    <m/>
  </r>
  <r>
    <b v="1"/>
    <n v="990"/>
    <s v="L-1540-169770877"/>
    <s v="999958127"/>
    <s v="Aal"/>
    <s v="https://portal.dnb.de/opac.htm?method=simpleSearch&amp;cqlMode=true&amp;query=idn%3D999958127"/>
    <s v="III 101, 37"/>
    <s v="III 101, 37"/>
    <m/>
    <m/>
    <x v="0"/>
    <m/>
    <m/>
    <m/>
    <m/>
    <m/>
    <m/>
    <m/>
    <m/>
    <m/>
    <m/>
    <m/>
    <m/>
    <m/>
    <m/>
    <m/>
    <x v="0"/>
    <m/>
    <m/>
    <m/>
    <m/>
    <m/>
    <m/>
    <m/>
    <m/>
    <m/>
    <m/>
    <m/>
    <m/>
    <m/>
    <m/>
    <m/>
    <m/>
    <m/>
    <m/>
    <m/>
    <m/>
    <m/>
    <m/>
    <m/>
    <m/>
    <m/>
    <m/>
    <m/>
    <n v="0"/>
    <m/>
    <m/>
    <m/>
    <m/>
    <m/>
    <m/>
    <m/>
    <m/>
    <m/>
    <m/>
    <m/>
    <m/>
    <m/>
    <m/>
    <m/>
    <m/>
    <m/>
    <m/>
    <m/>
    <m/>
    <m/>
    <m/>
    <m/>
    <m/>
    <m/>
    <m/>
    <m/>
    <m/>
    <m/>
    <m/>
    <m/>
    <m/>
    <m/>
    <m/>
    <m/>
    <m/>
    <m/>
    <m/>
    <m/>
    <m/>
    <m/>
    <m/>
    <m/>
    <m/>
  </r>
  <r>
    <b v="1"/>
    <n v="991"/>
    <s v="L-1540-169496759"/>
    <s v="99981530X"/>
    <s v="Aal"/>
    <s v="https://portal.dnb.de/opac.htm?method=simpleSearch&amp;cqlMode=true&amp;query=idn%3D99981530X"/>
    <s v="III 101, 38"/>
    <s v="III 101, 38"/>
    <m/>
    <m/>
    <x v="1"/>
    <m/>
    <m/>
    <m/>
    <m/>
    <m/>
    <m/>
    <m/>
    <m/>
    <m/>
    <m/>
    <m/>
    <m/>
    <m/>
    <m/>
    <m/>
    <x v="7"/>
    <m/>
    <s v="x"/>
    <s v="h/E"/>
    <m/>
    <m/>
    <m/>
    <m/>
    <m/>
    <s v="Pa"/>
    <m/>
    <m/>
    <m/>
    <m/>
    <m/>
    <m/>
    <m/>
    <m/>
    <m/>
    <m/>
    <m/>
    <n v="4"/>
    <m/>
    <s v="110"/>
    <m/>
    <s v="x"/>
    <m/>
    <s v="n"/>
    <n v="0"/>
    <m/>
    <s v="Gewebe"/>
    <m/>
    <m/>
    <m/>
    <m/>
    <m/>
    <m/>
    <m/>
    <m/>
    <m/>
    <m/>
    <m/>
    <m/>
    <m/>
    <m/>
    <m/>
    <m/>
    <m/>
    <m/>
    <m/>
    <m/>
    <m/>
    <m/>
    <m/>
    <m/>
    <m/>
    <m/>
    <m/>
    <m/>
    <m/>
    <m/>
    <m/>
    <m/>
    <m/>
    <m/>
    <m/>
    <m/>
    <m/>
    <m/>
    <m/>
    <m/>
    <m/>
    <m/>
  </r>
  <r>
    <b v="1"/>
    <n v="992"/>
    <s v="L-1548-160341663"/>
    <s v="995639922"/>
    <s v="Aal"/>
    <s v="https://portal.dnb.de/opac.htm?method=simpleSearch&amp;cqlMode=true&amp;query=idn%3D995639922"/>
    <s v="III 101, 39"/>
    <s v="III 101, 39"/>
    <m/>
    <m/>
    <x v="1"/>
    <m/>
    <m/>
    <m/>
    <m/>
    <m/>
    <m/>
    <m/>
    <m/>
    <m/>
    <m/>
    <m/>
    <m/>
    <m/>
    <m/>
    <m/>
    <x v="7"/>
    <m/>
    <m/>
    <s v="h"/>
    <m/>
    <m/>
    <m/>
    <m/>
    <m/>
    <s v="Pa"/>
    <m/>
    <m/>
    <m/>
    <m/>
    <m/>
    <m/>
    <m/>
    <m/>
    <m/>
    <m/>
    <m/>
    <m/>
    <m/>
    <s v="110"/>
    <m/>
    <m/>
    <m/>
    <s v="n"/>
    <n v="0"/>
    <m/>
    <m/>
    <m/>
    <m/>
    <m/>
    <m/>
    <m/>
    <m/>
    <m/>
    <m/>
    <m/>
    <m/>
    <m/>
    <m/>
    <m/>
    <m/>
    <m/>
    <m/>
    <m/>
    <m/>
    <m/>
    <m/>
    <m/>
    <m/>
    <m/>
    <m/>
    <m/>
    <m/>
    <m/>
    <m/>
    <m/>
    <m/>
    <m/>
    <m/>
    <m/>
    <m/>
    <m/>
    <m/>
    <m/>
    <m/>
    <m/>
    <m/>
    <m/>
    <m/>
  </r>
  <r>
    <b v="1"/>
    <n v="993"/>
    <s v="L-1558-169513238"/>
    <s v="999831461"/>
    <s v="Aal"/>
    <s v="https://portal.dnb.de/opac.htm?method=simpleSearch&amp;cqlMode=true&amp;query=idn%3D999831461"/>
    <s v="III 101, 40"/>
    <s v="III 101, 40"/>
    <m/>
    <m/>
    <x v="1"/>
    <m/>
    <m/>
    <m/>
    <m/>
    <m/>
    <m/>
    <m/>
    <m/>
    <m/>
    <m/>
    <m/>
    <m/>
    <m/>
    <m/>
    <m/>
    <x v="9"/>
    <m/>
    <m/>
    <s v="h"/>
    <m/>
    <m/>
    <m/>
    <m/>
    <m/>
    <s v="Pa"/>
    <m/>
    <m/>
    <m/>
    <m/>
    <m/>
    <m/>
    <m/>
    <m/>
    <m/>
    <m/>
    <m/>
    <m/>
    <m/>
    <s v="110"/>
    <m/>
    <m/>
    <m/>
    <s v="n"/>
    <n v="0"/>
    <m/>
    <m/>
    <m/>
    <m/>
    <m/>
    <m/>
    <m/>
    <m/>
    <m/>
    <m/>
    <m/>
    <m/>
    <m/>
    <m/>
    <m/>
    <m/>
    <m/>
    <m/>
    <m/>
    <m/>
    <m/>
    <m/>
    <m/>
    <m/>
    <m/>
    <m/>
    <m/>
    <m/>
    <m/>
    <m/>
    <m/>
    <m/>
    <m/>
    <m/>
    <m/>
    <m/>
    <m/>
    <m/>
    <m/>
    <m/>
    <m/>
    <m/>
    <m/>
    <m/>
  </r>
  <r>
    <b v="1"/>
    <n v="994"/>
    <s v="L-1501-15663757X"/>
    <s v="994566255"/>
    <s v="Aal"/>
    <s v="https://portal.dnb.de/opac.htm?method=simpleSearch&amp;cqlMode=true&amp;query=idn%3D994566255"/>
    <s v="III 101, 41"/>
    <s v="III 101, 41"/>
    <m/>
    <m/>
    <x v="4"/>
    <m/>
    <m/>
    <m/>
    <m/>
    <m/>
    <m/>
    <m/>
    <m/>
    <m/>
    <m/>
    <m/>
    <m/>
    <m/>
    <m/>
    <m/>
    <x v="3"/>
    <m/>
    <m/>
    <s v="f"/>
    <m/>
    <m/>
    <m/>
    <m/>
    <s v="x"/>
    <s v="Pa"/>
    <m/>
    <m/>
    <m/>
    <m/>
    <m/>
    <m/>
    <m/>
    <m/>
    <m/>
    <s v="I/R"/>
    <s v="x"/>
    <m/>
    <m/>
    <s v="60"/>
    <m/>
    <m/>
    <m/>
    <s v="ja vor"/>
    <n v="0.5"/>
    <m/>
    <m/>
    <m/>
    <m/>
    <m/>
    <s v="x sauer"/>
    <s v="x"/>
    <m/>
    <m/>
    <s v="Box (sperrt)"/>
    <m/>
    <m/>
    <m/>
    <m/>
    <m/>
    <m/>
    <m/>
    <m/>
    <m/>
    <m/>
    <m/>
    <m/>
    <m/>
    <m/>
    <m/>
    <s v="x"/>
    <m/>
    <m/>
    <m/>
    <m/>
    <m/>
    <m/>
    <m/>
    <m/>
    <m/>
    <m/>
    <m/>
    <m/>
    <m/>
    <m/>
    <m/>
    <m/>
    <n v="0.5"/>
    <s v="Vorsatz trocken reinigen (v.a. hinten)"/>
  </r>
  <r>
    <b v="1"/>
    <n v="995"/>
    <s v="L-1536-17692017X"/>
    <s v="1002268591"/>
    <s v="Aal"/>
    <s v="https://portal.dnb.de/opac.htm?method=simpleSearch&amp;cqlMode=true&amp;query=idn%3D1002268591"/>
    <s v="III 101, 42"/>
    <s v="III 101, 42"/>
    <m/>
    <m/>
    <x v="2"/>
    <m/>
    <m/>
    <m/>
    <m/>
    <m/>
    <m/>
    <m/>
    <m/>
    <m/>
    <m/>
    <m/>
    <m/>
    <m/>
    <m/>
    <m/>
    <x v="7"/>
    <m/>
    <m/>
    <s v="h"/>
    <m/>
    <m/>
    <m/>
    <m/>
    <m/>
    <s v="Pa"/>
    <m/>
    <m/>
    <m/>
    <m/>
    <m/>
    <m/>
    <m/>
    <m/>
    <m/>
    <m/>
    <m/>
    <m/>
    <m/>
    <s v="110"/>
    <m/>
    <m/>
    <m/>
    <s v="ja vor"/>
    <n v="1.5"/>
    <m/>
    <m/>
    <m/>
    <m/>
    <m/>
    <s v="x sauer"/>
    <s v="x"/>
    <m/>
    <m/>
    <m/>
    <m/>
    <m/>
    <m/>
    <m/>
    <m/>
    <m/>
    <m/>
    <m/>
    <m/>
    <m/>
    <m/>
    <m/>
    <m/>
    <m/>
    <m/>
    <m/>
    <m/>
    <m/>
    <m/>
    <s v="x"/>
    <m/>
    <m/>
    <m/>
    <s v="x"/>
    <m/>
    <m/>
    <m/>
    <m/>
    <m/>
    <s v="x"/>
    <m/>
    <m/>
    <n v="1.5"/>
    <m/>
  </r>
  <r>
    <b v="1"/>
    <n v="996"/>
    <s v="L-2012-327106"/>
    <s v="1026393566"/>
    <s v="Aa"/>
    <s v="https://portal.dnb.de/opac.htm?method=simpleSearch&amp;cqlMode=true&amp;query=idn%3D1026393566"/>
    <s v="III 101, 43"/>
    <s v="III 101, 43"/>
    <m/>
    <m/>
    <x v="2"/>
    <m/>
    <m/>
    <m/>
    <m/>
    <m/>
    <m/>
    <m/>
    <m/>
    <m/>
    <m/>
    <m/>
    <m/>
    <m/>
    <m/>
    <m/>
    <x v="5"/>
    <m/>
    <m/>
    <s v="h"/>
    <m/>
    <m/>
    <m/>
    <m/>
    <m/>
    <s v="Pa"/>
    <m/>
    <m/>
    <m/>
    <m/>
    <m/>
    <m/>
    <m/>
    <m/>
    <m/>
    <s v="K"/>
    <s v="x"/>
    <n v="0"/>
    <s v="x"/>
    <s v="110"/>
    <m/>
    <m/>
    <m/>
    <s v="ja vor"/>
    <n v="0.5"/>
    <m/>
    <m/>
    <m/>
    <m/>
    <s v="x"/>
    <m/>
    <m/>
    <m/>
    <m/>
    <m/>
    <m/>
    <m/>
    <s v="x"/>
    <m/>
    <m/>
    <m/>
    <m/>
    <m/>
    <m/>
    <m/>
    <m/>
    <m/>
    <m/>
    <n v="0.5"/>
    <m/>
    <m/>
    <m/>
    <m/>
    <m/>
    <m/>
    <m/>
    <m/>
    <m/>
    <m/>
    <m/>
    <m/>
    <m/>
    <m/>
    <m/>
    <m/>
    <m/>
    <m/>
    <m/>
    <m/>
  </r>
  <r>
    <b v="1"/>
    <n v="997"/>
    <s v="L-2019-302232"/>
    <s v="118582569X"/>
    <s v="Aa"/>
    <s v="https://portal.dnb.de/opac.htm?method=simpleSearch&amp;cqlMode=true&amp;query=idn%3D118582569X"/>
    <s v="III 101, 44"/>
    <s v="III 101, 44"/>
    <m/>
    <m/>
    <x v="1"/>
    <m/>
    <m/>
    <m/>
    <m/>
    <m/>
    <m/>
    <m/>
    <m/>
    <m/>
    <m/>
    <m/>
    <m/>
    <m/>
    <m/>
    <m/>
    <x v="7"/>
    <m/>
    <m/>
    <s v="h"/>
    <m/>
    <m/>
    <m/>
    <m/>
    <m/>
    <s v="Pa"/>
    <m/>
    <m/>
    <m/>
    <m/>
    <m/>
    <m/>
    <m/>
    <m/>
    <m/>
    <m/>
    <m/>
    <m/>
    <m/>
    <s v="110"/>
    <m/>
    <m/>
    <m/>
    <s v="n"/>
    <n v="0"/>
    <m/>
    <m/>
    <m/>
    <m/>
    <s v="x"/>
    <m/>
    <m/>
    <m/>
    <m/>
    <m/>
    <m/>
    <m/>
    <m/>
    <m/>
    <m/>
    <m/>
    <m/>
    <m/>
    <m/>
    <m/>
    <m/>
    <m/>
    <m/>
    <m/>
    <m/>
    <m/>
    <m/>
    <m/>
    <m/>
    <m/>
    <m/>
    <m/>
    <m/>
    <m/>
    <m/>
    <m/>
    <m/>
    <m/>
    <m/>
    <m/>
    <m/>
    <m/>
    <m/>
    <m/>
  </r>
  <r>
    <b v="1"/>
    <n v="1014"/>
    <s v="L-1505-31549025X"/>
    <s v="1066959722"/>
    <s v="Aaf"/>
    <s v="https://portal.dnb.de/opac.htm?method=simpleSearch&amp;cqlMode=true&amp;query=idn%3D1066959722"/>
    <s v="III 102, 1"/>
    <s v="III 102, 1"/>
    <m/>
    <m/>
    <x v="2"/>
    <m/>
    <m/>
    <m/>
    <m/>
    <m/>
    <m/>
    <m/>
    <m/>
    <m/>
    <m/>
    <m/>
    <m/>
    <m/>
    <m/>
    <m/>
    <x v="6"/>
    <s v="x"/>
    <m/>
    <s v="h/E"/>
    <m/>
    <m/>
    <m/>
    <m/>
    <m/>
    <s v="Pa"/>
    <m/>
    <m/>
    <m/>
    <m/>
    <m/>
    <m/>
    <m/>
    <m/>
    <m/>
    <m/>
    <m/>
    <m/>
    <m/>
    <s v="110"/>
    <m/>
    <m/>
    <m/>
    <s v="n"/>
    <n v="0"/>
    <m/>
    <m/>
    <m/>
    <s v="x"/>
    <m/>
    <m/>
    <m/>
    <m/>
    <m/>
    <m/>
    <m/>
    <m/>
    <m/>
    <m/>
    <m/>
    <m/>
    <m/>
    <m/>
    <m/>
    <m/>
    <m/>
    <m/>
    <m/>
    <m/>
    <m/>
    <m/>
    <m/>
    <m/>
    <m/>
    <m/>
    <m/>
    <m/>
    <m/>
    <m/>
    <m/>
    <m/>
    <m/>
    <m/>
    <m/>
    <m/>
    <m/>
    <m/>
    <m/>
    <m/>
  </r>
  <r>
    <b v="1"/>
    <n v="1015"/>
    <s v="L-1516-315491884"/>
    <s v="1066961492"/>
    <s v="Aaf"/>
    <s v="https://portal.dnb.de/opac.htm?method=simpleSearch&amp;cqlMode=true&amp;query=idn%3D1066961492"/>
    <s v="III 103, 1"/>
    <s v="III 103, 1"/>
    <m/>
    <m/>
    <x v="1"/>
    <m/>
    <m/>
    <m/>
    <m/>
    <m/>
    <m/>
    <m/>
    <m/>
    <m/>
    <m/>
    <m/>
    <m/>
    <m/>
    <m/>
    <m/>
    <x v="9"/>
    <m/>
    <m/>
    <s v="h/E"/>
    <m/>
    <m/>
    <m/>
    <m/>
    <m/>
    <s v="Pa"/>
    <m/>
    <m/>
    <m/>
    <m/>
    <m/>
    <m/>
    <m/>
    <m/>
    <m/>
    <m/>
    <m/>
    <m/>
    <m/>
    <s v="110"/>
    <m/>
    <m/>
    <m/>
    <s v="n"/>
    <n v="0"/>
    <m/>
    <m/>
    <m/>
    <m/>
    <m/>
    <m/>
    <m/>
    <m/>
    <m/>
    <m/>
    <m/>
    <m/>
    <m/>
    <m/>
    <m/>
    <m/>
    <m/>
    <m/>
    <m/>
    <m/>
    <m/>
    <m/>
    <m/>
    <m/>
    <m/>
    <m/>
    <m/>
    <m/>
    <m/>
    <m/>
    <m/>
    <m/>
    <m/>
    <m/>
    <m/>
    <m/>
    <m/>
    <m/>
    <m/>
    <m/>
    <m/>
    <m/>
    <m/>
    <m/>
  </r>
  <r>
    <b v="0"/>
    <n v="1021"/>
    <s v="L-1515-169171450"/>
    <s v="999799924"/>
    <m/>
    <s v="https://portal.dnb.de/opac.htm?method=simpleSearch&amp;cqlMode=true&amp;query=idn%3D999799924"/>
    <s v="III 103, 1a"/>
    <m/>
    <m/>
    <m/>
    <x v="2"/>
    <m/>
    <m/>
    <m/>
    <m/>
    <m/>
    <m/>
    <m/>
    <m/>
    <m/>
    <m/>
    <m/>
    <m/>
    <m/>
    <m/>
    <m/>
    <x v="3"/>
    <m/>
    <s v="x"/>
    <s v="f"/>
    <m/>
    <m/>
    <m/>
    <m/>
    <m/>
    <s v="Pa"/>
    <m/>
    <m/>
    <m/>
    <m/>
    <m/>
    <m/>
    <m/>
    <m/>
    <m/>
    <m/>
    <m/>
    <m/>
    <m/>
    <s v="60"/>
    <m/>
    <m/>
    <m/>
    <s v="ja vor"/>
    <n v="1"/>
    <m/>
    <m/>
    <m/>
    <s v="x"/>
    <m/>
    <m/>
    <m/>
    <m/>
    <m/>
    <m/>
    <m/>
    <m/>
    <m/>
    <m/>
    <m/>
    <m/>
    <m/>
    <s v="x"/>
    <m/>
    <m/>
    <m/>
    <m/>
    <m/>
    <n v="1"/>
    <s v="Schonernagel aus Holz hinten unten rechts fragil: loses Fragment gehört auf Position 4-6"/>
    <m/>
    <m/>
    <m/>
    <m/>
    <m/>
    <m/>
    <m/>
    <m/>
    <m/>
    <m/>
    <m/>
    <m/>
    <m/>
    <m/>
    <m/>
    <m/>
    <m/>
    <m/>
    <m/>
  </r>
  <r>
    <b v="1"/>
    <m/>
    <s v="L-1515-783813759"/>
    <s v="1262282411"/>
    <s v="Qd"/>
    <m/>
    <s v="III 103, 1a"/>
    <s v="III 103, 1a"/>
    <m/>
    <m/>
    <x v="0"/>
    <m/>
    <m/>
    <m/>
    <m/>
    <m/>
    <m/>
    <m/>
    <m/>
    <m/>
    <m/>
    <m/>
    <m/>
    <m/>
    <m/>
    <m/>
    <x v="0"/>
    <m/>
    <m/>
    <m/>
    <m/>
    <m/>
    <m/>
    <m/>
    <m/>
    <m/>
    <m/>
    <m/>
    <m/>
    <m/>
    <m/>
    <m/>
    <m/>
    <m/>
    <m/>
    <m/>
    <m/>
    <m/>
    <m/>
    <m/>
    <m/>
    <m/>
    <m/>
    <m/>
    <m/>
    <m/>
    <m/>
    <m/>
    <m/>
    <m/>
    <m/>
    <m/>
    <m/>
    <m/>
    <m/>
    <m/>
    <m/>
    <m/>
    <m/>
    <m/>
    <m/>
    <m/>
    <m/>
    <m/>
    <m/>
    <m/>
    <m/>
    <m/>
    <m/>
    <m/>
    <m/>
    <m/>
    <m/>
    <m/>
    <m/>
    <m/>
    <m/>
    <m/>
    <m/>
    <m/>
    <m/>
    <m/>
    <m/>
    <m/>
    <m/>
    <m/>
    <m/>
    <m/>
    <m/>
  </r>
  <r>
    <b v="0"/>
    <n v="1020"/>
    <s v="L-1515-169169995"/>
    <s v="999798227"/>
    <m/>
    <s v="https://portal.dnb.de/opac.htm?method=simpleSearch&amp;cqlMode=true&amp;query=idn%3D999798227"/>
    <s v="III 103, 1a (angebunden)"/>
    <m/>
    <m/>
    <m/>
    <x v="0"/>
    <m/>
    <m/>
    <m/>
    <m/>
    <m/>
    <m/>
    <m/>
    <m/>
    <m/>
    <m/>
    <m/>
    <m/>
    <m/>
    <m/>
    <m/>
    <x v="0"/>
    <m/>
    <m/>
    <m/>
    <m/>
    <m/>
    <m/>
    <m/>
    <m/>
    <m/>
    <m/>
    <m/>
    <m/>
    <m/>
    <m/>
    <m/>
    <m/>
    <m/>
    <m/>
    <m/>
    <m/>
    <m/>
    <m/>
    <m/>
    <m/>
    <m/>
    <m/>
    <m/>
    <n v="0"/>
    <m/>
    <m/>
    <m/>
    <m/>
    <m/>
    <m/>
    <m/>
    <m/>
    <m/>
    <m/>
    <m/>
    <m/>
    <m/>
    <m/>
    <m/>
    <m/>
    <m/>
    <m/>
    <m/>
    <m/>
    <m/>
    <m/>
    <m/>
    <m/>
    <m/>
    <m/>
    <m/>
    <m/>
    <m/>
    <m/>
    <m/>
    <m/>
    <m/>
    <m/>
    <m/>
    <m/>
    <m/>
    <m/>
    <m/>
    <m/>
    <m/>
    <m/>
    <m/>
    <m/>
  </r>
  <r>
    <b v="0"/>
    <n v="1022"/>
    <s v="L-1532-169952711"/>
    <s v="1000054292"/>
    <m/>
    <s v="https://portal.dnb.de/opac.htm?method=simpleSearch&amp;cqlMode=true&amp;query=idn%3D1000054292"/>
    <s v="III 103, 1a (angebunden)"/>
    <m/>
    <m/>
    <m/>
    <x v="0"/>
    <m/>
    <m/>
    <m/>
    <m/>
    <m/>
    <m/>
    <m/>
    <m/>
    <m/>
    <m/>
    <m/>
    <m/>
    <m/>
    <m/>
    <m/>
    <x v="0"/>
    <m/>
    <m/>
    <m/>
    <m/>
    <m/>
    <m/>
    <m/>
    <m/>
    <m/>
    <m/>
    <m/>
    <m/>
    <m/>
    <m/>
    <m/>
    <m/>
    <m/>
    <m/>
    <m/>
    <m/>
    <m/>
    <m/>
    <m/>
    <m/>
    <m/>
    <m/>
    <m/>
    <n v="0"/>
    <m/>
    <m/>
    <m/>
    <m/>
    <m/>
    <m/>
    <m/>
    <m/>
    <m/>
    <m/>
    <m/>
    <m/>
    <m/>
    <m/>
    <m/>
    <m/>
    <m/>
    <m/>
    <m/>
    <m/>
    <m/>
    <m/>
    <m/>
    <m/>
    <m/>
    <m/>
    <m/>
    <m/>
    <m/>
    <m/>
    <m/>
    <m/>
    <m/>
    <m/>
    <m/>
    <m/>
    <m/>
    <m/>
    <m/>
    <m/>
    <m/>
    <m/>
    <m/>
    <m/>
  </r>
  <r>
    <b v="1"/>
    <n v="1025"/>
    <s v="L-1520-155918680"/>
    <s v="994429207"/>
    <s v="Aal"/>
    <s v="https://portal.dnb.de/opac.htm?method=simpleSearch&amp;cqlMode=true&amp;query=idn%3D994429207"/>
    <s v="III 103, 1b"/>
    <s v="III 103, 1b"/>
    <m/>
    <m/>
    <x v="2"/>
    <m/>
    <m/>
    <m/>
    <m/>
    <m/>
    <m/>
    <m/>
    <m/>
    <m/>
    <m/>
    <m/>
    <m/>
    <m/>
    <m/>
    <m/>
    <x v="3"/>
    <m/>
    <s v="x"/>
    <s v="f"/>
    <m/>
    <m/>
    <m/>
    <m/>
    <m/>
    <s v="Pa"/>
    <m/>
    <m/>
    <m/>
    <m/>
    <m/>
    <m/>
    <m/>
    <m/>
    <m/>
    <m/>
    <m/>
    <n v="4"/>
    <s v="x"/>
    <s v="80"/>
    <m/>
    <m/>
    <m/>
    <s v="n"/>
    <n v="0"/>
    <m/>
    <s v="Gewebe"/>
    <m/>
    <m/>
    <m/>
    <m/>
    <m/>
    <m/>
    <m/>
    <m/>
    <m/>
    <m/>
    <m/>
    <m/>
    <m/>
    <m/>
    <m/>
    <m/>
    <m/>
    <m/>
    <m/>
    <m/>
    <m/>
    <m/>
    <m/>
    <m/>
    <m/>
    <m/>
    <m/>
    <m/>
    <m/>
    <m/>
    <m/>
    <m/>
    <m/>
    <m/>
    <m/>
    <m/>
    <m/>
    <m/>
    <m/>
    <m/>
    <m/>
    <m/>
  </r>
  <r>
    <b v="1"/>
    <n v="1023"/>
    <s v="L-1520-175435847"/>
    <s v="1001711211"/>
    <s v="Aal"/>
    <s v="https://portal.dnb.de/opac.htm?method=simpleSearch&amp;cqlMode=true&amp;query=idn%3D1001711211"/>
    <s v="III 103, 1b (angebunden)"/>
    <s v="III 103, 1b"/>
    <m/>
    <m/>
    <x v="0"/>
    <m/>
    <m/>
    <m/>
    <m/>
    <m/>
    <m/>
    <m/>
    <m/>
    <m/>
    <m/>
    <m/>
    <m/>
    <m/>
    <m/>
    <m/>
    <x v="0"/>
    <m/>
    <m/>
    <m/>
    <m/>
    <m/>
    <m/>
    <m/>
    <m/>
    <m/>
    <m/>
    <m/>
    <m/>
    <m/>
    <m/>
    <m/>
    <m/>
    <m/>
    <m/>
    <m/>
    <m/>
    <m/>
    <m/>
    <m/>
    <m/>
    <m/>
    <m/>
    <m/>
    <n v="0"/>
    <m/>
    <m/>
    <m/>
    <m/>
    <m/>
    <m/>
    <m/>
    <m/>
    <m/>
    <m/>
    <m/>
    <m/>
    <m/>
    <m/>
    <m/>
    <m/>
    <m/>
    <m/>
    <m/>
    <m/>
    <m/>
    <m/>
    <m/>
    <m/>
    <m/>
    <m/>
    <m/>
    <m/>
    <m/>
    <m/>
    <m/>
    <m/>
    <m/>
    <m/>
    <m/>
    <m/>
    <m/>
    <m/>
    <m/>
    <m/>
    <m/>
    <m/>
    <m/>
    <m/>
  </r>
  <r>
    <b v="1"/>
    <n v="1024"/>
    <s v="L-1522-167626604"/>
    <s v="999153358"/>
    <s v="Aal"/>
    <s v="https://portal.dnb.de/opac.htm?method=simpleSearch&amp;cqlMode=true&amp;query=idn%3D999153358"/>
    <s v="III 103, 1b (angebunden)"/>
    <s v="III 103, 1b"/>
    <m/>
    <m/>
    <x v="0"/>
    <m/>
    <m/>
    <m/>
    <m/>
    <m/>
    <m/>
    <m/>
    <m/>
    <m/>
    <m/>
    <m/>
    <m/>
    <m/>
    <m/>
    <m/>
    <x v="0"/>
    <m/>
    <m/>
    <m/>
    <m/>
    <m/>
    <m/>
    <m/>
    <m/>
    <m/>
    <m/>
    <m/>
    <m/>
    <m/>
    <m/>
    <m/>
    <m/>
    <m/>
    <m/>
    <m/>
    <m/>
    <m/>
    <m/>
    <m/>
    <m/>
    <m/>
    <m/>
    <m/>
    <n v="0"/>
    <m/>
    <m/>
    <m/>
    <m/>
    <m/>
    <m/>
    <m/>
    <m/>
    <m/>
    <m/>
    <m/>
    <m/>
    <m/>
    <m/>
    <m/>
    <m/>
    <m/>
    <m/>
    <m/>
    <m/>
    <m/>
    <m/>
    <m/>
    <m/>
    <m/>
    <m/>
    <m/>
    <m/>
    <m/>
    <m/>
    <m/>
    <m/>
    <m/>
    <m/>
    <m/>
    <m/>
    <m/>
    <m/>
    <m/>
    <m/>
    <m/>
    <m/>
    <m/>
    <m/>
  </r>
  <r>
    <b v="0"/>
    <n v="1016"/>
    <s v="L-1516-169679969"/>
    <s v="999905414"/>
    <m/>
    <s v="https://portal.dnb.de/opac.htm?method=simpleSearch&amp;cqlMode=true&amp;query=idn%3D999905414"/>
    <s v="III 103, 2"/>
    <m/>
    <m/>
    <m/>
    <x v="1"/>
    <m/>
    <m/>
    <m/>
    <m/>
    <m/>
    <m/>
    <m/>
    <m/>
    <m/>
    <m/>
    <m/>
    <m/>
    <m/>
    <m/>
    <m/>
    <x v="6"/>
    <s v="x"/>
    <m/>
    <s v="h/E"/>
    <m/>
    <m/>
    <m/>
    <m/>
    <m/>
    <s v="Pa"/>
    <m/>
    <m/>
    <m/>
    <m/>
    <m/>
    <m/>
    <m/>
    <m/>
    <m/>
    <m/>
    <m/>
    <m/>
    <m/>
    <s v="110"/>
    <m/>
    <m/>
    <m/>
    <s v="n"/>
    <n v="0"/>
    <m/>
    <m/>
    <m/>
    <s v="x"/>
    <m/>
    <m/>
    <m/>
    <m/>
    <m/>
    <m/>
    <m/>
    <m/>
    <m/>
    <m/>
    <m/>
    <m/>
    <m/>
    <m/>
    <m/>
    <m/>
    <m/>
    <m/>
    <m/>
    <m/>
    <m/>
    <m/>
    <m/>
    <m/>
    <m/>
    <m/>
    <m/>
    <m/>
    <m/>
    <m/>
    <m/>
    <m/>
    <m/>
    <m/>
    <m/>
    <m/>
    <m/>
    <m/>
    <m/>
    <m/>
  </r>
  <r>
    <b v="1"/>
    <m/>
    <s v="L-1516-785386408"/>
    <s v="1263172806"/>
    <s v="Qd"/>
    <m/>
    <s v="III 103, 2"/>
    <s v="III 103, 2"/>
    <m/>
    <m/>
    <x v="0"/>
    <m/>
    <m/>
    <m/>
    <m/>
    <m/>
    <m/>
    <m/>
    <m/>
    <m/>
    <m/>
    <m/>
    <m/>
    <m/>
    <m/>
    <m/>
    <x v="0"/>
    <m/>
    <m/>
    <m/>
    <m/>
    <m/>
    <m/>
    <m/>
    <m/>
    <m/>
    <m/>
    <m/>
    <m/>
    <m/>
    <m/>
    <m/>
    <m/>
    <m/>
    <m/>
    <m/>
    <m/>
    <m/>
    <m/>
    <m/>
    <m/>
    <m/>
    <m/>
    <m/>
    <m/>
    <m/>
    <m/>
    <m/>
    <m/>
    <m/>
    <m/>
    <m/>
    <m/>
    <m/>
    <m/>
    <m/>
    <m/>
    <m/>
    <m/>
    <m/>
    <m/>
    <m/>
    <m/>
    <m/>
    <m/>
    <m/>
    <m/>
    <m/>
    <m/>
    <m/>
    <m/>
    <m/>
    <m/>
    <m/>
    <m/>
    <m/>
    <m/>
    <m/>
    <m/>
    <m/>
    <m/>
    <m/>
    <m/>
    <m/>
    <m/>
    <m/>
    <m/>
    <m/>
    <m/>
  </r>
  <r>
    <b v="0"/>
    <n v="1026"/>
    <s v="L-1880-161836186"/>
    <s v="996175946"/>
    <m/>
    <s v="https://portal.dnb.de/opac.htm?method=simpleSearch&amp;cqlMode=true&amp;query=idn%3D996175946"/>
    <s v="III 103, 2 (2. angebundenes Werk)"/>
    <m/>
    <m/>
    <m/>
    <x v="0"/>
    <m/>
    <m/>
    <m/>
    <m/>
    <m/>
    <m/>
    <m/>
    <m/>
    <m/>
    <m/>
    <m/>
    <m/>
    <m/>
    <m/>
    <m/>
    <x v="0"/>
    <m/>
    <m/>
    <m/>
    <m/>
    <m/>
    <m/>
    <m/>
    <m/>
    <m/>
    <m/>
    <m/>
    <m/>
    <m/>
    <m/>
    <m/>
    <m/>
    <m/>
    <m/>
    <m/>
    <m/>
    <m/>
    <m/>
    <m/>
    <m/>
    <m/>
    <m/>
    <m/>
    <n v="0"/>
    <m/>
    <m/>
    <m/>
    <m/>
    <m/>
    <m/>
    <m/>
    <m/>
    <m/>
    <m/>
    <m/>
    <m/>
    <m/>
    <m/>
    <m/>
    <m/>
    <m/>
    <m/>
    <m/>
    <m/>
    <m/>
    <m/>
    <m/>
    <m/>
    <m/>
    <m/>
    <m/>
    <m/>
    <m/>
    <m/>
    <m/>
    <m/>
    <m/>
    <m/>
    <m/>
    <m/>
    <m/>
    <m/>
    <m/>
    <m/>
    <m/>
    <m/>
    <m/>
    <m/>
  </r>
  <r>
    <b v="1"/>
    <n v="1027"/>
    <s v="L-1522-167210017"/>
    <s v="998925993"/>
    <s v="Aal"/>
    <s v="https://portal.dnb.de/opac.htm?method=simpleSearch&amp;cqlMode=true&amp;query=idn%3D998925993"/>
    <s v="III 103, 2 a"/>
    <s v="III 103, 2 a"/>
    <m/>
    <m/>
    <x v="1"/>
    <m/>
    <m/>
    <m/>
    <m/>
    <m/>
    <m/>
    <m/>
    <m/>
    <m/>
    <m/>
    <m/>
    <m/>
    <m/>
    <m/>
    <m/>
    <x v="10"/>
    <m/>
    <s v="x"/>
    <s v="f"/>
    <m/>
    <m/>
    <m/>
    <m/>
    <m/>
    <s v="Pa"/>
    <m/>
    <m/>
    <m/>
    <m/>
    <m/>
    <m/>
    <m/>
    <m/>
    <m/>
    <m/>
    <m/>
    <m/>
    <m/>
    <s v="nur 110"/>
    <m/>
    <m/>
    <m/>
    <s v="n"/>
    <n v="0"/>
    <m/>
    <m/>
    <m/>
    <m/>
    <s v="x (Leder)"/>
    <m/>
    <m/>
    <s v="Broschur in Ledermappe"/>
    <s v="x nur 110"/>
    <m/>
    <m/>
    <m/>
    <m/>
    <m/>
    <m/>
    <m/>
    <m/>
    <m/>
    <m/>
    <m/>
    <m/>
    <m/>
    <m/>
    <m/>
    <m/>
    <m/>
    <m/>
    <m/>
    <m/>
    <m/>
    <m/>
    <m/>
    <m/>
    <m/>
    <m/>
    <m/>
    <m/>
    <m/>
    <m/>
    <m/>
    <m/>
    <m/>
    <m/>
    <m/>
  </r>
  <r>
    <b v="1"/>
    <n v="1017"/>
    <s v="L-1539-315490756"/>
    <s v="1066960240"/>
    <s v="Aaf"/>
    <s v="https://portal.dnb.de/opac.htm?method=simpleSearch&amp;cqlMode=true&amp;query=idn%3D1066960240"/>
    <s v="III 103, 3"/>
    <s v="III 103, 3"/>
    <m/>
    <m/>
    <x v="1"/>
    <m/>
    <m/>
    <m/>
    <m/>
    <m/>
    <m/>
    <m/>
    <m/>
    <m/>
    <m/>
    <m/>
    <m/>
    <m/>
    <m/>
    <m/>
    <x v="4"/>
    <s v="x"/>
    <m/>
    <s v="h/E"/>
    <m/>
    <m/>
    <m/>
    <m/>
    <m/>
    <s v="Pa"/>
    <s v="x"/>
    <m/>
    <m/>
    <m/>
    <m/>
    <m/>
    <m/>
    <m/>
    <m/>
    <m/>
    <m/>
    <m/>
    <m/>
    <s v="110"/>
    <m/>
    <m/>
    <m/>
    <s v="n"/>
    <n v="0"/>
    <m/>
    <m/>
    <m/>
    <m/>
    <m/>
    <m/>
    <m/>
    <m/>
    <m/>
    <m/>
    <m/>
    <m/>
    <m/>
    <m/>
    <m/>
    <m/>
    <m/>
    <m/>
    <m/>
    <m/>
    <m/>
    <m/>
    <m/>
    <m/>
    <m/>
    <m/>
    <m/>
    <m/>
    <m/>
    <m/>
    <m/>
    <m/>
    <m/>
    <m/>
    <m/>
    <m/>
    <m/>
    <m/>
    <m/>
    <m/>
    <m/>
    <m/>
    <m/>
    <m/>
  </r>
  <r>
    <b v="1"/>
    <n v="1018"/>
    <s v="L-1554-155912364"/>
    <s v="994422938"/>
    <s v="Aal"/>
    <s v="https://portal.dnb.de/opac.htm?method=simpleSearch&amp;cqlMode=true&amp;query=idn%3D994422938"/>
    <s v="III 103, 4"/>
    <s v="III 103, 4"/>
    <m/>
    <m/>
    <x v="1"/>
    <m/>
    <m/>
    <m/>
    <m/>
    <m/>
    <m/>
    <m/>
    <m/>
    <m/>
    <m/>
    <m/>
    <m/>
    <m/>
    <m/>
    <m/>
    <x v="4"/>
    <m/>
    <m/>
    <s v="h/E"/>
    <m/>
    <m/>
    <m/>
    <m/>
    <m/>
    <s v="Pa"/>
    <m/>
    <m/>
    <m/>
    <m/>
    <m/>
    <m/>
    <m/>
    <m/>
    <m/>
    <m/>
    <m/>
    <m/>
    <m/>
    <s v="110"/>
    <m/>
    <m/>
    <m/>
    <s v="n"/>
    <n v="0"/>
    <m/>
    <m/>
    <m/>
    <m/>
    <m/>
    <m/>
    <m/>
    <m/>
    <m/>
    <m/>
    <m/>
    <m/>
    <m/>
    <m/>
    <m/>
    <m/>
    <m/>
    <m/>
    <m/>
    <m/>
    <m/>
    <m/>
    <m/>
    <m/>
    <m/>
    <m/>
    <m/>
    <m/>
    <m/>
    <m/>
    <m/>
    <m/>
    <m/>
    <m/>
    <m/>
    <m/>
    <m/>
    <m/>
    <m/>
    <m/>
    <m/>
    <m/>
    <m/>
    <m/>
  </r>
  <r>
    <b v="1"/>
    <n v="1019"/>
    <s v="L-1555-177026413"/>
    <s v="1002324033"/>
    <s v="Aal"/>
    <s v="https://portal.dnb.de/opac.htm?method=simpleSearch&amp;cqlMode=true&amp;query=idn%3D1002324033"/>
    <s v="III 103, 5"/>
    <s v="III 103, 5"/>
    <m/>
    <m/>
    <x v="1"/>
    <m/>
    <m/>
    <m/>
    <m/>
    <m/>
    <m/>
    <m/>
    <m/>
    <m/>
    <m/>
    <m/>
    <m/>
    <m/>
    <m/>
    <m/>
    <x v="2"/>
    <m/>
    <m/>
    <s v="f"/>
    <m/>
    <m/>
    <s v="x"/>
    <m/>
    <m/>
    <s v="Pa"/>
    <m/>
    <m/>
    <m/>
    <m/>
    <m/>
    <m/>
    <m/>
    <m/>
    <m/>
    <m/>
    <m/>
    <m/>
    <m/>
    <s v="max 110"/>
    <m/>
    <m/>
    <m/>
    <s v="n"/>
    <n v="0"/>
    <m/>
    <m/>
    <m/>
    <m/>
    <s v="x"/>
    <m/>
    <m/>
    <s v="einige Einlagen inneliegend"/>
    <m/>
    <m/>
    <m/>
    <m/>
    <m/>
    <m/>
    <m/>
    <m/>
    <m/>
    <m/>
    <m/>
    <m/>
    <m/>
    <m/>
    <m/>
    <m/>
    <m/>
    <m/>
    <m/>
    <m/>
    <m/>
    <m/>
    <m/>
    <m/>
    <m/>
    <m/>
    <m/>
    <m/>
    <m/>
    <m/>
    <m/>
    <m/>
    <m/>
    <m/>
    <m/>
    <m/>
  </r>
  <r>
    <b v="1"/>
    <n v="1028"/>
    <s v="L-1504-154448257"/>
    <s v="994060793"/>
    <s v="Aal"/>
    <s v="https://portal.dnb.de/opac.htm?method=simpleSearch&amp;cqlMode=true&amp;query=idn%3D994060793"/>
    <s v="III 104, 1"/>
    <s v="III 104, 1"/>
    <m/>
    <m/>
    <x v="1"/>
    <m/>
    <m/>
    <m/>
    <m/>
    <m/>
    <m/>
    <m/>
    <m/>
    <m/>
    <m/>
    <m/>
    <m/>
    <m/>
    <m/>
    <m/>
    <x v="9"/>
    <m/>
    <m/>
    <s v="h/E"/>
    <m/>
    <m/>
    <m/>
    <m/>
    <m/>
    <s v="Pa"/>
    <m/>
    <m/>
    <m/>
    <m/>
    <m/>
    <m/>
    <m/>
    <m/>
    <m/>
    <m/>
    <m/>
    <m/>
    <m/>
    <s v="110"/>
    <m/>
    <m/>
    <m/>
    <s v="n"/>
    <n v="0"/>
    <m/>
    <m/>
    <m/>
    <m/>
    <m/>
    <m/>
    <m/>
    <m/>
    <m/>
    <m/>
    <m/>
    <m/>
    <m/>
    <m/>
    <m/>
    <m/>
    <m/>
    <m/>
    <m/>
    <m/>
    <m/>
    <m/>
    <m/>
    <m/>
    <m/>
    <m/>
    <m/>
    <m/>
    <m/>
    <m/>
    <m/>
    <m/>
    <m/>
    <m/>
    <m/>
    <m/>
    <m/>
    <m/>
    <m/>
    <m/>
    <m/>
    <m/>
    <m/>
    <m/>
  </r>
  <r>
    <b v="0"/>
    <n v="1029"/>
    <s v="L-1504-315493054"/>
    <s v="1066962723"/>
    <m/>
    <s v="https://portal.dnb.de/opac.htm?method=simpleSearch&amp;cqlMode=true&amp;query=idn%3D1066962723"/>
    <s v="III 104, 2"/>
    <m/>
    <m/>
    <m/>
    <x v="2"/>
    <m/>
    <m/>
    <m/>
    <m/>
    <m/>
    <m/>
    <m/>
    <m/>
    <m/>
    <m/>
    <m/>
    <m/>
    <m/>
    <m/>
    <m/>
    <x v="6"/>
    <s v="x"/>
    <m/>
    <s v="h/E"/>
    <m/>
    <m/>
    <m/>
    <m/>
    <m/>
    <s v="Pa"/>
    <m/>
    <m/>
    <m/>
    <m/>
    <m/>
    <m/>
    <m/>
    <m/>
    <m/>
    <m/>
    <m/>
    <m/>
    <m/>
    <s v="60"/>
    <m/>
    <m/>
    <m/>
    <s v="n"/>
    <n v="0"/>
    <m/>
    <m/>
    <m/>
    <m/>
    <m/>
    <m/>
    <m/>
    <m/>
    <m/>
    <m/>
    <m/>
    <m/>
    <m/>
    <m/>
    <m/>
    <m/>
    <m/>
    <m/>
    <m/>
    <m/>
    <m/>
    <m/>
    <m/>
    <m/>
    <m/>
    <m/>
    <m/>
    <m/>
    <m/>
    <m/>
    <m/>
    <m/>
    <m/>
    <m/>
    <m/>
    <m/>
    <m/>
    <m/>
    <m/>
    <m/>
    <m/>
    <m/>
    <m/>
    <m/>
  </r>
  <r>
    <b v="1"/>
    <m/>
    <s v="L-9999-414832833"/>
    <s v="1138315893"/>
    <s v="Qd"/>
    <m/>
    <s v="III 104, 2"/>
    <s v="III 104, 2"/>
    <m/>
    <m/>
    <x v="0"/>
    <m/>
    <m/>
    <m/>
    <m/>
    <m/>
    <m/>
    <m/>
    <m/>
    <m/>
    <m/>
    <m/>
    <m/>
    <m/>
    <m/>
    <m/>
    <x v="0"/>
    <m/>
    <m/>
    <m/>
    <m/>
    <m/>
    <m/>
    <m/>
    <m/>
    <m/>
    <m/>
    <m/>
    <m/>
    <m/>
    <m/>
    <m/>
    <m/>
    <m/>
    <m/>
    <m/>
    <m/>
    <m/>
    <m/>
    <m/>
    <m/>
    <m/>
    <m/>
    <m/>
    <m/>
    <m/>
    <m/>
    <m/>
    <m/>
    <m/>
    <m/>
    <m/>
    <m/>
    <m/>
    <m/>
    <m/>
    <m/>
    <m/>
    <m/>
    <m/>
    <m/>
    <m/>
    <m/>
    <m/>
    <m/>
    <m/>
    <m/>
    <m/>
    <m/>
    <m/>
    <m/>
    <m/>
    <m/>
    <m/>
    <m/>
    <m/>
    <m/>
    <m/>
    <m/>
    <m/>
    <m/>
    <m/>
    <m/>
    <m/>
    <m/>
    <m/>
    <m/>
    <m/>
    <m/>
  </r>
  <r>
    <b v="0"/>
    <n v="1086"/>
    <s v="L-1506-679691367"/>
    <s v="1211522628"/>
    <m/>
    <s v="https://portal.dnb.de/opac.htm?method=simpleSearch&amp;cqlMode=true&amp;query=idn%3D1211522628"/>
    <s v="III 104, 2 (1. angebundenes Werk)"/>
    <m/>
    <m/>
    <m/>
    <x v="0"/>
    <m/>
    <m/>
    <m/>
    <m/>
    <m/>
    <m/>
    <m/>
    <m/>
    <m/>
    <m/>
    <m/>
    <m/>
    <m/>
    <m/>
    <m/>
    <x v="0"/>
    <m/>
    <m/>
    <m/>
    <m/>
    <m/>
    <m/>
    <m/>
    <m/>
    <m/>
    <m/>
    <m/>
    <m/>
    <m/>
    <m/>
    <m/>
    <m/>
    <m/>
    <m/>
    <m/>
    <m/>
    <m/>
    <m/>
    <m/>
    <m/>
    <m/>
    <m/>
    <m/>
    <n v="0"/>
    <m/>
    <m/>
    <m/>
    <m/>
    <m/>
    <m/>
    <m/>
    <m/>
    <m/>
    <m/>
    <m/>
    <m/>
    <m/>
    <m/>
    <m/>
    <m/>
    <m/>
    <m/>
    <m/>
    <m/>
    <m/>
    <m/>
    <m/>
    <m/>
    <m/>
    <m/>
    <m/>
    <m/>
    <m/>
    <m/>
    <m/>
    <m/>
    <m/>
    <m/>
    <m/>
    <m/>
    <m/>
    <m/>
    <m/>
    <m/>
    <m/>
    <m/>
    <m/>
    <m/>
  </r>
  <r>
    <b v="1"/>
    <n v="1030"/>
    <s v="L-1508-315487321"/>
    <s v="1066956685"/>
    <s v="Aaf"/>
    <s v="https://portal.dnb.de/opac.htm?method=simpleSearch&amp;cqlMode=true&amp;query=idn%3D1066956685"/>
    <s v="III 104, 3"/>
    <s v="III 104, 3"/>
    <m/>
    <m/>
    <x v="1"/>
    <m/>
    <m/>
    <m/>
    <m/>
    <m/>
    <m/>
    <m/>
    <m/>
    <m/>
    <m/>
    <m/>
    <m/>
    <m/>
    <m/>
    <m/>
    <x v="5"/>
    <m/>
    <m/>
    <s v="h/E"/>
    <m/>
    <m/>
    <m/>
    <m/>
    <m/>
    <s v="Pa"/>
    <m/>
    <m/>
    <m/>
    <m/>
    <m/>
    <m/>
    <m/>
    <m/>
    <m/>
    <m/>
    <m/>
    <m/>
    <m/>
    <s v="110"/>
    <m/>
    <m/>
    <m/>
    <s v="n"/>
    <n v="0"/>
    <m/>
    <m/>
    <m/>
    <m/>
    <m/>
    <m/>
    <m/>
    <m/>
    <m/>
    <m/>
    <m/>
    <m/>
    <m/>
    <m/>
    <m/>
    <m/>
    <m/>
    <m/>
    <m/>
    <m/>
    <m/>
    <m/>
    <m/>
    <m/>
    <m/>
    <m/>
    <m/>
    <m/>
    <m/>
    <m/>
    <m/>
    <m/>
    <m/>
    <m/>
    <m/>
    <m/>
    <m/>
    <m/>
    <m/>
    <m/>
    <m/>
    <m/>
    <m/>
    <m/>
  </r>
  <r>
    <b v="0"/>
    <m/>
    <m/>
    <m/>
    <m/>
    <m/>
    <s v="III 104, 4"/>
    <m/>
    <m/>
    <m/>
    <x v="1"/>
    <m/>
    <m/>
    <m/>
    <m/>
    <m/>
    <m/>
    <m/>
    <m/>
    <m/>
    <m/>
    <m/>
    <m/>
    <m/>
    <m/>
    <m/>
    <x v="1"/>
    <m/>
    <m/>
    <m/>
    <m/>
    <m/>
    <m/>
    <m/>
    <m/>
    <s v="Pa"/>
    <m/>
    <m/>
    <m/>
    <m/>
    <m/>
    <m/>
    <m/>
    <m/>
    <m/>
    <m/>
    <m/>
    <m/>
    <m/>
    <s v="nur 110"/>
    <m/>
    <m/>
    <m/>
    <s v="n"/>
    <n v="0"/>
    <m/>
    <m/>
    <m/>
    <m/>
    <s v="x"/>
    <m/>
    <m/>
    <s v="Einband liegt in der Mappe bei"/>
    <s v="x nur 110"/>
    <m/>
    <m/>
    <m/>
    <m/>
    <m/>
    <m/>
    <m/>
    <m/>
    <m/>
    <m/>
    <m/>
    <m/>
    <m/>
    <m/>
    <m/>
    <m/>
    <m/>
    <m/>
    <m/>
    <m/>
    <m/>
    <m/>
    <m/>
    <m/>
    <m/>
    <m/>
    <m/>
    <m/>
    <m/>
    <m/>
    <m/>
    <m/>
    <m/>
    <m/>
    <m/>
  </r>
  <r>
    <b v="1"/>
    <n v="1147"/>
    <s v="L-1521-167207245"/>
    <s v="998923095"/>
    <s v="Aal"/>
    <s v="https://portal.dnb.de/opac.htm?method=simpleSearch&amp;cqlMode=true&amp;query=idn%3D998923095"/>
    <s v="III 104, 4 a"/>
    <s v="III 104, 4a"/>
    <m/>
    <m/>
    <x v="1"/>
    <m/>
    <m/>
    <m/>
    <m/>
    <m/>
    <m/>
    <m/>
    <m/>
    <m/>
    <m/>
    <m/>
    <m/>
    <m/>
    <m/>
    <m/>
    <x v="2"/>
    <m/>
    <m/>
    <s v="f"/>
    <m/>
    <m/>
    <m/>
    <m/>
    <m/>
    <s v="Pa"/>
    <m/>
    <m/>
    <m/>
    <m/>
    <m/>
    <m/>
    <m/>
    <m/>
    <m/>
    <m/>
    <m/>
    <m/>
    <m/>
    <s v="110"/>
    <m/>
    <m/>
    <s v="x"/>
    <s v="n"/>
    <n v="0"/>
    <m/>
    <s v="Gewebe"/>
    <m/>
    <m/>
    <m/>
    <m/>
    <m/>
    <m/>
    <s v="x 110"/>
    <m/>
    <m/>
    <m/>
    <m/>
    <m/>
    <m/>
    <m/>
    <m/>
    <m/>
    <m/>
    <m/>
    <m/>
    <m/>
    <m/>
    <m/>
    <m/>
    <m/>
    <m/>
    <m/>
    <m/>
    <m/>
    <m/>
    <m/>
    <m/>
    <m/>
    <m/>
    <m/>
    <m/>
    <m/>
    <m/>
    <m/>
    <m/>
    <m/>
    <m/>
    <m/>
  </r>
  <r>
    <b v="1"/>
    <n v="1031"/>
    <s v="L-1520-315489227"/>
    <s v="1066958610"/>
    <s v="Aaf"/>
    <s v="https://portal.dnb.de/opac.htm?method=simpleSearch&amp;cqlMode=true&amp;query=idn%3D1066958610"/>
    <s v="III 104, 5"/>
    <s v="III 104, 5"/>
    <m/>
    <m/>
    <x v="1"/>
    <m/>
    <m/>
    <m/>
    <m/>
    <m/>
    <m/>
    <m/>
    <m/>
    <m/>
    <m/>
    <m/>
    <m/>
    <m/>
    <m/>
    <m/>
    <x v="9"/>
    <m/>
    <m/>
    <s v="h/E"/>
    <m/>
    <m/>
    <m/>
    <m/>
    <m/>
    <s v="Pa"/>
    <s v="x"/>
    <m/>
    <m/>
    <m/>
    <m/>
    <m/>
    <m/>
    <m/>
    <m/>
    <m/>
    <m/>
    <m/>
    <m/>
    <s v="110"/>
    <m/>
    <m/>
    <m/>
    <s v="n"/>
    <n v="0"/>
    <m/>
    <m/>
    <m/>
    <m/>
    <m/>
    <m/>
    <m/>
    <m/>
    <m/>
    <m/>
    <m/>
    <m/>
    <m/>
    <m/>
    <m/>
    <m/>
    <m/>
    <m/>
    <m/>
    <m/>
    <m/>
    <m/>
    <m/>
    <m/>
    <m/>
    <m/>
    <m/>
    <m/>
    <m/>
    <m/>
    <m/>
    <m/>
    <m/>
    <m/>
    <m/>
    <m/>
    <m/>
    <m/>
    <m/>
    <m/>
    <m/>
    <m/>
    <m/>
    <m/>
  </r>
  <r>
    <b v="1"/>
    <n v="1148"/>
    <s v="L-1522-165117656"/>
    <s v="99785636X"/>
    <s v="Aal"/>
    <s v="https://portal.dnb.de/opac.htm?method=simpleSearch&amp;cqlMode=true&amp;query=idn%3D99785636X"/>
    <s v="III 104, 5 a"/>
    <s v="III 104, 5 a"/>
    <m/>
    <m/>
    <x v="1"/>
    <m/>
    <m/>
    <m/>
    <m/>
    <m/>
    <m/>
    <m/>
    <m/>
    <m/>
    <m/>
    <m/>
    <m/>
    <m/>
    <m/>
    <m/>
    <x v="9"/>
    <m/>
    <m/>
    <s v="h/E"/>
    <m/>
    <m/>
    <m/>
    <m/>
    <m/>
    <s v="Pa"/>
    <m/>
    <m/>
    <m/>
    <m/>
    <m/>
    <m/>
    <m/>
    <m/>
    <m/>
    <m/>
    <m/>
    <m/>
    <m/>
    <s v="110"/>
    <m/>
    <s v="x"/>
    <s v="x"/>
    <s v="n"/>
    <n v="0"/>
    <m/>
    <m/>
    <m/>
    <m/>
    <m/>
    <m/>
    <m/>
    <m/>
    <m/>
    <m/>
    <m/>
    <m/>
    <m/>
    <m/>
    <m/>
    <m/>
    <m/>
    <m/>
    <m/>
    <m/>
    <m/>
    <m/>
    <m/>
    <m/>
    <m/>
    <m/>
    <m/>
    <m/>
    <m/>
    <m/>
    <m/>
    <m/>
    <m/>
    <m/>
    <m/>
    <m/>
    <m/>
    <m/>
    <m/>
    <m/>
    <m/>
    <m/>
    <m/>
    <m/>
  </r>
  <r>
    <b v="0"/>
    <n v="1149"/>
    <s v="L-1522-167107100"/>
    <s v="99888409X"/>
    <m/>
    <s v="https://portal.dnb.de/opac.htm?method=simpleSearch&amp;cqlMode=true&amp;query=idn%3D99888409X"/>
    <s v="III 104, 5 b"/>
    <m/>
    <m/>
    <m/>
    <x v="1"/>
    <m/>
    <m/>
    <m/>
    <m/>
    <m/>
    <m/>
    <m/>
    <m/>
    <m/>
    <m/>
    <m/>
    <m/>
    <m/>
    <m/>
    <m/>
    <x v="3"/>
    <m/>
    <m/>
    <s v="f"/>
    <m/>
    <m/>
    <m/>
    <m/>
    <m/>
    <s v="Pa"/>
    <m/>
    <m/>
    <m/>
    <m/>
    <m/>
    <m/>
    <m/>
    <m/>
    <m/>
    <m/>
    <m/>
    <m/>
    <m/>
    <s v="110"/>
    <m/>
    <m/>
    <m/>
    <s v="n"/>
    <n v="0"/>
    <m/>
    <m/>
    <m/>
    <s v="x"/>
    <m/>
    <m/>
    <m/>
    <m/>
    <m/>
    <m/>
    <m/>
    <m/>
    <m/>
    <m/>
    <m/>
    <m/>
    <m/>
    <m/>
    <m/>
    <m/>
    <m/>
    <m/>
    <m/>
    <m/>
    <m/>
    <m/>
    <m/>
    <m/>
    <m/>
    <m/>
    <m/>
    <m/>
    <m/>
    <m/>
    <m/>
    <m/>
    <m/>
    <m/>
    <m/>
    <m/>
    <m/>
    <m/>
    <m/>
    <m/>
  </r>
  <r>
    <b v="1"/>
    <m/>
    <s v="L-1522-785393129"/>
    <s v="1263179819"/>
    <s v="Qd"/>
    <m/>
    <s v="III 104, 5 b"/>
    <s v="III 104, 5 b"/>
    <m/>
    <m/>
    <x v="0"/>
    <m/>
    <m/>
    <m/>
    <m/>
    <m/>
    <m/>
    <m/>
    <m/>
    <m/>
    <m/>
    <m/>
    <m/>
    <m/>
    <m/>
    <m/>
    <x v="0"/>
    <m/>
    <m/>
    <m/>
    <m/>
    <m/>
    <m/>
    <m/>
    <m/>
    <m/>
    <m/>
    <m/>
    <m/>
    <m/>
    <m/>
    <m/>
    <m/>
    <m/>
    <m/>
    <m/>
    <m/>
    <m/>
    <m/>
    <m/>
    <m/>
    <m/>
    <m/>
    <m/>
    <m/>
    <m/>
    <m/>
    <m/>
    <m/>
    <m/>
    <m/>
    <m/>
    <m/>
    <m/>
    <m/>
    <m/>
    <m/>
    <m/>
    <m/>
    <m/>
    <m/>
    <m/>
    <m/>
    <m/>
    <m/>
    <m/>
    <m/>
    <m/>
    <m/>
    <m/>
    <m/>
    <m/>
    <m/>
    <m/>
    <m/>
    <m/>
    <m/>
    <m/>
    <m/>
    <m/>
    <m/>
    <m/>
    <m/>
    <m/>
    <m/>
    <m/>
    <m/>
    <m/>
    <m/>
  </r>
  <r>
    <b v="0"/>
    <n v="1150"/>
    <s v="L-1522-167107844"/>
    <s v="99888488X"/>
    <m/>
    <s v="https://portal.dnb.de/opac.htm?method=simpleSearch&amp;cqlMode=true&amp;query=idn%3D99888488X"/>
    <s v="III 104, 5 b (angebunden)"/>
    <m/>
    <m/>
    <m/>
    <x v="0"/>
    <m/>
    <m/>
    <m/>
    <m/>
    <m/>
    <m/>
    <m/>
    <m/>
    <m/>
    <m/>
    <m/>
    <m/>
    <m/>
    <m/>
    <m/>
    <x v="0"/>
    <m/>
    <m/>
    <m/>
    <m/>
    <m/>
    <m/>
    <m/>
    <m/>
    <m/>
    <m/>
    <m/>
    <m/>
    <m/>
    <m/>
    <m/>
    <m/>
    <m/>
    <m/>
    <m/>
    <m/>
    <m/>
    <m/>
    <m/>
    <m/>
    <m/>
    <m/>
    <m/>
    <n v="0"/>
    <m/>
    <m/>
    <m/>
    <m/>
    <m/>
    <m/>
    <m/>
    <m/>
    <m/>
    <m/>
    <m/>
    <m/>
    <m/>
    <m/>
    <m/>
    <m/>
    <m/>
    <m/>
    <m/>
    <m/>
    <m/>
    <m/>
    <m/>
    <m/>
    <m/>
    <m/>
    <m/>
    <m/>
    <m/>
    <m/>
    <m/>
    <m/>
    <m/>
    <m/>
    <m/>
    <m/>
    <m/>
    <m/>
    <m/>
    <m/>
    <m/>
    <m/>
    <m/>
    <m/>
  </r>
  <r>
    <b v="0"/>
    <n v="1032"/>
    <s v="L-1524-315491906"/>
    <s v="1066961514"/>
    <m/>
    <s v="https://portal.dnb.de/opac.htm?method=simpleSearch&amp;cqlMode=true&amp;query=idn%3D1066961514"/>
    <s v="III 104, 6"/>
    <m/>
    <m/>
    <m/>
    <x v="0"/>
    <m/>
    <m/>
    <m/>
    <m/>
    <m/>
    <m/>
    <m/>
    <m/>
    <m/>
    <m/>
    <s v="DA"/>
    <m/>
    <m/>
    <m/>
    <m/>
    <x v="0"/>
    <m/>
    <m/>
    <m/>
    <m/>
    <m/>
    <m/>
    <m/>
    <m/>
    <m/>
    <m/>
    <m/>
    <m/>
    <m/>
    <m/>
    <m/>
    <m/>
    <m/>
    <m/>
    <m/>
    <m/>
    <m/>
    <m/>
    <m/>
    <m/>
    <m/>
    <m/>
    <m/>
    <n v="0"/>
    <m/>
    <m/>
    <m/>
    <m/>
    <m/>
    <m/>
    <m/>
    <m/>
    <m/>
    <m/>
    <m/>
    <m/>
    <m/>
    <m/>
    <m/>
    <m/>
    <m/>
    <m/>
    <m/>
    <m/>
    <m/>
    <m/>
    <m/>
    <m/>
    <m/>
    <m/>
    <m/>
    <m/>
    <m/>
    <m/>
    <m/>
    <m/>
    <m/>
    <m/>
    <m/>
    <m/>
    <m/>
    <m/>
    <m/>
    <m/>
    <m/>
    <m/>
    <m/>
    <m/>
  </r>
  <r>
    <b v="1"/>
    <m/>
    <s v="L-9999-414819012"/>
    <s v="1138309168"/>
    <s v="Qd"/>
    <m/>
    <s v="III 104, 6"/>
    <s v="III 104, 6"/>
    <m/>
    <m/>
    <x v="0"/>
    <m/>
    <m/>
    <m/>
    <m/>
    <m/>
    <m/>
    <m/>
    <m/>
    <m/>
    <m/>
    <m/>
    <m/>
    <m/>
    <m/>
    <m/>
    <x v="0"/>
    <m/>
    <m/>
    <m/>
    <m/>
    <m/>
    <m/>
    <m/>
    <m/>
    <m/>
    <m/>
    <m/>
    <m/>
    <m/>
    <m/>
    <m/>
    <m/>
    <m/>
    <m/>
    <m/>
    <m/>
    <m/>
    <m/>
    <m/>
    <m/>
    <m/>
    <m/>
    <m/>
    <m/>
    <m/>
    <m/>
    <m/>
    <m/>
    <m/>
    <m/>
    <m/>
    <m/>
    <m/>
    <m/>
    <m/>
    <m/>
    <m/>
    <m/>
    <m/>
    <m/>
    <m/>
    <m/>
    <m/>
    <m/>
    <m/>
    <m/>
    <m/>
    <m/>
    <m/>
    <m/>
    <m/>
    <m/>
    <m/>
    <m/>
    <m/>
    <m/>
    <m/>
    <m/>
    <m/>
    <m/>
    <m/>
    <m/>
    <m/>
    <m/>
    <m/>
    <m/>
    <m/>
    <m/>
  </r>
  <r>
    <b v="0"/>
    <n v="1151"/>
    <s v="L-1524-315488034"/>
    <s v="1066957398"/>
    <m/>
    <s v="https://portal.dnb.de/opac.htm?method=simpleSearch&amp;cqlMode=true&amp;query=idn%3D1066957398"/>
    <s v="III 104, 6 (1. angebundenes Werk)"/>
    <m/>
    <m/>
    <m/>
    <x v="1"/>
    <m/>
    <m/>
    <m/>
    <m/>
    <m/>
    <m/>
    <m/>
    <m/>
    <m/>
    <m/>
    <m/>
    <m/>
    <m/>
    <m/>
    <m/>
    <x v="1"/>
    <m/>
    <m/>
    <m/>
    <m/>
    <m/>
    <m/>
    <m/>
    <m/>
    <s v="Pa"/>
    <m/>
    <m/>
    <m/>
    <m/>
    <m/>
    <m/>
    <m/>
    <m/>
    <m/>
    <m/>
    <m/>
    <m/>
    <m/>
    <s v="nur 110"/>
    <m/>
    <m/>
    <m/>
    <s v="n"/>
    <n v="0"/>
    <m/>
    <m/>
    <m/>
    <m/>
    <s v="x"/>
    <m/>
    <s v="x (Streckmappe ungünstig, Einband pudert)"/>
    <s v="Einband liegt in der Mappe bei"/>
    <s v="x nur 110"/>
    <s v="Box (Einband lose, der pudert)"/>
    <m/>
    <m/>
    <m/>
    <m/>
    <m/>
    <m/>
    <m/>
    <m/>
    <m/>
    <m/>
    <m/>
    <m/>
    <m/>
    <m/>
    <m/>
    <m/>
    <m/>
    <m/>
    <m/>
    <m/>
    <m/>
    <m/>
    <m/>
    <m/>
    <m/>
    <m/>
    <m/>
    <m/>
    <m/>
    <m/>
    <m/>
    <m/>
    <m/>
    <m/>
  </r>
  <r>
    <b v="0"/>
    <n v="1152"/>
    <s v="L-1524-670826324"/>
    <s v="1208806831"/>
    <m/>
    <s v="https://portal.dnb.de/opac.htm?method=simpleSearch&amp;cqlMode=true&amp;query=idn%3D1208806831"/>
    <s v="III 104, 6 (2. angebundenes Werk)"/>
    <m/>
    <m/>
    <m/>
    <x v="1"/>
    <m/>
    <m/>
    <m/>
    <m/>
    <m/>
    <m/>
    <m/>
    <m/>
    <m/>
    <m/>
    <m/>
    <m/>
    <m/>
    <m/>
    <m/>
    <x v="1"/>
    <m/>
    <m/>
    <m/>
    <m/>
    <m/>
    <m/>
    <m/>
    <m/>
    <s v="Pa"/>
    <m/>
    <m/>
    <m/>
    <m/>
    <m/>
    <m/>
    <m/>
    <m/>
    <m/>
    <m/>
    <m/>
    <m/>
    <m/>
    <s v="nur 110"/>
    <m/>
    <m/>
    <m/>
    <s v="n"/>
    <n v="0"/>
    <m/>
    <m/>
    <m/>
    <m/>
    <s v="x"/>
    <m/>
    <m/>
    <s v="mit III 104,6 (1. angeb. Werk) in einer Mappe"/>
    <s v="x nur 110"/>
    <m/>
    <m/>
    <m/>
    <m/>
    <m/>
    <m/>
    <m/>
    <m/>
    <m/>
    <m/>
    <m/>
    <m/>
    <m/>
    <m/>
    <m/>
    <m/>
    <m/>
    <m/>
    <m/>
    <m/>
    <m/>
    <m/>
    <m/>
    <m/>
    <m/>
    <m/>
    <m/>
    <m/>
    <m/>
    <m/>
    <m/>
    <m/>
    <m/>
    <m/>
    <m/>
  </r>
  <r>
    <b v="1"/>
    <n v="1033"/>
    <s v="L-1523-315488670"/>
    <s v="1066958041"/>
    <s v="Aaf"/>
    <s v="https://portal.dnb.de/opac.htm?method=simpleSearch&amp;cqlMode=true&amp;query=idn%3D1066958041"/>
    <s v="III 104, 7"/>
    <s v="III 104, 7"/>
    <m/>
    <m/>
    <x v="1"/>
    <m/>
    <m/>
    <m/>
    <m/>
    <m/>
    <m/>
    <m/>
    <m/>
    <m/>
    <m/>
    <m/>
    <m/>
    <m/>
    <m/>
    <m/>
    <x v="9"/>
    <m/>
    <m/>
    <s v="h/E"/>
    <m/>
    <m/>
    <m/>
    <m/>
    <m/>
    <s v="Pa"/>
    <m/>
    <m/>
    <m/>
    <m/>
    <m/>
    <m/>
    <m/>
    <m/>
    <m/>
    <m/>
    <m/>
    <m/>
    <m/>
    <s v="110"/>
    <m/>
    <m/>
    <m/>
    <s v="n"/>
    <n v="0"/>
    <m/>
    <m/>
    <m/>
    <m/>
    <m/>
    <m/>
    <m/>
    <m/>
    <m/>
    <m/>
    <m/>
    <m/>
    <m/>
    <m/>
    <m/>
    <m/>
    <m/>
    <m/>
    <m/>
    <m/>
    <m/>
    <m/>
    <m/>
    <m/>
    <m/>
    <m/>
    <m/>
    <m/>
    <m/>
    <m/>
    <m/>
    <m/>
    <m/>
    <m/>
    <m/>
    <m/>
    <m/>
    <m/>
    <m/>
    <m/>
    <m/>
    <m/>
    <m/>
    <m/>
  </r>
  <r>
    <b v="1"/>
    <n v="1034"/>
    <s v="L-1525-31548912X"/>
    <s v="1066958505"/>
    <s v="Aaf"/>
    <s v="https://portal.dnb.de/opac.htm?method=simpleSearch&amp;cqlMode=true&amp;query=idn%3D1066958505"/>
    <s v="III 104, 8"/>
    <s v="III 104, 8"/>
    <m/>
    <m/>
    <x v="1"/>
    <m/>
    <m/>
    <m/>
    <m/>
    <m/>
    <m/>
    <m/>
    <m/>
    <m/>
    <m/>
    <m/>
    <m/>
    <m/>
    <m/>
    <m/>
    <x v="4"/>
    <s v="x"/>
    <m/>
    <s v="h/E"/>
    <m/>
    <m/>
    <m/>
    <m/>
    <m/>
    <s v="Pa"/>
    <s v="x"/>
    <m/>
    <m/>
    <m/>
    <m/>
    <m/>
    <m/>
    <m/>
    <m/>
    <m/>
    <m/>
    <m/>
    <m/>
    <s v="110"/>
    <m/>
    <m/>
    <m/>
    <s v="n"/>
    <n v="0"/>
    <m/>
    <m/>
    <m/>
    <m/>
    <s v="x"/>
    <m/>
    <m/>
    <m/>
    <m/>
    <m/>
    <m/>
    <m/>
    <m/>
    <m/>
    <m/>
    <m/>
    <m/>
    <m/>
    <m/>
    <m/>
    <m/>
    <m/>
    <m/>
    <m/>
    <m/>
    <m/>
    <m/>
    <m/>
    <m/>
    <m/>
    <m/>
    <m/>
    <m/>
    <m/>
    <m/>
    <m/>
    <m/>
    <m/>
    <m/>
    <m/>
    <m/>
    <m/>
    <m/>
    <m/>
  </r>
  <r>
    <b v="0"/>
    <n v="1035"/>
    <s v="L-1521-315470100"/>
    <s v="1066942498"/>
    <m/>
    <s v="https://portal.dnb.de/opac.htm?method=simpleSearch&amp;cqlMode=true&amp;query=idn%3D1066942498"/>
    <s v="III 104, 9"/>
    <m/>
    <m/>
    <m/>
    <x v="1"/>
    <m/>
    <m/>
    <m/>
    <m/>
    <m/>
    <m/>
    <m/>
    <m/>
    <m/>
    <m/>
    <m/>
    <m/>
    <m/>
    <m/>
    <m/>
    <x v="6"/>
    <s v="x"/>
    <m/>
    <s v="h/E"/>
    <m/>
    <m/>
    <m/>
    <m/>
    <m/>
    <s v="Pa"/>
    <m/>
    <m/>
    <m/>
    <m/>
    <m/>
    <m/>
    <m/>
    <m/>
    <m/>
    <m/>
    <m/>
    <m/>
    <m/>
    <s v="110"/>
    <m/>
    <m/>
    <m/>
    <s v="n"/>
    <n v="0"/>
    <m/>
    <m/>
    <m/>
    <m/>
    <m/>
    <m/>
    <m/>
    <m/>
    <m/>
    <m/>
    <m/>
    <m/>
    <m/>
    <m/>
    <m/>
    <m/>
    <m/>
    <m/>
    <m/>
    <m/>
    <m/>
    <m/>
    <m/>
    <m/>
    <m/>
    <m/>
    <m/>
    <m/>
    <m/>
    <m/>
    <m/>
    <m/>
    <m/>
    <m/>
    <m/>
    <m/>
    <m/>
    <m/>
    <m/>
    <m/>
    <m/>
    <m/>
    <m/>
    <m/>
  </r>
  <r>
    <b v="1"/>
    <m/>
    <s v="L-9999-413881849"/>
    <s v="113772742X"/>
    <s v="Qd"/>
    <m/>
    <s v="III 104, 9"/>
    <s v="III 104, 9"/>
    <m/>
    <m/>
    <x v="0"/>
    <m/>
    <m/>
    <m/>
    <m/>
    <m/>
    <m/>
    <m/>
    <m/>
    <m/>
    <m/>
    <m/>
    <m/>
    <m/>
    <m/>
    <m/>
    <x v="0"/>
    <m/>
    <m/>
    <m/>
    <m/>
    <m/>
    <m/>
    <m/>
    <m/>
    <m/>
    <m/>
    <m/>
    <m/>
    <m/>
    <m/>
    <m/>
    <m/>
    <m/>
    <m/>
    <m/>
    <m/>
    <m/>
    <m/>
    <m/>
    <m/>
    <m/>
    <m/>
    <m/>
    <m/>
    <m/>
    <m/>
    <m/>
    <m/>
    <m/>
    <m/>
    <m/>
    <m/>
    <m/>
    <m/>
    <m/>
    <m/>
    <m/>
    <m/>
    <m/>
    <m/>
    <m/>
    <m/>
    <m/>
    <m/>
    <m/>
    <m/>
    <m/>
    <m/>
    <m/>
    <m/>
    <m/>
    <m/>
    <m/>
    <m/>
    <m/>
    <m/>
    <m/>
    <m/>
    <m/>
    <m/>
    <m/>
    <m/>
    <m/>
    <m/>
    <m/>
    <m/>
    <m/>
    <m/>
  </r>
  <r>
    <b v="0"/>
    <n v="1153"/>
    <s v="L-1521-667967079"/>
    <s v="1207510610"/>
    <m/>
    <s v="https://portal.dnb.de/opac.htm?method=simpleSearch&amp;cqlMode=true&amp;query=idn%3D1207510610"/>
    <s v="III 104, 9 (1. angebundenes Werk)"/>
    <m/>
    <m/>
    <m/>
    <x v="0"/>
    <m/>
    <m/>
    <m/>
    <m/>
    <m/>
    <m/>
    <m/>
    <m/>
    <m/>
    <m/>
    <m/>
    <m/>
    <m/>
    <m/>
    <m/>
    <x v="0"/>
    <m/>
    <m/>
    <m/>
    <m/>
    <m/>
    <m/>
    <m/>
    <m/>
    <m/>
    <m/>
    <m/>
    <m/>
    <m/>
    <m/>
    <m/>
    <m/>
    <m/>
    <m/>
    <m/>
    <m/>
    <m/>
    <m/>
    <m/>
    <m/>
    <m/>
    <m/>
    <m/>
    <n v="0"/>
    <m/>
    <m/>
    <m/>
    <m/>
    <m/>
    <m/>
    <m/>
    <m/>
    <m/>
    <m/>
    <m/>
    <m/>
    <m/>
    <m/>
    <m/>
    <m/>
    <m/>
    <m/>
    <m/>
    <m/>
    <m/>
    <m/>
    <m/>
    <m/>
    <m/>
    <m/>
    <m/>
    <m/>
    <m/>
    <m/>
    <m/>
    <m/>
    <m/>
    <m/>
    <m/>
    <m/>
    <m/>
    <m/>
    <m/>
    <m/>
    <m/>
    <m/>
    <m/>
    <m/>
  </r>
  <r>
    <b v="0"/>
    <n v="1154"/>
    <s v="L-1523-667966862"/>
    <s v="1207510351"/>
    <m/>
    <s v="https://portal.dnb.de/opac.htm?method=simpleSearch&amp;cqlMode=true&amp;query=idn%3D1207510351"/>
    <s v="III 104, 9 (2. angebundenes Werk)"/>
    <m/>
    <m/>
    <m/>
    <x v="0"/>
    <m/>
    <m/>
    <m/>
    <m/>
    <m/>
    <m/>
    <m/>
    <m/>
    <m/>
    <m/>
    <m/>
    <m/>
    <m/>
    <m/>
    <m/>
    <x v="0"/>
    <m/>
    <m/>
    <m/>
    <m/>
    <m/>
    <m/>
    <m/>
    <m/>
    <m/>
    <m/>
    <m/>
    <m/>
    <m/>
    <m/>
    <m/>
    <m/>
    <m/>
    <m/>
    <m/>
    <m/>
    <m/>
    <m/>
    <m/>
    <m/>
    <m/>
    <m/>
    <m/>
    <n v="0"/>
    <m/>
    <m/>
    <m/>
    <m/>
    <m/>
    <m/>
    <m/>
    <m/>
    <m/>
    <m/>
    <m/>
    <m/>
    <m/>
    <m/>
    <m/>
    <m/>
    <m/>
    <m/>
    <m/>
    <m/>
    <m/>
    <m/>
    <m/>
    <m/>
    <m/>
    <m/>
    <m/>
    <m/>
    <m/>
    <m/>
    <m/>
    <m/>
    <m/>
    <m/>
    <m/>
    <m/>
    <m/>
    <m/>
    <m/>
    <m/>
    <m/>
    <m/>
    <m/>
    <m/>
  </r>
  <r>
    <b v="0"/>
    <n v="1155"/>
    <s v="L-1602-667962522"/>
    <s v="1207503991"/>
    <m/>
    <s v="https://portal.dnb.de/opac.htm?method=simpleSearch&amp;cqlMode=true&amp;query=idn%3D1207503991"/>
    <s v="III 104, 9 (3. angebundenes Werk)"/>
    <m/>
    <m/>
    <m/>
    <x v="0"/>
    <m/>
    <m/>
    <m/>
    <m/>
    <m/>
    <m/>
    <m/>
    <m/>
    <m/>
    <m/>
    <m/>
    <m/>
    <m/>
    <m/>
    <m/>
    <x v="0"/>
    <m/>
    <m/>
    <m/>
    <m/>
    <m/>
    <m/>
    <m/>
    <m/>
    <m/>
    <m/>
    <m/>
    <m/>
    <m/>
    <m/>
    <m/>
    <m/>
    <m/>
    <m/>
    <m/>
    <m/>
    <m/>
    <m/>
    <m/>
    <m/>
    <m/>
    <m/>
    <m/>
    <n v="0"/>
    <m/>
    <m/>
    <m/>
    <m/>
    <m/>
    <m/>
    <m/>
    <m/>
    <m/>
    <m/>
    <m/>
    <m/>
    <m/>
    <m/>
    <m/>
    <m/>
    <m/>
    <m/>
    <m/>
    <m/>
    <m/>
    <m/>
    <m/>
    <m/>
    <m/>
    <m/>
    <m/>
    <m/>
    <m/>
    <m/>
    <m/>
    <m/>
    <m/>
    <m/>
    <m/>
    <m/>
    <m/>
    <m/>
    <m/>
    <m/>
    <m/>
    <m/>
    <m/>
    <m/>
  </r>
  <r>
    <b v="0"/>
    <n v="1156"/>
    <s v="L-1635-666831262"/>
    <s v="1206957646"/>
    <m/>
    <s v="https://portal.dnb.de/opac.htm?method=simpleSearch&amp;cqlMode=true&amp;query=idn%3D1206957646"/>
    <s v="III 104, 9 (4. angebundenes Werk)"/>
    <m/>
    <m/>
    <m/>
    <x v="0"/>
    <m/>
    <m/>
    <m/>
    <m/>
    <m/>
    <m/>
    <m/>
    <m/>
    <m/>
    <m/>
    <m/>
    <m/>
    <m/>
    <m/>
    <m/>
    <x v="0"/>
    <m/>
    <m/>
    <m/>
    <m/>
    <m/>
    <m/>
    <m/>
    <m/>
    <m/>
    <m/>
    <m/>
    <m/>
    <m/>
    <m/>
    <m/>
    <m/>
    <m/>
    <m/>
    <m/>
    <m/>
    <m/>
    <m/>
    <m/>
    <m/>
    <m/>
    <m/>
    <m/>
    <n v="0"/>
    <m/>
    <m/>
    <m/>
    <m/>
    <m/>
    <m/>
    <m/>
    <m/>
    <m/>
    <m/>
    <m/>
    <m/>
    <m/>
    <m/>
    <m/>
    <m/>
    <m/>
    <m/>
    <m/>
    <m/>
    <m/>
    <m/>
    <m/>
    <m/>
    <m/>
    <m/>
    <m/>
    <m/>
    <m/>
    <m/>
    <m/>
    <m/>
    <m/>
    <m/>
    <m/>
    <m/>
    <m/>
    <m/>
    <m/>
    <m/>
    <m/>
    <m/>
    <m/>
    <m/>
  </r>
  <r>
    <b v="0"/>
    <n v="1157"/>
    <s v="L-1634-667962638"/>
    <s v="1207504165"/>
    <m/>
    <s v="https://portal.dnb.de/opac.htm?method=simpleSearch&amp;cqlMode=true&amp;query=idn%3D1207504165"/>
    <s v="III 104, 9 (5. angebundenes Werk)"/>
    <m/>
    <m/>
    <m/>
    <x v="0"/>
    <m/>
    <m/>
    <m/>
    <m/>
    <m/>
    <m/>
    <m/>
    <m/>
    <m/>
    <m/>
    <m/>
    <m/>
    <m/>
    <m/>
    <m/>
    <x v="0"/>
    <m/>
    <m/>
    <m/>
    <m/>
    <m/>
    <m/>
    <m/>
    <m/>
    <m/>
    <m/>
    <m/>
    <m/>
    <m/>
    <m/>
    <m/>
    <m/>
    <m/>
    <m/>
    <m/>
    <m/>
    <m/>
    <m/>
    <m/>
    <m/>
    <m/>
    <m/>
    <m/>
    <n v="0"/>
    <m/>
    <m/>
    <m/>
    <m/>
    <m/>
    <m/>
    <m/>
    <m/>
    <m/>
    <m/>
    <m/>
    <m/>
    <m/>
    <m/>
    <m/>
    <m/>
    <m/>
    <m/>
    <m/>
    <m/>
    <m/>
    <m/>
    <m/>
    <m/>
    <m/>
    <m/>
    <m/>
    <m/>
    <m/>
    <m/>
    <m/>
    <m/>
    <m/>
    <m/>
    <m/>
    <m/>
    <m/>
    <m/>
    <m/>
    <m/>
    <m/>
    <m/>
    <m/>
    <m/>
  </r>
  <r>
    <b v="0"/>
    <n v="1158"/>
    <s v="L-2009-324235"/>
    <s v="997517603"/>
    <m/>
    <s v="https://portal.dnb.de/opac.htm?method=simpleSearch&amp;cqlMode=true&amp;query=idn%3D997517603"/>
    <s v="III 104, 9 a"/>
    <m/>
    <m/>
    <m/>
    <x v="0"/>
    <m/>
    <m/>
    <m/>
    <m/>
    <m/>
    <m/>
    <m/>
    <m/>
    <m/>
    <m/>
    <s v="DA"/>
    <m/>
    <m/>
    <m/>
    <m/>
    <x v="0"/>
    <m/>
    <m/>
    <m/>
    <m/>
    <m/>
    <m/>
    <m/>
    <m/>
    <m/>
    <m/>
    <m/>
    <m/>
    <m/>
    <m/>
    <m/>
    <m/>
    <m/>
    <m/>
    <m/>
    <m/>
    <m/>
    <m/>
    <m/>
    <m/>
    <m/>
    <m/>
    <m/>
    <n v="0"/>
    <m/>
    <m/>
    <m/>
    <m/>
    <m/>
    <m/>
    <m/>
    <m/>
    <m/>
    <m/>
    <m/>
    <m/>
    <m/>
    <m/>
    <m/>
    <m/>
    <m/>
    <m/>
    <m/>
    <m/>
    <m/>
    <m/>
    <m/>
    <m/>
    <m/>
    <m/>
    <m/>
    <m/>
    <m/>
    <m/>
    <m/>
    <m/>
    <m/>
    <m/>
    <m/>
    <m/>
    <m/>
    <m/>
    <m/>
    <m/>
    <m/>
    <m/>
    <m/>
    <m/>
  </r>
  <r>
    <b v="1"/>
    <n v="1036"/>
    <s v="L-1521-315488026"/>
    <s v="106695738X"/>
    <s v="Aaf"/>
    <s v="https://portal.dnb.de/opac.htm?method=simpleSearch&amp;cqlMode=true&amp;query=idn%3D106695738X"/>
    <s v="III 104, 10"/>
    <s v="III 104, 10"/>
    <m/>
    <m/>
    <x v="1"/>
    <m/>
    <m/>
    <m/>
    <m/>
    <m/>
    <m/>
    <m/>
    <m/>
    <m/>
    <m/>
    <m/>
    <m/>
    <m/>
    <m/>
    <m/>
    <x v="5"/>
    <m/>
    <m/>
    <s v="h/E"/>
    <m/>
    <m/>
    <m/>
    <m/>
    <m/>
    <s v="Pa"/>
    <m/>
    <m/>
    <m/>
    <m/>
    <m/>
    <m/>
    <m/>
    <m/>
    <m/>
    <m/>
    <m/>
    <m/>
    <m/>
    <s v="110"/>
    <m/>
    <m/>
    <m/>
    <s v="n"/>
    <n v="0"/>
    <m/>
    <m/>
    <m/>
    <m/>
    <m/>
    <m/>
    <m/>
    <m/>
    <m/>
    <m/>
    <m/>
    <m/>
    <m/>
    <m/>
    <m/>
    <m/>
    <m/>
    <m/>
    <m/>
    <m/>
    <m/>
    <m/>
    <m/>
    <m/>
    <m/>
    <m/>
    <m/>
    <m/>
    <m/>
    <m/>
    <m/>
    <m/>
    <m/>
    <m/>
    <m/>
    <m/>
    <m/>
    <m/>
    <m/>
    <m/>
    <m/>
    <m/>
    <m/>
    <m/>
  </r>
  <r>
    <b v="1"/>
    <n v="1072"/>
    <s v="L-1520-164981233"/>
    <s v="997769807"/>
    <s v="Aal"/>
    <s v="https://portal.dnb.de/opac.htm?method=simpleSearch&amp;cqlMode=true&amp;query=idn%3D997769807"/>
    <s v="III 104, 10 a"/>
    <s v="III 104, 10 a"/>
    <m/>
    <m/>
    <x v="1"/>
    <m/>
    <m/>
    <m/>
    <m/>
    <m/>
    <m/>
    <m/>
    <m/>
    <m/>
    <m/>
    <m/>
    <m/>
    <m/>
    <m/>
    <m/>
    <x v="9"/>
    <m/>
    <m/>
    <s v="h/E"/>
    <m/>
    <m/>
    <m/>
    <m/>
    <m/>
    <s v="Pa"/>
    <m/>
    <m/>
    <m/>
    <m/>
    <m/>
    <m/>
    <m/>
    <m/>
    <m/>
    <m/>
    <m/>
    <m/>
    <m/>
    <s v="110"/>
    <m/>
    <s v="x"/>
    <s v="x"/>
    <s v="n"/>
    <n v="0"/>
    <m/>
    <m/>
    <m/>
    <m/>
    <m/>
    <m/>
    <m/>
    <m/>
    <m/>
    <m/>
    <m/>
    <m/>
    <m/>
    <m/>
    <m/>
    <m/>
    <m/>
    <m/>
    <m/>
    <m/>
    <m/>
    <m/>
    <m/>
    <m/>
    <m/>
    <m/>
    <m/>
    <m/>
    <m/>
    <m/>
    <m/>
    <m/>
    <m/>
    <m/>
    <m/>
    <m/>
    <m/>
    <m/>
    <m/>
    <m/>
    <m/>
    <m/>
    <m/>
    <m/>
  </r>
  <r>
    <b v="1"/>
    <n v="1073"/>
    <s v="L-1523-170687309"/>
    <s v="1000470466"/>
    <s v="Aal"/>
    <s v="https://portal.dnb.de/opac.htm?method=simpleSearch&amp;cqlMode=true&amp;query=idn%3D1000470466"/>
    <s v="III 104, 10 b"/>
    <s v="III 104, 10 b"/>
    <m/>
    <m/>
    <x v="1"/>
    <m/>
    <m/>
    <m/>
    <m/>
    <m/>
    <m/>
    <m/>
    <m/>
    <m/>
    <m/>
    <m/>
    <m/>
    <m/>
    <m/>
    <m/>
    <x v="5"/>
    <m/>
    <m/>
    <s v="h/E"/>
    <m/>
    <m/>
    <m/>
    <m/>
    <m/>
    <s v="Pa"/>
    <m/>
    <m/>
    <m/>
    <m/>
    <m/>
    <m/>
    <m/>
    <m/>
    <m/>
    <m/>
    <m/>
    <m/>
    <m/>
    <s v="110"/>
    <m/>
    <s v="x"/>
    <s v="x"/>
    <s v="n"/>
    <n v="0"/>
    <m/>
    <m/>
    <m/>
    <m/>
    <m/>
    <m/>
    <m/>
    <m/>
    <m/>
    <m/>
    <m/>
    <m/>
    <m/>
    <m/>
    <m/>
    <m/>
    <m/>
    <m/>
    <m/>
    <m/>
    <m/>
    <m/>
    <m/>
    <m/>
    <m/>
    <m/>
    <m/>
    <m/>
    <m/>
    <m/>
    <m/>
    <m/>
    <m/>
    <m/>
    <m/>
    <m/>
    <m/>
    <m/>
    <m/>
    <m/>
    <m/>
    <m/>
    <m/>
    <m/>
  </r>
  <r>
    <b v="1"/>
    <n v="1074"/>
    <s v="L-1528-167085565"/>
    <s v="998862851"/>
    <s v="Aal"/>
    <s v="https://portal.dnb.de/opac.htm?method=simpleSearch&amp;cqlMode=true&amp;query=idn%3D998862851"/>
    <s v="III 104, 10 c"/>
    <s v="III 104, 10 c"/>
    <m/>
    <m/>
    <x v="1"/>
    <m/>
    <m/>
    <m/>
    <m/>
    <m/>
    <m/>
    <m/>
    <m/>
    <m/>
    <m/>
    <m/>
    <m/>
    <m/>
    <m/>
    <m/>
    <x v="9"/>
    <m/>
    <m/>
    <s v="h/E"/>
    <m/>
    <m/>
    <m/>
    <m/>
    <m/>
    <s v="Pa"/>
    <m/>
    <m/>
    <m/>
    <m/>
    <m/>
    <m/>
    <m/>
    <m/>
    <m/>
    <m/>
    <m/>
    <m/>
    <m/>
    <s v="110"/>
    <m/>
    <s v="x"/>
    <s v="x"/>
    <m/>
    <n v="0"/>
    <m/>
    <m/>
    <m/>
    <m/>
    <m/>
    <m/>
    <m/>
    <m/>
    <m/>
    <m/>
    <m/>
    <m/>
    <m/>
    <m/>
    <m/>
    <m/>
    <m/>
    <m/>
    <m/>
    <m/>
    <m/>
    <m/>
    <m/>
    <m/>
    <m/>
    <m/>
    <m/>
    <m/>
    <m/>
    <m/>
    <m/>
    <m/>
    <m/>
    <m/>
    <m/>
    <m/>
    <m/>
    <m/>
    <m/>
    <m/>
    <m/>
    <m/>
    <m/>
    <m/>
  </r>
  <r>
    <b v="1"/>
    <n v="1037"/>
    <s v="L-1522-315488212"/>
    <s v="1066957584"/>
    <s v="Aaf"/>
    <s v="https://portal.dnb.de/opac.htm?method=simpleSearch&amp;cqlMode=true&amp;query=idn%3D1066957584"/>
    <s v="III 104, 11"/>
    <s v="III 104, 11"/>
    <m/>
    <m/>
    <x v="1"/>
    <m/>
    <m/>
    <m/>
    <m/>
    <m/>
    <m/>
    <m/>
    <m/>
    <m/>
    <m/>
    <m/>
    <m/>
    <m/>
    <m/>
    <m/>
    <x v="5"/>
    <m/>
    <m/>
    <s v="h/E"/>
    <m/>
    <m/>
    <m/>
    <m/>
    <m/>
    <s v="Pa"/>
    <m/>
    <m/>
    <m/>
    <m/>
    <m/>
    <m/>
    <m/>
    <m/>
    <m/>
    <m/>
    <m/>
    <m/>
    <m/>
    <s v="110"/>
    <m/>
    <m/>
    <m/>
    <s v="n"/>
    <n v="0"/>
    <m/>
    <m/>
    <m/>
    <m/>
    <m/>
    <m/>
    <m/>
    <m/>
    <m/>
    <m/>
    <m/>
    <m/>
    <m/>
    <m/>
    <m/>
    <m/>
    <m/>
    <m/>
    <m/>
    <m/>
    <m/>
    <m/>
    <m/>
    <m/>
    <m/>
    <m/>
    <m/>
    <m/>
    <m/>
    <m/>
    <m/>
    <m/>
    <m/>
    <m/>
    <m/>
    <m/>
    <m/>
    <m/>
    <m/>
    <m/>
    <m/>
    <m/>
    <m/>
    <m/>
  </r>
  <r>
    <b v="0"/>
    <n v="1038"/>
    <s v="L-1542-315491949"/>
    <s v="1066961557"/>
    <m/>
    <s v="https://portal.dnb.de/opac.htm?method=simpleSearch&amp;cqlMode=true&amp;query=idn%3D1066961557"/>
    <s v="III 104, 12"/>
    <m/>
    <m/>
    <m/>
    <x v="0"/>
    <m/>
    <m/>
    <m/>
    <m/>
    <m/>
    <m/>
    <m/>
    <m/>
    <m/>
    <m/>
    <s v="DA"/>
    <m/>
    <m/>
    <m/>
    <m/>
    <x v="0"/>
    <m/>
    <m/>
    <m/>
    <m/>
    <m/>
    <m/>
    <m/>
    <m/>
    <m/>
    <m/>
    <m/>
    <m/>
    <m/>
    <m/>
    <m/>
    <m/>
    <m/>
    <m/>
    <m/>
    <m/>
    <m/>
    <m/>
    <m/>
    <m/>
    <m/>
    <m/>
    <m/>
    <n v="0"/>
    <m/>
    <m/>
    <m/>
    <m/>
    <m/>
    <m/>
    <m/>
    <m/>
    <m/>
    <m/>
    <m/>
    <m/>
    <m/>
    <m/>
    <m/>
    <m/>
    <m/>
    <m/>
    <m/>
    <m/>
    <m/>
    <m/>
    <m/>
    <m/>
    <m/>
    <m/>
    <m/>
    <m/>
    <m/>
    <m/>
    <m/>
    <m/>
    <m/>
    <m/>
    <m/>
    <m/>
    <m/>
    <m/>
    <m/>
    <m/>
    <m/>
    <m/>
    <m/>
    <m/>
  </r>
  <r>
    <b v="0"/>
    <n v="1039"/>
    <s v="L-1532-315488085"/>
    <s v="1066957444"/>
    <m/>
    <s v="https://portal.dnb.de/opac.htm?method=simpleSearch&amp;cqlMode=true&amp;query=idn%3D1066957444"/>
    <s v="III 104, 13"/>
    <m/>
    <m/>
    <m/>
    <x v="1"/>
    <m/>
    <m/>
    <m/>
    <m/>
    <m/>
    <m/>
    <m/>
    <m/>
    <m/>
    <m/>
    <m/>
    <m/>
    <m/>
    <m/>
    <m/>
    <x v="10"/>
    <m/>
    <m/>
    <s v="f"/>
    <m/>
    <m/>
    <m/>
    <m/>
    <m/>
    <s v="Pa"/>
    <m/>
    <m/>
    <m/>
    <m/>
    <m/>
    <m/>
    <m/>
    <m/>
    <m/>
    <m/>
    <m/>
    <m/>
    <m/>
    <s v="110"/>
    <m/>
    <m/>
    <m/>
    <s v="n"/>
    <n v="0"/>
    <m/>
    <m/>
    <m/>
    <m/>
    <m/>
    <m/>
    <m/>
    <m/>
    <m/>
    <m/>
    <m/>
    <m/>
    <m/>
    <m/>
    <m/>
    <m/>
    <m/>
    <m/>
    <m/>
    <m/>
    <m/>
    <m/>
    <m/>
    <m/>
    <m/>
    <m/>
    <m/>
    <m/>
    <m/>
    <m/>
    <m/>
    <m/>
    <m/>
    <m/>
    <m/>
    <m/>
    <m/>
    <m/>
    <m/>
    <m/>
    <m/>
    <m/>
    <m/>
    <m/>
  </r>
  <r>
    <b v="1"/>
    <n v="1040"/>
    <s v="L-1525-315492082"/>
    <s v="1066961689"/>
    <s v="Aaf"/>
    <s v="https://portal.dnb.de/opac.htm?method=simpleSearch&amp;cqlMode=true&amp;query=idn%3D1066961689"/>
    <s v="III 104, 14"/>
    <s v="III 104, 14"/>
    <m/>
    <m/>
    <x v="1"/>
    <m/>
    <m/>
    <m/>
    <m/>
    <m/>
    <m/>
    <m/>
    <m/>
    <m/>
    <m/>
    <m/>
    <m/>
    <m/>
    <m/>
    <s v="x"/>
    <x v="6"/>
    <m/>
    <s v="x"/>
    <s v="f/V"/>
    <m/>
    <m/>
    <m/>
    <m/>
    <m/>
    <s v="Pa"/>
    <m/>
    <m/>
    <m/>
    <m/>
    <m/>
    <m/>
    <m/>
    <m/>
    <m/>
    <m/>
    <m/>
    <m/>
    <m/>
    <s v="60"/>
    <m/>
    <m/>
    <m/>
    <s v="n"/>
    <n v="0"/>
    <m/>
    <m/>
    <m/>
    <m/>
    <m/>
    <m/>
    <m/>
    <m/>
    <m/>
    <m/>
    <m/>
    <m/>
    <m/>
    <m/>
    <m/>
    <m/>
    <m/>
    <m/>
    <m/>
    <m/>
    <m/>
    <m/>
    <m/>
    <m/>
    <m/>
    <m/>
    <m/>
    <m/>
    <m/>
    <m/>
    <m/>
    <m/>
    <m/>
    <m/>
    <m/>
    <m/>
    <m/>
    <m/>
    <m/>
    <m/>
    <m/>
    <m/>
    <m/>
    <m/>
  </r>
  <r>
    <b v="1"/>
    <n v="1075"/>
    <s v="L-1524-167183281"/>
    <s v="998898333"/>
    <s v="Aal"/>
    <s v="https://portal.dnb.de/opac.htm?method=simpleSearch&amp;cqlMode=true&amp;query=idn%3D998898333"/>
    <s v="III 104, 14 a"/>
    <s v="III 104, 14 a"/>
    <m/>
    <m/>
    <x v="1"/>
    <m/>
    <m/>
    <m/>
    <m/>
    <m/>
    <m/>
    <m/>
    <m/>
    <m/>
    <m/>
    <m/>
    <m/>
    <m/>
    <m/>
    <m/>
    <x v="9"/>
    <m/>
    <m/>
    <s v="h/E"/>
    <m/>
    <m/>
    <m/>
    <m/>
    <m/>
    <s v="Pa"/>
    <m/>
    <m/>
    <m/>
    <m/>
    <m/>
    <m/>
    <m/>
    <m/>
    <m/>
    <m/>
    <m/>
    <m/>
    <m/>
    <s v="110"/>
    <m/>
    <s v="x"/>
    <s v="x"/>
    <s v="n"/>
    <n v="0"/>
    <m/>
    <m/>
    <m/>
    <m/>
    <m/>
    <m/>
    <m/>
    <m/>
    <m/>
    <m/>
    <m/>
    <m/>
    <m/>
    <m/>
    <m/>
    <m/>
    <m/>
    <m/>
    <m/>
    <m/>
    <m/>
    <m/>
    <m/>
    <m/>
    <m/>
    <m/>
    <m/>
    <m/>
    <m/>
    <m/>
    <m/>
    <m/>
    <m/>
    <m/>
    <m/>
    <m/>
    <m/>
    <m/>
    <m/>
    <m/>
    <m/>
    <m/>
    <m/>
    <m/>
  </r>
  <r>
    <b v="0"/>
    <n v="1076"/>
    <s v="L-1525-168342634"/>
    <s v="999418432"/>
    <m/>
    <s v="https://portal.dnb.de/opac.htm?method=simpleSearch&amp;cqlMode=true&amp;query=idn%3D999418432"/>
    <s v="III 104, 14 b"/>
    <m/>
    <m/>
    <m/>
    <x v="1"/>
    <m/>
    <m/>
    <m/>
    <m/>
    <m/>
    <m/>
    <m/>
    <m/>
    <m/>
    <m/>
    <m/>
    <m/>
    <m/>
    <m/>
    <m/>
    <x v="3"/>
    <m/>
    <s v="x"/>
    <s v="f"/>
    <m/>
    <m/>
    <m/>
    <m/>
    <m/>
    <s v="Pa"/>
    <m/>
    <m/>
    <m/>
    <m/>
    <m/>
    <m/>
    <m/>
    <m/>
    <m/>
    <m/>
    <m/>
    <n v="0"/>
    <s v="x"/>
    <s v="110"/>
    <m/>
    <m/>
    <m/>
    <s v="n"/>
    <n v="0"/>
    <m/>
    <s v="Gewebe"/>
    <m/>
    <m/>
    <m/>
    <m/>
    <m/>
    <m/>
    <m/>
    <m/>
    <m/>
    <m/>
    <m/>
    <m/>
    <m/>
    <m/>
    <m/>
    <m/>
    <m/>
    <m/>
    <m/>
    <m/>
    <m/>
    <m/>
    <m/>
    <m/>
    <m/>
    <m/>
    <m/>
    <m/>
    <m/>
    <m/>
    <m/>
    <m/>
    <m/>
    <m/>
    <m/>
    <m/>
    <m/>
    <m/>
    <m/>
    <m/>
    <m/>
    <m/>
  </r>
  <r>
    <b v="1"/>
    <m/>
    <s v="L-1524-786237821"/>
    <s v="1263573177"/>
    <s v="Qd"/>
    <m/>
    <s v="III 104, 14 b"/>
    <s v="III 104, 14 b"/>
    <m/>
    <m/>
    <x v="0"/>
    <m/>
    <m/>
    <m/>
    <m/>
    <m/>
    <m/>
    <m/>
    <m/>
    <m/>
    <m/>
    <m/>
    <m/>
    <m/>
    <m/>
    <m/>
    <x v="0"/>
    <m/>
    <m/>
    <m/>
    <m/>
    <m/>
    <m/>
    <m/>
    <m/>
    <m/>
    <m/>
    <m/>
    <m/>
    <m/>
    <m/>
    <m/>
    <m/>
    <m/>
    <m/>
    <m/>
    <m/>
    <m/>
    <m/>
    <m/>
    <m/>
    <m/>
    <m/>
    <m/>
    <m/>
    <m/>
    <m/>
    <m/>
    <m/>
    <m/>
    <m/>
    <m/>
    <m/>
    <m/>
    <m/>
    <m/>
    <m/>
    <m/>
    <m/>
    <m/>
    <m/>
    <m/>
    <m/>
    <m/>
    <m/>
    <m/>
    <m/>
    <m/>
    <m/>
    <m/>
    <m/>
    <m/>
    <m/>
    <m/>
    <m/>
    <m/>
    <m/>
    <m/>
    <m/>
    <m/>
    <m/>
    <m/>
    <m/>
    <m/>
    <m/>
    <m/>
    <m/>
    <m/>
    <m/>
  </r>
  <r>
    <b v="0"/>
    <n v="1077"/>
    <s v="L-1524-156068702"/>
    <s v="994509901"/>
    <m/>
    <s v="https://portal.dnb.de/opac.htm?method=simpleSearch&amp;cqlMode=true&amp;query=idn%3D994509901"/>
    <s v="III 104, 14/b (angebunden)"/>
    <m/>
    <m/>
    <m/>
    <x v="0"/>
    <m/>
    <m/>
    <m/>
    <m/>
    <m/>
    <m/>
    <m/>
    <m/>
    <m/>
    <m/>
    <m/>
    <m/>
    <m/>
    <m/>
    <m/>
    <x v="0"/>
    <m/>
    <m/>
    <m/>
    <m/>
    <m/>
    <m/>
    <m/>
    <m/>
    <m/>
    <m/>
    <m/>
    <m/>
    <m/>
    <m/>
    <m/>
    <m/>
    <m/>
    <m/>
    <m/>
    <m/>
    <m/>
    <m/>
    <m/>
    <m/>
    <m/>
    <m/>
    <m/>
    <n v="0"/>
    <m/>
    <m/>
    <m/>
    <m/>
    <m/>
    <m/>
    <m/>
    <m/>
    <m/>
    <m/>
    <m/>
    <m/>
    <m/>
    <m/>
    <m/>
    <m/>
    <m/>
    <m/>
    <m/>
    <m/>
    <m/>
    <m/>
    <m/>
    <m/>
    <m/>
    <m/>
    <m/>
    <m/>
    <m/>
    <m/>
    <m/>
    <m/>
    <m/>
    <m/>
    <m/>
    <m/>
    <m/>
    <m/>
    <m/>
    <m/>
    <m/>
    <m/>
    <m/>
    <m/>
  </r>
  <r>
    <b v="1"/>
    <n v="1041"/>
    <s v="L-1527-315493208"/>
    <s v="1066962936"/>
    <s v="Aaf"/>
    <s v="https://portal.dnb.de/opac.htm?method=simpleSearch&amp;cqlMode=true&amp;query=idn%3D1066962936"/>
    <s v="III 104, 15"/>
    <s v="III 104, 15"/>
    <m/>
    <m/>
    <x v="1"/>
    <m/>
    <m/>
    <m/>
    <m/>
    <m/>
    <m/>
    <m/>
    <m/>
    <m/>
    <m/>
    <m/>
    <m/>
    <m/>
    <m/>
    <m/>
    <x v="4"/>
    <s v="x"/>
    <m/>
    <s v="h/E"/>
    <m/>
    <m/>
    <m/>
    <m/>
    <m/>
    <s v="Pa"/>
    <s v="x"/>
    <m/>
    <m/>
    <m/>
    <m/>
    <m/>
    <m/>
    <m/>
    <m/>
    <m/>
    <m/>
    <m/>
    <m/>
    <s v="110"/>
    <m/>
    <m/>
    <m/>
    <s v="n"/>
    <n v="0"/>
    <m/>
    <m/>
    <m/>
    <m/>
    <m/>
    <m/>
    <m/>
    <m/>
    <m/>
    <m/>
    <m/>
    <m/>
    <m/>
    <m/>
    <m/>
    <m/>
    <m/>
    <m/>
    <m/>
    <m/>
    <m/>
    <m/>
    <m/>
    <m/>
    <m/>
    <m/>
    <m/>
    <m/>
    <m/>
    <m/>
    <m/>
    <m/>
    <m/>
    <m/>
    <m/>
    <m/>
    <m/>
    <m/>
    <m/>
    <m/>
    <m/>
    <m/>
    <m/>
    <m/>
  </r>
  <r>
    <b v="1"/>
    <n v="1078"/>
    <s v="L-1527-167684795"/>
    <s v="999178016"/>
    <s v="Aal"/>
    <s v="https://portal.dnb.de/opac.htm?method=simpleSearch&amp;cqlMode=true&amp;query=idn%3D999178016"/>
    <s v="III 104, 15 a"/>
    <s v="III 104, 15a"/>
    <m/>
    <m/>
    <x v="1"/>
    <m/>
    <m/>
    <m/>
    <m/>
    <m/>
    <m/>
    <m/>
    <m/>
    <m/>
    <m/>
    <m/>
    <m/>
    <m/>
    <m/>
    <m/>
    <x v="9"/>
    <m/>
    <m/>
    <s v="h/E"/>
    <m/>
    <m/>
    <m/>
    <m/>
    <m/>
    <s v="Pa"/>
    <m/>
    <m/>
    <m/>
    <m/>
    <m/>
    <m/>
    <m/>
    <m/>
    <m/>
    <m/>
    <m/>
    <m/>
    <m/>
    <s v="110"/>
    <m/>
    <m/>
    <m/>
    <s v="n"/>
    <n v="0"/>
    <m/>
    <m/>
    <m/>
    <m/>
    <m/>
    <m/>
    <m/>
    <m/>
    <m/>
    <m/>
    <m/>
    <m/>
    <m/>
    <m/>
    <m/>
    <m/>
    <m/>
    <m/>
    <m/>
    <m/>
    <m/>
    <m/>
    <m/>
    <m/>
    <m/>
    <m/>
    <m/>
    <m/>
    <m/>
    <m/>
    <m/>
    <m/>
    <m/>
    <m/>
    <m/>
    <m/>
    <m/>
    <m/>
    <m/>
    <m/>
    <m/>
    <m/>
    <m/>
    <m/>
  </r>
  <r>
    <b v="1"/>
    <n v="1079"/>
    <s v="L-1529-167684949"/>
    <s v="999178199"/>
    <s v="Aal"/>
    <s v="https://portal.dnb.de/opac.htm?method=simpleSearch&amp;cqlMode=true&amp;query=idn%3D999178199"/>
    <s v="III 104, 15 b"/>
    <s v="III 104, 15b"/>
    <m/>
    <m/>
    <x v="1"/>
    <m/>
    <m/>
    <m/>
    <m/>
    <m/>
    <m/>
    <m/>
    <m/>
    <m/>
    <m/>
    <m/>
    <m/>
    <m/>
    <m/>
    <m/>
    <x v="5"/>
    <m/>
    <m/>
    <s v="h/E"/>
    <m/>
    <m/>
    <m/>
    <m/>
    <m/>
    <s v="Pa"/>
    <m/>
    <m/>
    <m/>
    <m/>
    <m/>
    <m/>
    <m/>
    <m/>
    <m/>
    <m/>
    <m/>
    <m/>
    <m/>
    <s v="110"/>
    <m/>
    <s v="x"/>
    <s v="x"/>
    <s v="n"/>
    <n v="0"/>
    <m/>
    <m/>
    <m/>
    <m/>
    <m/>
    <m/>
    <m/>
    <m/>
    <m/>
    <m/>
    <m/>
    <m/>
    <m/>
    <m/>
    <m/>
    <m/>
    <m/>
    <m/>
    <m/>
    <m/>
    <m/>
    <m/>
    <m/>
    <m/>
    <m/>
    <m/>
    <m/>
    <m/>
    <m/>
    <m/>
    <m/>
    <m/>
    <m/>
    <m/>
    <m/>
    <m/>
    <m/>
    <m/>
    <m/>
    <m/>
    <m/>
    <m/>
    <m/>
    <m/>
  </r>
  <r>
    <b v="1"/>
    <n v="1042"/>
    <s v="L-1531-315494573"/>
    <s v="1066964343"/>
    <s v="Aaf"/>
    <s v="https://portal.dnb.de/opac.htm?method=simpleSearch&amp;cqlMode=true&amp;query=idn%3D1066964343"/>
    <s v="III 104, 16"/>
    <s v="III 104, 16"/>
    <m/>
    <m/>
    <x v="1"/>
    <m/>
    <m/>
    <m/>
    <m/>
    <m/>
    <m/>
    <m/>
    <m/>
    <m/>
    <m/>
    <m/>
    <m/>
    <m/>
    <m/>
    <m/>
    <x v="10"/>
    <m/>
    <m/>
    <s v="f"/>
    <m/>
    <m/>
    <m/>
    <m/>
    <m/>
    <s v="Pa"/>
    <m/>
    <m/>
    <m/>
    <m/>
    <m/>
    <m/>
    <m/>
    <m/>
    <m/>
    <m/>
    <m/>
    <m/>
    <m/>
    <s v="180"/>
    <m/>
    <m/>
    <m/>
    <s v="n"/>
    <n v="0"/>
    <m/>
    <m/>
    <m/>
    <m/>
    <m/>
    <m/>
    <m/>
    <m/>
    <m/>
    <m/>
    <m/>
    <m/>
    <m/>
    <m/>
    <m/>
    <m/>
    <m/>
    <m/>
    <m/>
    <m/>
    <m/>
    <m/>
    <m/>
    <m/>
    <m/>
    <m/>
    <m/>
    <m/>
    <m/>
    <m/>
    <m/>
    <m/>
    <m/>
    <m/>
    <m/>
    <m/>
    <m/>
    <m/>
    <m/>
    <m/>
    <m/>
    <m/>
    <m/>
    <m/>
  </r>
  <r>
    <b v="0"/>
    <n v="1080"/>
    <s v="L-1556-315062746"/>
    <s v="106667423X"/>
    <m/>
    <s v="https://portal.dnb.de/opac.htm?method=simpleSearch&amp;cqlMode=true&amp;query=idn%3D106667423X"/>
    <s v="III 104, 16 a"/>
    <m/>
    <m/>
    <m/>
    <x v="1"/>
    <m/>
    <m/>
    <m/>
    <m/>
    <m/>
    <m/>
    <m/>
    <m/>
    <m/>
    <m/>
    <m/>
    <m/>
    <m/>
    <m/>
    <m/>
    <x v="3"/>
    <m/>
    <m/>
    <s v="h"/>
    <m/>
    <m/>
    <m/>
    <m/>
    <m/>
    <s v="Pa"/>
    <m/>
    <m/>
    <m/>
    <m/>
    <m/>
    <m/>
    <m/>
    <m/>
    <m/>
    <m/>
    <m/>
    <m/>
    <m/>
    <s v="nur 110"/>
    <s v="x"/>
    <m/>
    <m/>
    <s v="n"/>
    <n v="0"/>
    <m/>
    <s v="Gewebe"/>
    <m/>
    <m/>
    <m/>
    <m/>
    <m/>
    <s v="Buch ist stärker beschädigt, aber mit JP notgesichert, daher stabil genug für Digit. --&gt; mit Stephanie besprechen, ob Rest. dennoch erwünscht (dann ws. aber nicht mehr so gut aufzuschlagen)"/>
    <s v="x nur 110, mit Begleitung"/>
    <s v="Box (Kassette ist zu klein)"/>
    <m/>
    <m/>
    <m/>
    <m/>
    <m/>
    <m/>
    <m/>
    <m/>
    <m/>
    <m/>
    <m/>
    <m/>
    <m/>
    <m/>
    <m/>
    <m/>
    <m/>
    <m/>
    <m/>
    <m/>
    <m/>
    <m/>
    <m/>
    <m/>
    <m/>
    <m/>
    <m/>
    <m/>
    <m/>
    <m/>
    <m/>
    <m/>
    <m/>
    <m/>
  </r>
  <r>
    <b v="1"/>
    <m/>
    <s v="L-1500-704954621"/>
    <s v="1223003582"/>
    <s v="Qd"/>
    <m/>
    <s v="III 104, 16 a"/>
    <s v="III 104, 16 a"/>
    <m/>
    <m/>
    <x v="0"/>
    <m/>
    <m/>
    <m/>
    <m/>
    <m/>
    <m/>
    <m/>
    <m/>
    <m/>
    <m/>
    <m/>
    <m/>
    <m/>
    <m/>
    <m/>
    <x v="0"/>
    <m/>
    <m/>
    <m/>
    <m/>
    <m/>
    <m/>
    <m/>
    <m/>
    <m/>
    <m/>
    <m/>
    <m/>
    <m/>
    <m/>
    <m/>
    <m/>
    <m/>
    <m/>
    <m/>
    <m/>
    <m/>
    <m/>
    <m/>
    <m/>
    <m/>
    <m/>
    <m/>
    <m/>
    <m/>
    <m/>
    <m/>
    <m/>
    <m/>
    <m/>
    <m/>
    <m/>
    <m/>
    <m/>
    <m/>
    <m/>
    <m/>
    <m/>
    <m/>
    <m/>
    <m/>
    <m/>
    <m/>
    <m/>
    <m/>
    <m/>
    <m/>
    <m/>
    <m/>
    <m/>
    <m/>
    <m/>
    <m/>
    <m/>
    <m/>
    <m/>
    <m/>
    <m/>
    <m/>
    <m/>
    <m/>
    <m/>
    <m/>
    <m/>
    <m/>
    <m/>
    <m/>
    <m/>
  </r>
  <r>
    <b v="1"/>
    <n v="1043"/>
    <s v="L-1531-315489243"/>
    <s v="1066958637"/>
    <s v="Aaf"/>
    <s v="https://portal.dnb.de/opac.htm?method=simpleSearch&amp;cqlMode=true&amp;query=idn%3D1066958637"/>
    <s v="III 104, 17"/>
    <s v="III 104, 17"/>
    <m/>
    <m/>
    <x v="1"/>
    <m/>
    <m/>
    <m/>
    <m/>
    <m/>
    <m/>
    <m/>
    <m/>
    <m/>
    <m/>
    <m/>
    <m/>
    <m/>
    <m/>
    <m/>
    <x v="1"/>
    <m/>
    <m/>
    <m/>
    <m/>
    <m/>
    <m/>
    <m/>
    <m/>
    <s v="Pa"/>
    <m/>
    <m/>
    <m/>
    <m/>
    <m/>
    <m/>
    <m/>
    <m/>
    <m/>
    <m/>
    <m/>
    <m/>
    <m/>
    <s v="nur 110"/>
    <m/>
    <m/>
    <m/>
    <s v="n"/>
    <n v="0"/>
    <m/>
    <s v="Gewebe"/>
    <m/>
    <m/>
    <m/>
    <m/>
    <m/>
    <s v="Einband liegt der Kassette bei"/>
    <m/>
    <m/>
    <m/>
    <m/>
    <m/>
    <m/>
    <m/>
    <m/>
    <m/>
    <m/>
    <m/>
    <m/>
    <m/>
    <m/>
    <m/>
    <m/>
    <m/>
    <m/>
    <m/>
    <m/>
    <m/>
    <m/>
    <m/>
    <m/>
    <m/>
    <m/>
    <m/>
    <m/>
    <m/>
    <m/>
    <m/>
    <m/>
    <m/>
    <m/>
    <m/>
    <m/>
  </r>
  <r>
    <b v="1"/>
    <n v="1044"/>
    <s v="L-1532-315307668"/>
    <s v="1066848564"/>
    <s v="AaB"/>
    <s v="https://portal.dnb.de/opac.htm?method=simpleSearch&amp;cqlMode=true&amp;query=idn%3D1066848564"/>
    <s v="III 104, 18"/>
    <s v="III 104, 18"/>
    <m/>
    <m/>
    <x v="2"/>
    <m/>
    <m/>
    <m/>
    <m/>
    <m/>
    <m/>
    <m/>
    <m/>
    <m/>
    <m/>
    <m/>
    <m/>
    <m/>
    <m/>
    <m/>
    <x v="2"/>
    <s v="x"/>
    <m/>
    <s v="h/E"/>
    <m/>
    <m/>
    <m/>
    <m/>
    <m/>
    <s v="Pa"/>
    <m/>
    <m/>
    <m/>
    <m/>
    <m/>
    <m/>
    <m/>
    <m/>
    <m/>
    <m/>
    <m/>
    <m/>
    <m/>
    <s v="110"/>
    <m/>
    <m/>
    <m/>
    <s v="n"/>
    <n v="0"/>
    <m/>
    <m/>
    <m/>
    <s v="x"/>
    <m/>
    <m/>
    <m/>
    <m/>
    <m/>
    <m/>
    <m/>
    <m/>
    <m/>
    <m/>
    <m/>
    <m/>
    <m/>
    <m/>
    <m/>
    <m/>
    <m/>
    <m/>
    <m/>
    <m/>
    <m/>
    <m/>
    <m/>
    <m/>
    <m/>
    <m/>
    <m/>
    <m/>
    <m/>
    <m/>
    <m/>
    <m/>
    <m/>
    <m/>
    <m/>
    <m/>
    <m/>
    <m/>
    <m/>
    <m/>
  </r>
  <r>
    <b v="1"/>
    <n v="1081"/>
    <s v="L-1536-167113534"/>
    <s v="998890197"/>
    <s v="Aal"/>
    <s v="https://portal.dnb.de/opac.htm?method=simpleSearch&amp;cqlMode=true&amp;query=idn%3D998890197"/>
    <s v="III 104, 18 a"/>
    <s v="III 104, 18a"/>
    <m/>
    <m/>
    <x v="1"/>
    <m/>
    <m/>
    <m/>
    <m/>
    <m/>
    <m/>
    <m/>
    <m/>
    <m/>
    <m/>
    <m/>
    <m/>
    <m/>
    <m/>
    <m/>
    <x v="9"/>
    <m/>
    <m/>
    <s v="h/E"/>
    <m/>
    <m/>
    <m/>
    <m/>
    <m/>
    <s v="Pa"/>
    <m/>
    <m/>
    <m/>
    <m/>
    <m/>
    <m/>
    <m/>
    <m/>
    <m/>
    <m/>
    <m/>
    <m/>
    <m/>
    <s v="110"/>
    <m/>
    <s v="x"/>
    <s v="x"/>
    <s v="n"/>
    <n v="0"/>
    <m/>
    <m/>
    <m/>
    <m/>
    <m/>
    <m/>
    <m/>
    <m/>
    <m/>
    <m/>
    <m/>
    <m/>
    <m/>
    <m/>
    <m/>
    <m/>
    <m/>
    <m/>
    <m/>
    <m/>
    <m/>
    <m/>
    <m/>
    <m/>
    <m/>
    <m/>
    <m/>
    <m/>
    <m/>
    <m/>
    <m/>
    <m/>
    <m/>
    <m/>
    <m/>
    <m/>
    <m/>
    <m/>
    <m/>
    <m/>
    <m/>
    <m/>
    <m/>
    <m/>
  </r>
  <r>
    <b v="1"/>
    <n v="1082"/>
    <s v="L-1536-167934902"/>
    <s v="999336967"/>
    <s v="Aal"/>
    <s v="https://portal.dnb.de/opac.htm?method=simpleSearch&amp;cqlMode=true&amp;query=idn%3D999336967"/>
    <s v="III 104, 18 b"/>
    <s v="III 104, 18 b"/>
    <m/>
    <m/>
    <x v="1"/>
    <m/>
    <m/>
    <m/>
    <m/>
    <m/>
    <m/>
    <m/>
    <m/>
    <m/>
    <m/>
    <m/>
    <m/>
    <m/>
    <m/>
    <m/>
    <x v="3"/>
    <m/>
    <s v="x"/>
    <s v="f"/>
    <m/>
    <m/>
    <m/>
    <m/>
    <m/>
    <s v="Pa"/>
    <m/>
    <m/>
    <m/>
    <m/>
    <m/>
    <m/>
    <m/>
    <m/>
    <m/>
    <m/>
    <m/>
    <m/>
    <m/>
    <s v="110"/>
    <m/>
    <s v="x"/>
    <s v="x"/>
    <s v="n"/>
    <n v="0"/>
    <m/>
    <m/>
    <m/>
    <m/>
    <s v="x"/>
    <m/>
    <m/>
    <m/>
    <m/>
    <m/>
    <m/>
    <m/>
    <m/>
    <m/>
    <m/>
    <m/>
    <m/>
    <m/>
    <m/>
    <m/>
    <m/>
    <m/>
    <m/>
    <m/>
    <m/>
    <m/>
    <m/>
    <m/>
    <m/>
    <m/>
    <m/>
    <m/>
    <m/>
    <m/>
    <m/>
    <m/>
    <m/>
    <m/>
    <m/>
    <m/>
    <m/>
    <m/>
    <m/>
    <m/>
  </r>
  <r>
    <b v="0"/>
    <n v="1045"/>
    <s v="L-1538-315492058"/>
    <s v="1066961654"/>
    <m/>
    <s v="https://portal.dnb.de/opac.htm?method=simpleSearch&amp;cqlMode=true&amp;query=idn%3D1066961654"/>
    <s v="III 104, 19"/>
    <m/>
    <m/>
    <m/>
    <x v="1"/>
    <m/>
    <m/>
    <m/>
    <m/>
    <m/>
    <m/>
    <m/>
    <m/>
    <m/>
    <m/>
    <m/>
    <m/>
    <m/>
    <m/>
    <m/>
    <x v="4"/>
    <s v="x"/>
    <m/>
    <s v="h/E"/>
    <m/>
    <m/>
    <m/>
    <m/>
    <m/>
    <s v="Pa"/>
    <m/>
    <m/>
    <m/>
    <m/>
    <m/>
    <m/>
    <m/>
    <m/>
    <m/>
    <m/>
    <m/>
    <m/>
    <m/>
    <s v="110"/>
    <m/>
    <m/>
    <m/>
    <s v="n"/>
    <n v="0"/>
    <m/>
    <m/>
    <m/>
    <m/>
    <m/>
    <m/>
    <m/>
    <m/>
    <m/>
    <m/>
    <m/>
    <m/>
    <m/>
    <m/>
    <m/>
    <m/>
    <m/>
    <m/>
    <m/>
    <m/>
    <m/>
    <m/>
    <m/>
    <m/>
    <m/>
    <m/>
    <m/>
    <m/>
    <m/>
    <m/>
    <m/>
    <m/>
    <m/>
    <m/>
    <m/>
    <m/>
    <m/>
    <m/>
    <m/>
    <m/>
    <m/>
    <m/>
    <m/>
    <m/>
  </r>
  <r>
    <b v="1"/>
    <m/>
    <s v="L-9999-41482752X"/>
    <s v="1138311278"/>
    <s v="Qd"/>
    <m/>
    <s v="III 104, 19"/>
    <s v="III 104, 19"/>
    <m/>
    <m/>
    <x v="0"/>
    <m/>
    <m/>
    <m/>
    <m/>
    <m/>
    <m/>
    <m/>
    <m/>
    <m/>
    <m/>
    <m/>
    <m/>
    <m/>
    <m/>
    <m/>
    <x v="0"/>
    <m/>
    <m/>
    <m/>
    <m/>
    <m/>
    <m/>
    <m/>
    <m/>
    <m/>
    <m/>
    <m/>
    <m/>
    <m/>
    <m/>
    <m/>
    <m/>
    <m/>
    <m/>
    <m/>
    <m/>
    <m/>
    <m/>
    <m/>
    <m/>
    <m/>
    <m/>
    <m/>
    <m/>
    <m/>
    <m/>
    <m/>
    <m/>
    <m/>
    <m/>
    <m/>
    <m/>
    <m/>
    <m/>
    <m/>
    <m/>
    <m/>
    <m/>
    <m/>
    <m/>
    <m/>
    <m/>
    <m/>
    <m/>
    <m/>
    <m/>
    <m/>
    <m/>
    <m/>
    <m/>
    <m/>
    <m/>
    <m/>
    <m/>
    <m/>
    <m/>
    <m/>
    <m/>
    <m/>
    <m/>
    <m/>
    <m/>
    <m/>
    <m/>
    <m/>
    <m/>
    <m/>
    <m/>
  </r>
  <r>
    <b v="0"/>
    <n v="1083"/>
    <s v="L-1880-669845418"/>
    <s v="1002510953"/>
    <m/>
    <s v="https://portal.dnb.de/opac.htm?method=simpleSearch&amp;cqlMode=true&amp;query=idn%3D1002510953"/>
    <s v="III 104, 19 (1. angebundenes Werk)"/>
    <m/>
    <m/>
    <m/>
    <x v="0"/>
    <m/>
    <m/>
    <m/>
    <m/>
    <m/>
    <m/>
    <m/>
    <m/>
    <m/>
    <m/>
    <m/>
    <m/>
    <m/>
    <m/>
    <m/>
    <x v="0"/>
    <m/>
    <m/>
    <m/>
    <m/>
    <m/>
    <m/>
    <m/>
    <m/>
    <m/>
    <m/>
    <m/>
    <m/>
    <m/>
    <m/>
    <m/>
    <m/>
    <m/>
    <m/>
    <m/>
    <m/>
    <m/>
    <m/>
    <m/>
    <m/>
    <m/>
    <m/>
    <m/>
    <n v="0"/>
    <m/>
    <m/>
    <m/>
    <m/>
    <m/>
    <m/>
    <m/>
    <m/>
    <m/>
    <m/>
    <m/>
    <m/>
    <m/>
    <m/>
    <m/>
    <m/>
    <m/>
    <m/>
    <m/>
    <m/>
    <m/>
    <m/>
    <m/>
    <m/>
    <m/>
    <m/>
    <m/>
    <m/>
    <m/>
    <m/>
    <m/>
    <m/>
    <m/>
    <m/>
    <m/>
    <m/>
    <m/>
    <m/>
    <m/>
    <m/>
    <m/>
    <m/>
    <m/>
    <m/>
  </r>
  <r>
    <b v="0"/>
    <n v="1084"/>
    <s v="L-1880-669844985"/>
    <s v="1208238930"/>
    <m/>
    <s v="https://portal.dnb.de/opac.htm?method=simpleSearch&amp;cqlMode=true&amp;query=idn%3D1208238930"/>
    <s v="III 104, 19 (2. angebundenes Werk)"/>
    <m/>
    <m/>
    <m/>
    <x v="0"/>
    <m/>
    <m/>
    <m/>
    <m/>
    <m/>
    <m/>
    <m/>
    <m/>
    <m/>
    <m/>
    <m/>
    <m/>
    <m/>
    <m/>
    <m/>
    <x v="0"/>
    <m/>
    <m/>
    <m/>
    <m/>
    <m/>
    <m/>
    <m/>
    <m/>
    <m/>
    <m/>
    <m/>
    <m/>
    <m/>
    <m/>
    <m/>
    <m/>
    <m/>
    <m/>
    <m/>
    <m/>
    <m/>
    <m/>
    <m/>
    <m/>
    <m/>
    <m/>
    <m/>
    <n v="0"/>
    <m/>
    <m/>
    <m/>
    <m/>
    <m/>
    <m/>
    <m/>
    <m/>
    <m/>
    <m/>
    <m/>
    <m/>
    <m/>
    <m/>
    <m/>
    <m/>
    <m/>
    <m/>
    <m/>
    <m/>
    <m/>
    <m/>
    <m/>
    <m/>
    <m/>
    <m/>
    <m/>
    <m/>
    <m/>
    <m/>
    <m/>
    <m/>
    <m/>
    <m/>
    <m/>
    <m/>
    <m/>
    <m/>
    <m/>
    <m/>
    <m/>
    <m/>
    <m/>
    <m/>
  </r>
  <r>
    <b v="1"/>
    <n v="1085"/>
    <s v="L-1537-159443032"/>
    <s v="995384096"/>
    <s v="Aal"/>
    <s v="https://portal.dnb.de/opac.htm?method=simpleSearch&amp;cqlMode=true&amp;query=idn%3D995384096"/>
    <s v="III 104, 19 a"/>
    <s v="III 104, 19a"/>
    <m/>
    <m/>
    <x v="1"/>
    <m/>
    <m/>
    <m/>
    <m/>
    <m/>
    <m/>
    <m/>
    <m/>
    <m/>
    <m/>
    <m/>
    <m/>
    <m/>
    <m/>
    <m/>
    <x v="9"/>
    <m/>
    <m/>
    <s v="h/E"/>
    <m/>
    <m/>
    <m/>
    <m/>
    <m/>
    <s v="Pa"/>
    <m/>
    <m/>
    <m/>
    <m/>
    <m/>
    <m/>
    <m/>
    <m/>
    <m/>
    <m/>
    <m/>
    <m/>
    <m/>
    <s v="110"/>
    <m/>
    <s v="x"/>
    <s v="x"/>
    <s v="n"/>
    <n v="0"/>
    <m/>
    <m/>
    <m/>
    <m/>
    <m/>
    <m/>
    <m/>
    <m/>
    <m/>
    <m/>
    <m/>
    <m/>
    <m/>
    <m/>
    <m/>
    <m/>
    <m/>
    <m/>
    <m/>
    <m/>
    <m/>
    <m/>
    <m/>
    <m/>
    <m/>
    <m/>
    <m/>
    <m/>
    <m/>
    <m/>
    <m/>
    <m/>
    <m/>
    <m/>
    <m/>
    <m/>
    <m/>
    <m/>
    <m/>
    <m/>
    <m/>
    <m/>
    <m/>
    <m/>
  </r>
  <r>
    <b v="0"/>
    <n v="1046"/>
    <s v="L-1539-315083689"/>
    <s v="1066696314"/>
    <m/>
    <s v="https://portal.dnb.de/opac.htm?method=simpleSearch&amp;cqlMode=true&amp;query=idn%3D1066696314"/>
    <s v="III 104, 20"/>
    <m/>
    <m/>
    <m/>
    <x v="2"/>
    <m/>
    <m/>
    <m/>
    <m/>
    <m/>
    <m/>
    <m/>
    <m/>
    <m/>
    <m/>
    <m/>
    <m/>
    <m/>
    <m/>
    <m/>
    <x v="7"/>
    <m/>
    <s v="x"/>
    <s v="h/E"/>
    <s v="x"/>
    <m/>
    <m/>
    <m/>
    <m/>
    <s v="Pa"/>
    <m/>
    <m/>
    <m/>
    <m/>
    <m/>
    <m/>
    <m/>
    <m/>
    <m/>
    <m/>
    <m/>
    <m/>
    <m/>
    <s v="110"/>
    <m/>
    <m/>
    <m/>
    <s v="n"/>
    <n v="0"/>
    <m/>
    <s v="Gewebe"/>
    <m/>
    <m/>
    <m/>
    <m/>
    <m/>
    <m/>
    <m/>
    <m/>
    <m/>
    <m/>
    <m/>
    <m/>
    <m/>
    <m/>
    <m/>
    <m/>
    <m/>
    <m/>
    <m/>
    <m/>
    <m/>
    <m/>
    <m/>
    <m/>
    <m/>
    <m/>
    <m/>
    <m/>
    <m/>
    <m/>
    <m/>
    <m/>
    <m/>
    <m/>
    <m/>
    <m/>
    <m/>
    <m/>
    <m/>
    <m/>
    <m/>
    <m/>
  </r>
  <r>
    <b v="1"/>
    <m/>
    <s v="L-9999-401757196"/>
    <s v="1129395545"/>
    <s v="Qd"/>
    <m/>
    <s v="III 104, 20"/>
    <s v="III 104, 20"/>
    <m/>
    <m/>
    <x v="0"/>
    <m/>
    <m/>
    <m/>
    <m/>
    <m/>
    <m/>
    <m/>
    <m/>
    <m/>
    <m/>
    <m/>
    <m/>
    <m/>
    <m/>
    <m/>
    <x v="0"/>
    <m/>
    <m/>
    <m/>
    <m/>
    <m/>
    <m/>
    <m/>
    <m/>
    <m/>
    <m/>
    <m/>
    <m/>
    <m/>
    <m/>
    <m/>
    <m/>
    <m/>
    <m/>
    <m/>
    <m/>
    <m/>
    <m/>
    <m/>
    <m/>
    <m/>
    <m/>
    <m/>
    <m/>
    <m/>
    <m/>
    <m/>
    <m/>
    <m/>
    <m/>
    <m/>
    <m/>
    <m/>
    <m/>
    <m/>
    <m/>
    <m/>
    <m/>
    <m/>
    <m/>
    <m/>
    <m/>
    <m/>
    <m/>
    <m/>
    <m/>
    <m/>
    <m/>
    <m/>
    <m/>
    <m/>
    <m/>
    <m/>
    <m/>
    <m/>
    <m/>
    <m/>
    <m/>
    <m/>
    <m/>
    <m/>
    <m/>
    <m/>
    <m/>
    <m/>
    <m/>
    <m/>
    <m/>
  </r>
  <r>
    <b v="0"/>
    <n v="1087"/>
    <s v="L-1619-670404942"/>
    <s v="1208535919"/>
    <m/>
    <s v="https://portal.dnb.de/opac.htm?method=simpleSearch&amp;cqlMode=true&amp;query=idn%3D1208535919"/>
    <s v="III 104, 20 (1. angebundenes Werk)"/>
    <m/>
    <m/>
    <m/>
    <x v="0"/>
    <m/>
    <m/>
    <m/>
    <m/>
    <m/>
    <m/>
    <m/>
    <m/>
    <m/>
    <m/>
    <m/>
    <m/>
    <m/>
    <m/>
    <m/>
    <x v="0"/>
    <m/>
    <m/>
    <m/>
    <m/>
    <m/>
    <m/>
    <m/>
    <m/>
    <m/>
    <m/>
    <m/>
    <m/>
    <m/>
    <m/>
    <m/>
    <m/>
    <m/>
    <m/>
    <m/>
    <m/>
    <m/>
    <m/>
    <m/>
    <m/>
    <m/>
    <m/>
    <m/>
    <n v="0"/>
    <m/>
    <m/>
    <m/>
    <m/>
    <m/>
    <m/>
    <m/>
    <m/>
    <m/>
    <m/>
    <m/>
    <m/>
    <m/>
    <m/>
    <m/>
    <m/>
    <m/>
    <m/>
    <m/>
    <m/>
    <m/>
    <m/>
    <m/>
    <m/>
    <m/>
    <m/>
    <m/>
    <m/>
    <m/>
    <m/>
    <m/>
    <m/>
    <m/>
    <m/>
    <m/>
    <m/>
    <m/>
    <m/>
    <m/>
    <m/>
    <m/>
    <m/>
    <m/>
    <m/>
  </r>
  <r>
    <b v="0"/>
    <n v="1088"/>
    <s v="L-1619-670405078"/>
    <s v="1208536184"/>
    <m/>
    <s v="https://portal.dnb.de/opac.htm?method=simpleSearch&amp;cqlMode=true&amp;query=idn%3D1208536184"/>
    <s v="III 104, 20 (2. angebundenes Werk)"/>
    <m/>
    <m/>
    <m/>
    <x v="0"/>
    <m/>
    <m/>
    <m/>
    <m/>
    <m/>
    <m/>
    <m/>
    <m/>
    <m/>
    <m/>
    <m/>
    <m/>
    <m/>
    <m/>
    <m/>
    <x v="0"/>
    <m/>
    <m/>
    <m/>
    <m/>
    <m/>
    <m/>
    <m/>
    <m/>
    <m/>
    <m/>
    <m/>
    <m/>
    <m/>
    <m/>
    <m/>
    <m/>
    <m/>
    <m/>
    <m/>
    <m/>
    <m/>
    <m/>
    <m/>
    <m/>
    <m/>
    <m/>
    <m/>
    <n v="0"/>
    <m/>
    <m/>
    <m/>
    <m/>
    <m/>
    <m/>
    <m/>
    <m/>
    <m/>
    <m/>
    <m/>
    <m/>
    <m/>
    <m/>
    <m/>
    <m/>
    <m/>
    <m/>
    <m/>
    <m/>
    <m/>
    <m/>
    <m/>
    <m/>
    <m/>
    <m/>
    <m/>
    <m/>
    <m/>
    <m/>
    <m/>
    <m/>
    <m/>
    <m/>
    <m/>
    <m/>
    <m/>
    <m/>
    <m/>
    <m/>
    <m/>
    <m/>
    <m/>
    <m/>
  </r>
  <r>
    <b v="1"/>
    <n v="1091"/>
    <s v="L-1539-167079905"/>
    <s v="998857661"/>
    <s v="Afl"/>
    <s v="https://portal.dnb.de/opac.htm?method=simpleSearch&amp;cqlMode=true&amp;query=idn%3D998857661"/>
    <s v="III 104, 20 a - 1"/>
    <s v="III 104, 20 a"/>
    <m/>
    <m/>
    <x v="2"/>
    <m/>
    <m/>
    <m/>
    <m/>
    <m/>
    <m/>
    <m/>
    <m/>
    <m/>
    <m/>
    <m/>
    <m/>
    <m/>
    <m/>
    <m/>
    <x v="3"/>
    <m/>
    <s v="x"/>
    <s v="f"/>
    <m/>
    <m/>
    <m/>
    <m/>
    <m/>
    <s v="Pa"/>
    <m/>
    <m/>
    <m/>
    <m/>
    <s v="x"/>
    <m/>
    <m/>
    <m/>
    <m/>
    <m/>
    <m/>
    <m/>
    <m/>
    <s v="110"/>
    <m/>
    <m/>
    <m/>
    <s v="n"/>
    <n v="0"/>
    <m/>
    <s v="Gewebe"/>
    <m/>
    <m/>
    <m/>
    <m/>
    <m/>
    <m/>
    <m/>
    <m/>
    <m/>
    <m/>
    <m/>
    <m/>
    <m/>
    <m/>
    <m/>
    <m/>
    <m/>
    <m/>
    <m/>
    <m/>
    <m/>
    <m/>
    <m/>
    <m/>
    <m/>
    <m/>
    <m/>
    <m/>
    <m/>
    <m/>
    <m/>
    <m/>
    <m/>
    <m/>
    <m/>
    <m/>
    <m/>
    <m/>
    <m/>
    <m/>
    <m/>
    <m/>
  </r>
  <r>
    <b v="1"/>
    <n v="1089"/>
    <s v="L-1550-16708013X"/>
    <s v="998857874"/>
    <s v="Afl"/>
    <s v="https://portal.dnb.de/opac.htm?method=simpleSearch&amp;cqlMode=true&amp;query=idn%3D998857874"/>
    <s v="III 104, 20 a - 3"/>
    <s v="III 104, 20 a"/>
    <m/>
    <m/>
    <x v="2"/>
    <m/>
    <m/>
    <m/>
    <m/>
    <m/>
    <m/>
    <m/>
    <m/>
    <m/>
    <m/>
    <m/>
    <m/>
    <m/>
    <m/>
    <m/>
    <x v="3"/>
    <m/>
    <s v="x"/>
    <s v="f"/>
    <m/>
    <m/>
    <m/>
    <m/>
    <m/>
    <s v="Pa"/>
    <m/>
    <m/>
    <m/>
    <s v="x"/>
    <m/>
    <m/>
    <m/>
    <m/>
    <m/>
    <m/>
    <m/>
    <m/>
    <m/>
    <s v="max 110"/>
    <m/>
    <m/>
    <m/>
    <s v="ja vor"/>
    <n v="0.5"/>
    <m/>
    <m/>
    <m/>
    <m/>
    <m/>
    <s v="x sauer"/>
    <s v="x"/>
    <m/>
    <m/>
    <m/>
    <m/>
    <m/>
    <m/>
    <m/>
    <m/>
    <m/>
    <m/>
    <s v="x"/>
    <m/>
    <m/>
    <m/>
    <m/>
    <m/>
    <n v="0.5"/>
    <s v="untere Schließe haltendes Teil"/>
    <m/>
    <m/>
    <m/>
    <m/>
    <m/>
    <m/>
    <m/>
    <m/>
    <m/>
    <m/>
    <m/>
    <m/>
    <m/>
    <m/>
    <m/>
    <m/>
    <m/>
    <m/>
    <m/>
  </r>
  <r>
    <b v="1"/>
    <n v="1090"/>
    <s v="L-1553-167080180"/>
    <s v="998857955"/>
    <s v="Afl"/>
    <s v="https://portal.dnb.de/opac.htm?method=simpleSearch&amp;cqlMode=true&amp;query=idn%3D998857955"/>
    <s v="III 104, 20 a - 6"/>
    <s v="III 104, 20 a"/>
    <m/>
    <m/>
    <x v="2"/>
    <m/>
    <m/>
    <m/>
    <m/>
    <m/>
    <m/>
    <m/>
    <m/>
    <m/>
    <m/>
    <m/>
    <m/>
    <m/>
    <m/>
    <m/>
    <x v="3"/>
    <m/>
    <m/>
    <s v="f"/>
    <m/>
    <m/>
    <m/>
    <m/>
    <s v="x"/>
    <s v="Pa"/>
    <m/>
    <m/>
    <m/>
    <s v="x"/>
    <m/>
    <m/>
    <m/>
    <m/>
    <m/>
    <m/>
    <m/>
    <m/>
    <m/>
    <s v="45"/>
    <m/>
    <m/>
    <m/>
    <s v="n"/>
    <n v="0"/>
    <m/>
    <m/>
    <m/>
    <m/>
    <m/>
    <s v="x sauer"/>
    <s v="x"/>
    <m/>
    <m/>
    <m/>
    <m/>
    <m/>
    <m/>
    <m/>
    <m/>
    <m/>
    <m/>
    <m/>
    <m/>
    <m/>
    <m/>
    <m/>
    <m/>
    <m/>
    <m/>
    <m/>
    <m/>
    <m/>
    <m/>
    <m/>
    <m/>
    <m/>
    <m/>
    <m/>
    <m/>
    <m/>
    <m/>
    <m/>
    <m/>
    <m/>
    <m/>
    <m/>
    <m/>
    <m/>
  </r>
  <r>
    <b v="1"/>
    <n v="1092"/>
    <s v="L-1539-167183672"/>
    <s v="998898775"/>
    <s v="Aal"/>
    <s v="https://portal.dnb.de/opac.htm?method=simpleSearch&amp;cqlMode=true&amp;query=idn%3D998898775"/>
    <s v="III 104, 20 b"/>
    <s v="III 104, 20b"/>
    <m/>
    <m/>
    <x v="1"/>
    <m/>
    <m/>
    <m/>
    <m/>
    <m/>
    <m/>
    <m/>
    <m/>
    <m/>
    <m/>
    <m/>
    <m/>
    <m/>
    <m/>
    <m/>
    <x v="9"/>
    <m/>
    <s v="x"/>
    <s v="h/E"/>
    <m/>
    <m/>
    <m/>
    <m/>
    <m/>
    <s v="Pa"/>
    <m/>
    <m/>
    <m/>
    <m/>
    <m/>
    <m/>
    <m/>
    <m/>
    <m/>
    <m/>
    <m/>
    <m/>
    <m/>
    <s v="110"/>
    <m/>
    <m/>
    <m/>
    <s v="n"/>
    <n v="0"/>
    <m/>
    <s v="Gewebe"/>
    <m/>
    <m/>
    <m/>
    <m/>
    <m/>
    <s v="mit anderen Büchern gemeinsam in einer Kassette"/>
    <m/>
    <m/>
    <m/>
    <m/>
    <m/>
    <m/>
    <m/>
    <m/>
    <m/>
    <m/>
    <m/>
    <m/>
    <m/>
    <m/>
    <m/>
    <m/>
    <m/>
    <m/>
    <m/>
    <m/>
    <m/>
    <m/>
    <m/>
    <m/>
    <m/>
    <m/>
    <m/>
    <m/>
    <m/>
    <m/>
    <m/>
    <m/>
    <m/>
    <m/>
    <m/>
    <m/>
  </r>
  <r>
    <b v="1"/>
    <n v="1047"/>
    <s v="L-1540-315494549"/>
    <s v="1066964319"/>
    <s v="AaB"/>
    <s v="https://portal.dnb.de/opac.htm?method=simpleSearch&amp;cqlMode=true&amp;query=idn%3D1066964319"/>
    <s v="III 104, 21"/>
    <s v="III 104, 21"/>
    <m/>
    <m/>
    <x v="2"/>
    <m/>
    <m/>
    <m/>
    <m/>
    <m/>
    <m/>
    <m/>
    <m/>
    <m/>
    <m/>
    <m/>
    <m/>
    <m/>
    <m/>
    <m/>
    <x v="6"/>
    <m/>
    <m/>
    <s v="h/E"/>
    <m/>
    <m/>
    <m/>
    <m/>
    <m/>
    <s v="Pa"/>
    <m/>
    <m/>
    <m/>
    <m/>
    <m/>
    <m/>
    <m/>
    <m/>
    <m/>
    <m/>
    <m/>
    <m/>
    <m/>
    <s v="45"/>
    <m/>
    <s v="x"/>
    <s v="x"/>
    <s v="n"/>
    <n v="0"/>
    <m/>
    <m/>
    <m/>
    <m/>
    <m/>
    <m/>
    <m/>
    <m/>
    <m/>
    <m/>
    <m/>
    <m/>
    <m/>
    <m/>
    <m/>
    <m/>
    <m/>
    <m/>
    <m/>
    <m/>
    <m/>
    <m/>
    <m/>
    <m/>
    <m/>
    <m/>
    <m/>
    <m/>
    <m/>
    <m/>
    <m/>
    <m/>
    <m/>
    <m/>
    <m/>
    <m/>
    <m/>
    <m/>
    <m/>
    <m/>
    <m/>
    <m/>
    <m/>
    <m/>
  </r>
  <r>
    <b v="1"/>
    <n v="1093"/>
    <s v="L-1539-167109278"/>
    <s v="998886092"/>
    <s v="Aal"/>
    <s v="https://portal.dnb.de/opac.htm?method=simpleSearch&amp;cqlMode=true&amp;query=idn%3D998886092"/>
    <s v="III 104, 21 a"/>
    <s v="III 104, 21a"/>
    <m/>
    <m/>
    <x v="1"/>
    <m/>
    <m/>
    <m/>
    <m/>
    <m/>
    <m/>
    <m/>
    <m/>
    <m/>
    <m/>
    <m/>
    <m/>
    <m/>
    <m/>
    <m/>
    <x v="9"/>
    <m/>
    <s v="x"/>
    <s v="h/E"/>
    <m/>
    <m/>
    <m/>
    <m/>
    <m/>
    <s v="Pa"/>
    <m/>
    <m/>
    <m/>
    <m/>
    <m/>
    <m/>
    <m/>
    <m/>
    <m/>
    <m/>
    <m/>
    <m/>
    <m/>
    <s v="110"/>
    <m/>
    <m/>
    <m/>
    <s v="n"/>
    <n v="0"/>
    <m/>
    <s v="Gewebe"/>
    <m/>
    <m/>
    <m/>
    <m/>
    <m/>
    <s v="mit anderen Büchern gemeinsam in einer Kassette"/>
    <m/>
    <m/>
    <m/>
    <m/>
    <m/>
    <m/>
    <m/>
    <m/>
    <m/>
    <m/>
    <m/>
    <m/>
    <m/>
    <m/>
    <m/>
    <m/>
    <m/>
    <m/>
    <m/>
    <m/>
    <m/>
    <m/>
    <m/>
    <m/>
    <m/>
    <m/>
    <m/>
    <m/>
    <m/>
    <m/>
    <m/>
    <m/>
    <m/>
    <m/>
    <m/>
    <m/>
  </r>
  <r>
    <b v="1"/>
    <n v="1048"/>
    <s v="L-1542-315488190"/>
    <s v="1066957568"/>
    <s v="Aaf"/>
    <s v="https://portal.dnb.de/opac.htm?method=simpleSearch&amp;cqlMode=true&amp;query=idn%3D1066957568"/>
    <s v="III 104, 22"/>
    <s v="III 104, 22"/>
    <m/>
    <m/>
    <x v="1"/>
    <m/>
    <m/>
    <m/>
    <m/>
    <m/>
    <m/>
    <m/>
    <m/>
    <m/>
    <m/>
    <m/>
    <m/>
    <m/>
    <m/>
    <s v="x"/>
    <x v="6"/>
    <s v="x"/>
    <m/>
    <s v="f"/>
    <m/>
    <m/>
    <m/>
    <m/>
    <m/>
    <s v="Pa"/>
    <m/>
    <m/>
    <m/>
    <m/>
    <m/>
    <m/>
    <m/>
    <m/>
    <m/>
    <m/>
    <m/>
    <m/>
    <m/>
    <s v="60"/>
    <m/>
    <m/>
    <m/>
    <s v="n"/>
    <n v="0"/>
    <m/>
    <m/>
    <m/>
    <m/>
    <m/>
    <s v="x sauer"/>
    <s v="x"/>
    <m/>
    <m/>
    <m/>
    <m/>
    <m/>
    <m/>
    <m/>
    <m/>
    <m/>
    <m/>
    <m/>
    <m/>
    <m/>
    <m/>
    <m/>
    <m/>
    <m/>
    <m/>
    <m/>
    <m/>
    <m/>
    <m/>
    <m/>
    <m/>
    <m/>
    <m/>
    <m/>
    <m/>
    <m/>
    <m/>
    <m/>
    <m/>
    <m/>
    <m/>
    <m/>
    <m/>
    <m/>
  </r>
  <r>
    <b v="1"/>
    <n v="1094"/>
    <s v="L-1542-153948558"/>
    <s v="993885098"/>
    <s v="Aal"/>
    <s v="https://portal.dnb.de/opac.htm?method=simpleSearch&amp;cqlMode=true&amp;query=idn%3D993885098"/>
    <s v="III 104, 22 a"/>
    <s v="III 104, 22 a"/>
    <m/>
    <m/>
    <x v="1"/>
    <m/>
    <m/>
    <m/>
    <m/>
    <m/>
    <m/>
    <m/>
    <m/>
    <m/>
    <m/>
    <m/>
    <m/>
    <m/>
    <m/>
    <m/>
    <x v="4"/>
    <m/>
    <m/>
    <s v="h/E"/>
    <m/>
    <m/>
    <m/>
    <m/>
    <m/>
    <s v="Pa"/>
    <m/>
    <m/>
    <m/>
    <m/>
    <m/>
    <m/>
    <m/>
    <m/>
    <m/>
    <m/>
    <m/>
    <m/>
    <m/>
    <s v="110"/>
    <m/>
    <s v="x"/>
    <s v="x"/>
    <s v="n"/>
    <n v="0"/>
    <m/>
    <m/>
    <m/>
    <m/>
    <m/>
    <m/>
    <m/>
    <m/>
    <m/>
    <m/>
    <m/>
    <m/>
    <m/>
    <m/>
    <m/>
    <m/>
    <m/>
    <m/>
    <m/>
    <m/>
    <m/>
    <m/>
    <m/>
    <m/>
    <m/>
    <m/>
    <m/>
    <m/>
    <m/>
    <m/>
    <m/>
    <m/>
    <m/>
    <m/>
    <m/>
    <m/>
    <m/>
    <m/>
    <m/>
    <m/>
    <m/>
    <m/>
    <m/>
    <m/>
  </r>
  <r>
    <b v="1"/>
    <n v="1095"/>
    <s v="L-1543-167685090"/>
    <s v="999178393"/>
    <s v="Aal"/>
    <s v="https://portal.dnb.de/opac.htm?method=simpleSearch&amp;cqlMode=true&amp;query=idn%3D999178393"/>
    <s v="III 104, 22 e"/>
    <s v="III 104, 22 e"/>
    <m/>
    <m/>
    <x v="1"/>
    <m/>
    <m/>
    <m/>
    <m/>
    <m/>
    <m/>
    <m/>
    <m/>
    <m/>
    <m/>
    <m/>
    <m/>
    <m/>
    <m/>
    <m/>
    <x v="3"/>
    <m/>
    <s v="x"/>
    <s v="f"/>
    <m/>
    <m/>
    <m/>
    <m/>
    <m/>
    <s v="Pa"/>
    <m/>
    <m/>
    <m/>
    <m/>
    <m/>
    <m/>
    <m/>
    <m/>
    <m/>
    <m/>
    <m/>
    <n v="4"/>
    <m/>
    <s v="110"/>
    <m/>
    <s v="x"/>
    <m/>
    <s v="n"/>
    <n v="0"/>
    <m/>
    <s v="Gewebe mit Papier"/>
    <m/>
    <m/>
    <m/>
    <m/>
    <m/>
    <m/>
    <m/>
    <m/>
    <m/>
    <m/>
    <m/>
    <m/>
    <m/>
    <m/>
    <m/>
    <m/>
    <m/>
    <m/>
    <m/>
    <m/>
    <m/>
    <m/>
    <m/>
    <m/>
    <m/>
    <m/>
    <m/>
    <m/>
    <m/>
    <m/>
    <m/>
    <m/>
    <m/>
    <m/>
    <m/>
    <m/>
    <m/>
    <m/>
    <m/>
    <m/>
    <m/>
    <m/>
  </r>
  <r>
    <b v="0"/>
    <n v="1098"/>
    <s v="L-1549-167645609"/>
    <s v="999171992"/>
    <m/>
    <s v="https://portal.dnb.de/opac.htm?method=simpleSearch&amp;cqlMode=true&amp;query=idn%3D999171992"/>
    <s v="III 104, 22 g"/>
    <m/>
    <m/>
    <m/>
    <x v="1"/>
    <m/>
    <m/>
    <m/>
    <m/>
    <m/>
    <m/>
    <m/>
    <m/>
    <m/>
    <m/>
    <m/>
    <m/>
    <m/>
    <m/>
    <s v="x"/>
    <x v="7"/>
    <m/>
    <s v="x"/>
    <s v="h/E"/>
    <m/>
    <m/>
    <m/>
    <m/>
    <m/>
    <s v="Pa"/>
    <m/>
    <m/>
    <m/>
    <m/>
    <m/>
    <m/>
    <m/>
    <m/>
    <m/>
    <m/>
    <m/>
    <n v="4"/>
    <m/>
    <s v="110"/>
    <m/>
    <s v="x"/>
    <m/>
    <s v="n"/>
    <n v="0"/>
    <m/>
    <s v="Gewebe"/>
    <m/>
    <m/>
    <m/>
    <m/>
    <m/>
    <m/>
    <m/>
    <m/>
    <m/>
    <m/>
    <m/>
    <m/>
    <m/>
    <m/>
    <m/>
    <m/>
    <m/>
    <m/>
    <m/>
    <m/>
    <m/>
    <m/>
    <m/>
    <m/>
    <m/>
    <m/>
    <m/>
    <m/>
    <m/>
    <m/>
    <m/>
    <m/>
    <m/>
    <m/>
    <m/>
    <m/>
    <m/>
    <m/>
    <m/>
    <m/>
    <m/>
    <m/>
  </r>
  <r>
    <b v="1"/>
    <m/>
    <s v="L-1537-833774166"/>
    <s v="1268678872"/>
    <s v="Qd"/>
    <m/>
    <s v="III 104, 22 g"/>
    <s v="III 104, 22 g"/>
    <m/>
    <m/>
    <x v="0"/>
    <m/>
    <m/>
    <m/>
    <m/>
    <m/>
    <m/>
    <m/>
    <m/>
    <m/>
    <m/>
    <m/>
    <m/>
    <m/>
    <m/>
    <m/>
    <x v="0"/>
    <m/>
    <m/>
    <m/>
    <m/>
    <m/>
    <m/>
    <m/>
    <m/>
    <m/>
    <m/>
    <m/>
    <m/>
    <m/>
    <m/>
    <m/>
    <m/>
    <m/>
    <m/>
    <m/>
    <m/>
    <m/>
    <m/>
    <m/>
    <m/>
    <m/>
    <m/>
    <m/>
    <m/>
    <m/>
    <m/>
    <m/>
    <m/>
    <m/>
    <m/>
    <m/>
    <m/>
    <m/>
    <m/>
    <m/>
    <m/>
    <m/>
    <m/>
    <m/>
    <m/>
    <m/>
    <m/>
    <m/>
    <m/>
    <m/>
    <m/>
    <m/>
    <m/>
    <m/>
    <m/>
    <m/>
    <m/>
    <m/>
    <m/>
    <m/>
    <m/>
    <m/>
    <m/>
    <m/>
    <m/>
    <m/>
    <m/>
    <m/>
    <m/>
    <m/>
    <m/>
    <m/>
    <m/>
  </r>
  <r>
    <b v="0"/>
    <n v="1096"/>
    <s v="L-1537-170696677"/>
    <s v="1000479900"/>
    <m/>
    <s v="https://portal.dnb.de/opac.htm?method=simpleSearch&amp;cqlMode=true&amp;query=idn%3D1000479900"/>
    <s v="III 104, 22 g (angebunden)"/>
    <m/>
    <m/>
    <m/>
    <x v="0"/>
    <m/>
    <m/>
    <m/>
    <m/>
    <m/>
    <m/>
    <m/>
    <m/>
    <m/>
    <m/>
    <m/>
    <m/>
    <m/>
    <m/>
    <m/>
    <x v="0"/>
    <m/>
    <m/>
    <m/>
    <m/>
    <m/>
    <m/>
    <m/>
    <m/>
    <m/>
    <m/>
    <m/>
    <m/>
    <m/>
    <m/>
    <m/>
    <m/>
    <m/>
    <m/>
    <m/>
    <m/>
    <m/>
    <m/>
    <m/>
    <m/>
    <m/>
    <m/>
    <m/>
    <n v="0"/>
    <m/>
    <m/>
    <m/>
    <m/>
    <m/>
    <m/>
    <m/>
    <m/>
    <m/>
    <m/>
    <m/>
    <m/>
    <m/>
    <m/>
    <m/>
    <m/>
    <m/>
    <m/>
    <m/>
    <m/>
    <m/>
    <m/>
    <m/>
    <m/>
    <m/>
    <m/>
    <m/>
    <m/>
    <m/>
    <m/>
    <m/>
    <m/>
    <m/>
    <m/>
    <m/>
    <m/>
    <m/>
    <m/>
    <m/>
    <m/>
    <m/>
    <m/>
    <m/>
    <m/>
  </r>
  <r>
    <b v="0"/>
    <n v="1097"/>
    <s v="L-1537-164064389"/>
    <s v="997502606"/>
    <m/>
    <s v="https://portal.dnb.de/opac.htm?method=simpleSearch&amp;cqlMode=true&amp;query=idn%3D997502606"/>
    <s v="III 104, 22 g (angebunden)"/>
    <m/>
    <m/>
    <m/>
    <x v="0"/>
    <m/>
    <m/>
    <m/>
    <m/>
    <m/>
    <m/>
    <m/>
    <m/>
    <m/>
    <m/>
    <m/>
    <m/>
    <m/>
    <m/>
    <m/>
    <x v="0"/>
    <m/>
    <m/>
    <m/>
    <m/>
    <m/>
    <m/>
    <m/>
    <m/>
    <m/>
    <m/>
    <m/>
    <m/>
    <m/>
    <m/>
    <m/>
    <m/>
    <m/>
    <m/>
    <m/>
    <m/>
    <m/>
    <m/>
    <m/>
    <m/>
    <m/>
    <m/>
    <m/>
    <n v="0"/>
    <m/>
    <m/>
    <m/>
    <m/>
    <m/>
    <m/>
    <m/>
    <m/>
    <m/>
    <m/>
    <m/>
    <m/>
    <m/>
    <m/>
    <m/>
    <m/>
    <m/>
    <m/>
    <m/>
    <m/>
    <m/>
    <m/>
    <m/>
    <m/>
    <m/>
    <m/>
    <m/>
    <m/>
    <m/>
    <m/>
    <m/>
    <m/>
    <m/>
    <m/>
    <m/>
    <m/>
    <m/>
    <m/>
    <m/>
    <m/>
    <m/>
    <m/>
    <m/>
    <m/>
  </r>
  <r>
    <b v="0"/>
    <n v="1099"/>
    <s v="L-1539-167629344"/>
    <s v="999155903"/>
    <m/>
    <s v="https://portal.dnb.de/opac.htm?method=simpleSearch&amp;cqlMode=true&amp;query=idn%3D999155903"/>
    <s v="III 104, 22 g (angebunden)"/>
    <m/>
    <m/>
    <m/>
    <x v="0"/>
    <m/>
    <m/>
    <m/>
    <m/>
    <m/>
    <m/>
    <m/>
    <m/>
    <m/>
    <m/>
    <m/>
    <m/>
    <m/>
    <m/>
    <m/>
    <x v="0"/>
    <m/>
    <m/>
    <m/>
    <m/>
    <m/>
    <m/>
    <m/>
    <m/>
    <m/>
    <m/>
    <m/>
    <m/>
    <m/>
    <m/>
    <m/>
    <m/>
    <m/>
    <m/>
    <m/>
    <m/>
    <m/>
    <m/>
    <m/>
    <m/>
    <m/>
    <m/>
    <m/>
    <n v="0"/>
    <m/>
    <m/>
    <m/>
    <m/>
    <m/>
    <m/>
    <m/>
    <m/>
    <m/>
    <m/>
    <m/>
    <m/>
    <m/>
    <m/>
    <m/>
    <m/>
    <m/>
    <m/>
    <m/>
    <m/>
    <m/>
    <m/>
    <m/>
    <m/>
    <m/>
    <m/>
    <m/>
    <m/>
    <m/>
    <m/>
    <m/>
    <m/>
    <m/>
    <m/>
    <m/>
    <m/>
    <m/>
    <m/>
    <m/>
    <m/>
    <m/>
    <m/>
    <m/>
    <m/>
  </r>
  <r>
    <b v="0"/>
    <n v="1100"/>
    <s v="L-1615-164493816"/>
    <s v="997659521"/>
    <m/>
    <s v="https://portal.dnb.de/opac.htm?method=simpleSearch&amp;cqlMode=true&amp;query=idn%3D997659521"/>
    <s v="III 104, 22 g (angebunden)"/>
    <m/>
    <m/>
    <m/>
    <x v="0"/>
    <m/>
    <m/>
    <m/>
    <m/>
    <m/>
    <m/>
    <m/>
    <m/>
    <m/>
    <m/>
    <m/>
    <m/>
    <m/>
    <m/>
    <m/>
    <x v="0"/>
    <m/>
    <m/>
    <m/>
    <m/>
    <m/>
    <m/>
    <m/>
    <m/>
    <m/>
    <m/>
    <m/>
    <m/>
    <m/>
    <m/>
    <m/>
    <m/>
    <m/>
    <m/>
    <m/>
    <m/>
    <m/>
    <m/>
    <m/>
    <m/>
    <m/>
    <m/>
    <m/>
    <n v="0"/>
    <m/>
    <m/>
    <m/>
    <m/>
    <m/>
    <m/>
    <m/>
    <m/>
    <m/>
    <m/>
    <m/>
    <m/>
    <m/>
    <m/>
    <m/>
    <m/>
    <m/>
    <m/>
    <m/>
    <m/>
    <m/>
    <m/>
    <m/>
    <m/>
    <m/>
    <m/>
    <m/>
    <m/>
    <m/>
    <m/>
    <m/>
    <m/>
    <m/>
    <m/>
    <m/>
    <m/>
    <m/>
    <m/>
    <m/>
    <m/>
    <m/>
    <m/>
    <m/>
    <m/>
  </r>
  <r>
    <b v="1"/>
    <n v="1101"/>
    <s v="L-1549-167646265"/>
    <s v="999172476"/>
    <s v="Aal"/>
    <s v="https://portal.dnb.de/opac.htm?method=simpleSearch&amp;cqlMode=true&amp;query=idn%3D999172476"/>
    <s v="III 104, 22 h"/>
    <s v="III 104, 22 h"/>
    <m/>
    <m/>
    <x v="1"/>
    <m/>
    <m/>
    <m/>
    <m/>
    <m/>
    <m/>
    <m/>
    <m/>
    <m/>
    <m/>
    <m/>
    <m/>
    <m/>
    <m/>
    <m/>
    <x v="2"/>
    <m/>
    <m/>
    <s v="f"/>
    <m/>
    <m/>
    <m/>
    <m/>
    <m/>
    <s v="Pa"/>
    <m/>
    <m/>
    <m/>
    <m/>
    <m/>
    <m/>
    <m/>
    <m/>
    <m/>
    <m/>
    <m/>
    <m/>
    <m/>
    <s v="60"/>
    <m/>
    <m/>
    <m/>
    <s v="n"/>
    <n v="0"/>
    <m/>
    <s v="Gewebe"/>
    <m/>
    <m/>
    <m/>
    <m/>
    <m/>
    <m/>
    <m/>
    <m/>
    <m/>
    <m/>
    <m/>
    <m/>
    <m/>
    <m/>
    <m/>
    <m/>
    <m/>
    <m/>
    <m/>
    <m/>
    <m/>
    <m/>
    <m/>
    <m/>
    <m/>
    <m/>
    <m/>
    <m/>
    <m/>
    <m/>
    <m/>
    <m/>
    <m/>
    <m/>
    <m/>
    <m/>
    <m/>
    <m/>
    <m/>
    <m/>
    <m/>
    <m/>
  </r>
  <r>
    <b v="1"/>
    <n v="1049"/>
    <s v="L-1556-315306971"/>
    <s v="1066847819"/>
    <s v="Aaf"/>
    <s v="https://portal.dnb.de/opac.htm?method=simpleSearch&amp;cqlMode=true&amp;query=idn%3D1066847819"/>
    <s v="III 104, 23"/>
    <s v="III 104, 23"/>
    <m/>
    <m/>
    <x v="3"/>
    <m/>
    <m/>
    <m/>
    <m/>
    <m/>
    <m/>
    <m/>
    <m/>
    <m/>
    <m/>
    <m/>
    <m/>
    <m/>
    <s v="x"/>
    <m/>
    <x v="3"/>
    <s v="x"/>
    <m/>
    <s v="f/V"/>
    <m/>
    <m/>
    <m/>
    <m/>
    <s v="x"/>
    <s v="Pa"/>
    <m/>
    <m/>
    <m/>
    <m/>
    <m/>
    <m/>
    <m/>
    <m/>
    <m/>
    <m/>
    <m/>
    <n v="0"/>
    <s v="x"/>
    <s v="110"/>
    <m/>
    <m/>
    <m/>
    <s v="ja vor"/>
    <n v="0.5"/>
    <m/>
    <m/>
    <m/>
    <m/>
    <m/>
    <m/>
    <m/>
    <m/>
    <s v="x 110"/>
    <s v="Box (wg. Schließe)"/>
    <m/>
    <m/>
    <s v="x"/>
    <m/>
    <m/>
    <m/>
    <m/>
    <s v="x"/>
    <m/>
    <m/>
    <m/>
    <m/>
    <m/>
    <n v="0.5"/>
    <m/>
    <m/>
    <m/>
    <m/>
    <m/>
    <m/>
    <m/>
    <m/>
    <m/>
    <m/>
    <m/>
    <m/>
    <m/>
    <m/>
    <m/>
    <m/>
    <m/>
    <m/>
    <m/>
    <m/>
  </r>
  <r>
    <b v="1"/>
    <n v="1050"/>
    <s v="L-1526-15395048X"/>
    <s v="993887112"/>
    <s v="Aal"/>
    <s v="https://portal.dnb.de/opac.htm?method=simpleSearch&amp;cqlMode=true&amp;query=idn%3D993887112"/>
    <s v="III 104, 24"/>
    <s v="III 104, 24"/>
    <m/>
    <m/>
    <x v="1"/>
    <m/>
    <m/>
    <m/>
    <m/>
    <m/>
    <m/>
    <m/>
    <m/>
    <m/>
    <m/>
    <m/>
    <m/>
    <m/>
    <m/>
    <m/>
    <x v="5"/>
    <m/>
    <m/>
    <s v="h/E"/>
    <m/>
    <m/>
    <m/>
    <m/>
    <m/>
    <s v="Pa"/>
    <m/>
    <m/>
    <m/>
    <m/>
    <m/>
    <m/>
    <m/>
    <m/>
    <m/>
    <m/>
    <m/>
    <m/>
    <m/>
    <s v="110"/>
    <m/>
    <m/>
    <m/>
    <s v="n"/>
    <n v="0"/>
    <m/>
    <m/>
    <m/>
    <m/>
    <m/>
    <m/>
    <m/>
    <m/>
    <m/>
    <m/>
    <m/>
    <m/>
    <m/>
    <m/>
    <m/>
    <m/>
    <m/>
    <m/>
    <m/>
    <m/>
    <m/>
    <m/>
    <m/>
    <m/>
    <m/>
    <m/>
    <m/>
    <m/>
    <m/>
    <m/>
    <m/>
    <m/>
    <m/>
    <m/>
    <m/>
    <m/>
    <m/>
    <m/>
    <m/>
    <m/>
    <m/>
    <m/>
    <m/>
    <m/>
  </r>
  <r>
    <b v="0"/>
    <n v="1051"/>
    <s v="L-1529-315488611"/>
    <s v="1066957975"/>
    <m/>
    <s v="https://portal.dnb.de/opac.htm?method=simpleSearch&amp;cqlMode=true&amp;query=idn%3D1066957975"/>
    <s v="III 104, 25"/>
    <m/>
    <m/>
    <m/>
    <x v="1"/>
    <m/>
    <m/>
    <m/>
    <m/>
    <m/>
    <m/>
    <m/>
    <m/>
    <m/>
    <m/>
    <m/>
    <m/>
    <m/>
    <m/>
    <m/>
    <x v="2"/>
    <s v="x"/>
    <m/>
    <s v="h/E"/>
    <m/>
    <m/>
    <m/>
    <m/>
    <m/>
    <s v="Pa"/>
    <m/>
    <m/>
    <m/>
    <m/>
    <m/>
    <m/>
    <m/>
    <m/>
    <m/>
    <m/>
    <m/>
    <m/>
    <m/>
    <s v="110"/>
    <m/>
    <m/>
    <m/>
    <s v="n"/>
    <n v="0"/>
    <m/>
    <m/>
    <m/>
    <s v="x"/>
    <m/>
    <m/>
    <m/>
    <m/>
    <m/>
    <m/>
    <m/>
    <m/>
    <m/>
    <m/>
    <m/>
    <m/>
    <m/>
    <m/>
    <m/>
    <m/>
    <m/>
    <m/>
    <m/>
    <m/>
    <m/>
    <m/>
    <m/>
    <m/>
    <m/>
    <m/>
    <m/>
    <m/>
    <m/>
    <m/>
    <m/>
    <m/>
    <m/>
    <m/>
    <m/>
    <m/>
    <m/>
    <m/>
    <m/>
    <m/>
  </r>
  <r>
    <b v="1"/>
    <m/>
    <s v="L-9999-414746961"/>
    <s v="1138242047"/>
    <s v="Qd"/>
    <m/>
    <s v="III 104, 25"/>
    <s v="III 104, 25"/>
    <m/>
    <m/>
    <x v="0"/>
    <m/>
    <m/>
    <m/>
    <m/>
    <m/>
    <m/>
    <m/>
    <m/>
    <m/>
    <m/>
    <m/>
    <m/>
    <m/>
    <m/>
    <m/>
    <x v="0"/>
    <m/>
    <m/>
    <m/>
    <m/>
    <m/>
    <m/>
    <m/>
    <m/>
    <m/>
    <m/>
    <m/>
    <m/>
    <m/>
    <m/>
    <m/>
    <m/>
    <m/>
    <m/>
    <m/>
    <m/>
    <m/>
    <m/>
    <m/>
    <m/>
    <m/>
    <m/>
    <m/>
    <m/>
    <m/>
    <m/>
    <m/>
    <m/>
    <m/>
    <m/>
    <m/>
    <m/>
    <m/>
    <m/>
    <m/>
    <m/>
    <m/>
    <m/>
    <m/>
    <m/>
    <m/>
    <m/>
    <m/>
    <m/>
    <m/>
    <m/>
    <m/>
    <m/>
    <m/>
    <m/>
    <m/>
    <m/>
    <m/>
    <m/>
    <m/>
    <m/>
    <m/>
    <m/>
    <m/>
    <m/>
    <m/>
    <m/>
    <m/>
    <m/>
    <m/>
    <m/>
    <m/>
    <m/>
  </r>
  <r>
    <b v="0"/>
    <n v="1102"/>
    <s v="L-1521-670015342"/>
    <s v="1208342053"/>
    <m/>
    <s v="https://portal.dnb.de/opac.htm?method=simpleSearch&amp;cqlMode=true&amp;query=idn%3D1208342053"/>
    <s v="III 104, 25 (1. angebundenes Werk)"/>
    <m/>
    <m/>
    <m/>
    <x v="0"/>
    <m/>
    <m/>
    <m/>
    <m/>
    <m/>
    <m/>
    <m/>
    <m/>
    <m/>
    <m/>
    <m/>
    <m/>
    <m/>
    <m/>
    <m/>
    <x v="0"/>
    <m/>
    <m/>
    <m/>
    <m/>
    <m/>
    <m/>
    <m/>
    <m/>
    <m/>
    <m/>
    <m/>
    <m/>
    <m/>
    <m/>
    <m/>
    <m/>
    <m/>
    <m/>
    <m/>
    <m/>
    <m/>
    <m/>
    <m/>
    <m/>
    <m/>
    <m/>
    <m/>
    <n v="0"/>
    <m/>
    <m/>
    <m/>
    <m/>
    <m/>
    <m/>
    <m/>
    <m/>
    <m/>
    <m/>
    <m/>
    <m/>
    <m/>
    <m/>
    <m/>
    <m/>
    <m/>
    <m/>
    <m/>
    <m/>
    <m/>
    <m/>
    <m/>
    <m/>
    <m/>
    <m/>
    <m/>
    <m/>
    <m/>
    <m/>
    <m/>
    <m/>
    <m/>
    <m/>
    <m/>
    <m/>
    <m/>
    <m/>
    <m/>
    <m/>
    <m/>
    <m/>
    <m/>
    <m/>
  </r>
  <r>
    <b v="1"/>
    <n v="1103"/>
    <s v="L-1529-156634635"/>
    <s v="99456354X"/>
    <s v="Aal"/>
    <s v="https://portal.dnb.de/opac.htm?method=simpleSearch&amp;cqlMode=true&amp;query=idn%3D99456354X"/>
    <s v="III 104, 25 a"/>
    <s v="III 104, 25a"/>
    <m/>
    <m/>
    <x v="1"/>
    <m/>
    <m/>
    <m/>
    <m/>
    <m/>
    <m/>
    <m/>
    <m/>
    <m/>
    <m/>
    <m/>
    <m/>
    <m/>
    <m/>
    <m/>
    <x v="9"/>
    <m/>
    <m/>
    <s v="h/E"/>
    <m/>
    <m/>
    <m/>
    <m/>
    <m/>
    <s v="Pa"/>
    <m/>
    <m/>
    <m/>
    <m/>
    <m/>
    <m/>
    <m/>
    <m/>
    <m/>
    <m/>
    <m/>
    <m/>
    <m/>
    <s v="80"/>
    <m/>
    <m/>
    <m/>
    <s v="n"/>
    <n v="0"/>
    <m/>
    <m/>
    <m/>
    <m/>
    <m/>
    <m/>
    <m/>
    <m/>
    <m/>
    <m/>
    <m/>
    <m/>
    <m/>
    <m/>
    <m/>
    <m/>
    <m/>
    <m/>
    <m/>
    <m/>
    <m/>
    <m/>
    <m/>
    <m/>
    <m/>
    <m/>
    <m/>
    <m/>
    <m/>
    <m/>
    <m/>
    <m/>
    <m/>
    <m/>
    <m/>
    <m/>
    <m/>
    <m/>
    <m/>
    <m/>
    <m/>
    <m/>
    <m/>
    <m/>
  </r>
  <r>
    <b v="1"/>
    <n v="1104"/>
    <s v="L-1534-167205846"/>
    <s v="998921629"/>
    <s v="Aal"/>
    <s v="https://portal.dnb.de/opac.htm?method=simpleSearch&amp;cqlMode=true&amp;query=idn%3D998921629"/>
    <s v="III 104, 25 b"/>
    <s v="III 104, 25b"/>
    <m/>
    <m/>
    <x v="1"/>
    <m/>
    <m/>
    <m/>
    <m/>
    <m/>
    <m/>
    <m/>
    <m/>
    <m/>
    <m/>
    <m/>
    <m/>
    <m/>
    <m/>
    <m/>
    <x v="9"/>
    <m/>
    <s v="x"/>
    <s v="h/E"/>
    <m/>
    <m/>
    <m/>
    <m/>
    <m/>
    <s v="Pa"/>
    <m/>
    <m/>
    <m/>
    <m/>
    <m/>
    <m/>
    <m/>
    <m/>
    <m/>
    <m/>
    <m/>
    <m/>
    <m/>
    <s v="110"/>
    <m/>
    <m/>
    <m/>
    <s v="n"/>
    <n v="0"/>
    <m/>
    <s v="Gewebe"/>
    <m/>
    <m/>
    <m/>
    <m/>
    <m/>
    <s v="mit anderen Büchern gemeinsam in einer Kassette"/>
    <m/>
    <m/>
    <m/>
    <m/>
    <m/>
    <m/>
    <m/>
    <m/>
    <m/>
    <m/>
    <m/>
    <m/>
    <m/>
    <m/>
    <m/>
    <m/>
    <m/>
    <m/>
    <m/>
    <m/>
    <m/>
    <m/>
    <m/>
    <m/>
    <m/>
    <m/>
    <m/>
    <m/>
    <m/>
    <m/>
    <m/>
    <m/>
    <m/>
    <m/>
    <m/>
    <m/>
  </r>
  <r>
    <b v="1"/>
    <n v="1105"/>
    <s v="L-1534-164451234"/>
    <s v="997626577"/>
    <s v="Aal"/>
    <s v="https://portal.dnb.de/opac.htm?method=simpleSearch&amp;cqlMode=true&amp;query=idn%3D997626577"/>
    <s v="III 104, 26 a"/>
    <s v="III 104, 26a"/>
    <m/>
    <m/>
    <x v="1"/>
    <m/>
    <m/>
    <m/>
    <m/>
    <m/>
    <m/>
    <m/>
    <m/>
    <m/>
    <m/>
    <m/>
    <m/>
    <m/>
    <m/>
    <m/>
    <x v="9"/>
    <m/>
    <m/>
    <s v="h/E"/>
    <m/>
    <m/>
    <m/>
    <m/>
    <m/>
    <s v="Pa"/>
    <m/>
    <m/>
    <m/>
    <m/>
    <m/>
    <m/>
    <m/>
    <m/>
    <m/>
    <m/>
    <m/>
    <m/>
    <m/>
    <s v="110"/>
    <m/>
    <s v="x"/>
    <s v="x"/>
    <s v="n"/>
    <n v="0"/>
    <m/>
    <m/>
    <m/>
    <m/>
    <m/>
    <m/>
    <m/>
    <m/>
    <m/>
    <m/>
    <m/>
    <m/>
    <m/>
    <m/>
    <m/>
    <m/>
    <m/>
    <m/>
    <m/>
    <m/>
    <m/>
    <m/>
    <m/>
    <m/>
    <m/>
    <m/>
    <m/>
    <m/>
    <m/>
    <m/>
    <m/>
    <m/>
    <m/>
    <m/>
    <m/>
    <m/>
    <m/>
    <m/>
    <m/>
    <m/>
    <m/>
    <m/>
    <m/>
    <m/>
  </r>
  <r>
    <b v="1"/>
    <n v="1106"/>
    <s v="L-1535-154040312"/>
    <s v="993930700"/>
    <s v="Aal"/>
    <s v="https://portal.dnb.de/opac.htm?method=simpleSearch&amp;cqlMode=true&amp;query=idn%3D993930700"/>
    <s v="III 104, 26 b"/>
    <s v="III 104, 26 b"/>
    <m/>
    <m/>
    <x v="1"/>
    <m/>
    <m/>
    <m/>
    <m/>
    <m/>
    <m/>
    <m/>
    <m/>
    <m/>
    <m/>
    <m/>
    <m/>
    <m/>
    <m/>
    <m/>
    <x v="9"/>
    <m/>
    <m/>
    <s v="h/E"/>
    <m/>
    <m/>
    <m/>
    <m/>
    <m/>
    <s v="Pa"/>
    <m/>
    <m/>
    <m/>
    <m/>
    <m/>
    <m/>
    <m/>
    <m/>
    <m/>
    <m/>
    <m/>
    <m/>
    <m/>
    <s v="110"/>
    <m/>
    <m/>
    <m/>
    <s v="n"/>
    <n v="0"/>
    <m/>
    <m/>
    <m/>
    <m/>
    <m/>
    <m/>
    <m/>
    <m/>
    <m/>
    <m/>
    <m/>
    <m/>
    <m/>
    <m/>
    <m/>
    <m/>
    <m/>
    <m/>
    <m/>
    <m/>
    <m/>
    <m/>
    <m/>
    <m/>
    <m/>
    <m/>
    <m/>
    <m/>
    <m/>
    <m/>
    <m/>
    <m/>
    <m/>
    <m/>
    <m/>
    <m/>
    <m/>
    <m/>
    <m/>
    <m/>
    <m/>
    <m/>
    <m/>
    <m/>
  </r>
  <r>
    <b v="1"/>
    <n v="1107"/>
    <s v="L-1536-171223543"/>
    <s v="1000805778"/>
    <s v="Aal"/>
    <s v="https://portal.dnb.de/opac.htm?method=simpleSearch&amp;cqlMode=true&amp;query=idn%3D1000805778"/>
    <s v="III 104, 26 c"/>
    <s v="III 104, 26c"/>
    <m/>
    <m/>
    <x v="1"/>
    <m/>
    <m/>
    <m/>
    <m/>
    <m/>
    <m/>
    <m/>
    <m/>
    <m/>
    <m/>
    <m/>
    <m/>
    <m/>
    <m/>
    <m/>
    <x v="9"/>
    <m/>
    <m/>
    <s v="h/E"/>
    <m/>
    <m/>
    <m/>
    <m/>
    <m/>
    <s v="Pa"/>
    <m/>
    <m/>
    <m/>
    <m/>
    <m/>
    <m/>
    <m/>
    <m/>
    <m/>
    <m/>
    <m/>
    <m/>
    <m/>
    <s v="110"/>
    <m/>
    <s v="x"/>
    <s v="x"/>
    <s v="n"/>
    <n v="0"/>
    <m/>
    <m/>
    <m/>
    <m/>
    <m/>
    <m/>
    <m/>
    <m/>
    <m/>
    <m/>
    <m/>
    <m/>
    <m/>
    <m/>
    <m/>
    <m/>
    <m/>
    <m/>
    <m/>
    <m/>
    <m/>
    <m/>
    <m/>
    <m/>
    <m/>
    <m/>
    <m/>
    <m/>
    <m/>
    <m/>
    <m/>
    <m/>
    <m/>
    <m/>
    <m/>
    <m/>
    <m/>
    <m/>
    <m/>
    <m/>
    <m/>
    <m/>
    <m/>
    <m/>
  </r>
  <r>
    <b v="1"/>
    <n v="1108"/>
    <s v="L-1535-167648985"/>
    <s v="999175556"/>
    <s v="Aal"/>
    <s v="https://portal.dnb.de/opac.htm?method=simpleSearch&amp;cqlMode=true&amp;query=idn%3D999175556"/>
    <s v="III 104, 26 d"/>
    <s v="III 104, 26 d"/>
    <m/>
    <m/>
    <x v="1"/>
    <m/>
    <m/>
    <m/>
    <m/>
    <m/>
    <m/>
    <m/>
    <m/>
    <m/>
    <m/>
    <m/>
    <m/>
    <m/>
    <m/>
    <m/>
    <x v="9"/>
    <m/>
    <m/>
    <s v="h/E"/>
    <m/>
    <m/>
    <m/>
    <m/>
    <m/>
    <s v="Pa"/>
    <m/>
    <m/>
    <m/>
    <m/>
    <m/>
    <m/>
    <m/>
    <m/>
    <m/>
    <m/>
    <m/>
    <m/>
    <m/>
    <s v="110"/>
    <m/>
    <s v="x"/>
    <s v="x"/>
    <s v="n"/>
    <n v="0"/>
    <m/>
    <m/>
    <m/>
    <m/>
    <m/>
    <m/>
    <m/>
    <m/>
    <m/>
    <m/>
    <m/>
    <m/>
    <m/>
    <m/>
    <m/>
    <m/>
    <m/>
    <m/>
    <m/>
    <m/>
    <m/>
    <m/>
    <m/>
    <m/>
    <m/>
    <m/>
    <m/>
    <m/>
    <m/>
    <m/>
    <m/>
    <m/>
    <m/>
    <m/>
    <m/>
    <m/>
    <m/>
    <m/>
    <m/>
    <m/>
    <m/>
    <m/>
    <m/>
    <m/>
  </r>
  <r>
    <b v="1"/>
    <n v="1052"/>
    <s v="L-1544-315492015"/>
    <s v="1066961611"/>
    <s v="Aaf"/>
    <s v="https://portal.dnb.de/opac.htm?method=simpleSearch&amp;cqlMode=true&amp;query=idn%3D1066961611"/>
    <s v="III 104, 27"/>
    <s v="III 104, 27"/>
    <m/>
    <m/>
    <x v="1"/>
    <m/>
    <m/>
    <m/>
    <m/>
    <m/>
    <m/>
    <m/>
    <m/>
    <m/>
    <m/>
    <m/>
    <m/>
    <s v="QF (21x15,5)"/>
    <m/>
    <m/>
    <x v="2"/>
    <s v="x"/>
    <m/>
    <s v="h/E"/>
    <m/>
    <m/>
    <m/>
    <m/>
    <m/>
    <s v="Pa"/>
    <s v="x"/>
    <m/>
    <m/>
    <m/>
    <m/>
    <m/>
    <m/>
    <m/>
    <m/>
    <m/>
    <m/>
    <m/>
    <m/>
    <s v="110"/>
    <m/>
    <m/>
    <m/>
    <s v="n"/>
    <n v="0"/>
    <m/>
    <m/>
    <m/>
    <s v="x"/>
    <m/>
    <m/>
    <m/>
    <m/>
    <m/>
    <m/>
    <m/>
    <m/>
    <m/>
    <m/>
    <m/>
    <m/>
    <m/>
    <m/>
    <m/>
    <m/>
    <m/>
    <m/>
    <m/>
    <m/>
    <m/>
    <m/>
    <m/>
    <m/>
    <m/>
    <m/>
    <m/>
    <m/>
    <m/>
    <m/>
    <m/>
    <m/>
    <m/>
    <m/>
    <m/>
    <m/>
    <m/>
    <m/>
    <m/>
    <m/>
  </r>
  <r>
    <b v="1"/>
    <n v="1053"/>
    <s v="L-1546-315487704"/>
    <s v="1066957088"/>
    <s v="Aaf"/>
    <s v="https://portal.dnb.de/opac.htm?method=simpleSearch&amp;cqlMode=true&amp;query=idn%3D1066957088"/>
    <s v="III 104, 28"/>
    <s v="III 104, 28"/>
    <m/>
    <m/>
    <x v="1"/>
    <m/>
    <m/>
    <m/>
    <m/>
    <m/>
    <m/>
    <m/>
    <m/>
    <m/>
    <m/>
    <m/>
    <m/>
    <m/>
    <m/>
    <m/>
    <x v="9"/>
    <m/>
    <m/>
    <s v="h/E"/>
    <m/>
    <m/>
    <m/>
    <m/>
    <m/>
    <s v="Pa"/>
    <s v="x"/>
    <m/>
    <m/>
    <m/>
    <m/>
    <m/>
    <m/>
    <m/>
    <m/>
    <m/>
    <m/>
    <m/>
    <m/>
    <s v="110"/>
    <m/>
    <m/>
    <m/>
    <s v="n"/>
    <n v="0"/>
    <m/>
    <m/>
    <m/>
    <m/>
    <m/>
    <m/>
    <m/>
    <m/>
    <m/>
    <m/>
    <m/>
    <m/>
    <m/>
    <m/>
    <m/>
    <m/>
    <m/>
    <m/>
    <m/>
    <m/>
    <m/>
    <m/>
    <m/>
    <m/>
    <m/>
    <m/>
    <m/>
    <m/>
    <m/>
    <m/>
    <m/>
    <m/>
    <m/>
    <m/>
    <m/>
    <m/>
    <m/>
    <m/>
    <m/>
    <m/>
    <m/>
    <m/>
    <m/>
    <m/>
  </r>
  <r>
    <b v="1"/>
    <n v="1054"/>
    <s v="L-1551-343799960"/>
    <s v="1079624163"/>
    <s v="Aaf"/>
    <s v="https://portal.dnb.de/opac.htm?method=simpleSearch&amp;cqlMode=true&amp;query=idn%3D1079624163"/>
    <s v="III 104, 29"/>
    <s v="III 104, 29"/>
    <m/>
    <m/>
    <x v="1"/>
    <m/>
    <m/>
    <m/>
    <m/>
    <m/>
    <m/>
    <m/>
    <m/>
    <m/>
    <m/>
    <m/>
    <m/>
    <s v="QF (21x15,5)"/>
    <m/>
    <m/>
    <x v="2"/>
    <s v="x"/>
    <m/>
    <s v="h/E"/>
    <m/>
    <m/>
    <m/>
    <m/>
    <m/>
    <s v="Pa"/>
    <s v="x"/>
    <m/>
    <m/>
    <m/>
    <m/>
    <m/>
    <m/>
    <m/>
    <m/>
    <m/>
    <m/>
    <m/>
    <m/>
    <s v="110"/>
    <m/>
    <m/>
    <m/>
    <s v="n"/>
    <n v="0"/>
    <m/>
    <m/>
    <m/>
    <s v="x"/>
    <m/>
    <m/>
    <m/>
    <m/>
    <m/>
    <m/>
    <m/>
    <m/>
    <m/>
    <m/>
    <m/>
    <m/>
    <m/>
    <m/>
    <m/>
    <m/>
    <m/>
    <m/>
    <m/>
    <m/>
    <m/>
    <m/>
    <m/>
    <m/>
    <m/>
    <m/>
    <m/>
    <m/>
    <m/>
    <m/>
    <m/>
    <m/>
    <m/>
    <m/>
    <m/>
    <m/>
    <m/>
    <m/>
    <m/>
    <m/>
  </r>
  <r>
    <b v="1"/>
    <n v="1055"/>
    <s v="L-1559-167208330"/>
    <s v="99892413X"/>
    <s v="Aal"/>
    <s v="https://portal.dnb.de/opac.htm?method=simpleSearch&amp;cqlMode=true&amp;query=idn%3D99892413X"/>
    <s v="III 104, 30"/>
    <s v="III 104, 30"/>
    <m/>
    <m/>
    <x v="1"/>
    <m/>
    <m/>
    <m/>
    <m/>
    <m/>
    <m/>
    <m/>
    <m/>
    <m/>
    <m/>
    <m/>
    <m/>
    <m/>
    <m/>
    <s v="x"/>
    <x v="2"/>
    <m/>
    <s v="x"/>
    <s v="f"/>
    <m/>
    <m/>
    <m/>
    <m/>
    <m/>
    <s v="Pa"/>
    <m/>
    <m/>
    <m/>
    <m/>
    <s v="x"/>
    <m/>
    <m/>
    <m/>
    <m/>
    <m/>
    <m/>
    <n v="2"/>
    <s v="x"/>
    <s v="110"/>
    <m/>
    <m/>
    <m/>
    <s v="n"/>
    <n v="0"/>
    <m/>
    <m/>
    <m/>
    <m/>
    <m/>
    <s v="x sauer"/>
    <s v="x"/>
    <m/>
    <m/>
    <m/>
    <m/>
    <m/>
    <m/>
    <m/>
    <m/>
    <m/>
    <m/>
    <m/>
    <m/>
    <m/>
    <m/>
    <m/>
    <m/>
    <m/>
    <m/>
    <m/>
    <m/>
    <m/>
    <m/>
    <m/>
    <m/>
    <m/>
    <m/>
    <m/>
    <m/>
    <m/>
    <m/>
    <m/>
    <m/>
    <m/>
    <m/>
    <m/>
    <m/>
    <m/>
  </r>
  <r>
    <b v="1"/>
    <n v="1056"/>
    <s v="L-1527-315490543"/>
    <s v="1066960011"/>
    <s v="Aaf"/>
    <s v="https://portal.dnb.de/opac.htm?method=simpleSearch&amp;cqlMode=true&amp;query=idn%3D1066960011"/>
    <s v="III 104, 31"/>
    <s v="III 104, 31"/>
    <m/>
    <m/>
    <x v="1"/>
    <m/>
    <m/>
    <m/>
    <m/>
    <m/>
    <m/>
    <m/>
    <m/>
    <m/>
    <m/>
    <m/>
    <m/>
    <m/>
    <m/>
    <m/>
    <x v="7"/>
    <m/>
    <m/>
    <s v="h/E"/>
    <m/>
    <m/>
    <m/>
    <m/>
    <m/>
    <s v="Pa"/>
    <m/>
    <m/>
    <m/>
    <m/>
    <m/>
    <m/>
    <m/>
    <m/>
    <m/>
    <m/>
    <m/>
    <m/>
    <m/>
    <s v="110"/>
    <m/>
    <m/>
    <m/>
    <s v="n"/>
    <n v="0"/>
    <m/>
    <m/>
    <m/>
    <m/>
    <m/>
    <m/>
    <m/>
    <m/>
    <m/>
    <s v="Box (sperrt)"/>
    <m/>
    <m/>
    <m/>
    <m/>
    <m/>
    <m/>
    <m/>
    <m/>
    <m/>
    <m/>
    <m/>
    <m/>
    <m/>
    <m/>
    <m/>
    <m/>
    <m/>
    <m/>
    <m/>
    <m/>
    <m/>
    <m/>
    <m/>
    <m/>
    <m/>
    <m/>
    <m/>
    <m/>
    <m/>
    <m/>
    <m/>
    <m/>
    <m/>
    <m/>
  </r>
  <r>
    <b v="1"/>
    <n v="1057"/>
    <s v="L-1531-315488182"/>
    <s v="106695755X"/>
    <s v="Aaf"/>
    <s v="https://portal.dnb.de/opac.htm?method=simpleSearch&amp;cqlMode=true&amp;query=idn%3D106695755X"/>
    <s v="III 104, 32"/>
    <s v="III 104, 32"/>
    <m/>
    <m/>
    <x v="1"/>
    <m/>
    <m/>
    <m/>
    <m/>
    <m/>
    <m/>
    <m/>
    <m/>
    <m/>
    <m/>
    <m/>
    <m/>
    <m/>
    <m/>
    <m/>
    <x v="9"/>
    <m/>
    <m/>
    <s v="h/E"/>
    <m/>
    <m/>
    <m/>
    <m/>
    <m/>
    <s v="Pa"/>
    <m/>
    <m/>
    <m/>
    <m/>
    <m/>
    <m/>
    <m/>
    <m/>
    <m/>
    <m/>
    <m/>
    <m/>
    <m/>
    <s v="110"/>
    <m/>
    <m/>
    <m/>
    <s v="n"/>
    <n v="0"/>
    <m/>
    <m/>
    <m/>
    <m/>
    <m/>
    <m/>
    <m/>
    <m/>
    <m/>
    <m/>
    <m/>
    <m/>
    <m/>
    <m/>
    <m/>
    <m/>
    <m/>
    <m/>
    <m/>
    <m/>
    <m/>
    <m/>
    <m/>
    <m/>
    <m/>
    <m/>
    <m/>
    <m/>
    <m/>
    <m/>
    <m/>
    <m/>
    <m/>
    <m/>
    <m/>
    <m/>
    <m/>
    <m/>
    <m/>
    <m/>
    <m/>
    <m/>
    <m/>
    <m/>
  </r>
  <r>
    <b v="0"/>
    <n v="1110"/>
    <s v="L-1531-167640917"/>
    <s v="999167294"/>
    <m/>
    <s v="https://portal.dnb.de/opac.htm?method=simpleSearch&amp;cqlMode=true&amp;query=idn%3D999167294"/>
    <s v="III 104, 32 a"/>
    <m/>
    <m/>
    <m/>
    <x v="1"/>
    <m/>
    <m/>
    <m/>
    <m/>
    <m/>
    <m/>
    <m/>
    <m/>
    <m/>
    <m/>
    <m/>
    <m/>
    <m/>
    <m/>
    <m/>
    <x v="3"/>
    <m/>
    <s v="x"/>
    <s v="f"/>
    <m/>
    <m/>
    <m/>
    <m/>
    <m/>
    <s v="Pa"/>
    <m/>
    <m/>
    <m/>
    <m/>
    <m/>
    <m/>
    <m/>
    <m/>
    <m/>
    <m/>
    <m/>
    <m/>
    <m/>
    <s v="110"/>
    <m/>
    <s v="x"/>
    <m/>
    <s v="n"/>
    <n v="0"/>
    <m/>
    <s v="Gewebe mit Papier"/>
    <m/>
    <m/>
    <m/>
    <m/>
    <m/>
    <m/>
    <m/>
    <m/>
    <m/>
    <m/>
    <m/>
    <m/>
    <m/>
    <m/>
    <m/>
    <m/>
    <m/>
    <m/>
    <m/>
    <m/>
    <m/>
    <m/>
    <m/>
    <m/>
    <m/>
    <m/>
    <m/>
    <m/>
    <m/>
    <m/>
    <m/>
    <m/>
    <m/>
    <m/>
    <m/>
    <m/>
    <m/>
    <m/>
    <m/>
    <m/>
    <m/>
    <m/>
  </r>
  <r>
    <b v="1"/>
    <m/>
    <s v="L-1531-833463683"/>
    <s v="1268481114"/>
    <s v="Qd"/>
    <m/>
    <s v="III 104, 32 a"/>
    <s v="III 104, 32 a"/>
    <m/>
    <m/>
    <x v="0"/>
    <m/>
    <m/>
    <m/>
    <m/>
    <m/>
    <m/>
    <m/>
    <m/>
    <m/>
    <m/>
    <m/>
    <m/>
    <m/>
    <m/>
    <m/>
    <x v="0"/>
    <m/>
    <m/>
    <m/>
    <m/>
    <m/>
    <m/>
    <m/>
    <m/>
    <m/>
    <m/>
    <m/>
    <m/>
    <m/>
    <m/>
    <m/>
    <m/>
    <m/>
    <m/>
    <m/>
    <m/>
    <m/>
    <m/>
    <m/>
    <m/>
    <m/>
    <m/>
    <m/>
    <m/>
    <m/>
    <m/>
    <m/>
    <m/>
    <m/>
    <m/>
    <m/>
    <m/>
    <m/>
    <m/>
    <m/>
    <m/>
    <m/>
    <m/>
    <m/>
    <m/>
    <m/>
    <m/>
    <m/>
    <m/>
    <m/>
    <m/>
    <m/>
    <m/>
    <m/>
    <m/>
    <m/>
    <m/>
    <m/>
    <m/>
    <m/>
    <m/>
    <m/>
    <m/>
    <m/>
    <m/>
    <m/>
    <m/>
    <m/>
    <m/>
    <m/>
    <m/>
    <m/>
    <m/>
  </r>
  <r>
    <b v="0"/>
    <n v="1109"/>
    <s v="L-1532-167641727"/>
    <s v="999167855"/>
    <m/>
    <s v="https://portal.dnb.de/opac.htm?method=simpleSearch&amp;cqlMode=true&amp;query=idn%3D999167855"/>
    <s v="III 104, 32 a (angebunden)"/>
    <m/>
    <m/>
    <m/>
    <x v="0"/>
    <m/>
    <m/>
    <m/>
    <m/>
    <m/>
    <m/>
    <m/>
    <m/>
    <m/>
    <m/>
    <m/>
    <m/>
    <m/>
    <m/>
    <m/>
    <x v="0"/>
    <m/>
    <m/>
    <m/>
    <m/>
    <m/>
    <m/>
    <m/>
    <m/>
    <m/>
    <m/>
    <m/>
    <m/>
    <m/>
    <m/>
    <m/>
    <m/>
    <m/>
    <m/>
    <m/>
    <m/>
    <m/>
    <m/>
    <m/>
    <m/>
    <m/>
    <m/>
    <m/>
    <n v="0"/>
    <m/>
    <m/>
    <m/>
    <m/>
    <m/>
    <m/>
    <m/>
    <m/>
    <m/>
    <m/>
    <m/>
    <m/>
    <m/>
    <m/>
    <m/>
    <m/>
    <m/>
    <m/>
    <m/>
    <m/>
    <m/>
    <m/>
    <m/>
    <m/>
    <m/>
    <m/>
    <m/>
    <m/>
    <m/>
    <m/>
    <m/>
    <m/>
    <m/>
    <m/>
    <m/>
    <m/>
    <m/>
    <m/>
    <m/>
    <m/>
    <m/>
    <m/>
    <m/>
    <m/>
  </r>
  <r>
    <b v="1"/>
    <n v="1111"/>
    <s v="L-1540-167629735"/>
    <s v="999156268"/>
    <s v="Aal"/>
    <s v="https://portal.dnb.de/opac.htm?method=simpleSearch&amp;cqlMode=true&amp;query=idn%3D999156268"/>
    <s v="III 104, 32 b"/>
    <s v="III 104, 32 b"/>
    <m/>
    <m/>
    <x v="1"/>
    <m/>
    <m/>
    <m/>
    <m/>
    <m/>
    <m/>
    <m/>
    <m/>
    <m/>
    <m/>
    <m/>
    <m/>
    <m/>
    <m/>
    <m/>
    <x v="9"/>
    <m/>
    <m/>
    <s v="h/E"/>
    <m/>
    <m/>
    <m/>
    <m/>
    <m/>
    <s v="Pa"/>
    <m/>
    <m/>
    <m/>
    <m/>
    <m/>
    <m/>
    <m/>
    <m/>
    <m/>
    <m/>
    <m/>
    <m/>
    <m/>
    <s v="110"/>
    <m/>
    <s v="x"/>
    <s v="x"/>
    <s v="n"/>
    <n v="0"/>
    <m/>
    <m/>
    <m/>
    <m/>
    <m/>
    <m/>
    <m/>
    <m/>
    <m/>
    <m/>
    <m/>
    <m/>
    <m/>
    <m/>
    <m/>
    <m/>
    <m/>
    <m/>
    <m/>
    <m/>
    <m/>
    <m/>
    <m/>
    <m/>
    <m/>
    <m/>
    <m/>
    <m/>
    <m/>
    <m/>
    <m/>
    <m/>
    <m/>
    <m/>
    <m/>
    <m/>
    <m/>
    <m/>
    <m/>
    <m/>
    <m/>
    <m/>
    <m/>
    <m/>
  </r>
  <r>
    <b v="1"/>
    <n v="1112"/>
    <s v="L-1541-16763996X"/>
    <s v="999166727"/>
    <s v="Aal"/>
    <s v="https://portal.dnb.de/opac.htm?method=simpleSearch&amp;cqlMode=true&amp;query=idn%3D999166727"/>
    <s v="III 104, 32 c"/>
    <s v="III 104, 32 c"/>
    <m/>
    <m/>
    <x v="1"/>
    <m/>
    <m/>
    <m/>
    <m/>
    <m/>
    <m/>
    <m/>
    <m/>
    <m/>
    <m/>
    <m/>
    <m/>
    <m/>
    <m/>
    <m/>
    <x v="9"/>
    <m/>
    <m/>
    <s v="h/E"/>
    <m/>
    <m/>
    <m/>
    <m/>
    <m/>
    <s v="Pa"/>
    <m/>
    <m/>
    <m/>
    <m/>
    <m/>
    <m/>
    <m/>
    <m/>
    <m/>
    <m/>
    <m/>
    <m/>
    <m/>
    <s v="110"/>
    <m/>
    <s v="x"/>
    <s v="x"/>
    <s v="n"/>
    <n v="0"/>
    <m/>
    <m/>
    <m/>
    <m/>
    <m/>
    <m/>
    <m/>
    <m/>
    <m/>
    <m/>
    <m/>
    <m/>
    <m/>
    <m/>
    <m/>
    <m/>
    <m/>
    <m/>
    <m/>
    <m/>
    <m/>
    <m/>
    <m/>
    <m/>
    <m/>
    <m/>
    <m/>
    <m/>
    <m/>
    <m/>
    <m/>
    <m/>
    <m/>
    <m/>
    <m/>
    <m/>
    <m/>
    <m/>
    <m/>
    <m/>
    <m/>
    <m/>
    <m/>
    <m/>
  </r>
  <r>
    <b v="0"/>
    <n v="1114"/>
    <s v="L-1538-167110322"/>
    <s v="998887110"/>
    <m/>
    <s v="https://portal.dnb.de/opac.htm?method=simpleSearch&amp;cqlMode=true&amp;query=idn%3D998887110"/>
    <s v="III 104, 32 d"/>
    <m/>
    <m/>
    <m/>
    <x v="1"/>
    <m/>
    <m/>
    <m/>
    <m/>
    <m/>
    <m/>
    <m/>
    <m/>
    <m/>
    <m/>
    <m/>
    <m/>
    <m/>
    <m/>
    <m/>
    <x v="3"/>
    <m/>
    <m/>
    <s v="h"/>
    <m/>
    <m/>
    <m/>
    <m/>
    <m/>
    <s v="Pa"/>
    <m/>
    <m/>
    <m/>
    <m/>
    <m/>
    <m/>
    <m/>
    <m/>
    <m/>
    <m/>
    <m/>
    <m/>
    <m/>
    <s v="nur 110"/>
    <m/>
    <m/>
    <m/>
    <s v="n"/>
    <n v="0"/>
    <m/>
    <m/>
    <m/>
    <m/>
    <m/>
    <s v="x sauer"/>
    <s v="x"/>
    <s v="Schaden stabil"/>
    <m/>
    <m/>
    <m/>
    <m/>
    <m/>
    <m/>
    <m/>
    <m/>
    <m/>
    <m/>
    <m/>
    <m/>
    <m/>
    <m/>
    <m/>
    <m/>
    <m/>
    <m/>
    <m/>
    <m/>
    <m/>
    <m/>
    <m/>
    <m/>
    <m/>
    <m/>
    <m/>
    <m/>
    <m/>
    <m/>
    <m/>
    <m/>
    <m/>
    <m/>
    <m/>
    <m/>
  </r>
  <r>
    <b v="1"/>
    <m/>
    <s v="L-1529-812448545"/>
    <s v="1267871814"/>
    <s v="Qd"/>
    <m/>
    <s v="III 104, 32 d"/>
    <s v="III 104, 32 d"/>
    <m/>
    <m/>
    <x v="0"/>
    <m/>
    <m/>
    <m/>
    <m/>
    <m/>
    <m/>
    <m/>
    <m/>
    <m/>
    <m/>
    <m/>
    <m/>
    <m/>
    <m/>
    <m/>
    <x v="0"/>
    <m/>
    <m/>
    <m/>
    <m/>
    <m/>
    <m/>
    <m/>
    <m/>
    <m/>
    <m/>
    <m/>
    <m/>
    <m/>
    <m/>
    <m/>
    <m/>
    <m/>
    <m/>
    <m/>
    <m/>
    <m/>
    <m/>
    <m/>
    <m/>
    <m/>
    <m/>
    <m/>
    <m/>
    <m/>
    <m/>
    <m/>
    <m/>
    <m/>
    <m/>
    <m/>
    <m/>
    <m/>
    <m/>
    <m/>
    <m/>
    <m/>
    <m/>
    <m/>
    <m/>
    <m/>
    <m/>
    <m/>
    <m/>
    <m/>
    <m/>
    <m/>
    <m/>
    <m/>
    <m/>
    <m/>
    <m/>
    <m/>
    <m/>
    <m/>
    <m/>
    <m/>
    <m/>
    <m/>
    <m/>
    <m/>
    <m/>
    <m/>
    <m/>
    <m/>
    <m/>
    <m/>
    <m/>
  </r>
  <r>
    <b v="0"/>
    <n v="1113"/>
    <s v="L-1529-167648578"/>
    <s v="999175122"/>
    <m/>
    <s v="https://portal.dnb.de/opac.htm?method=simpleSearch&amp;cqlMode=true&amp;query=idn%3D999175122"/>
    <s v="III 104, 32 d (angebunden)"/>
    <m/>
    <m/>
    <m/>
    <x v="0"/>
    <m/>
    <m/>
    <m/>
    <m/>
    <m/>
    <m/>
    <m/>
    <m/>
    <m/>
    <m/>
    <m/>
    <m/>
    <m/>
    <m/>
    <m/>
    <x v="0"/>
    <m/>
    <m/>
    <m/>
    <m/>
    <m/>
    <m/>
    <m/>
    <m/>
    <m/>
    <m/>
    <m/>
    <m/>
    <m/>
    <m/>
    <m/>
    <m/>
    <m/>
    <m/>
    <m/>
    <m/>
    <m/>
    <m/>
    <m/>
    <m/>
    <m/>
    <m/>
    <m/>
    <n v="0"/>
    <m/>
    <m/>
    <m/>
    <m/>
    <m/>
    <m/>
    <m/>
    <m/>
    <m/>
    <m/>
    <m/>
    <m/>
    <m/>
    <m/>
    <m/>
    <m/>
    <m/>
    <m/>
    <m/>
    <m/>
    <m/>
    <m/>
    <m/>
    <m/>
    <m/>
    <m/>
    <m/>
    <m/>
    <m/>
    <m/>
    <m/>
    <m/>
    <m/>
    <m/>
    <m/>
    <m/>
    <m/>
    <m/>
    <m/>
    <m/>
    <m/>
    <m/>
    <m/>
    <m/>
  </r>
  <r>
    <b v="0"/>
    <n v="1115"/>
    <s v="L-1538-167209035"/>
    <s v="998924954"/>
    <m/>
    <s v="https://portal.dnb.de/opac.htm?method=simpleSearch&amp;cqlMode=true&amp;query=idn%3D998924954"/>
    <s v="III 104, 32 d (angebunden)"/>
    <m/>
    <m/>
    <m/>
    <x v="0"/>
    <m/>
    <m/>
    <m/>
    <m/>
    <m/>
    <m/>
    <m/>
    <m/>
    <m/>
    <m/>
    <m/>
    <m/>
    <m/>
    <m/>
    <m/>
    <x v="0"/>
    <m/>
    <m/>
    <m/>
    <m/>
    <m/>
    <m/>
    <m/>
    <m/>
    <m/>
    <m/>
    <m/>
    <m/>
    <m/>
    <m/>
    <m/>
    <m/>
    <m/>
    <m/>
    <m/>
    <m/>
    <m/>
    <m/>
    <m/>
    <m/>
    <m/>
    <m/>
    <m/>
    <n v="0"/>
    <m/>
    <m/>
    <m/>
    <m/>
    <m/>
    <m/>
    <m/>
    <m/>
    <m/>
    <m/>
    <m/>
    <m/>
    <m/>
    <m/>
    <m/>
    <m/>
    <m/>
    <m/>
    <m/>
    <m/>
    <m/>
    <m/>
    <m/>
    <m/>
    <m/>
    <m/>
    <m/>
    <m/>
    <m/>
    <m/>
    <m/>
    <m/>
    <m/>
    <m/>
    <m/>
    <m/>
    <m/>
    <m/>
    <m/>
    <m/>
    <m/>
    <m/>
    <m/>
    <m/>
  </r>
  <r>
    <b v="1"/>
    <n v="1116"/>
    <s v="L-1530-167209701"/>
    <s v="998925616"/>
    <s v="Aal"/>
    <s v="https://portal.dnb.de/opac.htm?method=simpleSearch&amp;cqlMode=true&amp;query=idn%3D998925616"/>
    <s v="III 104, 32 e"/>
    <s v="III 104, 32 e"/>
    <m/>
    <m/>
    <x v="1"/>
    <m/>
    <m/>
    <m/>
    <m/>
    <m/>
    <m/>
    <m/>
    <m/>
    <m/>
    <m/>
    <m/>
    <m/>
    <m/>
    <m/>
    <m/>
    <x v="9"/>
    <m/>
    <m/>
    <s v="h/E"/>
    <m/>
    <m/>
    <m/>
    <m/>
    <m/>
    <s v="Pa"/>
    <m/>
    <m/>
    <m/>
    <m/>
    <m/>
    <m/>
    <m/>
    <m/>
    <m/>
    <m/>
    <m/>
    <m/>
    <m/>
    <s v="110"/>
    <m/>
    <s v="x"/>
    <s v="x"/>
    <s v="n"/>
    <n v="0"/>
    <m/>
    <m/>
    <m/>
    <m/>
    <m/>
    <m/>
    <m/>
    <m/>
    <s v="x 110"/>
    <m/>
    <m/>
    <m/>
    <m/>
    <m/>
    <m/>
    <m/>
    <m/>
    <m/>
    <m/>
    <m/>
    <m/>
    <m/>
    <m/>
    <m/>
    <m/>
    <m/>
    <m/>
    <m/>
    <m/>
    <m/>
    <m/>
    <m/>
    <m/>
    <m/>
    <m/>
    <m/>
    <m/>
    <m/>
    <m/>
    <m/>
    <m/>
    <m/>
    <m/>
    <m/>
  </r>
  <r>
    <b v="1"/>
    <n v="1117"/>
    <s v="L-1536-167186949"/>
    <s v="998902365"/>
    <s v="Aal"/>
    <s v="https://portal.dnb.de/opac.htm?method=simpleSearch&amp;cqlMode=true&amp;query=idn%3D998902365"/>
    <s v="III 104, 32 f"/>
    <s v="III 104, 32 f"/>
    <m/>
    <m/>
    <x v="1"/>
    <m/>
    <m/>
    <m/>
    <m/>
    <m/>
    <m/>
    <m/>
    <m/>
    <m/>
    <m/>
    <m/>
    <m/>
    <m/>
    <m/>
    <m/>
    <x v="9"/>
    <m/>
    <m/>
    <s v="h/E"/>
    <m/>
    <m/>
    <m/>
    <m/>
    <m/>
    <s v="Pa"/>
    <m/>
    <m/>
    <m/>
    <m/>
    <m/>
    <m/>
    <m/>
    <m/>
    <m/>
    <m/>
    <m/>
    <m/>
    <m/>
    <s v="110"/>
    <m/>
    <s v="x"/>
    <s v="x"/>
    <s v="n"/>
    <n v="0"/>
    <m/>
    <m/>
    <m/>
    <m/>
    <m/>
    <m/>
    <m/>
    <m/>
    <m/>
    <m/>
    <m/>
    <m/>
    <m/>
    <m/>
    <m/>
    <m/>
    <m/>
    <m/>
    <m/>
    <m/>
    <m/>
    <m/>
    <m/>
    <m/>
    <m/>
    <m/>
    <m/>
    <m/>
    <m/>
    <m/>
    <m/>
    <m/>
    <m/>
    <m/>
    <m/>
    <m/>
    <m/>
    <m/>
    <m/>
    <m/>
    <m/>
    <m/>
    <m/>
    <m/>
  </r>
  <r>
    <b v="1"/>
    <n v="1118"/>
    <s v="L-1536-167187783"/>
    <s v="998903302"/>
    <s v="Aal"/>
    <s v="https://portal.dnb.de/opac.htm?method=simpleSearch&amp;cqlMode=true&amp;query=idn%3D998903302"/>
    <s v="III 104, 32 g"/>
    <s v="III 104, 32 g"/>
    <m/>
    <m/>
    <x v="1"/>
    <m/>
    <m/>
    <m/>
    <m/>
    <m/>
    <m/>
    <m/>
    <m/>
    <m/>
    <m/>
    <m/>
    <m/>
    <m/>
    <m/>
    <m/>
    <x v="9"/>
    <m/>
    <m/>
    <s v="h/E"/>
    <m/>
    <m/>
    <m/>
    <m/>
    <m/>
    <s v="Pa"/>
    <m/>
    <m/>
    <m/>
    <m/>
    <m/>
    <m/>
    <m/>
    <m/>
    <m/>
    <m/>
    <m/>
    <m/>
    <m/>
    <s v="110"/>
    <m/>
    <s v="x"/>
    <s v="x"/>
    <s v="n"/>
    <n v="0"/>
    <m/>
    <m/>
    <m/>
    <m/>
    <m/>
    <m/>
    <m/>
    <m/>
    <m/>
    <m/>
    <m/>
    <m/>
    <m/>
    <m/>
    <m/>
    <m/>
    <m/>
    <m/>
    <m/>
    <m/>
    <m/>
    <m/>
    <m/>
    <m/>
    <m/>
    <m/>
    <m/>
    <m/>
    <m/>
    <m/>
    <m/>
    <m/>
    <m/>
    <m/>
    <m/>
    <m/>
    <m/>
    <m/>
    <m/>
    <m/>
    <m/>
    <m/>
    <m/>
    <m/>
  </r>
  <r>
    <b v="1"/>
    <n v="1119"/>
    <s v="L-1536-158186060"/>
    <s v="994848145"/>
    <s v="Aal"/>
    <s v="https://portal.dnb.de/opac.htm?method=simpleSearch&amp;cqlMode=true&amp;query=idn%3D994848145"/>
    <s v="III 104, 32 h"/>
    <s v="III 104, 32 h"/>
    <m/>
    <m/>
    <x v="1"/>
    <m/>
    <m/>
    <m/>
    <m/>
    <m/>
    <m/>
    <m/>
    <m/>
    <m/>
    <m/>
    <m/>
    <m/>
    <m/>
    <m/>
    <m/>
    <x v="9"/>
    <m/>
    <m/>
    <s v="h/E"/>
    <m/>
    <m/>
    <m/>
    <m/>
    <m/>
    <s v="Pa"/>
    <m/>
    <m/>
    <m/>
    <m/>
    <m/>
    <m/>
    <m/>
    <m/>
    <m/>
    <m/>
    <m/>
    <m/>
    <m/>
    <s v="110"/>
    <m/>
    <s v="x"/>
    <s v="x"/>
    <s v="n"/>
    <n v="0"/>
    <m/>
    <m/>
    <m/>
    <m/>
    <m/>
    <m/>
    <m/>
    <m/>
    <m/>
    <m/>
    <m/>
    <m/>
    <m/>
    <m/>
    <m/>
    <m/>
    <m/>
    <m/>
    <m/>
    <m/>
    <m/>
    <m/>
    <m/>
    <m/>
    <m/>
    <m/>
    <m/>
    <m/>
    <m/>
    <m/>
    <m/>
    <m/>
    <m/>
    <m/>
    <m/>
    <m/>
    <m/>
    <m/>
    <m/>
    <m/>
    <m/>
    <m/>
    <m/>
    <m/>
  </r>
  <r>
    <b v="1"/>
    <n v="1120"/>
    <s v="L-1536-167648225"/>
    <s v="999174746"/>
    <s v="Aal"/>
    <s v="https://portal.dnb.de/opac.htm?method=simpleSearch&amp;cqlMode=true&amp;query=idn%3D999174746"/>
    <s v="III 104, 32 i"/>
    <s v="III 104, 32 i"/>
    <m/>
    <m/>
    <x v="1"/>
    <m/>
    <m/>
    <m/>
    <m/>
    <m/>
    <m/>
    <m/>
    <m/>
    <m/>
    <m/>
    <m/>
    <m/>
    <m/>
    <m/>
    <m/>
    <x v="9"/>
    <m/>
    <m/>
    <s v="h/E"/>
    <m/>
    <m/>
    <m/>
    <m/>
    <m/>
    <s v="Pa"/>
    <m/>
    <m/>
    <m/>
    <m/>
    <m/>
    <m/>
    <m/>
    <m/>
    <m/>
    <m/>
    <m/>
    <m/>
    <m/>
    <s v="110"/>
    <m/>
    <s v="x"/>
    <s v="x"/>
    <s v="n"/>
    <n v="0"/>
    <m/>
    <m/>
    <m/>
    <m/>
    <m/>
    <m/>
    <m/>
    <m/>
    <m/>
    <m/>
    <m/>
    <m/>
    <m/>
    <m/>
    <m/>
    <m/>
    <m/>
    <m/>
    <m/>
    <m/>
    <m/>
    <m/>
    <m/>
    <m/>
    <m/>
    <m/>
    <m/>
    <m/>
    <m/>
    <m/>
    <m/>
    <m/>
    <m/>
    <m/>
    <m/>
    <m/>
    <m/>
    <m/>
    <m/>
    <m/>
    <m/>
    <m/>
    <m/>
    <m/>
  </r>
  <r>
    <b v="1"/>
    <n v="1121"/>
    <s v="L-1537-164064397"/>
    <s v="997502614"/>
    <s v="Aal"/>
    <s v="https://portal.dnb.de/opac.htm?method=simpleSearch&amp;cqlMode=true&amp;query=idn%3D997502614"/>
    <s v="III 104, 32 k"/>
    <s v="III 104, 32 k"/>
    <m/>
    <m/>
    <x v="1"/>
    <m/>
    <m/>
    <m/>
    <m/>
    <m/>
    <m/>
    <m/>
    <m/>
    <m/>
    <m/>
    <m/>
    <m/>
    <m/>
    <m/>
    <m/>
    <x v="9"/>
    <m/>
    <m/>
    <s v="h/E"/>
    <m/>
    <m/>
    <m/>
    <m/>
    <m/>
    <s v="Pa"/>
    <m/>
    <m/>
    <m/>
    <m/>
    <m/>
    <m/>
    <m/>
    <m/>
    <m/>
    <m/>
    <m/>
    <m/>
    <m/>
    <s v="110"/>
    <m/>
    <s v="x"/>
    <s v="x"/>
    <s v="n"/>
    <n v="0"/>
    <m/>
    <m/>
    <m/>
    <m/>
    <m/>
    <m/>
    <m/>
    <m/>
    <m/>
    <m/>
    <m/>
    <m/>
    <m/>
    <m/>
    <m/>
    <m/>
    <m/>
    <m/>
    <m/>
    <m/>
    <m/>
    <m/>
    <m/>
    <m/>
    <m/>
    <m/>
    <m/>
    <m/>
    <m/>
    <m/>
    <m/>
    <m/>
    <m/>
    <m/>
    <m/>
    <m/>
    <m/>
    <m/>
    <m/>
    <m/>
    <m/>
    <m/>
    <m/>
    <m/>
  </r>
  <r>
    <b v="1"/>
    <n v="1122"/>
    <s v="L-1530-167110020"/>
    <s v="998886769"/>
    <s v="Aal"/>
    <s v="https://portal.dnb.de/opac.htm?method=simpleSearch&amp;cqlMode=true&amp;query=idn%3D998886769"/>
    <s v="III 104, 32 m"/>
    <s v="III 104, 32 m"/>
    <m/>
    <m/>
    <x v="1"/>
    <m/>
    <m/>
    <m/>
    <m/>
    <m/>
    <m/>
    <m/>
    <m/>
    <m/>
    <m/>
    <m/>
    <m/>
    <m/>
    <m/>
    <m/>
    <x v="9"/>
    <m/>
    <s v="x"/>
    <s v="h/E"/>
    <m/>
    <m/>
    <m/>
    <m/>
    <m/>
    <s v="Pa"/>
    <m/>
    <m/>
    <m/>
    <m/>
    <m/>
    <m/>
    <m/>
    <m/>
    <m/>
    <m/>
    <m/>
    <m/>
    <m/>
    <s v="110"/>
    <m/>
    <m/>
    <m/>
    <s v="n"/>
    <n v="0"/>
    <m/>
    <m/>
    <m/>
    <m/>
    <m/>
    <m/>
    <m/>
    <s v="mit 6 weiteren HPg in einer Kassette, Makulatur der Deckel des Originaleinbandes beiliegend"/>
    <m/>
    <m/>
    <m/>
    <m/>
    <m/>
    <m/>
    <m/>
    <m/>
    <m/>
    <m/>
    <m/>
    <m/>
    <m/>
    <m/>
    <m/>
    <m/>
    <m/>
    <m/>
    <m/>
    <m/>
    <m/>
    <m/>
    <m/>
    <m/>
    <m/>
    <m/>
    <m/>
    <m/>
    <m/>
    <m/>
    <m/>
    <m/>
    <m/>
    <m/>
    <m/>
    <m/>
  </r>
  <r>
    <b v="0"/>
    <n v="1123"/>
    <s v="L-1532-156356422"/>
    <s v="994516029"/>
    <m/>
    <s v="https://portal.dnb.de/opac.htm?method=simpleSearch&amp;cqlMode=true&amp;query=idn%3D994516029"/>
    <s v="III 104, 32/a"/>
    <m/>
    <m/>
    <m/>
    <x v="0"/>
    <m/>
    <m/>
    <m/>
    <m/>
    <m/>
    <m/>
    <m/>
    <m/>
    <m/>
    <m/>
    <m/>
    <m/>
    <m/>
    <m/>
    <m/>
    <x v="0"/>
    <m/>
    <m/>
    <m/>
    <m/>
    <m/>
    <m/>
    <m/>
    <m/>
    <m/>
    <m/>
    <m/>
    <m/>
    <m/>
    <m/>
    <m/>
    <m/>
    <m/>
    <m/>
    <m/>
    <m/>
    <m/>
    <m/>
    <m/>
    <m/>
    <m/>
    <m/>
    <m/>
    <n v="0"/>
    <m/>
    <m/>
    <m/>
    <m/>
    <m/>
    <m/>
    <m/>
    <m/>
    <m/>
    <m/>
    <m/>
    <m/>
    <m/>
    <m/>
    <m/>
    <m/>
    <m/>
    <m/>
    <m/>
    <m/>
    <m/>
    <m/>
    <m/>
    <m/>
    <m/>
    <m/>
    <m/>
    <m/>
    <m/>
    <m/>
    <m/>
    <m/>
    <m/>
    <m/>
    <m/>
    <m/>
    <m/>
    <m/>
    <m/>
    <m/>
    <m/>
    <m/>
    <m/>
    <m/>
  </r>
  <r>
    <b v="1"/>
    <n v="1058"/>
    <s v="L-1543-315488204"/>
    <s v="1066957576"/>
    <s v="Aaf"/>
    <s v="https://portal.dnb.de/opac.htm?method=simpleSearch&amp;cqlMode=true&amp;query=idn%3D1066957576"/>
    <s v="III 104, 33"/>
    <s v="III 104, 33"/>
    <m/>
    <m/>
    <x v="1"/>
    <m/>
    <m/>
    <m/>
    <m/>
    <m/>
    <m/>
    <m/>
    <m/>
    <m/>
    <m/>
    <m/>
    <m/>
    <m/>
    <m/>
    <s v="x"/>
    <x v="2"/>
    <s v="x"/>
    <m/>
    <s v="h/E"/>
    <m/>
    <m/>
    <m/>
    <m/>
    <m/>
    <s v="Pa"/>
    <s v="x"/>
    <m/>
    <m/>
    <m/>
    <m/>
    <m/>
    <m/>
    <m/>
    <m/>
    <m/>
    <m/>
    <m/>
    <m/>
    <s v="80"/>
    <m/>
    <m/>
    <m/>
    <s v="n"/>
    <n v="0"/>
    <m/>
    <m/>
    <m/>
    <m/>
    <m/>
    <m/>
    <m/>
    <m/>
    <m/>
    <s v="Buchschuh (hat Schließen)"/>
    <m/>
    <m/>
    <m/>
    <m/>
    <m/>
    <m/>
    <m/>
    <m/>
    <m/>
    <m/>
    <m/>
    <m/>
    <m/>
    <m/>
    <m/>
    <m/>
    <m/>
    <m/>
    <m/>
    <m/>
    <m/>
    <m/>
    <m/>
    <m/>
    <m/>
    <m/>
    <m/>
    <m/>
    <m/>
    <m/>
    <m/>
    <m/>
    <m/>
    <m/>
  </r>
  <r>
    <b v="1"/>
    <n v="1059"/>
    <s v="L-1545-315332085"/>
    <s v="1066874271"/>
    <s v="Aaf"/>
    <s v="https://portal.dnb.de/opac.htm?method=simpleSearch&amp;cqlMode=true&amp;query=idn%3D1066874271"/>
    <s v="III 104, 34"/>
    <s v="III 104, 34"/>
    <m/>
    <m/>
    <x v="1"/>
    <m/>
    <m/>
    <m/>
    <m/>
    <m/>
    <m/>
    <m/>
    <m/>
    <m/>
    <m/>
    <m/>
    <m/>
    <m/>
    <m/>
    <m/>
    <x v="7"/>
    <m/>
    <m/>
    <s v="h"/>
    <m/>
    <m/>
    <m/>
    <m/>
    <m/>
    <s v="Pa"/>
    <m/>
    <m/>
    <m/>
    <m/>
    <m/>
    <m/>
    <m/>
    <m/>
    <m/>
    <m/>
    <m/>
    <m/>
    <m/>
    <s v="110"/>
    <m/>
    <m/>
    <m/>
    <s v="n"/>
    <n v="0"/>
    <m/>
    <m/>
    <m/>
    <m/>
    <m/>
    <m/>
    <m/>
    <m/>
    <m/>
    <s v="Box (sperrt)"/>
    <m/>
    <m/>
    <m/>
    <m/>
    <m/>
    <m/>
    <m/>
    <m/>
    <m/>
    <m/>
    <m/>
    <m/>
    <m/>
    <m/>
    <m/>
    <m/>
    <m/>
    <m/>
    <m/>
    <m/>
    <m/>
    <m/>
    <m/>
    <m/>
    <m/>
    <m/>
    <m/>
    <m/>
    <m/>
    <m/>
    <m/>
    <m/>
    <m/>
    <m/>
  </r>
  <r>
    <b v="1"/>
    <n v="1124"/>
    <s v="L-1546-167638696"/>
    <s v="999165380"/>
    <s v="Aal"/>
    <s v="https://portal.dnb.de/opac.htm?method=simpleSearch&amp;cqlMode=true&amp;query=idn%3D999165380"/>
    <s v="III 104, 34 a"/>
    <s v="III 104, 34a"/>
    <m/>
    <m/>
    <x v="1"/>
    <m/>
    <m/>
    <m/>
    <m/>
    <m/>
    <m/>
    <m/>
    <m/>
    <m/>
    <m/>
    <m/>
    <m/>
    <m/>
    <m/>
    <m/>
    <x v="9"/>
    <m/>
    <m/>
    <s v="h/E"/>
    <m/>
    <m/>
    <m/>
    <m/>
    <m/>
    <s v="Pa"/>
    <m/>
    <m/>
    <m/>
    <m/>
    <m/>
    <m/>
    <m/>
    <m/>
    <m/>
    <m/>
    <m/>
    <m/>
    <m/>
    <s v="110"/>
    <m/>
    <m/>
    <m/>
    <s v="n"/>
    <n v="0"/>
    <m/>
    <m/>
    <m/>
    <m/>
    <m/>
    <m/>
    <m/>
    <m/>
    <m/>
    <m/>
    <m/>
    <m/>
    <m/>
    <m/>
    <m/>
    <m/>
    <m/>
    <m/>
    <m/>
    <m/>
    <m/>
    <m/>
    <m/>
    <m/>
    <m/>
    <m/>
    <m/>
    <m/>
    <m/>
    <m/>
    <m/>
    <m/>
    <m/>
    <m/>
    <m/>
    <m/>
    <m/>
    <m/>
    <m/>
    <m/>
    <m/>
    <m/>
    <m/>
    <m/>
  </r>
  <r>
    <b v="1"/>
    <n v="1125"/>
    <s v="L-1546-16763013X"/>
    <s v="999156691"/>
    <s v="Aal"/>
    <s v="https://portal.dnb.de/opac.htm?method=simpleSearch&amp;cqlMode=true&amp;query=idn%3D999156691"/>
    <s v="III 104, 34 b"/>
    <s v="III 104, 34b"/>
    <m/>
    <m/>
    <x v="1"/>
    <m/>
    <m/>
    <m/>
    <m/>
    <m/>
    <m/>
    <m/>
    <m/>
    <m/>
    <m/>
    <m/>
    <m/>
    <m/>
    <m/>
    <m/>
    <x v="9"/>
    <m/>
    <m/>
    <s v="h/E"/>
    <m/>
    <m/>
    <m/>
    <m/>
    <m/>
    <s v="Pa"/>
    <m/>
    <m/>
    <m/>
    <m/>
    <m/>
    <m/>
    <m/>
    <m/>
    <m/>
    <m/>
    <m/>
    <m/>
    <m/>
    <s v="110"/>
    <m/>
    <s v="x"/>
    <s v="x"/>
    <s v="n"/>
    <n v="0"/>
    <m/>
    <m/>
    <m/>
    <m/>
    <m/>
    <m/>
    <m/>
    <m/>
    <m/>
    <m/>
    <m/>
    <m/>
    <m/>
    <m/>
    <m/>
    <m/>
    <m/>
    <m/>
    <m/>
    <m/>
    <m/>
    <m/>
    <m/>
    <m/>
    <m/>
    <m/>
    <m/>
    <m/>
    <m/>
    <m/>
    <m/>
    <m/>
    <m/>
    <m/>
    <m/>
    <m/>
    <m/>
    <m/>
    <m/>
    <m/>
    <m/>
    <m/>
    <m/>
    <m/>
  </r>
  <r>
    <b v="1"/>
    <n v="1060"/>
    <s v="L-1535-315492155"/>
    <s v="1066961751"/>
    <s v="Aaf"/>
    <s v="https://portal.dnb.de/opac.htm?method=simpleSearch&amp;cqlMode=true&amp;query=idn%3D1066961751"/>
    <s v="III 104, 35"/>
    <s v="III 104, 35"/>
    <m/>
    <m/>
    <x v="1"/>
    <m/>
    <m/>
    <m/>
    <m/>
    <m/>
    <m/>
    <m/>
    <m/>
    <m/>
    <m/>
    <m/>
    <m/>
    <m/>
    <m/>
    <s v="x"/>
    <x v="9"/>
    <m/>
    <m/>
    <s v="h/E"/>
    <m/>
    <m/>
    <m/>
    <m/>
    <m/>
    <s v="Pa"/>
    <m/>
    <m/>
    <m/>
    <m/>
    <m/>
    <m/>
    <m/>
    <m/>
    <m/>
    <m/>
    <m/>
    <m/>
    <m/>
    <s v="110"/>
    <m/>
    <m/>
    <m/>
    <s v="n"/>
    <n v="0"/>
    <m/>
    <m/>
    <m/>
    <m/>
    <m/>
    <m/>
    <m/>
    <m/>
    <m/>
    <m/>
    <m/>
    <m/>
    <m/>
    <m/>
    <m/>
    <m/>
    <m/>
    <m/>
    <m/>
    <m/>
    <m/>
    <m/>
    <m/>
    <m/>
    <m/>
    <m/>
    <m/>
    <m/>
    <m/>
    <m/>
    <m/>
    <m/>
    <m/>
    <m/>
    <m/>
    <m/>
    <m/>
    <m/>
    <m/>
    <m/>
    <m/>
    <m/>
    <m/>
    <m/>
  </r>
  <r>
    <b v="1"/>
    <n v="1126"/>
    <s v="L-1530-167206249"/>
    <s v="998922110"/>
    <s v="Aal"/>
    <s v="https://portal.dnb.de/opac.htm?method=simpleSearch&amp;cqlMode=true&amp;query=idn%3D998922110"/>
    <s v="III 104, 35 a"/>
    <s v="III 104, 35a"/>
    <m/>
    <m/>
    <x v="1"/>
    <m/>
    <m/>
    <m/>
    <m/>
    <m/>
    <m/>
    <m/>
    <m/>
    <m/>
    <m/>
    <m/>
    <m/>
    <m/>
    <m/>
    <m/>
    <x v="9"/>
    <m/>
    <s v="x"/>
    <s v="h/E"/>
    <m/>
    <m/>
    <m/>
    <m/>
    <m/>
    <s v="Pa"/>
    <m/>
    <m/>
    <m/>
    <m/>
    <m/>
    <m/>
    <m/>
    <m/>
    <m/>
    <m/>
    <m/>
    <m/>
    <m/>
    <s v="110"/>
    <m/>
    <m/>
    <m/>
    <s v="n"/>
    <n v="0"/>
    <m/>
    <m/>
    <m/>
    <m/>
    <m/>
    <m/>
    <m/>
    <m/>
    <m/>
    <m/>
    <m/>
    <m/>
    <m/>
    <m/>
    <m/>
    <m/>
    <m/>
    <m/>
    <m/>
    <m/>
    <m/>
    <m/>
    <m/>
    <m/>
    <m/>
    <m/>
    <m/>
    <m/>
    <m/>
    <m/>
    <m/>
    <m/>
    <m/>
    <m/>
    <m/>
    <m/>
    <m/>
    <m/>
    <m/>
    <m/>
    <m/>
    <m/>
    <m/>
    <m/>
  </r>
  <r>
    <b v="1"/>
    <n v="1061"/>
    <s v="L-1548-315487852"/>
    <s v="1066957223"/>
    <s v="Aaf"/>
    <s v="https://portal.dnb.de/opac.htm?method=simpleSearch&amp;cqlMode=true&amp;query=idn%3D1066957223"/>
    <s v="III 104, 36"/>
    <s v="III 104, 36"/>
    <m/>
    <m/>
    <x v="1"/>
    <m/>
    <m/>
    <m/>
    <m/>
    <m/>
    <m/>
    <m/>
    <m/>
    <m/>
    <m/>
    <m/>
    <m/>
    <m/>
    <m/>
    <s v="x"/>
    <x v="4"/>
    <s v="x"/>
    <m/>
    <s v="h/E"/>
    <m/>
    <m/>
    <m/>
    <m/>
    <m/>
    <s v="Pa"/>
    <m/>
    <m/>
    <m/>
    <m/>
    <m/>
    <m/>
    <m/>
    <m/>
    <m/>
    <m/>
    <m/>
    <n v="2"/>
    <m/>
    <s v="110"/>
    <m/>
    <m/>
    <m/>
    <s v="n"/>
    <n v="0"/>
    <m/>
    <m/>
    <m/>
    <m/>
    <m/>
    <m/>
    <m/>
    <m/>
    <s v="x 110"/>
    <m/>
    <m/>
    <m/>
    <m/>
    <m/>
    <m/>
    <m/>
    <m/>
    <m/>
    <m/>
    <m/>
    <m/>
    <m/>
    <m/>
    <m/>
    <m/>
    <m/>
    <m/>
    <m/>
    <m/>
    <m/>
    <m/>
    <m/>
    <m/>
    <m/>
    <m/>
    <m/>
    <m/>
    <m/>
    <m/>
    <m/>
    <m/>
    <m/>
    <m/>
    <m/>
  </r>
  <r>
    <b v="1"/>
    <n v="1062"/>
    <s v="L-1522-315489073"/>
    <s v="1066958459"/>
    <s v="Aaf"/>
    <s v="https://portal.dnb.de/opac.htm?method=simpleSearch&amp;cqlMode=true&amp;query=idn%3D1066958459"/>
    <s v="III 104, 37"/>
    <s v="III 104, 37"/>
    <m/>
    <m/>
    <x v="1"/>
    <m/>
    <m/>
    <m/>
    <m/>
    <m/>
    <m/>
    <m/>
    <m/>
    <m/>
    <m/>
    <m/>
    <m/>
    <m/>
    <m/>
    <m/>
    <x v="5"/>
    <m/>
    <m/>
    <s v="h/E"/>
    <m/>
    <m/>
    <m/>
    <m/>
    <m/>
    <s v="Pa"/>
    <m/>
    <m/>
    <m/>
    <m/>
    <m/>
    <m/>
    <m/>
    <m/>
    <m/>
    <m/>
    <m/>
    <m/>
    <m/>
    <s v="110"/>
    <m/>
    <m/>
    <m/>
    <s v="n"/>
    <n v="0"/>
    <m/>
    <m/>
    <m/>
    <m/>
    <m/>
    <m/>
    <m/>
    <m/>
    <m/>
    <m/>
    <m/>
    <m/>
    <m/>
    <m/>
    <m/>
    <m/>
    <m/>
    <m/>
    <m/>
    <m/>
    <m/>
    <m/>
    <m/>
    <m/>
    <m/>
    <m/>
    <m/>
    <m/>
    <m/>
    <m/>
    <m/>
    <m/>
    <m/>
    <m/>
    <m/>
    <m/>
    <m/>
    <m/>
    <m/>
    <m/>
    <m/>
    <m/>
    <m/>
    <m/>
  </r>
  <r>
    <b v="1"/>
    <n v="1127"/>
    <s v="L-1522-175547769"/>
    <s v="1001771508"/>
    <s v="Aal"/>
    <s v="https://portal.dnb.de/opac.htm?method=simpleSearch&amp;cqlMode=true&amp;query=idn%3D1001771508"/>
    <s v="III 104, 37 a"/>
    <s v="III 104, 37a"/>
    <m/>
    <m/>
    <x v="1"/>
    <m/>
    <m/>
    <m/>
    <m/>
    <m/>
    <m/>
    <m/>
    <m/>
    <m/>
    <m/>
    <m/>
    <m/>
    <m/>
    <m/>
    <m/>
    <x v="9"/>
    <m/>
    <m/>
    <s v="h/E"/>
    <m/>
    <m/>
    <m/>
    <m/>
    <m/>
    <s v="Pa"/>
    <m/>
    <m/>
    <m/>
    <m/>
    <m/>
    <m/>
    <m/>
    <m/>
    <m/>
    <m/>
    <m/>
    <m/>
    <m/>
    <s v="110"/>
    <m/>
    <s v="x"/>
    <s v="x"/>
    <s v="n"/>
    <n v="0"/>
    <m/>
    <m/>
    <m/>
    <m/>
    <m/>
    <m/>
    <m/>
    <m/>
    <m/>
    <m/>
    <m/>
    <m/>
    <m/>
    <m/>
    <m/>
    <m/>
    <m/>
    <m/>
    <m/>
    <m/>
    <m/>
    <m/>
    <m/>
    <m/>
    <m/>
    <m/>
    <m/>
    <m/>
    <m/>
    <m/>
    <m/>
    <m/>
    <m/>
    <m/>
    <m/>
    <m/>
    <m/>
    <m/>
    <m/>
    <m/>
    <m/>
    <m/>
    <m/>
    <m/>
  </r>
  <r>
    <b v="1"/>
    <n v="1128"/>
    <s v="L-1533-153916281"/>
    <s v="993862357"/>
    <s v="Aal"/>
    <s v="https://portal.dnb.de/opac.htm?method=simpleSearch&amp;cqlMode=true&amp;query=idn%3D993862357"/>
    <s v="III 104, 37 b"/>
    <s v="III 104, 37 b"/>
    <m/>
    <m/>
    <x v="1"/>
    <m/>
    <m/>
    <m/>
    <m/>
    <m/>
    <m/>
    <m/>
    <m/>
    <m/>
    <m/>
    <m/>
    <m/>
    <m/>
    <m/>
    <m/>
    <x v="9"/>
    <m/>
    <m/>
    <s v="h/E"/>
    <m/>
    <m/>
    <m/>
    <m/>
    <m/>
    <s v="Pa"/>
    <m/>
    <m/>
    <m/>
    <m/>
    <m/>
    <m/>
    <m/>
    <m/>
    <m/>
    <m/>
    <m/>
    <m/>
    <m/>
    <s v="110"/>
    <m/>
    <s v="x"/>
    <s v="x"/>
    <s v="n"/>
    <n v="0"/>
    <m/>
    <m/>
    <m/>
    <m/>
    <m/>
    <m/>
    <m/>
    <m/>
    <m/>
    <m/>
    <m/>
    <m/>
    <m/>
    <m/>
    <m/>
    <m/>
    <m/>
    <m/>
    <m/>
    <m/>
    <m/>
    <m/>
    <m/>
    <m/>
    <m/>
    <m/>
    <m/>
    <m/>
    <m/>
    <m/>
    <m/>
    <m/>
    <m/>
    <m/>
    <m/>
    <m/>
    <m/>
    <m/>
    <m/>
    <m/>
    <m/>
    <m/>
    <m/>
    <m/>
  </r>
  <r>
    <b v="1"/>
    <n v="1129"/>
    <s v="L-1535-16710943X"/>
    <s v="998886203"/>
    <s v="Aal"/>
    <s v="https://portal.dnb.de/opac.htm?method=simpleSearch&amp;cqlMode=true&amp;query=idn%3D998886203"/>
    <s v="III 104, 37 c"/>
    <s v="III 104, 37 c"/>
    <m/>
    <m/>
    <x v="1"/>
    <m/>
    <m/>
    <m/>
    <m/>
    <m/>
    <m/>
    <m/>
    <m/>
    <m/>
    <m/>
    <m/>
    <m/>
    <m/>
    <m/>
    <m/>
    <x v="9"/>
    <m/>
    <s v="x"/>
    <s v="h/E"/>
    <m/>
    <m/>
    <m/>
    <m/>
    <m/>
    <s v="Pa"/>
    <m/>
    <m/>
    <m/>
    <m/>
    <m/>
    <m/>
    <m/>
    <m/>
    <m/>
    <m/>
    <m/>
    <m/>
    <m/>
    <s v="110"/>
    <m/>
    <s v="x"/>
    <s v="x"/>
    <s v="n"/>
    <n v="0"/>
    <m/>
    <m/>
    <m/>
    <m/>
    <m/>
    <m/>
    <m/>
    <m/>
    <m/>
    <m/>
    <m/>
    <m/>
    <m/>
    <m/>
    <m/>
    <m/>
    <m/>
    <m/>
    <m/>
    <m/>
    <m/>
    <m/>
    <m/>
    <m/>
    <m/>
    <m/>
    <m/>
    <m/>
    <m/>
    <m/>
    <m/>
    <m/>
    <m/>
    <m/>
    <m/>
    <m/>
    <m/>
    <m/>
    <m/>
    <m/>
    <m/>
    <m/>
    <m/>
    <m/>
  </r>
  <r>
    <b v="1"/>
    <n v="1130"/>
    <s v="L-1538-167685309"/>
    <s v="999178695"/>
    <s v="Aal"/>
    <s v="https://portal.dnb.de/opac.htm?method=simpleSearch&amp;cqlMode=true&amp;query=idn%3D999178695"/>
    <s v="III 104, 37 d"/>
    <s v="III 104, 37d"/>
    <m/>
    <m/>
    <x v="1"/>
    <m/>
    <m/>
    <m/>
    <m/>
    <m/>
    <m/>
    <m/>
    <m/>
    <m/>
    <m/>
    <m/>
    <m/>
    <m/>
    <m/>
    <m/>
    <x v="9"/>
    <m/>
    <s v="x"/>
    <s v="h/E"/>
    <m/>
    <m/>
    <m/>
    <m/>
    <m/>
    <s v="Pa"/>
    <m/>
    <m/>
    <m/>
    <m/>
    <m/>
    <m/>
    <m/>
    <m/>
    <m/>
    <m/>
    <m/>
    <m/>
    <m/>
    <s v="110"/>
    <m/>
    <s v="x"/>
    <s v="x"/>
    <s v="n"/>
    <n v="0"/>
    <m/>
    <m/>
    <m/>
    <m/>
    <m/>
    <m/>
    <m/>
    <m/>
    <m/>
    <m/>
    <m/>
    <m/>
    <m/>
    <m/>
    <m/>
    <m/>
    <m/>
    <m/>
    <m/>
    <m/>
    <m/>
    <m/>
    <m/>
    <m/>
    <m/>
    <m/>
    <m/>
    <m/>
    <m/>
    <m/>
    <m/>
    <m/>
    <m/>
    <m/>
    <m/>
    <m/>
    <m/>
    <m/>
    <m/>
    <m/>
    <m/>
    <m/>
    <m/>
    <m/>
  </r>
  <r>
    <b v="1"/>
    <n v="1131"/>
    <s v="L-1540-154381578"/>
    <s v="99405288X"/>
    <s v="Aal"/>
    <s v="https://portal.dnb.de/opac.htm?method=simpleSearch&amp;cqlMode=true&amp;query=idn%3D99405288X"/>
    <s v="III 104, 37 e"/>
    <s v="III 104, 37 e"/>
    <m/>
    <m/>
    <x v="1"/>
    <m/>
    <m/>
    <m/>
    <m/>
    <m/>
    <m/>
    <m/>
    <m/>
    <m/>
    <m/>
    <m/>
    <m/>
    <m/>
    <m/>
    <m/>
    <x v="9"/>
    <m/>
    <s v="x"/>
    <s v="h/E"/>
    <m/>
    <m/>
    <m/>
    <m/>
    <m/>
    <s v="Pa"/>
    <m/>
    <m/>
    <m/>
    <m/>
    <m/>
    <m/>
    <m/>
    <m/>
    <m/>
    <m/>
    <m/>
    <m/>
    <m/>
    <s v="110"/>
    <m/>
    <s v="x"/>
    <s v="x"/>
    <s v="n"/>
    <n v="0"/>
    <m/>
    <m/>
    <m/>
    <m/>
    <m/>
    <m/>
    <m/>
    <m/>
    <m/>
    <m/>
    <m/>
    <m/>
    <m/>
    <m/>
    <m/>
    <m/>
    <m/>
    <m/>
    <m/>
    <m/>
    <m/>
    <m/>
    <m/>
    <m/>
    <m/>
    <m/>
    <m/>
    <m/>
    <m/>
    <m/>
    <m/>
    <m/>
    <m/>
    <m/>
    <m/>
    <m/>
    <m/>
    <m/>
    <m/>
    <m/>
    <m/>
    <m/>
    <m/>
    <m/>
  </r>
  <r>
    <b v="1"/>
    <n v="1132"/>
    <s v="L-1536-163195579"/>
    <s v="997002131"/>
    <s v="Aal"/>
    <s v="https://portal.dnb.de/opac.htm?method=simpleSearch&amp;cqlMode=true&amp;query=idn%3D997002131"/>
    <s v="III 104, 37 f"/>
    <s v="III 104, 37f"/>
    <m/>
    <m/>
    <x v="1"/>
    <m/>
    <m/>
    <m/>
    <m/>
    <m/>
    <m/>
    <m/>
    <m/>
    <m/>
    <m/>
    <m/>
    <m/>
    <m/>
    <m/>
    <m/>
    <x v="9"/>
    <m/>
    <s v="x"/>
    <s v="h/E"/>
    <m/>
    <m/>
    <m/>
    <m/>
    <m/>
    <s v="Pa"/>
    <m/>
    <m/>
    <m/>
    <m/>
    <m/>
    <m/>
    <m/>
    <m/>
    <m/>
    <m/>
    <m/>
    <m/>
    <m/>
    <s v="110"/>
    <m/>
    <s v="x"/>
    <s v="x"/>
    <s v="n"/>
    <n v="0"/>
    <m/>
    <m/>
    <m/>
    <m/>
    <m/>
    <m/>
    <m/>
    <m/>
    <m/>
    <m/>
    <m/>
    <m/>
    <m/>
    <m/>
    <m/>
    <m/>
    <m/>
    <m/>
    <m/>
    <m/>
    <m/>
    <m/>
    <m/>
    <m/>
    <m/>
    <m/>
    <m/>
    <m/>
    <m/>
    <m/>
    <m/>
    <m/>
    <m/>
    <m/>
    <m/>
    <m/>
    <m/>
    <m/>
    <m/>
    <m/>
    <m/>
    <m/>
    <m/>
    <m/>
  </r>
  <r>
    <b v="1"/>
    <n v="1133"/>
    <s v="L-1542-167110535"/>
    <s v="998887307"/>
    <s v="Aal"/>
    <s v="https://portal.dnb.de/opac.htm?method=simpleSearch&amp;cqlMode=true&amp;query=idn%3D998887307"/>
    <s v="III 104, 37 g"/>
    <s v="III 104, 37g"/>
    <m/>
    <m/>
    <x v="1"/>
    <m/>
    <m/>
    <m/>
    <m/>
    <m/>
    <m/>
    <m/>
    <m/>
    <m/>
    <m/>
    <m/>
    <m/>
    <m/>
    <m/>
    <m/>
    <x v="9"/>
    <m/>
    <m/>
    <s v="h/E"/>
    <m/>
    <m/>
    <m/>
    <m/>
    <m/>
    <s v="Pa"/>
    <m/>
    <m/>
    <m/>
    <m/>
    <m/>
    <m/>
    <m/>
    <m/>
    <m/>
    <m/>
    <m/>
    <m/>
    <m/>
    <s v="110"/>
    <m/>
    <m/>
    <m/>
    <s v="n"/>
    <n v="0"/>
    <m/>
    <m/>
    <m/>
    <m/>
    <m/>
    <m/>
    <m/>
    <m/>
    <m/>
    <m/>
    <m/>
    <m/>
    <m/>
    <m/>
    <m/>
    <m/>
    <m/>
    <m/>
    <m/>
    <m/>
    <m/>
    <m/>
    <m/>
    <m/>
    <m/>
    <m/>
    <m/>
    <m/>
    <m/>
    <m/>
    <m/>
    <m/>
    <m/>
    <m/>
    <m/>
    <m/>
    <m/>
    <m/>
    <m/>
    <m/>
    <m/>
    <m/>
    <m/>
    <m/>
  </r>
  <r>
    <b v="1"/>
    <n v="1134"/>
    <s v="L-2006-318808"/>
    <s v="981293468"/>
    <s v="Aa"/>
    <s v="https://portal.dnb.de/opac.htm?method=simpleSearch&amp;cqlMode=true&amp;query=idn%3D981293468"/>
    <s v="III 104, 37 h"/>
    <s v="III 104, 37 h"/>
    <m/>
    <m/>
    <x v="1"/>
    <m/>
    <m/>
    <m/>
    <m/>
    <m/>
    <m/>
    <m/>
    <m/>
    <m/>
    <m/>
    <m/>
    <m/>
    <m/>
    <m/>
    <m/>
    <x v="10"/>
    <m/>
    <m/>
    <s v="f"/>
    <m/>
    <m/>
    <m/>
    <m/>
    <m/>
    <s v="Pa"/>
    <m/>
    <m/>
    <m/>
    <m/>
    <m/>
    <m/>
    <m/>
    <m/>
    <m/>
    <m/>
    <m/>
    <m/>
    <m/>
    <s v="nur 110"/>
    <m/>
    <m/>
    <m/>
    <s v="n"/>
    <n v="0"/>
    <m/>
    <m/>
    <m/>
    <m/>
    <s v="x"/>
    <m/>
    <m/>
    <m/>
    <m/>
    <m/>
    <m/>
    <m/>
    <m/>
    <m/>
    <m/>
    <m/>
    <m/>
    <m/>
    <m/>
    <m/>
    <m/>
    <m/>
    <m/>
    <m/>
    <m/>
    <m/>
    <m/>
    <m/>
    <m/>
    <m/>
    <m/>
    <m/>
    <m/>
    <m/>
    <m/>
    <m/>
    <m/>
    <m/>
    <m/>
    <m/>
    <m/>
    <m/>
    <m/>
    <m/>
  </r>
  <r>
    <b v="1"/>
    <n v="1063"/>
    <s v="L-1523-315493569"/>
    <s v="1066963304"/>
    <s v="AaB"/>
    <s v="https://portal.dnb.de/opac.htm?method=simpleSearch&amp;cqlMode=true&amp;query=idn%3D1066963304"/>
    <s v="III 104, 38"/>
    <s v="III 104, 38"/>
    <m/>
    <m/>
    <x v="1"/>
    <m/>
    <m/>
    <m/>
    <m/>
    <m/>
    <m/>
    <m/>
    <m/>
    <m/>
    <m/>
    <m/>
    <m/>
    <m/>
    <m/>
    <m/>
    <x v="7"/>
    <s v="x"/>
    <m/>
    <s v="h/E"/>
    <m/>
    <m/>
    <m/>
    <m/>
    <m/>
    <s v="Pa"/>
    <m/>
    <m/>
    <m/>
    <m/>
    <m/>
    <m/>
    <m/>
    <m/>
    <m/>
    <m/>
    <m/>
    <m/>
    <m/>
    <s v="110"/>
    <m/>
    <m/>
    <m/>
    <s v="n"/>
    <n v="0"/>
    <m/>
    <m/>
    <m/>
    <m/>
    <m/>
    <m/>
    <m/>
    <m/>
    <m/>
    <m/>
    <m/>
    <m/>
    <m/>
    <m/>
    <m/>
    <m/>
    <m/>
    <m/>
    <m/>
    <m/>
    <m/>
    <m/>
    <m/>
    <m/>
    <m/>
    <m/>
    <m/>
    <m/>
    <m/>
    <m/>
    <m/>
    <m/>
    <m/>
    <m/>
    <m/>
    <m/>
    <m/>
    <m/>
    <m/>
    <m/>
    <m/>
    <m/>
    <m/>
    <m/>
  </r>
  <r>
    <b v="0"/>
    <n v="1064"/>
    <s v="L-1524-315308095"/>
    <s v="106684903X"/>
    <m/>
    <s v="https://portal.dnb.de/opac.htm?method=simpleSearch&amp;cqlMode=true&amp;query=idn%3D106684903X"/>
    <s v="III 104, 39"/>
    <m/>
    <m/>
    <m/>
    <x v="1"/>
    <m/>
    <m/>
    <m/>
    <m/>
    <m/>
    <m/>
    <m/>
    <m/>
    <m/>
    <m/>
    <m/>
    <m/>
    <m/>
    <m/>
    <m/>
    <x v="2"/>
    <s v="x"/>
    <m/>
    <s v="h/E"/>
    <m/>
    <m/>
    <m/>
    <m/>
    <m/>
    <s v="Pa"/>
    <m/>
    <m/>
    <m/>
    <m/>
    <m/>
    <m/>
    <m/>
    <m/>
    <m/>
    <m/>
    <m/>
    <m/>
    <m/>
    <s v="110"/>
    <m/>
    <m/>
    <m/>
    <s v="n"/>
    <n v="0"/>
    <m/>
    <m/>
    <m/>
    <m/>
    <m/>
    <m/>
    <m/>
    <m/>
    <m/>
    <m/>
    <m/>
    <m/>
    <m/>
    <m/>
    <m/>
    <m/>
    <m/>
    <m/>
    <m/>
    <m/>
    <m/>
    <m/>
    <m/>
    <m/>
    <m/>
    <m/>
    <m/>
    <m/>
    <m/>
    <m/>
    <m/>
    <m/>
    <m/>
    <m/>
    <m/>
    <m/>
    <m/>
    <m/>
    <m/>
    <m/>
    <m/>
    <m/>
    <m/>
    <m/>
  </r>
  <r>
    <b v="1"/>
    <m/>
    <s v="L-9999-414172809"/>
    <s v="1137891580"/>
    <s v="Qd"/>
    <m/>
    <s v="III 104, 39"/>
    <s v="III 104, 39"/>
    <m/>
    <m/>
    <x v="0"/>
    <m/>
    <m/>
    <m/>
    <m/>
    <m/>
    <m/>
    <m/>
    <m/>
    <m/>
    <m/>
    <m/>
    <m/>
    <m/>
    <m/>
    <m/>
    <x v="0"/>
    <m/>
    <m/>
    <m/>
    <m/>
    <m/>
    <m/>
    <m/>
    <m/>
    <m/>
    <m/>
    <m/>
    <m/>
    <m/>
    <m/>
    <m/>
    <m/>
    <m/>
    <m/>
    <m/>
    <m/>
    <m/>
    <m/>
    <m/>
    <m/>
    <m/>
    <m/>
    <m/>
    <m/>
    <m/>
    <m/>
    <m/>
    <m/>
    <m/>
    <m/>
    <m/>
    <m/>
    <m/>
    <m/>
    <m/>
    <m/>
    <m/>
    <m/>
    <m/>
    <m/>
    <m/>
    <m/>
    <m/>
    <m/>
    <m/>
    <m/>
    <m/>
    <m/>
    <m/>
    <m/>
    <m/>
    <m/>
    <m/>
    <m/>
    <m/>
    <m/>
    <m/>
    <m/>
    <m/>
    <m/>
    <m/>
    <m/>
    <m/>
    <m/>
    <m/>
    <m/>
    <m/>
    <m/>
  </r>
  <r>
    <b v="0"/>
    <n v="1135"/>
    <s v="L-1523-668129328"/>
    <s v="1207575682"/>
    <m/>
    <s v="https://portal.dnb.de/opac.htm?method=simpleSearch&amp;cqlMode=true&amp;query=idn%3D1207575682"/>
    <s v="III 104, 39 (1. angebundenes Werk)"/>
    <m/>
    <m/>
    <m/>
    <x v="0"/>
    <m/>
    <m/>
    <m/>
    <m/>
    <m/>
    <m/>
    <m/>
    <m/>
    <m/>
    <m/>
    <m/>
    <m/>
    <m/>
    <m/>
    <m/>
    <x v="0"/>
    <m/>
    <m/>
    <m/>
    <m/>
    <m/>
    <m/>
    <m/>
    <m/>
    <m/>
    <m/>
    <m/>
    <m/>
    <m/>
    <m/>
    <m/>
    <m/>
    <m/>
    <m/>
    <m/>
    <m/>
    <m/>
    <m/>
    <m/>
    <m/>
    <m/>
    <m/>
    <m/>
    <n v="0"/>
    <m/>
    <m/>
    <m/>
    <m/>
    <m/>
    <m/>
    <m/>
    <m/>
    <m/>
    <m/>
    <m/>
    <m/>
    <m/>
    <m/>
    <m/>
    <m/>
    <m/>
    <m/>
    <m/>
    <m/>
    <m/>
    <m/>
    <m/>
    <m/>
    <m/>
    <m/>
    <m/>
    <m/>
    <m/>
    <m/>
    <m/>
    <m/>
    <m/>
    <m/>
    <m/>
    <m/>
    <m/>
    <m/>
    <m/>
    <m/>
    <m/>
    <m/>
    <m/>
    <m/>
  </r>
  <r>
    <b v="0"/>
    <n v="1139"/>
    <s v="L-1524-668130490"/>
    <s v="1207577308"/>
    <m/>
    <s v="https://portal.dnb.de/opac.htm?method=simpleSearch&amp;cqlMode=true&amp;query=idn%3D1207577308"/>
    <s v="III 104, 39 (2. angebundenes Werk)"/>
    <m/>
    <m/>
    <m/>
    <x v="0"/>
    <m/>
    <m/>
    <m/>
    <m/>
    <m/>
    <m/>
    <m/>
    <m/>
    <m/>
    <m/>
    <m/>
    <m/>
    <m/>
    <m/>
    <m/>
    <x v="0"/>
    <m/>
    <m/>
    <m/>
    <m/>
    <m/>
    <m/>
    <m/>
    <m/>
    <m/>
    <m/>
    <m/>
    <m/>
    <m/>
    <m/>
    <m/>
    <m/>
    <m/>
    <m/>
    <m/>
    <m/>
    <m/>
    <m/>
    <m/>
    <m/>
    <m/>
    <m/>
    <m/>
    <n v="0"/>
    <m/>
    <m/>
    <m/>
    <m/>
    <m/>
    <m/>
    <m/>
    <m/>
    <m/>
    <m/>
    <m/>
    <m/>
    <m/>
    <m/>
    <m/>
    <m/>
    <m/>
    <m/>
    <m/>
    <m/>
    <m/>
    <m/>
    <m/>
    <m/>
    <m/>
    <m/>
    <m/>
    <m/>
    <m/>
    <m/>
    <m/>
    <m/>
    <m/>
    <m/>
    <m/>
    <m/>
    <m/>
    <m/>
    <m/>
    <m/>
    <m/>
    <m/>
    <m/>
    <m/>
  </r>
  <r>
    <b v="0"/>
    <n v="1140"/>
    <s v="L-1523-668130350"/>
    <s v="1207577081"/>
    <m/>
    <s v="https://portal.dnb.de/opac.htm?method=simpleSearch&amp;cqlMode=true&amp;query=idn%3D1207577081"/>
    <s v="III 104, 39 (3. angebundenes Werk)"/>
    <m/>
    <m/>
    <m/>
    <x v="0"/>
    <m/>
    <m/>
    <m/>
    <m/>
    <m/>
    <m/>
    <m/>
    <m/>
    <m/>
    <m/>
    <m/>
    <m/>
    <m/>
    <m/>
    <m/>
    <x v="0"/>
    <m/>
    <m/>
    <m/>
    <m/>
    <m/>
    <m/>
    <m/>
    <m/>
    <m/>
    <m/>
    <m/>
    <m/>
    <m/>
    <m/>
    <m/>
    <m/>
    <m/>
    <m/>
    <m/>
    <m/>
    <m/>
    <m/>
    <m/>
    <m/>
    <m/>
    <m/>
    <m/>
    <n v="0"/>
    <m/>
    <m/>
    <m/>
    <m/>
    <m/>
    <m/>
    <m/>
    <m/>
    <m/>
    <m/>
    <m/>
    <m/>
    <m/>
    <m/>
    <m/>
    <m/>
    <m/>
    <m/>
    <m/>
    <m/>
    <m/>
    <m/>
    <m/>
    <m/>
    <m/>
    <m/>
    <m/>
    <m/>
    <m/>
    <m/>
    <m/>
    <m/>
    <m/>
    <m/>
    <m/>
    <m/>
    <m/>
    <m/>
    <m/>
    <m/>
    <m/>
    <m/>
    <m/>
    <m/>
  </r>
  <r>
    <b v="0"/>
    <n v="1141"/>
    <s v="L-1522-668129840"/>
    <s v="120757645X"/>
    <m/>
    <s v="https://portal.dnb.de/opac.htm?method=simpleSearch&amp;cqlMode=true&amp;query=idn%3D120757645X"/>
    <s v="III 104, 39 (4. angebundenes Werk)"/>
    <m/>
    <m/>
    <m/>
    <x v="0"/>
    <m/>
    <m/>
    <m/>
    <m/>
    <m/>
    <m/>
    <m/>
    <m/>
    <m/>
    <m/>
    <m/>
    <m/>
    <m/>
    <m/>
    <m/>
    <x v="0"/>
    <m/>
    <m/>
    <m/>
    <m/>
    <m/>
    <m/>
    <m/>
    <m/>
    <m/>
    <m/>
    <m/>
    <m/>
    <m/>
    <m/>
    <m/>
    <m/>
    <m/>
    <m/>
    <m/>
    <m/>
    <m/>
    <m/>
    <m/>
    <m/>
    <m/>
    <m/>
    <m/>
    <n v="0"/>
    <m/>
    <m/>
    <m/>
    <m/>
    <m/>
    <m/>
    <m/>
    <m/>
    <m/>
    <m/>
    <m/>
    <m/>
    <m/>
    <m/>
    <m/>
    <m/>
    <m/>
    <m/>
    <m/>
    <m/>
    <m/>
    <m/>
    <m/>
    <m/>
    <m/>
    <m/>
    <m/>
    <m/>
    <m/>
    <m/>
    <m/>
    <m/>
    <m/>
    <m/>
    <m/>
    <m/>
    <m/>
    <m/>
    <m/>
    <m/>
    <m/>
    <m/>
    <m/>
    <m/>
  </r>
  <r>
    <b v="0"/>
    <n v="1142"/>
    <s v="L-1521-668130164"/>
    <s v="1207576824"/>
    <m/>
    <s v="https://portal.dnb.de/opac.htm?method=simpleSearch&amp;cqlMode=true&amp;query=idn%3D1207576824"/>
    <s v="III 104, 39 (5. angebundenes Werk)"/>
    <m/>
    <m/>
    <m/>
    <x v="0"/>
    <m/>
    <m/>
    <m/>
    <m/>
    <m/>
    <m/>
    <m/>
    <m/>
    <m/>
    <m/>
    <m/>
    <m/>
    <m/>
    <m/>
    <m/>
    <x v="0"/>
    <m/>
    <m/>
    <m/>
    <m/>
    <m/>
    <m/>
    <m/>
    <m/>
    <m/>
    <m/>
    <m/>
    <m/>
    <m/>
    <m/>
    <m/>
    <m/>
    <m/>
    <m/>
    <m/>
    <m/>
    <m/>
    <m/>
    <m/>
    <m/>
    <m/>
    <m/>
    <m/>
    <n v="0"/>
    <m/>
    <m/>
    <m/>
    <m/>
    <m/>
    <m/>
    <m/>
    <m/>
    <m/>
    <m/>
    <m/>
    <m/>
    <m/>
    <m/>
    <m/>
    <m/>
    <m/>
    <m/>
    <m/>
    <m/>
    <m/>
    <m/>
    <m/>
    <m/>
    <m/>
    <m/>
    <m/>
    <m/>
    <m/>
    <m/>
    <m/>
    <m/>
    <m/>
    <m/>
    <m/>
    <m/>
    <m/>
    <m/>
    <m/>
    <m/>
    <m/>
    <m/>
    <m/>
    <m/>
  </r>
  <r>
    <b v="0"/>
    <n v="1143"/>
    <s v="L-1521-667831495"/>
    <s v="1207425400"/>
    <m/>
    <s v="https://portal.dnb.de/opac.htm?method=simpleSearch&amp;cqlMode=true&amp;query=idn%3D1207425400"/>
    <s v="III 104, 39 (6. angebundenes Werk)"/>
    <m/>
    <m/>
    <m/>
    <x v="0"/>
    <m/>
    <m/>
    <m/>
    <m/>
    <m/>
    <m/>
    <m/>
    <m/>
    <m/>
    <m/>
    <m/>
    <m/>
    <m/>
    <m/>
    <m/>
    <x v="0"/>
    <m/>
    <m/>
    <m/>
    <m/>
    <m/>
    <m/>
    <m/>
    <m/>
    <m/>
    <m/>
    <m/>
    <m/>
    <m/>
    <m/>
    <m/>
    <m/>
    <m/>
    <m/>
    <m/>
    <m/>
    <m/>
    <m/>
    <m/>
    <m/>
    <m/>
    <m/>
    <m/>
    <n v="0"/>
    <m/>
    <m/>
    <m/>
    <m/>
    <m/>
    <m/>
    <m/>
    <m/>
    <m/>
    <m/>
    <m/>
    <m/>
    <m/>
    <m/>
    <m/>
    <m/>
    <m/>
    <m/>
    <m/>
    <m/>
    <m/>
    <m/>
    <m/>
    <m/>
    <m/>
    <m/>
    <m/>
    <m/>
    <m/>
    <m/>
    <m/>
    <m/>
    <m/>
    <m/>
    <m/>
    <m/>
    <m/>
    <m/>
    <m/>
    <m/>
    <m/>
    <m/>
    <m/>
    <m/>
  </r>
  <r>
    <b v="0"/>
    <n v="1144"/>
    <s v="L-1521-668130687"/>
    <s v="1207577553"/>
    <m/>
    <s v="https://portal.dnb.de/opac.htm?method=simpleSearch&amp;cqlMode=true&amp;query=idn%3D1207577553"/>
    <s v="III 104, 39 (7. angebundenes Werk)"/>
    <m/>
    <m/>
    <m/>
    <x v="0"/>
    <m/>
    <m/>
    <m/>
    <m/>
    <m/>
    <m/>
    <m/>
    <m/>
    <m/>
    <m/>
    <m/>
    <m/>
    <m/>
    <m/>
    <m/>
    <x v="0"/>
    <m/>
    <m/>
    <m/>
    <m/>
    <m/>
    <m/>
    <m/>
    <m/>
    <m/>
    <m/>
    <m/>
    <m/>
    <m/>
    <m/>
    <m/>
    <m/>
    <m/>
    <m/>
    <m/>
    <m/>
    <m/>
    <m/>
    <m/>
    <m/>
    <m/>
    <m/>
    <m/>
    <n v="0"/>
    <m/>
    <m/>
    <m/>
    <m/>
    <m/>
    <m/>
    <m/>
    <m/>
    <m/>
    <m/>
    <m/>
    <m/>
    <m/>
    <m/>
    <m/>
    <m/>
    <m/>
    <m/>
    <m/>
    <m/>
    <m/>
    <m/>
    <m/>
    <m/>
    <m/>
    <m/>
    <m/>
    <m/>
    <m/>
    <m/>
    <m/>
    <m/>
    <m/>
    <m/>
    <m/>
    <m/>
    <m/>
    <m/>
    <m/>
    <m/>
    <m/>
    <m/>
    <m/>
    <m/>
  </r>
  <r>
    <b v="0"/>
    <n v="1145"/>
    <s v="L-1523-66813268X"/>
    <s v="1207580406"/>
    <m/>
    <s v="https://portal.dnb.de/opac.htm?method=simpleSearch&amp;cqlMode=true&amp;query=idn%3D1207580406"/>
    <s v="III 104, 39 (8. angebundenes Werk)"/>
    <m/>
    <m/>
    <m/>
    <x v="0"/>
    <m/>
    <m/>
    <m/>
    <m/>
    <m/>
    <m/>
    <m/>
    <m/>
    <m/>
    <m/>
    <m/>
    <m/>
    <m/>
    <m/>
    <m/>
    <x v="0"/>
    <m/>
    <m/>
    <m/>
    <m/>
    <m/>
    <m/>
    <m/>
    <m/>
    <m/>
    <m/>
    <m/>
    <m/>
    <m/>
    <m/>
    <m/>
    <m/>
    <m/>
    <m/>
    <m/>
    <m/>
    <m/>
    <m/>
    <m/>
    <m/>
    <m/>
    <m/>
    <m/>
    <n v="0"/>
    <m/>
    <m/>
    <m/>
    <m/>
    <m/>
    <m/>
    <m/>
    <m/>
    <m/>
    <m/>
    <m/>
    <m/>
    <m/>
    <m/>
    <m/>
    <m/>
    <m/>
    <m/>
    <m/>
    <m/>
    <m/>
    <m/>
    <m/>
    <m/>
    <m/>
    <m/>
    <m/>
    <m/>
    <m/>
    <m/>
    <m/>
    <m/>
    <m/>
    <m/>
    <m/>
    <m/>
    <m/>
    <m/>
    <m/>
    <m/>
    <m/>
    <m/>
    <m/>
    <m/>
  </r>
  <r>
    <b v="0"/>
    <n v="1146"/>
    <s v="L-1524-668129700"/>
    <s v="1207576247"/>
    <m/>
    <s v="https://portal.dnb.de/opac.htm?method=simpleSearch&amp;cqlMode=true&amp;query=idn%3D1207576247"/>
    <s v="III 104, 39 (9. angebundenes Werk)"/>
    <m/>
    <m/>
    <m/>
    <x v="0"/>
    <m/>
    <m/>
    <m/>
    <m/>
    <m/>
    <m/>
    <m/>
    <m/>
    <m/>
    <m/>
    <m/>
    <m/>
    <m/>
    <m/>
    <m/>
    <x v="0"/>
    <m/>
    <m/>
    <m/>
    <m/>
    <m/>
    <m/>
    <m/>
    <m/>
    <m/>
    <m/>
    <m/>
    <m/>
    <m/>
    <m/>
    <m/>
    <m/>
    <m/>
    <m/>
    <m/>
    <m/>
    <m/>
    <m/>
    <m/>
    <m/>
    <m/>
    <m/>
    <m/>
    <n v="0"/>
    <m/>
    <m/>
    <m/>
    <m/>
    <m/>
    <m/>
    <m/>
    <m/>
    <m/>
    <m/>
    <m/>
    <m/>
    <m/>
    <m/>
    <m/>
    <m/>
    <m/>
    <m/>
    <m/>
    <m/>
    <m/>
    <m/>
    <m/>
    <m/>
    <m/>
    <m/>
    <m/>
    <m/>
    <m/>
    <m/>
    <m/>
    <m/>
    <m/>
    <m/>
    <m/>
    <m/>
    <m/>
    <m/>
    <m/>
    <m/>
    <m/>
    <m/>
    <m/>
    <m/>
  </r>
  <r>
    <b v="0"/>
    <n v="1136"/>
    <s v="L-1524-668132728"/>
    <s v="1207580538"/>
    <m/>
    <s v="https://portal.dnb.de/opac.htm?method=simpleSearch&amp;cqlMode=true&amp;query=idn%3D1207580538"/>
    <s v="III 104, 39 (10. angebundenes Werk)"/>
    <m/>
    <m/>
    <m/>
    <x v="0"/>
    <m/>
    <m/>
    <m/>
    <m/>
    <m/>
    <m/>
    <m/>
    <m/>
    <m/>
    <m/>
    <m/>
    <m/>
    <m/>
    <m/>
    <m/>
    <x v="0"/>
    <m/>
    <m/>
    <m/>
    <m/>
    <m/>
    <m/>
    <m/>
    <m/>
    <m/>
    <m/>
    <m/>
    <m/>
    <m/>
    <m/>
    <m/>
    <m/>
    <m/>
    <m/>
    <m/>
    <m/>
    <m/>
    <m/>
    <m/>
    <m/>
    <m/>
    <m/>
    <m/>
    <n v="0"/>
    <m/>
    <m/>
    <m/>
    <m/>
    <m/>
    <m/>
    <m/>
    <m/>
    <m/>
    <m/>
    <m/>
    <m/>
    <m/>
    <m/>
    <m/>
    <m/>
    <m/>
    <m/>
    <m/>
    <m/>
    <m/>
    <m/>
    <m/>
    <m/>
    <m/>
    <m/>
    <m/>
    <m/>
    <m/>
    <m/>
    <m/>
    <m/>
    <m/>
    <m/>
    <m/>
    <m/>
    <m/>
    <m/>
    <m/>
    <m/>
    <m/>
    <m/>
    <m/>
    <m/>
  </r>
  <r>
    <b v="0"/>
    <n v="1137"/>
    <s v="L-1524-668129654"/>
    <s v="1207576174"/>
    <m/>
    <s v="https://portal.dnb.de/opac.htm?method=simpleSearch&amp;cqlMode=true&amp;query=idn%3D1207576174"/>
    <s v="III 104, 39 (11. angebundenes Werk)"/>
    <m/>
    <m/>
    <m/>
    <x v="0"/>
    <m/>
    <m/>
    <m/>
    <m/>
    <m/>
    <m/>
    <m/>
    <m/>
    <m/>
    <m/>
    <m/>
    <m/>
    <m/>
    <m/>
    <m/>
    <x v="0"/>
    <m/>
    <m/>
    <m/>
    <m/>
    <m/>
    <m/>
    <m/>
    <m/>
    <m/>
    <m/>
    <m/>
    <m/>
    <m/>
    <m/>
    <m/>
    <m/>
    <m/>
    <m/>
    <m/>
    <m/>
    <m/>
    <m/>
    <m/>
    <m/>
    <m/>
    <m/>
    <m/>
    <n v="0"/>
    <m/>
    <m/>
    <m/>
    <m/>
    <m/>
    <m/>
    <m/>
    <m/>
    <m/>
    <m/>
    <m/>
    <m/>
    <m/>
    <m/>
    <m/>
    <m/>
    <m/>
    <m/>
    <m/>
    <m/>
    <m/>
    <m/>
    <m/>
    <m/>
    <m/>
    <m/>
    <m/>
    <m/>
    <m/>
    <m/>
    <m/>
    <m/>
    <m/>
    <m/>
    <m/>
    <m/>
    <m/>
    <m/>
    <m/>
    <m/>
    <m/>
    <m/>
    <m/>
    <m/>
  </r>
  <r>
    <b v="0"/>
    <n v="1138"/>
    <s v="L-1524-668129565"/>
    <s v="1207576018"/>
    <m/>
    <s v="https://portal.dnb.de/opac.htm?method=simpleSearch&amp;cqlMode=true&amp;query=idn%3D1207576018"/>
    <s v="III 104, 39 (12. angebundenes Werk)"/>
    <m/>
    <m/>
    <m/>
    <x v="0"/>
    <m/>
    <m/>
    <m/>
    <m/>
    <m/>
    <m/>
    <m/>
    <m/>
    <m/>
    <m/>
    <m/>
    <m/>
    <m/>
    <m/>
    <m/>
    <x v="0"/>
    <m/>
    <m/>
    <m/>
    <m/>
    <m/>
    <m/>
    <m/>
    <m/>
    <m/>
    <m/>
    <m/>
    <m/>
    <m/>
    <m/>
    <m/>
    <m/>
    <m/>
    <m/>
    <m/>
    <m/>
    <m/>
    <m/>
    <m/>
    <m/>
    <m/>
    <m/>
    <m/>
    <n v="0"/>
    <m/>
    <m/>
    <m/>
    <m/>
    <m/>
    <m/>
    <m/>
    <m/>
    <m/>
    <m/>
    <m/>
    <m/>
    <m/>
    <m/>
    <m/>
    <m/>
    <m/>
    <m/>
    <m/>
    <m/>
    <m/>
    <m/>
    <m/>
    <m/>
    <m/>
    <m/>
    <m/>
    <m/>
    <m/>
    <m/>
    <m/>
    <m/>
    <m/>
    <m/>
    <m/>
    <m/>
    <m/>
    <m/>
    <m/>
    <m/>
    <m/>
    <m/>
    <m/>
    <m/>
  </r>
  <r>
    <b v="1"/>
    <n v="1065"/>
    <s v="L-1521-315489014"/>
    <s v="1066958394"/>
    <s v="Aaf"/>
    <s v="https://portal.dnb.de/opac.htm?method=simpleSearch&amp;cqlMode=true&amp;query=idn%3D1066958394"/>
    <s v="III 104, 40"/>
    <s v="III 104, 40"/>
    <m/>
    <m/>
    <x v="1"/>
    <m/>
    <m/>
    <m/>
    <m/>
    <m/>
    <m/>
    <m/>
    <m/>
    <m/>
    <m/>
    <m/>
    <m/>
    <m/>
    <m/>
    <m/>
    <x v="10"/>
    <m/>
    <m/>
    <s v="f"/>
    <m/>
    <m/>
    <m/>
    <m/>
    <m/>
    <s v="Pa"/>
    <m/>
    <m/>
    <m/>
    <m/>
    <m/>
    <m/>
    <m/>
    <m/>
    <m/>
    <m/>
    <m/>
    <m/>
    <m/>
    <s v="110"/>
    <m/>
    <m/>
    <m/>
    <s v="n"/>
    <n v="0"/>
    <m/>
    <m/>
    <m/>
    <m/>
    <m/>
    <m/>
    <m/>
    <m/>
    <m/>
    <m/>
    <m/>
    <m/>
    <m/>
    <m/>
    <m/>
    <m/>
    <m/>
    <m/>
    <m/>
    <m/>
    <m/>
    <m/>
    <m/>
    <m/>
    <m/>
    <m/>
    <m/>
    <m/>
    <m/>
    <m/>
    <m/>
    <m/>
    <m/>
    <m/>
    <m/>
    <m/>
    <m/>
    <m/>
    <m/>
    <m/>
    <m/>
    <m/>
    <m/>
    <m/>
  </r>
  <r>
    <b v="1"/>
    <n v="1066"/>
    <s v="L-1523-167640313"/>
    <s v="999166921"/>
    <s v="Aal"/>
    <s v="https://portal.dnb.de/opac.htm?method=simpleSearch&amp;cqlMode=true&amp;query=idn%3D999166921"/>
    <s v="III 104, 41"/>
    <s v="III 104, 41"/>
    <m/>
    <m/>
    <x v="1"/>
    <m/>
    <m/>
    <m/>
    <m/>
    <m/>
    <m/>
    <m/>
    <m/>
    <m/>
    <m/>
    <m/>
    <m/>
    <m/>
    <m/>
    <m/>
    <x v="9"/>
    <m/>
    <m/>
    <s v="h/E"/>
    <m/>
    <m/>
    <m/>
    <m/>
    <m/>
    <s v="Pa"/>
    <m/>
    <m/>
    <m/>
    <m/>
    <m/>
    <m/>
    <m/>
    <m/>
    <m/>
    <m/>
    <m/>
    <m/>
    <m/>
    <s v="110"/>
    <m/>
    <m/>
    <m/>
    <s v="n"/>
    <n v="0"/>
    <m/>
    <m/>
    <m/>
    <m/>
    <m/>
    <m/>
    <m/>
    <m/>
    <m/>
    <m/>
    <m/>
    <m/>
    <m/>
    <m/>
    <m/>
    <m/>
    <m/>
    <m/>
    <m/>
    <m/>
    <m/>
    <m/>
    <m/>
    <m/>
    <m/>
    <m/>
    <m/>
    <m/>
    <m/>
    <m/>
    <m/>
    <m/>
    <m/>
    <m/>
    <m/>
    <m/>
    <m/>
    <m/>
    <m/>
    <m/>
    <m/>
    <m/>
    <m/>
    <m/>
  </r>
  <r>
    <b v="0"/>
    <n v="1067"/>
    <s v="L-1559-16764470X"/>
    <s v="99917097X"/>
    <m/>
    <s v="https://portal.dnb.de/opac.htm?method=simpleSearch&amp;cqlMode=true&amp;query=idn%3D99917097X"/>
    <s v="III 104, 42"/>
    <m/>
    <m/>
    <m/>
    <x v="1"/>
    <m/>
    <m/>
    <m/>
    <m/>
    <m/>
    <m/>
    <m/>
    <m/>
    <m/>
    <m/>
    <m/>
    <m/>
    <m/>
    <m/>
    <m/>
    <x v="3"/>
    <m/>
    <s v="x"/>
    <s v="f"/>
    <m/>
    <m/>
    <m/>
    <m/>
    <m/>
    <s v="Pa"/>
    <m/>
    <m/>
    <m/>
    <m/>
    <s v="x"/>
    <m/>
    <m/>
    <m/>
    <m/>
    <m/>
    <m/>
    <n v="0"/>
    <s v="x"/>
    <s v="110"/>
    <m/>
    <s v="x"/>
    <m/>
    <s v="n"/>
    <n v="0"/>
    <m/>
    <s v="Gewebe"/>
    <m/>
    <m/>
    <m/>
    <m/>
    <m/>
    <s v="Buchschließe mit Grünspan"/>
    <s v="x 110"/>
    <m/>
    <m/>
    <m/>
    <m/>
    <m/>
    <m/>
    <m/>
    <m/>
    <m/>
    <m/>
    <m/>
    <m/>
    <m/>
    <m/>
    <m/>
    <m/>
    <m/>
    <m/>
    <m/>
    <m/>
    <m/>
    <m/>
    <m/>
    <m/>
    <m/>
    <m/>
    <m/>
    <m/>
    <m/>
    <m/>
    <m/>
    <m/>
    <m/>
    <m/>
    <m/>
  </r>
  <r>
    <b v="1"/>
    <m/>
    <s v="L-1555-833777297"/>
    <s v="1268681660"/>
    <s v="Qd"/>
    <m/>
    <s v="III 104, 42"/>
    <s v="III 104, 42"/>
    <m/>
    <m/>
    <x v="0"/>
    <m/>
    <m/>
    <m/>
    <m/>
    <m/>
    <m/>
    <m/>
    <m/>
    <m/>
    <m/>
    <m/>
    <m/>
    <m/>
    <m/>
    <m/>
    <x v="0"/>
    <m/>
    <m/>
    <m/>
    <m/>
    <m/>
    <m/>
    <m/>
    <m/>
    <m/>
    <m/>
    <m/>
    <m/>
    <m/>
    <m/>
    <m/>
    <m/>
    <m/>
    <m/>
    <m/>
    <m/>
    <m/>
    <m/>
    <m/>
    <m/>
    <m/>
    <m/>
    <m/>
    <m/>
    <m/>
    <m/>
    <m/>
    <m/>
    <m/>
    <m/>
    <m/>
    <m/>
    <m/>
    <m/>
    <m/>
    <m/>
    <m/>
    <m/>
    <m/>
    <m/>
    <m/>
    <m/>
    <m/>
    <m/>
    <m/>
    <m/>
    <m/>
    <m/>
    <m/>
    <m/>
    <m/>
    <m/>
    <m/>
    <m/>
    <m/>
    <m/>
    <m/>
    <m/>
    <m/>
    <m/>
    <m/>
    <m/>
    <m/>
    <m/>
    <m/>
    <m/>
    <m/>
    <m/>
  </r>
  <r>
    <b v="0"/>
    <n v="1068"/>
    <s v="L-1555-167644955"/>
    <s v="999171232"/>
    <m/>
    <s v="https://portal.dnb.de/opac.htm?method=simpleSearch&amp;cqlMode=true&amp;query=idn%3D999171232"/>
    <s v="III 104, 42 (angebunden)"/>
    <m/>
    <m/>
    <m/>
    <x v="0"/>
    <m/>
    <m/>
    <m/>
    <m/>
    <m/>
    <m/>
    <m/>
    <m/>
    <m/>
    <m/>
    <m/>
    <m/>
    <m/>
    <m/>
    <m/>
    <x v="0"/>
    <m/>
    <m/>
    <m/>
    <m/>
    <m/>
    <m/>
    <m/>
    <m/>
    <m/>
    <m/>
    <m/>
    <m/>
    <m/>
    <m/>
    <m/>
    <m/>
    <m/>
    <m/>
    <m/>
    <m/>
    <m/>
    <m/>
    <m/>
    <m/>
    <m/>
    <m/>
    <m/>
    <n v="0"/>
    <m/>
    <m/>
    <m/>
    <m/>
    <m/>
    <m/>
    <m/>
    <m/>
    <m/>
    <m/>
    <m/>
    <m/>
    <m/>
    <m/>
    <m/>
    <m/>
    <m/>
    <m/>
    <m/>
    <m/>
    <m/>
    <m/>
    <m/>
    <m/>
    <m/>
    <m/>
    <m/>
    <m/>
    <m/>
    <m/>
    <m/>
    <m/>
    <m/>
    <m/>
    <m/>
    <m/>
    <m/>
    <m/>
    <m/>
    <m/>
    <m/>
    <m/>
    <m/>
    <m/>
  </r>
  <r>
    <b v="1"/>
    <n v="1069"/>
    <s v="L-1560-178434418"/>
    <s v="1002924871"/>
    <s v="Aal"/>
    <s v="https://portal.dnb.de/opac.htm?method=simpleSearch&amp;cqlMode=true&amp;query=idn%3D1002924871"/>
    <s v="III 104, 43"/>
    <s v="III 104, 43"/>
    <m/>
    <m/>
    <x v="1"/>
    <m/>
    <m/>
    <m/>
    <m/>
    <m/>
    <m/>
    <m/>
    <m/>
    <m/>
    <m/>
    <m/>
    <m/>
    <m/>
    <m/>
    <m/>
    <x v="5"/>
    <m/>
    <m/>
    <s v="f"/>
    <m/>
    <m/>
    <m/>
    <m/>
    <m/>
    <s v="Pa"/>
    <m/>
    <m/>
    <m/>
    <m/>
    <m/>
    <m/>
    <m/>
    <m/>
    <m/>
    <m/>
    <m/>
    <m/>
    <m/>
    <s v="110"/>
    <m/>
    <s v="x"/>
    <s v="x"/>
    <s v="n"/>
    <n v="0"/>
    <m/>
    <m/>
    <m/>
    <m/>
    <m/>
    <m/>
    <m/>
    <m/>
    <m/>
    <m/>
    <m/>
    <m/>
    <m/>
    <m/>
    <m/>
    <m/>
    <m/>
    <m/>
    <m/>
    <m/>
    <m/>
    <m/>
    <m/>
    <m/>
    <m/>
    <m/>
    <m/>
    <m/>
    <m/>
    <m/>
    <m/>
    <m/>
    <m/>
    <m/>
    <m/>
    <m/>
    <m/>
    <m/>
    <m/>
    <m/>
    <m/>
    <m/>
    <m/>
    <m/>
  </r>
  <r>
    <b v="1"/>
    <n v="1070"/>
    <s v="L-1551-167081187"/>
    <s v="998858927"/>
    <s v="Aal"/>
    <s v="https://portal.dnb.de/opac.htm?method=simpleSearch&amp;cqlMode=true&amp;query=idn%3D998858927"/>
    <s v="III 104, 44"/>
    <s v="III 104, 44"/>
    <m/>
    <m/>
    <x v="2"/>
    <m/>
    <m/>
    <m/>
    <m/>
    <m/>
    <m/>
    <m/>
    <m/>
    <m/>
    <m/>
    <m/>
    <m/>
    <m/>
    <m/>
    <m/>
    <x v="3"/>
    <m/>
    <s v="x"/>
    <s v="f"/>
    <m/>
    <m/>
    <m/>
    <m/>
    <m/>
    <s v="Pa"/>
    <m/>
    <m/>
    <m/>
    <m/>
    <m/>
    <m/>
    <m/>
    <m/>
    <m/>
    <m/>
    <m/>
    <m/>
    <m/>
    <s v="110"/>
    <m/>
    <m/>
    <m/>
    <s v="n"/>
    <n v="0"/>
    <m/>
    <m/>
    <m/>
    <s v="x"/>
    <m/>
    <m/>
    <m/>
    <m/>
    <m/>
    <m/>
    <m/>
    <m/>
    <m/>
    <m/>
    <m/>
    <m/>
    <m/>
    <m/>
    <m/>
    <m/>
    <m/>
    <m/>
    <m/>
    <m/>
    <m/>
    <m/>
    <m/>
    <m/>
    <m/>
    <m/>
    <m/>
    <m/>
    <m/>
    <m/>
    <m/>
    <m/>
    <m/>
    <m/>
    <m/>
    <m/>
    <m/>
    <m/>
    <m/>
    <m/>
  </r>
  <r>
    <b v="1"/>
    <n v="1071"/>
    <s v="L-2017-325817"/>
    <s v="1144311292"/>
    <s v="Aa"/>
    <s v="https://portal.dnb.de/opac.htm?method=simpleSearch&amp;cqlMode=true&amp;query=idn%3D1144311292"/>
    <s v="III 104, 45"/>
    <s v="III 104, 45"/>
    <m/>
    <m/>
    <x v="1"/>
    <m/>
    <m/>
    <m/>
    <m/>
    <m/>
    <m/>
    <m/>
    <m/>
    <m/>
    <m/>
    <m/>
    <m/>
    <m/>
    <m/>
    <m/>
    <x v="5"/>
    <m/>
    <m/>
    <s v="h"/>
    <m/>
    <m/>
    <m/>
    <m/>
    <m/>
    <s v="Pa"/>
    <m/>
    <m/>
    <m/>
    <m/>
    <m/>
    <m/>
    <m/>
    <m/>
    <m/>
    <m/>
    <m/>
    <m/>
    <m/>
    <s v="110"/>
    <m/>
    <m/>
    <m/>
    <s v="n"/>
    <n v="0"/>
    <m/>
    <m/>
    <m/>
    <m/>
    <s v="x"/>
    <m/>
    <m/>
    <m/>
    <m/>
    <m/>
    <m/>
    <m/>
    <m/>
    <m/>
    <m/>
    <m/>
    <m/>
    <m/>
    <m/>
    <m/>
    <m/>
    <m/>
    <m/>
    <m/>
    <m/>
    <m/>
    <m/>
    <m/>
    <m/>
    <m/>
    <m/>
    <m/>
    <m/>
    <m/>
    <m/>
    <m/>
    <m/>
    <m/>
    <m/>
    <m/>
    <m/>
    <m/>
    <m/>
    <m/>
  </r>
  <r>
    <b v="1"/>
    <n v="1159"/>
    <s v="L-1540-315332417"/>
    <s v="1066874646"/>
    <s v="Aaf"/>
    <s v="https://portal.dnb.de/opac.htm?method=simpleSearch&amp;cqlMode=true&amp;query=idn%3D1066874646"/>
    <s v="III 105, 1"/>
    <s v="III 105, 1"/>
    <m/>
    <m/>
    <x v="1"/>
    <m/>
    <m/>
    <m/>
    <m/>
    <m/>
    <m/>
    <m/>
    <m/>
    <m/>
    <m/>
    <m/>
    <m/>
    <m/>
    <m/>
    <m/>
    <x v="9"/>
    <m/>
    <m/>
    <s v="h/E"/>
    <m/>
    <m/>
    <m/>
    <m/>
    <m/>
    <s v="Pa"/>
    <m/>
    <m/>
    <m/>
    <m/>
    <m/>
    <m/>
    <m/>
    <m/>
    <m/>
    <m/>
    <m/>
    <m/>
    <m/>
    <s v="110"/>
    <m/>
    <m/>
    <m/>
    <s v="n"/>
    <n v="0"/>
    <m/>
    <m/>
    <m/>
    <m/>
    <m/>
    <m/>
    <m/>
    <m/>
    <m/>
    <m/>
    <m/>
    <m/>
    <m/>
    <m/>
    <m/>
    <m/>
    <m/>
    <m/>
    <m/>
    <m/>
    <m/>
    <m/>
    <m/>
    <m/>
    <m/>
    <m/>
    <m/>
    <m/>
    <m/>
    <m/>
    <m/>
    <m/>
    <m/>
    <m/>
    <m/>
    <m/>
    <m/>
    <m/>
    <m/>
    <m/>
    <m/>
    <m/>
    <m/>
    <m/>
  </r>
  <r>
    <b v="1"/>
    <n v="1160"/>
    <s v="L-1541-31533214X"/>
    <s v="1066874336"/>
    <s v="Aaf"/>
    <s v="https://portal.dnb.de/opac.htm?method=simpleSearch&amp;cqlMode=true&amp;query=idn%3D1066874336"/>
    <s v="III 105, 2"/>
    <s v="III 105, 2"/>
    <m/>
    <m/>
    <x v="1"/>
    <m/>
    <m/>
    <m/>
    <m/>
    <m/>
    <m/>
    <m/>
    <m/>
    <m/>
    <m/>
    <m/>
    <m/>
    <m/>
    <m/>
    <m/>
    <x v="7"/>
    <s v="x"/>
    <m/>
    <s v="h"/>
    <m/>
    <m/>
    <m/>
    <m/>
    <m/>
    <s v="Pa"/>
    <m/>
    <m/>
    <m/>
    <m/>
    <m/>
    <m/>
    <m/>
    <m/>
    <m/>
    <m/>
    <m/>
    <m/>
    <m/>
    <s v="110"/>
    <m/>
    <m/>
    <m/>
    <s v="ja vor"/>
    <n v="0.5"/>
    <m/>
    <m/>
    <m/>
    <m/>
    <m/>
    <m/>
    <m/>
    <m/>
    <m/>
    <s v="Box (sperrt, Schließe)"/>
    <m/>
    <m/>
    <m/>
    <m/>
    <m/>
    <m/>
    <m/>
    <m/>
    <m/>
    <m/>
    <m/>
    <m/>
    <m/>
    <m/>
    <m/>
    <m/>
    <m/>
    <m/>
    <m/>
    <m/>
    <s v="x"/>
    <m/>
    <m/>
    <m/>
    <m/>
    <m/>
    <m/>
    <m/>
    <m/>
    <m/>
    <m/>
    <m/>
    <n v="0.5"/>
    <m/>
  </r>
  <r>
    <b v="1"/>
    <n v="1161"/>
    <s v="L-1541-315327685"/>
    <s v="1066869731"/>
    <s v="Aaf"/>
    <s v="https://portal.dnb.de/opac.htm?method=simpleSearch&amp;cqlMode=true&amp;query=idn%3D1066869731"/>
    <s v="III 105, 3"/>
    <s v="III 105, 3"/>
    <m/>
    <m/>
    <x v="1"/>
    <m/>
    <m/>
    <m/>
    <m/>
    <m/>
    <m/>
    <m/>
    <m/>
    <m/>
    <m/>
    <m/>
    <m/>
    <m/>
    <m/>
    <m/>
    <x v="6"/>
    <s v="x"/>
    <m/>
    <s v="h/E"/>
    <m/>
    <s v="x"/>
    <m/>
    <m/>
    <m/>
    <s v="Pa"/>
    <s v="x"/>
    <m/>
    <m/>
    <m/>
    <m/>
    <m/>
    <m/>
    <m/>
    <m/>
    <m/>
    <m/>
    <m/>
    <m/>
    <s v="110"/>
    <m/>
    <m/>
    <m/>
    <s v="n"/>
    <n v="0"/>
    <m/>
    <m/>
    <m/>
    <m/>
    <m/>
    <m/>
    <m/>
    <m/>
    <m/>
    <s v="Umschlag (Leder pudert)"/>
    <m/>
    <m/>
    <m/>
    <m/>
    <m/>
    <m/>
    <m/>
    <m/>
    <m/>
    <m/>
    <m/>
    <m/>
    <m/>
    <m/>
    <m/>
    <m/>
    <m/>
    <m/>
    <m/>
    <m/>
    <m/>
    <m/>
    <m/>
    <m/>
    <m/>
    <m/>
    <m/>
    <m/>
    <m/>
    <m/>
    <m/>
    <m/>
    <m/>
    <m/>
  </r>
  <r>
    <b v="1"/>
    <n v="1162"/>
    <s v="L-1529-331723204"/>
    <s v="1074848381"/>
    <s v="Aaf"/>
    <s v="https://portal.dnb.de/opac.htm?method=simpleSearch&amp;cqlMode=true&amp;query=idn%3D1074848381"/>
    <s v="III 106, 1"/>
    <s v="III 106, 1"/>
    <m/>
    <m/>
    <x v="1"/>
    <m/>
    <m/>
    <m/>
    <m/>
    <m/>
    <m/>
    <m/>
    <m/>
    <m/>
    <m/>
    <m/>
    <m/>
    <m/>
    <m/>
    <m/>
    <x v="7"/>
    <s v="x"/>
    <m/>
    <s v="h/E"/>
    <m/>
    <m/>
    <m/>
    <m/>
    <m/>
    <s v="Pa"/>
    <m/>
    <m/>
    <m/>
    <m/>
    <m/>
    <m/>
    <m/>
    <m/>
    <m/>
    <m/>
    <m/>
    <m/>
    <m/>
    <s v="110"/>
    <m/>
    <m/>
    <m/>
    <s v="ja vor"/>
    <n v="3.5"/>
    <m/>
    <m/>
    <m/>
    <s v="x"/>
    <m/>
    <m/>
    <m/>
    <m/>
    <m/>
    <m/>
    <m/>
    <s v="x"/>
    <s v="x"/>
    <m/>
    <s v="v"/>
    <n v="1"/>
    <m/>
    <m/>
    <m/>
    <m/>
    <m/>
    <m/>
    <m/>
    <n v="2.5"/>
    <s v="nur das Nötigste"/>
    <m/>
    <m/>
    <m/>
    <m/>
    <m/>
    <s v="x"/>
    <m/>
    <m/>
    <m/>
    <m/>
    <m/>
    <m/>
    <m/>
    <m/>
    <m/>
    <m/>
    <m/>
    <n v="1"/>
    <m/>
  </r>
  <r>
    <b v="1"/>
    <n v="1163"/>
    <s v="L-1530-315487763"/>
    <s v="1066957142"/>
    <s v="Aaf"/>
    <s v="https://portal.dnb.de/opac.htm?method=simpleSearch&amp;cqlMode=true&amp;query=idn%3D1066957142"/>
    <s v="III 106, 2"/>
    <s v="III 106, 2"/>
    <m/>
    <m/>
    <x v="1"/>
    <m/>
    <m/>
    <m/>
    <m/>
    <m/>
    <m/>
    <m/>
    <m/>
    <m/>
    <m/>
    <m/>
    <m/>
    <m/>
    <m/>
    <m/>
    <x v="7"/>
    <m/>
    <m/>
    <s v="h"/>
    <m/>
    <m/>
    <m/>
    <m/>
    <m/>
    <s v="Pa"/>
    <m/>
    <m/>
    <m/>
    <m/>
    <m/>
    <m/>
    <m/>
    <m/>
    <m/>
    <m/>
    <m/>
    <m/>
    <m/>
    <s v="110"/>
    <m/>
    <m/>
    <m/>
    <s v="n"/>
    <n v="0"/>
    <m/>
    <m/>
    <m/>
    <m/>
    <m/>
    <s v="x sauer"/>
    <s v="x"/>
    <m/>
    <m/>
    <m/>
    <m/>
    <m/>
    <m/>
    <m/>
    <m/>
    <m/>
    <m/>
    <m/>
    <m/>
    <m/>
    <m/>
    <m/>
    <m/>
    <m/>
    <m/>
    <m/>
    <m/>
    <m/>
    <m/>
    <m/>
    <m/>
    <m/>
    <m/>
    <m/>
    <m/>
    <m/>
    <m/>
    <m/>
    <m/>
    <m/>
    <m/>
    <m/>
    <m/>
    <m/>
  </r>
  <r>
    <b v="0"/>
    <n v="1164"/>
    <s v="L-1536-315326794"/>
    <s v="1066868735"/>
    <m/>
    <s v="https://portal.dnb.de/opac.htm?method=simpleSearch&amp;cqlMode=true&amp;query=idn%3D1066868735"/>
    <s v="III 106, 3"/>
    <m/>
    <m/>
    <m/>
    <x v="2"/>
    <m/>
    <m/>
    <m/>
    <m/>
    <m/>
    <m/>
    <m/>
    <m/>
    <m/>
    <m/>
    <m/>
    <m/>
    <m/>
    <m/>
    <m/>
    <x v="2"/>
    <s v="x"/>
    <s v="x"/>
    <s v="f"/>
    <m/>
    <m/>
    <m/>
    <m/>
    <m/>
    <s v="Pa"/>
    <m/>
    <m/>
    <m/>
    <m/>
    <m/>
    <m/>
    <m/>
    <m/>
    <m/>
    <m/>
    <m/>
    <m/>
    <m/>
    <s v="45"/>
    <m/>
    <m/>
    <m/>
    <s v="ja vor"/>
    <n v="10"/>
    <m/>
    <m/>
    <m/>
    <s v="x"/>
    <m/>
    <m/>
    <m/>
    <s v="Ledernarben ist extrem rissig, spröde und bröselig -&gt; Festigen? Mit Stephanie besprechen"/>
    <m/>
    <s v="Umschlag (Ledernarben extrem empfindlich)"/>
    <m/>
    <s v="x"/>
    <m/>
    <s v="x"/>
    <m/>
    <m/>
    <m/>
    <m/>
    <m/>
    <m/>
    <m/>
    <m/>
    <m/>
    <n v="10"/>
    <s v="Festigen oder belassen? Klucel? Rest.bedarf genauer kalkulieren!!"/>
    <m/>
    <m/>
    <m/>
    <m/>
    <m/>
    <m/>
    <m/>
    <m/>
    <m/>
    <m/>
    <m/>
    <m/>
    <m/>
    <m/>
    <m/>
    <m/>
    <m/>
    <m/>
    <m/>
  </r>
  <r>
    <b v="1"/>
    <m/>
    <s v="L-9999-41428173X"/>
    <s v="1137966130"/>
    <s v="Qd"/>
    <m/>
    <s v="III 106, 3"/>
    <s v="III 106, 3"/>
    <m/>
    <m/>
    <x v="0"/>
    <m/>
    <m/>
    <m/>
    <m/>
    <m/>
    <m/>
    <m/>
    <m/>
    <m/>
    <m/>
    <m/>
    <m/>
    <m/>
    <m/>
    <m/>
    <x v="0"/>
    <m/>
    <m/>
    <m/>
    <m/>
    <m/>
    <m/>
    <m/>
    <m/>
    <m/>
    <m/>
    <m/>
    <m/>
    <m/>
    <m/>
    <m/>
    <m/>
    <m/>
    <m/>
    <m/>
    <m/>
    <m/>
    <m/>
    <m/>
    <m/>
    <m/>
    <m/>
    <m/>
    <m/>
    <m/>
    <m/>
    <m/>
    <m/>
    <m/>
    <m/>
    <m/>
    <m/>
    <m/>
    <m/>
    <m/>
    <m/>
    <m/>
    <m/>
    <m/>
    <m/>
    <m/>
    <m/>
    <m/>
    <m/>
    <m/>
    <m/>
    <m/>
    <m/>
    <m/>
    <m/>
    <m/>
    <m/>
    <m/>
    <m/>
    <m/>
    <m/>
    <m/>
    <m/>
    <m/>
    <m/>
    <m/>
    <m/>
    <m/>
    <m/>
    <m/>
    <m/>
    <m/>
    <m/>
  </r>
  <r>
    <b v="0"/>
    <n v="1166"/>
    <s v="L-1535-670685798"/>
    <s v="1208710583"/>
    <m/>
    <s v="https://portal.dnb.de/opac.htm?method=simpleSearch&amp;cqlMode=true&amp;query=idn%3D1208710583"/>
    <s v="III 106, 3 (Angebundenes Werk)"/>
    <m/>
    <m/>
    <m/>
    <x v="0"/>
    <m/>
    <m/>
    <m/>
    <m/>
    <m/>
    <m/>
    <m/>
    <m/>
    <m/>
    <m/>
    <m/>
    <m/>
    <m/>
    <m/>
    <m/>
    <x v="0"/>
    <m/>
    <m/>
    <m/>
    <m/>
    <m/>
    <m/>
    <m/>
    <m/>
    <m/>
    <m/>
    <m/>
    <m/>
    <m/>
    <m/>
    <m/>
    <m/>
    <m/>
    <m/>
    <m/>
    <m/>
    <m/>
    <m/>
    <m/>
    <m/>
    <m/>
    <m/>
    <m/>
    <n v="0"/>
    <m/>
    <m/>
    <m/>
    <m/>
    <m/>
    <m/>
    <m/>
    <m/>
    <m/>
    <m/>
    <m/>
    <m/>
    <m/>
    <m/>
    <m/>
    <m/>
    <m/>
    <m/>
    <m/>
    <m/>
    <m/>
    <m/>
    <m/>
    <m/>
    <m/>
    <m/>
    <m/>
    <m/>
    <m/>
    <m/>
    <m/>
    <m/>
    <m/>
    <m/>
    <m/>
    <m/>
    <m/>
    <m/>
    <m/>
    <m/>
    <m/>
    <m/>
    <m/>
    <m/>
  </r>
  <r>
    <b v="1"/>
    <n v="1165"/>
    <s v="L-1539-31533102X"/>
    <s v="1066873208"/>
    <s v="Aaf"/>
    <s v="https://portal.dnb.de/opac.htm?method=simpleSearch&amp;cqlMode=true&amp;query=idn%3D1066873208"/>
    <s v="III 106, 4"/>
    <s v="III 106, 4"/>
    <m/>
    <m/>
    <x v="2"/>
    <m/>
    <m/>
    <m/>
    <m/>
    <m/>
    <m/>
    <m/>
    <m/>
    <m/>
    <m/>
    <m/>
    <m/>
    <m/>
    <m/>
    <m/>
    <x v="7"/>
    <s v="x"/>
    <m/>
    <s v="h"/>
    <m/>
    <m/>
    <m/>
    <s v="x"/>
    <m/>
    <s v="Pa"/>
    <m/>
    <m/>
    <m/>
    <m/>
    <m/>
    <m/>
    <m/>
    <m/>
    <m/>
    <m/>
    <m/>
    <m/>
    <m/>
    <s v="110"/>
    <m/>
    <m/>
    <m/>
    <s v="n"/>
    <n v="0"/>
    <m/>
    <m/>
    <m/>
    <s v="x"/>
    <m/>
    <m/>
    <m/>
    <m/>
    <m/>
    <m/>
    <m/>
    <m/>
    <m/>
    <m/>
    <m/>
    <m/>
    <m/>
    <m/>
    <m/>
    <m/>
    <m/>
    <m/>
    <m/>
    <m/>
    <m/>
    <m/>
    <m/>
    <m/>
    <m/>
    <m/>
    <m/>
    <m/>
    <m/>
    <m/>
    <m/>
    <m/>
    <m/>
    <m/>
    <m/>
    <m/>
    <m/>
    <m/>
    <m/>
    <m/>
  </r>
  <r>
    <b v="1"/>
    <n v="1167"/>
    <s v="L-1503-315490683"/>
    <s v="1066960178"/>
    <s v="Aaf"/>
    <s v="https://portal.dnb.de/opac.htm?method=simpleSearch&amp;cqlMode=true&amp;query=idn%3D1066960178"/>
    <s v="III 107, 1"/>
    <s v="III 107, 1 (ÜF / 4. OG: R73A/10/1)"/>
    <s v="X"/>
    <s v="Halbledereinband, Schließen, erhabene Buchbeschläge"/>
    <x v="3"/>
    <s v="80° bis 110°, einseitig digitalisierbar?"/>
    <s v="fester Rücken mit Schmuckprägung"/>
    <m/>
    <m/>
    <s v="Signaturfahne austauschen"/>
    <n v="0"/>
    <m/>
    <s v="steht in ÜF"/>
    <m/>
    <m/>
    <m/>
    <m/>
    <m/>
    <m/>
    <m/>
    <x v="3"/>
    <m/>
    <s v="x"/>
    <s v="f"/>
    <m/>
    <m/>
    <m/>
    <m/>
    <m/>
    <s v="Pa"/>
    <m/>
    <m/>
    <m/>
    <m/>
    <m/>
    <m/>
    <m/>
    <m/>
    <m/>
    <s v="I/R"/>
    <s v="x"/>
    <m/>
    <m/>
    <s v="110"/>
    <m/>
    <m/>
    <m/>
    <s v="n"/>
    <n v="0"/>
    <m/>
    <m/>
    <m/>
    <m/>
    <m/>
    <m/>
    <m/>
    <m/>
    <m/>
    <m/>
    <m/>
    <m/>
    <m/>
    <m/>
    <m/>
    <m/>
    <m/>
    <m/>
    <m/>
    <m/>
    <m/>
    <m/>
    <m/>
    <m/>
    <m/>
    <m/>
    <m/>
    <m/>
    <m/>
    <m/>
    <m/>
    <m/>
    <m/>
    <m/>
    <m/>
    <m/>
    <m/>
    <m/>
    <m/>
    <m/>
    <m/>
    <m/>
    <m/>
    <m/>
  </r>
  <r>
    <b v="1"/>
    <n v="1168"/>
    <s v="L-1524-315493550"/>
    <s v="1066963290"/>
    <s v="Aaf"/>
    <s v="https://portal.dnb.de/opac.htm?method=simpleSearch&amp;cqlMode=true&amp;query=idn%3D1066963290"/>
    <s v="III 108, 1"/>
    <s v="III 108, 1"/>
    <m/>
    <m/>
    <x v="1"/>
    <m/>
    <m/>
    <m/>
    <m/>
    <m/>
    <m/>
    <m/>
    <m/>
    <m/>
    <m/>
    <m/>
    <m/>
    <m/>
    <m/>
    <m/>
    <x v="7"/>
    <m/>
    <s v="x"/>
    <s v="h/E"/>
    <m/>
    <m/>
    <m/>
    <m/>
    <m/>
    <s v="Pa"/>
    <m/>
    <m/>
    <m/>
    <m/>
    <m/>
    <m/>
    <m/>
    <m/>
    <m/>
    <m/>
    <m/>
    <m/>
    <m/>
    <s v="110"/>
    <m/>
    <m/>
    <m/>
    <s v="n"/>
    <n v="0"/>
    <m/>
    <s v="Gewebe"/>
    <m/>
    <m/>
    <m/>
    <m/>
    <m/>
    <m/>
    <m/>
    <m/>
    <m/>
    <m/>
    <m/>
    <m/>
    <m/>
    <m/>
    <m/>
    <m/>
    <m/>
    <m/>
    <m/>
    <m/>
    <m/>
    <m/>
    <m/>
    <m/>
    <m/>
    <m/>
    <m/>
    <m/>
    <m/>
    <m/>
    <m/>
    <m/>
    <m/>
    <m/>
    <m/>
    <m/>
    <m/>
    <m/>
    <m/>
    <m/>
    <m/>
    <m/>
  </r>
  <r>
    <b v="1"/>
    <n v="1169"/>
    <s v="L-1526-315493542"/>
    <s v="1066963274"/>
    <s v="Aaf"/>
    <s v="https://portal.dnb.de/opac.htm?method=simpleSearch&amp;cqlMode=true&amp;query=idn%3D1066963274"/>
    <s v="III 108, 2"/>
    <s v="III 108, 2"/>
    <m/>
    <m/>
    <x v="1"/>
    <m/>
    <m/>
    <m/>
    <m/>
    <m/>
    <m/>
    <m/>
    <m/>
    <m/>
    <m/>
    <m/>
    <m/>
    <m/>
    <m/>
    <m/>
    <x v="4"/>
    <s v="x"/>
    <m/>
    <s v="h/E"/>
    <m/>
    <m/>
    <m/>
    <m/>
    <m/>
    <s v="Pa"/>
    <s v="x"/>
    <m/>
    <m/>
    <m/>
    <m/>
    <m/>
    <m/>
    <m/>
    <m/>
    <m/>
    <m/>
    <m/>
    <m/>
    <s v="110"/>
    <m/>
    <m/>
    <m/>
    <s v="n"/>
    <n v="0"/>
    <m/>
    <m/>
    <m/>
    <m/>
    <m/>
    <m/>
    <m/>
    <m/>
    <m/>
    <m/>
    <m/>
    <m/>
    <m/>
    <m/>
    <m/>
    <m/>
    <m/>
    <m/>
    <m/>
    <m/>
    <m/>
    <m/>
    <m/>
    <m/>
    <m/>
    <m/>
    <m/>
    <m/>
    <m/>
    <m/>
    <m/>
    <m/>
    <m/>
    <m/>
    <m/>
    <m/>
    <m/>
    <m/>
    <m/>
    <m/>
    <m/>
    <m/>
    <m/>
    <m/>
  </r>
  <r>
    <b v="1"/>
    <n v="1173"/>
    <s v="L-1522-180631152"/>
    <s v="1003783562"/>
    <s v="Aal"/>
    <s v="https://portal.dnb.de/opac.htm?method=simpleSearch&amp;cqlMode=true&amp;query=idn%3D1003783562"/>
    <s v="III 108, 2 a"/>
    <s v="III 108, 2a"/>
    <m/>
    <m/>
    <x v="1"/>
    <m/>
    <m/>
    <m/>
    <m/>
    <m/>
    <m/>
    <m/>
    <m/>
    <m/>
    <m/>
    <m/>
    <m/>
    <m/>
    <m/>
    <m/>
    <x v="5"/>
    <m/>
    <m/>
    <s v="h/E"/>
    <m/>
    <m/>
    <m/>
    <m/>
    <m/>
    <s v="Pa"/>
    <m/>
    <m/>
    <m/>
    <m/>
    <m/>
    <m/>
    <m/>
    <m/>
    <m/>
    <m/>
    <m/>
    <m/>
    <m/>
    <s v="110"/>
    <m/>
    <s v="x"/>
    <s v="x"/>
    <s v="n"/>
    <n v="0"/>
    <m/>
    <m/>
    <m/>
    <m/>
    <m/>
    <m/>
    <m/>
    <m/>
    <m/>
    <m/>
    <m/>
    <m/>
    <m/>
    <m/>
    <m/>
    <m/>
    <m/>
    <m/>
    <m/>
    <m/>
    <m/>
    <m/>
    <m/>
    <m/>
    <m/>
    <m/>
    <m/>
    <m/>
    <m/>
    <m/>
    <m/>
    <m/>
    <m/>
    <m/>
    <m/>
    <m/>
    <m/>
    <m/>
    <m/>
    <m/>
    <m/>
    <m/>
    <m/>
    <m/>
  </r>
  <r>
    <b v="1"/>
    <n v="1174"/>
    <s v="L-1528-163047200"/>
    <s v="996935924"/>
    <s v="Aal"/>
    <s v="https://portal.dnb.de/opac.htm?method=simpleSearch&amp;cqlMode=true&amp;query=idn%3D996935924"/>
    <s v="III 108, 2 b"/>
    <s v="III 108, 2 b"/>
    <m/>
    <m/>
    <x v="1"/>
    <m/>
    <m/>
    <m/>
    <m/>
    <m/>
    <m/>
    <m/>
    <m/>
    <m/>
    <m/>
    <m/>
    <m/>
    <m/>
    <m/>
    <m/>
    <x v="2"/>
    <m/>
    <s v="x"/>
    <s v="f"/>
    <m/>
    <m/>
    <m/>
    <m/>
    <m/>
    <s v="Pa"/>
    <m/>
    <m/>
    <m/>
    <m/>
    <m/>
    <m/>
    <m/>
    <m/>
    <m/>
    <m/>
    <m/>
    <m/>
    <m/>
    <s v="110"/>
    <m/>
    <s v="x"/>
    <m/>
    <s v="n"/>
    <n v="0"/>
    <m/>
    <s v="Gewebe"/>
    <m/>
    <m/>
    <m/>
    <m/>
    <m/>
    <m/>
    <m/>
    <m/>
    <m/>
    <m/>
    <m/>
    <m/>
    <m/>
    <m/>
    <m/>
    <m/>
    <m/>
    <m/>
    <m/>
    <m/>
    <m/>
    <m/>
    <m/>
    <m/>
    <m/>
    <m/>
    <m/>
    <m/>
    <m/>
    <m/>
    <m/>
    <m/>
    <m/>
    <m/>
    <m/>
    <m/>
    <m/>
    <m/>
    <m/>
    <m/>
    <m/>
    <m/>
  </r>
  <r>
    <b v="0"/>
    <n v="1177"/>
    <s v="L-1535-180631810"/>
    <s v="1003784208"/>
    <m/>
    <s v="https://portal.dnb.de/opac.htm?method=simpleSearch&amp;cqlMode=true&amp;query=idn%3D1003784208"/>
    <s v="III 108, 2 c"/>
    <m/>
    <m/>
    <m/>
    <x v="1"/>
    <m/>
    <m/>
    <m/>
    <m/>
    <m/>
    <m/>
    <m/>
    <m/>
    <m/>
    <m/>
    <m/>
    <m/>
    <m/>
    <m/>
    <m/>
    <x v="3"/>
    <m/>
    <s v="x"/>
    <s v="f"/>
    <m/>
    <m/>
    <m/>
    <m/>
    <m/>
    <s v="Pa"/>
    <m/>
    <m/>
    <m/>
    <m/>
    <m/>
    <m/>
    <m/>
    <m/>
    <m/>
    <m/>
    <m/>
    <n v="0"/>
    <s v="x"/>
    <s v="110"/>
    <m/>
    <s v="x"/>
    <m/>
    <s v="n"/>
    <n v="0"/>
    <m/>
    <s v="Gewebe"/>
    <m/>
    <m/>
    <m/>
    <m/>
    <m/>
    <m/>
    <m/>
    <m/>
    <m/>
    <m/>
    <m/>
    <m/>
    <m/>
    <m/>
    <m/>
    <m/>
    <m/>
    <m/>
    <m/>
    <m/>
    <m/>
    <m/>
    <m/>
    <m/>
    <m/>
    <m/>
    <m/>
    <m/>
    <m/>
    <m/>
    <m/>
    <m/>
    <m/>
    <m/>
    <m/>
    <m/>
    <m/>
    <m/>
    <m/>
    <m/>
    <m/>
    <m/>
  </r>
  <r>
    <b v="0"/>
    <n v="1175"/>
    <s v="L-1530-180629530"/>
    <s v="1003782000"/>
    <m/>
    <s v="https://portal.dnb.de/opac.htm?method=simpleSearch&amp;cqlMode=true&amp;query=idn%3D1003782000"/>
    <s v="III 108, 2 c (angebunden)"/>
    <m/>
    <m/>
    <m/>
    <x v="0"/>
    <m/>
    <m/>
    <m/>
    <m/>
    <m/>
    <m/>
    <m/>
    <m/>
    <m/>
    <m/>
    <m/>
    <m/>
    <m/>
    <m/>
    <m/>
    <x v="0"/>
    <m/>
    <m/>
    <m/>
    <m/>
    <m/>
    <m/>
    <m/>
    <m/>
    <m/>
    <m/>
    <m/>
    <m/>
    <m/>
    <m/>
    <m/>
    <m/>
    <m/>
    <m/>
    <m/>
    <m/>
    <m/>
    <m/>
    <m/>
    <m/>
    <m/>
    <m/>
    <m/>
    <n v="0"/>
    <m/>
    <m/>
    <m/>
    <m/>
    <m/>
    <m/>
    <m/>
    <m/>
    <m/>
    <m/>
    <m/>
    <m/>
    <m/>
    <m/>
    <m/>
    <m/>
    <m/>
    <m/>
    <m/>
    <m/>
    <m/>
    <m/>
    <m/>
    <m/>
    <m/>
    <m/>
    <m/>
    <m/>
    <m/>
    <m/>
    <m/>
    <m/>
    <m/>
    <m/>
    <m/>
    <m/>
    <m/>
    <m/>
    <m/>
    <m/>
    <m/>
    <m/>
    <m/>
    <m/>
  </r>
  <r>
    <b v="0"/>
    <n v="1176"/>
    <s v="L-1536-18062928X"/>
    <s v="1003781772"/>
    <m/>
    <s v="https://portal.dnb.de/opac.htm?method=simpleSearch&amp;cqlMode=true&amp;query=idn%3D1003781772"/>
    <s v="III 108, 2 c (angebunden)"/>
    <m/>
    <m/>
    <m/>
    <x v="0"/>
    <m/>
    <m/>
    <m/>
    <m/>
    <m/>
    <m/>
    <m/>
    <m/>
    <m/>
    <m/>
    <m/>
    <m/>
    <m/>
    <m/>
    <m/>
    <x v="0"/>
    <m/>
    <m/>
    <m/>
    <m/>
    <m/>
    <m/>
    <m/>
    <m/>
    <m/>
    <m/>
    <m/>
    <m/>
    <m/>
    <m/>
    <m/>
    <m/>
    <m/>
    <m/>
    <m/>
    <m/>
    <m/>
    <m/>
    <m/>
    <m/>
    <m/>
    <m/>
    <m/>
    <n v="0"/>
    <m/>
    <m/>
    <m/>
    <m/>
    <m/>
    <m/>
    <m/>
    <m/>
    <m/>
    <m/>
    <m/>
    <m/>
    <m/>
    <m/>
    <m/>
    <m/>
    <m/>
    <m/>
    <m/>
    <m/>
    <m/>
    <m/>
    <m/>
    <m/>
    <m/>
    <m/>
    <m/>
    <m/>
    <m/>
    <m/>
    <m/>
    <m/>
    <m/>
    <m/>
    <m/>
    <m/>
    <m/>
    <m/>
    <m/>
    <m/>
    <m/>
    <m/>
    <m/>
    <m/>
  </r>
  <r>
    <b v="1"/>
    <m/>
    <s v="L-1530-812451694"/>
    <s v="126787435X"/>
    <s v="Qd"/>
    <m/>
    <s v="III 108, 2c"/>
    <s v="III 108, 2c"/>
    <m/>
    <m/>
    <x v="0"/>
    <m/>
    <m/>
    <m/>
    <m/>
    <m/>
    <m/>
    <m/>
    <m/>
    <m/>
    <m/>
    <m/>
    <m/>
    <m/>
    <m/>
    <m/>
    <x v="0"/>
    <m/>
    <m/>
    <m/>
    <m/>
    <m/>
    <m/>
    <m/>
    <m/>
    <m/>
    <m/>
    <m/>
    <m/>
    <m/>
    <m/>
    <m/>
    <m/>
    <m/>
    <m/>
    <m/>
    <m/>
    <m/>
    <m/>
    <m/>
    <m/>
    <m/>
    <m/>
    <m/>
    <m/>
    <m/>
    <m/>
    <m/>
    <m/>
    <m/>
    <m/>
    <m/>
    <m/>
    <m/>
    <m/>
    <m/>
    <m/>
    <m/>
    <m/>
    <m/>
    <m/>
    <m/>
    <m/>
    <m/>
    <m/>
    <m/>
    <m/>
    <m/>
    <m/>
    <m/>
    <m/>
    <m/>
    <m/>
    <m/>
    <m/>
    <m/>
    <m/>
    <m/>
    <m/>
    <m/>
    <m/>
    <m/>
    <m/>
    <m/>
    <m/>
    <m/>
    <m/>
    <m/>
    <m/>
  </r>
  <r>
    <b v="1"/>
    <n v="1170"/>
    <s v="L-1551-315317175"/>
    <s v="1066858403"/>
    <s v="Aaf"/>
    <s v="https://portal.dnb.de/opac.htm?method=simpleSearch&amp;cqlMode=true&amp;query=idn%3D1066858403"/>
    <s v="III 108, 3"/>
    <s v="III 108, 3"/>
    <m/>
    <m/>
    <x v="1"/>
    <m/>
    <m/>
    <m/>
    <m/>
    <m/>
    <m/>
    <m/>
    <m/>
    <m/>
    <m/>
    <m/>
    <m/>
    <m/>
    <m/>
    <m/>
    <x v="4"/>
    <s v="x"/>
    <m/>
    <s v="h/E"/>
    <m/>
    <m/>
    <m/>
    <m/>
    <m/>
    <s v="Pa"/>
    <s v="x"/>
    <m/>
    <m/>
    <m/>
    <m/>
    <m/>
    <m/>
    <m/>
    <m/>
    <m/>
    <m/>
    <m/>
    <m/>
    <s v="110"/>
    <m/>
    <m/>
    <m/>
    <s v="n"/>
    <n v="0"/>
    <m/>
    <m/>
    <m/>
    <m/>
    <m/>
    <m/>
    <m/>
    <m/>
    <m/>
    <m/>
    <m/>
    <m/>
    <m/>
    <m/>
    <m/>
    <m/>
    <m/>
    <m/>
    <m/>
    <m/>
    <m/>
    <m/>
    <m/>
    <m/>
    <m/>
    <m/>
    <m/>
    <m/>
    <m/>
    <m/>
    <m/>
    <m/>
    <m/>
    <m/>
    <m/>
    <m/>
    <m/>
    <m/>
    <m/>
    <m/>
    <m/>
    <m/>
    <m/>
    <m/>
  </r>
  <r>
    <b v="0"/>
    <n v="1171"/>
    <s v="L-1557-315491930"/>
    <s v="1066961549"/>
    <m/>
    <s v="https://portal.dnb.de/opac.htm?method=simpleSearch&amp;cqlMode=true&amp;query=idn%3D1066961549"/>
    <s v="III 108, 4"/>
    <m/>
    <m/>
    <m/>
    <x v="0"/>
    <m/>
    <m/>
    <m/>
    <m/>
    <m/>
    <m/>
    <m/>
    <m/>
    <m/>
    <m/>
    <s v="DA"/>
    <m/>
    <m/>
    <m/>
    <m/>
    <x v="0"/>
    <m/>
    <m/>
    <m/>
    <m/>
    <m/>
    <m/>
    <m/>
    <m/>
    <m/>
    <m/>
    <m/>
    <m/>
    <m/>
    <m/>
    <m/>
    <m/>
    <m/>
    <m/>
    <m/>
    <m/>
    <m/>
    <m/>
    <m/>
    <m/>
    <m/>
    <m/>
    <m/>
    <n v="0"/>
    <m/>
    <m/>
    <m/>
    <m/>
    <m/>
    <m/>
    <m/>
    <m/>
    <m/>
    <m/>
    <m/>
    <m/>
    <m/>
    <m/>
    <m/>
    <m/>
    <m/>
    <m/>
    <m/>
    <m/>
    <m/>
    <m/>
    <m/>
    <m/>
    <m/>
    <m/>
    <m/>
    <m/>
    <m/>
    <m/>
    <m/>
    <m/>
    <m/>
    <m/>
    <m/>
    <m/>
    <m/>
    <m/>
    <m/>
    <m/>
    <m/>
    <m/>
    <m/>
    <m/>
  </r>
  <r>
    <b v="0"/>
    <n v="1178"/>
    <s v="L-1563-67490303X"/>
    <s v="120970370X"/>
    <m/>
    <s v="https://portal.dnb.de/opac.htm?method=simpleSearch&amp;cqlMode=true&amp;query=idn%3D120970370X"/>
    <s v="III 108, 4 (1. angebundenes Werk)"/>
    <m/>
    <m/>
    <m/>
    <x v="0"/>
    <m/>
    <m/>
    <m/>
    <m/>
    <m/>
    <m/>
    <m/>
    <m/>
    <m/>
    <m/>
    <m/>
    <m/>
    <m/>
    <m/>
    <m/>
    <x v="0"/>
    <m/>
    <m/>
    <m/>
    <m/>
    <m/>
    <m/>
    <m/>
    <m/>
    <m/>
    <m/>
    <m/>
    <m/>
    <m/>
    <m/>
    <m/>
    <m/>
    <m/>
    <m/>
    <m/>
    <m/>
    <m/>
    <m/>
    <m/>
    <m/>
    <m/>
    <m/>
    <m/>
    <n v="0"/>
    <m/>
    <m/>
    <m/>
    <m/>
    <m/>
    <m/>
    <m/>
    <m/>
    <m/>
    <m/>
    <m/>
    <m/>
    <m/>
    <m/>
    <m/>
    <m/>
    <m/>
    <m/>
    <m/>
    <m/>
    <m/>
    <m/>
    <m/>
    <m/>
    <m/>
    <m/>
    <m/>
    <m/>
    <m/>
    <m/>
    <m/>
    <m/>
    <m/>
    <m/>
    <m/>
    <m/>
    <m/>
    <m/>
    <m/>
    <m/>
    <m/>
    <m/>
    <m/>
    <m/>
  </r>
  <r>
    <b v="0"/>
    <n v="1179"/>
    <s v="L-1563-674895401"/>
    <s v="1209695812"/>
    <m/>
    <s v="https://portal.dnb.de/opac.htm?method=simpleSearch&amp;cqlMode=true&amp;query=idn%3D1209695812"/>
    <s v="III 108, 4 (2. angebundenes Werk)"/>
    <m/>
    <m/>
    <m/>
    <x v="0"/>
    <m/>
    <m/>
    <m/>
    <m/>
    <m/>
    <m/>
    <m/>
    <m/>
    <m/>
    <m/>
    <m/>
    <m/>
    <m/>
    <m/>
    <m/>
    <x v="0"/>
    <m/>
    <m/>
    <m/>
    <m/>
    <m/>
    <m/>
    <m/>
    <m/>
    <m/>
    <m/>
    <m/>
    <m/>
    <m/>
    <m/>
    <m/>
    <m/>
    <m/>
    <m/>
    <m/>
    <m/>
    <m/>
    <m/>
    <m/>
    <m/>
    <m/>
    <m/>
    <m/>
    <n v="0"/>
    <m/>
    <m/>
    <m/>
    <m/>
    <m/>
    <m/>
    <m/>
    <m/>
    <m/>
    <m/>
    <m/>
    <m/>
    <m/>
    <m/>
    <m/>
    <m/>
    <m/>
    <m/>
    <m/>
    <m/>
    <m/>
    <m/>
    <m/>
    <m/>
    <m/>
    <m/>
    <m/>
    <m/>
    <m/>
    <m/>
    <m/>
    <m/>
    <m/>
    <m/>
    <m/>
    <m/>
    <m/>
    <m/>
    <m/>
    <m/>
    <m/>
    <m/>
    <m/>
    <m/>
  </r>
  <r>
    <b v="1"/>
    <n v="1172"/>
    <s v="L-1544-315218762"/>
    <s v="106679863X"/>
    <s v="Aaf"/>
    <s v="https://portal.dnb.de/opac.htm?method=simpleSearch&amp;cqlMode=true&amp;query=idn%3D106679863X"/>
    <s v="III 108, 5"/>
    <s v="III 108, 5"/>
    <m/>
    <m/>
    <x v="1"/>
    <m/>
    <m/>
    <m/>
    <m/>
    <m/>
    <m/>
    <m/>
    <m/>
    <m/>
    <m/>
    <m/>
    <m/>
    <m/>
    <m/>
    <m/>
    <x v="2"/>
    <m/>
    <s v="x"/>
    <s v="h/E"/>
    <m/>
    <m/>
    <m/>
    <m/>
    <m/>
    <s v="Pa"/>
    <m/>
    <m/>
    <m/>
    <m/>
    <s v="x"/>
    <m/>
    <m/>
    <m/>
    <m/>
    <m/>
    <m/>
    <n v="0"/>
    <s v="x"/>
    <s v="110"/>
    <m/>
    <m/>
    <m/>
    <s v="n"/>
    <n v="0"/>
    <m/>
    <s v="Gewebe mit Papier"/>
    <m/>
    <m/>
    <m/>
    <m/>
    <m/>
    <m/>
    <m/>
    <m/>
    <m/>
    <m/>
    <m/>
    <m/>
    <m/>
    <m/>
    <m/>
    <m/>
    <m/>
    <m/>
    <m/>
    <m/>
    <m/>
    <m/>
    <m/>
    <m/>
    <m/>
    <m/>
    <m/>
    <m/>
    <m/>
    <m/>
    <m/>
    <m/>
    <m/>
    <m/>
    <m/>
    <m/>
    <m/>
    <m/>
    <m/>
    <m/>
    <m/>
    <m/>
  </r>
  <r>
    <b v="1"/>
    <n v="1180"/>
    <s v="L-1524-16738046X"/>
    <s v="999030736"/>
    <s v="Aal"/>
    <s v="https://portal.dnb.de/opac.htm?method=simpleSearch&amp;cqlMode=true&amp;query=idn%3D999030736"/>
    <s v="III 109, 1"/>
    <s v="III 109, 1"/>
    <m/>
    <m/>
    <x v="1"/>
    <m/>
    <m/>
    <m/>
    <m/>
    <m/>
    <m/>
    <m/>
    <m/>
    <m/>
    <m/>
    <m/>
    <m/>
    <m/>
    <m/>
    <m/>
    <x v="9"/>
    <m/>
    <m/>
    <s v="h/E"/>
    <m/>
    <m/>
    <m/>
    <m/>
    <m/>
    <s v="Pa"/>
    <m/>
    <m/>
    <m/>
    <m/>
    <m/>
    <m/>
    <m/>
    <m/>
    <m/>
    <m/>
    <m/>
    <m/>
    <m/>
    <s v="110"/>
    <m/>
    <s v="x"/>
    <s v="x"/>
    <s v="n"/>
    <n v="0"/>
    <m/>
    <m/>
    <m/>
    <m/>
    <m/>
    <m/>
    <m/>
    <m/>
    <m/>
    <m/>
    <m/>
    <m/>
    <m/>
    <m/>
    <m/>
    <m/>
    <m/>
    <m/>
    <m/>
    <m/>
    <m/>
    <m/>
    <m/>
    <m/>
    <m/>
    <m/>
    <m/>
    <m/>
    <m/>
    <m/>
    <m/>
    <m/>
    <m/>
    <m/>
    <m/>
    <m/>
    <m/>
    <m/>
    <m/>
    <m/>
    <m/>
    <m/>
    <m/>
    <m/>
  </r>
  <r>
    <b v="0"/>
    <n v="1181"/>
    <s v="L-1523-315469854"/>
    <s v="1066942218"/>
    <m/>
    <s v="https://portal.dnb.de/opac.htm?method=simpleSearch&amp;cqlMode=true&amp;query=idn%3D1066942218"/>
    <s v="III 109, 2"/>
    <m/>
    <m/>
    <m/>
    <x v="1"/>
    <m/>
    <m/>
    <m/>
    <m/>
    <m/>
    <m/>
    <m/>
    <m/>
    <m/>
    <m/>
    <m/>
    <m/>
    <m/>
    <m/>
    <m/>
    <x v="4"/>
    <s v="x"/>
    <m/>
    <s v="h/E"/>
    <m/>
    <m/>
    <m/>
    <m/>
    <m/>
    <s v="Pa"/>
    <s v="x"/>
    <m/>
    <m/>
    <m/>
    <m/>
    <m/>
    <m/>
    <m/>
    <m/>
    <m/>
    <m/>
    <m/>
    <m/>
    <s v="110"/>
    <m/>
    <m/>
    <m/>
    <s v="ja vor"/>
    <n v="1"/>
    <m/>
    <m/>
    <m/>
    <m/>
    <m/>
    <m/>
    <m/>
    <m/>
    <m/>
    <m/>
    <m/>
    <m/>
    <m/>
    <m/>
    <s v="v/h"/>
    <m/>
    <m/>
    <m/>
    <m/>
    <m/>
    <m/>
    <m/>
    <m/>
    <n v="1"/>
    <m/>
    <m/>
    <m/>
    <m/>
    <m/>
    <m/>
    <m/>
    <m/>
    <m/>
    <m/>
    <m/>
    <m/>
    <m/>
    <m/>
    <m/>
    <m/>
    <m/>
    <m/>
    <m/>
    <m/>
  </r>
  <r>
    <b v="1"/>
    <m/>
    <s v="L-9999-414378652"/>
    <s v="1138060933"/>
    <s v="Qd"/>
    <m/>
    <s v="III 109, 2"/>
    <s v="III 109, 2"/>
    <m/>
    <m/>
    <x v="0"/>
    <m/>
    <m/>
    <m/>
    <m/>
    <m/>
    <m/>
    <m/>
    <m/>
    <m/>
    <m/>
    <m/>
    <m/>
    <m/>
    <m/>
    <m/>
    <x v="0"/>
    <m/>
    <m/>
    <m/>
    <m/>
    <m/>
    <m/>
    <m/>
    <m/>
    <m/>
    <m/>
    <m/>
    <m/>
    <m/>
    <m/>
    <m/>
    <m/>
    <m/>
    <m/>
    <m/>
    <m/>
    <m/>
    <m/>
    <m/>
    <m/>
    <m/>
    <m/>
    <m/>
    <m/>
    <m/>
    <m/>
    <m/>
    <m/>
    <m/>
    <m/>
    <m/>
    <m/>
    <m/>
    <m/>
    <m/>
    <m/>
    <m/>
    <m/>
    <m/>
    <m/>
    <m/>
    <m/>
    <m/>
    <m/>
    <m/>
    <m/>
    <m/>
    <m/>
    <m/>
    <m/>
    <m/>
    <m/>
    <m/>
    <m/>
    <m/>
    <m/>
    <m/>
    <m/>
    <m/>
    <m/>
    <m/>
    <m/>
    <m/>
    <m/>
    <m/>
    <m/>
    <m/>
    <m/>
  </r>
  <r>
    <b v="0"/>
    <n v="1185"/>
    <s v="L-1523-678531870"/>
    <s v="1210935163"/>
    <m/>
    <s v="https://portal.dnb.de/opac.htm?method=simpleSearch&amp;cqlMode=true&amp;query=idn%3D1210935163"/>
    <s v="III 109, 2 (1. angebundenes Werk)"/>
    <m/>
    <m/>
    <m/>
    <x v="0"/>
    <m/>
    <m/>
    <m/>
    <m/>
    <m/>
    <m/>
    <m/>
    <m/>
    <m/>
    <m/>
    <m/>
    <m/>
    <m/>
    <m/>
    <m/>
    <x v="0"/>
    <m/>
    <m/>
    <m/>
    <m/>
    <m/>
    <m/>
    <m/>
    <m/>
    <m/>
    <m/>
    <m/>
    <m/>
    <m/>
    <m/>
    <m/>
    <m/>
    <m/>
    <m/>
    <m/>
    <m/>
    <m/>
    <m/>
    <m/>
    <m/>
    <m/>
    <m/>
    <m/>
    <n v="0"/>
    <m/>
    <m/>
    <m/>
    <m/>
    <m/>
    <m/>
    <m/>
    <m/>
    <m/>
    <m/>
    <m/>
    <m/>
    <m/>
    <m/>
    <m/>
    <m/>
    <m/>
    <m/>
    <m/>
    <m/>
    <m/>
    <m/>
    <m/>
    <m/>
    <m/>
    <m/>
    <m/>
    <m/>
    <m/>
    <m/>
    <m/>
    <m/>
    <m/>
    <m/>
    <m/>
    <m/>
    <m/>
    <m/>
    <m/>
    <m/>
    <m/>
    <m/>
    <m/>
    <m/>
  </r>
  <r>
    <b v="0"/>
    <n v="1186"/>
    <s v="L-1523-679441379"/>
    <s v="1211353079"/>
    <m/>
    <s v="https://portal.dnb.de/opac.htm?method=simpleSearch&amp;cqlMode=true&amp;query=idn%3D1211353079"/>
    <s v="III 109, 2 (2. angebundenes Werk)"/>
    <m/>
    <m/>
    <m/>
    <x v="0"/>
    <m/>
    <m/>
    <m/>
    <m/>
    <m/>
    <m/>
    <m/>
    <m/>
    <m/>
    <m/>
    <m/>
    <m/>
    <m/>
    <m/>
    <m/>
    <x v="0"/>
    <m/>
    <m/>
    <m/>
    <m/>
    <m/>
    <m/>
    <m/>
    <m/>
    <m/>
    <m/>
    <m/>
    <m/>
    <m/>
    <m/>
    <m/>
    <m/>
    <m/>
    <m/>
    <m/>
    <m/>
    <m/>
    <m/>
    <m/>
    <m/>
    <m/>
    <m/>
    <m/>
    <n v="0"/>
    <m/>
    <m/>
    <m/>
    <m/>
    <m/>
    <m/>
    <m/>
    <m/>
    <m/>
    <m/>
    <m/>
    <m/>
    <m/>
    <m/>
    <m/>
    <m/>
    <m/>
    <m/>
    <m/>
    <m/>
    <m/>
    <m/>
    <m/>
    <m/>
    <m/>
    <m/>
    <m/>
    <m/>
    <m/>
    <m/>
    <m/>
    <m/>
    <m/>
    <m/>
    <m/>
    <m/>
    <m/>
    <m/>
    <m/>
    <m/>
    <m/>
    <m/>
    <m/>
    <m/>
  </r>
  <r>
    <b v="1"/>
    <n v="1182"/>
    <s v="L-1523-315494522"/>
    <s v="1066964297"/>
    <s v="Aaf"/>
    <s v="https://portal.dnb.de/opac.htm?method=simpleSearch&amp;cqlMode=true&amp;query=idn%3D1066964297"/>
    <s v="III 109, 3"/>
    <s v="III 109, 3"/>
    <m/>
    <m/>
    <x v="1"/>
    <m/>
    <m/>
    <m/>
    <m/>
    <m/>
    <m/>
    <m/>
    <m/>
    <m/>
    <m/>
    <m/>
    <m/>
    <m/>
    <m/>
    <m/>
    <x v="4"/>
    <s v="x"/>
    <m/>
    <s v="h/E"/>
    <m/>
    <m/>
    <m/>
    <m/>
    <m/>
    <s v="Pa"/>
    <s v="x"/>
    <m/>
    <m/>
    <m/>
    <m/>
    <m/>
    <m/>
    <m/>
    <m/>
    <m/>
    <m/>
    <m/>
    <m/>
    <s v="110"/>
    <m/>
    <m/>
    <m/>
    <s v="ja vor"/>
    <n v="1"/>
    <m/>
    <m/>
    <m/>
    <m/>
    <m/>
    <m/>
    <m/>
    <m/>
    <m/>
    <m/>
    <m/>
    <m/>
    <m/>
    <m/>
    <s v="v"/>
    <m/>
    <m/>
    <m/>
    <m/>
    <m/>
    <m/>
    <m/>
    <m/>
    <n v="1"/>
    <m/>
    <m/>
    <m/>
    <m/>
    <m/>
    <m/>
    <m/>
    <m/>
    <m/>
    <m/>
    <m/>
    <m/>
    <m/>
    <m/>
    <m/>
    <m/>
    <m/>
    <m/>
    <m/>
    <m/>
  </r>
  <r>
    <b v="0"/>
    <n v="1183"/>
    <s v="L-1524-315492341"/>
    <s v="1066961948"/>
    <m/>
    <s v="https://portal.dnb.de/opac.htm?method=simpleSearch&amp;cqlMode=true&amp;query=idn%3D1066961948"/>
    <s v="III 109, 4"/>
    <m/>
    <m/>
    <m/>
    <x v="1"/>
    <m/>
    <m/>
    <m/>
    <m/>
    <m/>
    <m/>
    <m/>
    <m/>
    <m/>
    <m/>
    <m/>
    <m/>
    <m/>
    <m/>
    <m/>
    <x v="6"/>
    <s v="x"/>
    <m/>
    <s v="h/E"/>
    <m/>
    <m/>
    <m/>
    <m/>
    <m/>
    <s v="Pa"/>
    <m/>
    <m/>
    <m/>
    <m/>
    <m/>
    <m/>
    <m/>
    <m/>
    <m/>
    <m/>
    <m/>
    <m/>
    <m/>
    <s v="110"/>
    <m/>
    <m/>
    <m/>
    <s v="n"/>
    <n v="0"/>
    <m/>
    <m/>
    <m/>
    <m/>
    <m/>
    <m/>
    <m/>
    <m/>
    <m/>
    <m/>
    <m/>
    <m/>
    <m/>
    <m/>
    <m/>
    <m/>
    <m/>
    <m/>
    <m/>
    <m/>
    <m/>
    <m/>
    <m/>
    <m/>
    <m/>
    <m/>
    <m/>
    <m/>
    <m/>
    <m/>
    <m/>
    <m/>
    <m/>
    <m/>
    <m/>
    <m/>
    <m/>
    <m/>
    <m/>
    <m/>
    <m/>
    <m/>
    <m/>
    <m/>
  </r>
  <r>
    <b v="1"/>
    <m/>
    <s v="L-9999-414828453"/>
    <s v="1138311448"/>
    <s v="Qd"/>
    <m/>
    <s v="III 109, 4"/>
    <s v="III 109, 4"/>
    <m/>
    <m/>
    <x v="0"/>
    <m/>
    <m/>
    <m/>
    <m/>
    <m/>
    <m/>
    <m/>
    <m/>
    <m/>
    <m/>
    <m/>
    <m/>
    <m/>
    <m/>
    <m/>
    <x v="0"/>
    <m/>
    <m/>
    <m/>
    <m/>
    <m/>
    <m/>
    <m/>
    <m/>
    <m/>
    <m/>
    <m/>
    <m/>
    <m/>
    <m/>
    <m/>
    <m/>
    <m/>
    <m/>
    <m/>
    <m/>
    <m/>
    <m/>
    <m/>
    <m/>
    <m/>
    <m/>
    <m/>
    <m/>
    <m/>
    <m/>
    <m/>
    <m/>
    <m/>
    <m/>
    <m/>
    <m/>
    <m/>
    <m/>
    <m/>
    <m/>
    <m/>
    <m/>
    <m/>
    <m/>
    <m/>
    <m/>
    <m/>
    <m/>
    <m/>
    <m/>
    <m/>
    <m/>
    <m/>
    <m/>
    <m/>
    <m/>
    <m/>
    <m/>
    <m/>
    <m/>
    <m/>
    <m/>
    <m/>
    <m/>
    <m/>
    <m/>
    <m/>
    <m/>
    <m/>
    <m/>
    <m/>
    <m/>
  </r>
  <r>
    <b v="0"/>
    <n v="1187"/>
    <s v="L-1879-670535966"/>
    <s v="1208644882"/>
    <m/>
    <s v="https://portal.dnb.de/opac.htm?method=simpleSearch&amp;cqlMode=true&amp;query=idn%3D1208644882"/>
    <s v="III 109, 4 (1. angebundenes Werk)"/>
    <m/>
    <m/>
    <m/>
    <x v="0"/>
    <m/>
    <m/>
    <m/>
    <m/>
    <m/>
    <m/>
    <m/>
    <m/>
    <m/>
    <m/>
    <m/>
    <m/>
    <m/>
    <m/>
    <m/>
    <x v="0"/>
    <m/>
    <m/>
    <m/>
    <m/>
    <m/>
    <m/>
    <m/>
    <m/>
    <m/>
    <m/>
    <m/>
    <m/>
    <m/>
    <m/>
    <m/>
    <m/>
    <m/>
    <m/>
    <m/>
    <m/>
    <m/>
    <m/>
    <m/>
    <m/>
    <m/>
    <m/>
    <m/>
    <n v="0"/>
    <m/>
    <m/>
    <m/>
    <m/>
    <m/>
    <m/>
    <m/>
    <m/>
    <m/>
    <m/>
    <m/>
    <m/>
    <m/>
    <m/>
    <m/>
    <m/>
    <m/>
    <m/>
    <m/>
    <m/>
    <m/>
    <m/>
    <m/>
    <m/>
    <m/>
    <m/>
    <m/>
    <m/>
    <m/>
    <m/>
    <m/>
    <m/>
    <m/>
    <m/>
    <m/>
    <m/>
    <m/>
    <m/>
    <m/>
    <m/>
    <m/>
    <m/>
    <m/>
    <m/>
  </r>
  <r>
    <b v="0"/>
    <n v="1188"/>
    <s v="L-1880-670535192"/>
    <s v="1208643959"/>
    <m/>
    <s v="https://portal.dnb.de/opac.htm?method=simpleSearch&amp;cqlMode=true&amp;query=idn%3D1208643959"/>
    <s v="III 109, 4 (2.angebundenes Werk)"/>
    <m/>
    <m/>
    <m/>
    <x v="0"/>
    <m/>
    <m/>
    <m/>
    <m/>
    <m/>
    <m/>
    <m/>
    <m/>
    <m/>
    <m/>
    <m/>
    <m/>
    <m/>
    <m/>
    <m/>
    <x v="0"/>
    <m/>
    <m/>
    <m/>
    <m/>
    <m/>
    <m/>
    <m/>
    <m/>
    <m/>
    <m/>
    <m/>
    <m/>
    <m/>
    <m/>
    <m/>
    <m/>
    <m/>
    <m/>
    <m/>
    <m/>
    <m/>
    <m/>
    <m/>
    <m/>
    <m/>
    <m/>
    <m/>
    <n v="0"/>
    <m/>
    <m/>
    <m/>
    <m/>
    <m/>
    <m/>
    <m/>
    <m/>
    <m/>
    <m/>
    <m/>
    <m/>
    <m/>
    <m/>
    <m/>
    <m/>
    <m/>
    <m/>
    <m/>
    <m/>
    <m/>
    <m/>
    <m/>
    <m/>
    <m/>
    <m/>
    <m/>
    <m/>
    <m/>
    <m/>
    <m/>
    <m/>
    <m/>
    <m/>
    <m/>
    <m/>
    <m/>
    <m/>
    <m/>
    <m/>
    <m/>
    <m/>
    <m/>
    <m/>
  </r>
  <r>
    <b v="0"/>
    <n v="1189"/>
    <s v="L-1858-67053563X"/>
    <s v="994405022"/>
    <m/>
    <s v="https://portal.dnb.de/opac.htm?method=simpleSearch&amp;cqlMode=true&amp;query=idn%3D994405022"/>
    <s v="III 109, 4 (3. angebundenes Werk)"/>
    <m/>
    <m/>
    <m/>
    <x v="0"/>
    <m/>
    <m/>
    <m/>
    <m/>
    <m/>
    <m/>
    <m/>
    <m/>
    <m/>
    <m/>
    <m/>
    <m/>
    <m/>
    <m/>
    <m/>
    <x v="0"/>
    <m/>
    <m/>
    <m/>
    <m/>
    <m/>
    <m/>
    <m/>
    <m/>
    <m/>
    <m/>
    <m/>
    <m/>
    <m/>
    <m/>
    <m/>
    <m/>
    <m/>
    <m/>
    <m/>
    <m/>
    <m/>
    <m/>
    <m/>
    <m/>
    <m/>
    <m/>
    <m/>
    <n v="0"/>
    <m/>
    <m/>
    <m/>
    <m/>
    <m/>
    <m/>
    <m/>
    <m/>
    <m/>
    <m/>
    <m/>
    <m/>
    <m/>
    <m/>
    <m/>
    <m/>
    <m/>
    <m/>
    <m/>
    <m/>
    <m/>
    <m/>
    <m/>
    <m/>
    <m/>
    <m/>
    <m/>
    <m/>
    <m/>
    <m/>
    <m/>
    <m/>
    <m/>
    <m/>
    <m/>
    <m/>
    <m/>
    <m/>
    <m/>
    <m/>
    <m/>
    <m/>
    <m/>
    <m/>
  </r>
  <r>
    <b v="0"/>
    <n v="1190"/>
    <s v="L-1870-670534641"/>
    <s v="10730419"/>
    <m/>
    <s v="https://portal.dnb.de/opac.htm?method=simpleSearch&amp;cqlMode=true&amp;query=idn%3D10730419"/>
    <s v="III 109, 4 (angebunden)"/>
    <m/>
    <m/>
    <m/>
    <x v="0"/>
    <m/>
    <m/>
    <m/>
    <m/>
    <m/>
    <m/>
    <m/>
    <m/>
    <m/>
    <m/>
    <m/>
    <m/>
    <m/>
    <m/>
    <m/>
    <x v="0"/>
    <m/>
    <m/>
    <m/>
    <m/>
    <m/>
    <m/>
    <m/>
    <m/>
    <m/>
    <m/>
    <m/>
    <m/>
    <m/>
    <m/>
    <m/>
    <m/>
    <m/>
    <m/>
    <m/>
    <m/>
    <m/>
    <m/>
    <m/>
    <m/>
    <m/>
    <m/>
    <m/>
    <n v="0"/>
    <m/>
    <m/>
    <m/>
    <m/>
    <m/>
    <m/>
    <m/>
    <m/>
    <m/>
    <m/>
    <m/>
    <m/>
    <m/>
    <m/>
    <m/>
    <m/>
    <m/>
    <m/>
    <m/>
    <m/>
    <m/>
    <m/>
    <m/>
    <m/>
    <m/>
    <m/>
    <m/>
    <m/>
    <m/>
    <m/>
    <m/>
    <m/>
    <m/>
    <m/>
    <m/>
    <m/>
    <m/>
    <m/>
    <m/>
    <m/>
    <m/>
    <m/>
    <m/>
    <m/>
  </r>
  <r>
    <b v="1"/>
    <n v="1184"/>
    <s v="L-1540-315487720"/>
    <s v="106695710X"/>
    <s v="Aaf"/>
    <s v="https://portal.dnb.de/opac.htm?method=simpleSearch&amp;cqlMode=true&amp;query=idn%3D106695710X"/>
    <s v="III 109, 5"/>
    <s v="III 109, 5"/>
    <m/>
    <m/>
    <x v="1"/>
    <m/>
    <m/>
    <m/>
    <m/>
    <m/>
    <m/>
    <m/>
    <m/>
    <m/>
    <m/>
    <m/>
    <m/>
    <m/>
    <m/>
    <m/>
    <x v="7"/>
    <s v="x"/>
    <m/>
    <s v="h/E"/>
    <m/>
    <m/>
    <m/>
    <m/>
    <m/>
    <s v="Pa"/>
    <m/>
    <m/>
    <m/>
    <m/>
    <m/>
    <m/>
    <m/>
    <m/>
    <m/>
    <m/>
    <m/>
    <m/>
    <m/>
    <s v="110"/>
    <m/>
    <m/>
    <m/>
    <s v="n"/>
    <n v="0"/>
    <m/>
    <m/>
    <m/>
    <s v="x"/>
    <m/>
    <m/>
    <m/>
    <m/>
    <m/>
    <m/>
    <m/>
    <m/>
    <m/>
    <m/>
    <m/>
    <m/>
    <m/>
    <m/>
    <m/>
    <m/>
    <m/>
    <m/>
    <m/>
    <m/>
    <m/>
    <m/>
    <m/>
    <m/>
    <m/>
    <m/>
    <m/>
    <m/>
    <m/>
    <m/>
    <m/>
    <m/>
    <m/>
    <m/>
    <m/>
    <m/>
    <m/>
    <m/>
    <m/>
    <m/>
  </r>
  <r>
    <b v="1"/>
    <n v="1191"/>
    <s v="L-1525-315494344"/>
    <s v="1066964122"/>
    <s v="Aaf"/>
    <s v="https://portal.dnb.de/opac.htm?method=simpleSearch&amp;cqlMode=true&amp;query=idn%3D1066964122"/>
    <s v="III 110, 1"/>
    <s v="III 110, 1"/>
    <m/>
    <m/>
    <x v="1"/>
    <m/>
    <m/>
    <m/>
    <m/>
    <m/>
    <m/>
    <m/>
    <m/>
    <m/>
    <m/>
    <m/>
    <m/>
    <m/>
    <m/>
    <m/>
    <x v="3"/>
    <m/>
    <s v="x"/>
    <s v="f"/>
    <m/>
    <m/>
    <m/>
    <m/>
    <m/>
    <s v="Pa"/>
    <m/>
    <m/>
    <m/>
    <m/>
    <m/>
    <m/>
    <m/>
    <m/>
    <m/>
    <m/>
    <m/>
    <m/>
    <m/>
    <s v="110"/>
    <m/>
    <m/>
    <m/>
    <s v="n"/>
    <n v="0"/>
    <m/>
    <m/>
    <m/>
    <m/>
    <s v="x sauer"/>
    <m/>
    <s v="x"/>
    <m/>
    <m/>
    <s v="Buchschuh (abriebgefährdet)"/>
    <m/>
    <m/>
    <m/>
    <m/>
    <m/>
    <m/>
    <m/>
    <m/>
    <m/>
    <m/>
    <m/>
    <m/>
    <m/>
    <m/>
    <m/>
    <m/>
    <m/>
    <m/>
    <m/>
    <m/>
    <m/>
    <m/>
    <m/>
    <m/>
    <m/>
    <m/>
    <m/>
    <m/>
    <m/>
    <m/>
    <m/>
    <m/>
    <m/>
    <m/>
  </r>
  <r>
    <b v="1"/>
    <n v="1192"/>
    <s v="L-1559-180416669"/>
    <s v="1003676618"/>
    <s v="Aal"/>
    <s v="https://portal.dnb.de/opac.htm?method=simpleSearch&amp;cqlMode=true&amp;query=idn%3D1003676618"/>
    <s v="III 110, 2"/>
    <s v="III 110, 2"/>
    <m/>
    <m/>
    <x v="1"/>
    <m/>
    <m/>
    <m/>
    <m/>
    <m/>
    <m/>
    <m/>
    <m/>
    <m/>
    <m/>
    <m/>
    <m/>
    <m/>
    <m/>
    <m/>
    <x v="5"/>
    <m/>
    <s v="x"/>
    <s v="h/E"/>
    <m/>
    <m/>
    <m/>
    <m/>
    <m/>
    <s v="Pa"/>
    <m/>
    <m/>
    <m/>
    <m/>
    <m/>
    <m/>
    <m/>
    <m/>
    <m/>
    <m/>
    <m/>
    <m/>
    <m/>
    <s v="110"/>
    <m/>
    <m/>
    <m/>
    <s v="n"/>
    <n v="0"/>
    <m/>
    <m/>
    <m/>
    <m/>
    <m/>
    <m/>
    <m/>
    <m/>
    <m/>
    <m/>
    <m/>
    <m/>
    <m/>
    <m/>
    <m/>
    <m/>
    <m/>
    <m/>
    <m/>
    <m/>
    <m/>
    <m/>
    <m/>
    <m/>
    <m/>
    <m/>
    <m/>
    <m/>
    <m/>
    <m/>
    <m/>
    <m/>
    <m/>
    <m/>
    <m/>
    <m/>
    <m/>
    <m/>
    <m/>
    <m/>
    <m/>
    <m/>
    <m/>
    <m/>
  </r>
  <r>
    <b v="1"/>
    <n v="1193"/>
    <s v="L-1519-315487658"/>
    <s v="1066957037"/>
    <s v="Aaf"/>
    <s v="https://portal.dnb.de/opac.htm?method=simpleSearch&amp;cqlMode=true&amp;query=idn%3D1066957037"/>
    <s v="III 110, 3"/>
    <s v="III 110, 3"/>
    <m/>
    <m/>
    <x v="1"/>
    <m/>
    <m/>
    <m/>
    <m/>
    <m/>
    <m/>
    <m/>
    <m/>
    <m/>
    <m/>
    <m/>
    <m/>
    <m/>
    <m/>
    <m/>
    <x v="5"/>
    <s v="x"/>
    <m/>
    <s v="h/E"/>
    <m/>
    <m/>
    <m/>
    <m/>
    <m/>
    <s v="Pa"/>
    <m/>
    <m/>
    <m/>
    <m/>
    <m/>
    <m/>
    <m/>
    <m/>
    <m/>
    <m/>
    <m/>
    <m/>
    <m/>
    <s v="110"/>
    <m/>
    <m/>
    <m/>
    <s v="n"/>
    <n v="0"/>
    <m/>
    <m/>
    <m/>
    <m/>
    <m/>
    <m/>
    <m/>
    <m/>
    <m/>
    <m/>
    <m/>
    <m/>
    <m/>
    <m/>
    <m/>
    <m/>
    <m/>
    <m/>
    <m/>
    <m/>
    <m/>
    <m/>
    <m/>
    <m/>
    <m/>
    <m/>
    <m/>
    <m/>
    <m/>
    <m/>
    <m/>
    <m/>
    <m/>
    <m/>
    <m/>
    <m/>
    <m/>
    <m/>
    <m/>
    <m/>
    <m/>
    <m/>
    <m/>
    <m/>
  </r>
  <r>
    <b v="0"/>
    <m/>
    <m/>
    <m/>
    <m/>
    <m/>
    <s v="III 110, 4"/>
    <m/>
    <m/>
    <m/>
    <x v="1"/>
    <m/>
    <m/>
    <m/>
    <m/>
    <m/>
    <m/>
    <m/>
    <m/>
    <m/>
    <m/>
    <m/>
    <m/>
    <m/>
    <m/>
    <m/>
    <x v="5"/>
    <m/>
    <m/>
    <s v="h/E"/>
    <m/>
    <m/>
    <m/>
    <m/>
    <m/>
    <s v="Pa"/>
    <m/>
    <m/>
    <m/>
    <m/>
    <m/>
    <m/>
    <m/>
    <m/>
    <m/>
    <m/>
    <m/>
    <m/>
    <m/>
    <s v="110"/>
    <m/>
    <m/>
    <m/>
    <s v="n"/>
    <n v="0"/>
    <m/>
    <m/>
    <m/>
    <m/>
    <m/>
    <m/>
    <m/>
    <m/>
    <m/>
    <m/>
    <m/>
    <m/>
    <m/>
    <m/>
    <m/>
    <m/>
    <m/>
    <m/>
    <m/>
    <m/>
    <m/>
    <m/>
    <m/>
    <m/>
    <m/>
    <m/>
    <m/>
    <m/>
    <m/>
    <m/>
    <m/>
    <m/>
    <m/>
    <m/>
    <m/>
    <m/>
    <m/>
    <m/>
    <m/>
    <m/>
    <m/>
    <m/>
    <m/>
    <m/>
  </r>
  <r>
    <b v="1"/>
    <m/>
    <s v="L-1530-833778196"/>
    <s v="1268682446"/>
    <s v="Aa"/>
    <m/>
    <s v="III 110, 4"/>
    <s v="III 110, 4"/>
    <m/>
    <m/>
    <x v="0"/>
    <m/>
    <m/>
    <m/>
    <m/>
    <m/>
    <m/>
    <m/>
    <m/>
    <m/>
    <m/>
    <m/>
    <m/>
    <m/>
    <m/>
    <m/>
    <x v="0"/>
    <m/>
    <m/>
    <m/>
    <m/>
    <m/>
    <m/>
    <m/>
    <m/>
    <m/>
    <m/>
    <m/>
    <m/>
    <m/>
    <m/>
    <m/>
    <m/>
    <m/>
    <m/>
    <m/>
    <m/>
    <m/>
    <m/>
    <m/>
    <m/>
    <m/>
    <m/>
    <m/>
    <m/>
    <m/>
    <m/>
    <m/>
    <m/>
    <m/>
    <m/>
    <m/>
    <m/>
    <m/>
    <m/>
    <m/>
    <m/>
    <m/>
    <m/>
    <m/>
    <m/>
    <m/>
    <m/>
    <m/>
    <m/>
    <m/>
    <m/>
    <m/>
    <m/>
    <m/>
    <m/>
    <m/>
    <m/>
    <m/>
    <m/>
    <m/>
    <m/>
    <m/>
    <m/>
    <m/>
    <m/>
    <m/>
    <m/>
    <m/>
    <m/>
    <m/>
    <m/>
    <m/>
    <m/>
  </r>
  <r>
    <b v="1"/>
    <n v="1194"/>
    <s v="L-1546-175573042"/>
    <s v="1001795830"/>
    <s v="Aal"/>
    <s v="https://portal.dnb.de/opac.htm?method=simpleSearch&amp;cqlMode=true&amp;query=idn%3D1001795830"/>
    <s v="III 110, 5"/>
    <s v="III 110, 5"/>
    <m/>
    <m/>
    <x v="1"/>
    <m/>
    <m/>
    <m/>
    <m/>
    <m/>
    <m/>
    <m/>
    <m/>
    <m/>
    <m/>
    <m/>
    <m/>
    <m/>
    <m/>
    <m/>
    <x v="10"/>
    <m/>
    <m/>
    <m/>
    <m/>
    <m/>
    <m/>
    <m/>
    <m/>
    <s v="Pa"/>
    <m/>
    <m/>
    <m/>
    <m/>
    <m/>
    <m/>
    <m/>
    <m/>
    <m/>
    <m/>
    <m/>
    <m/>
    <m/>
    <s v="nur 110"/>
    <m/>
    <s v="x"/>
    <s v="x"/>
    <s v="n"/>
    <n v="0"/>
    <m/>
    <m/>
    <m/>
    <m/>
    <m/>
    <m/>
    <m/>
    <m/>
    <m/>
    <s v="Jurismappe"/>
    <m/>
    <m/>
    <m/>
    <m/>
    <m/>
    <m/>
    <m/>
    <m/>
    <m/>
    <m/>
    <m/>
    <m/>
    <m/>
    <m/>
    <m/>
    <m/>
    <m/>
    <m/>
    <m/>
    <m/>
    <m/>
    <m/>
    <m/>
    <m/>
    <m/>
    <m/>
    <m/>
    <m/>
    <m/>
    <m/>
    <m/>
    <m/>
    <m/>
    <m/>
  </r>
  <r>
    <b v="1"/>
    <n v="1195"/>
    <s v="L-1583-315465247"/>
    <s v="1066937397"/>
    <s v="Aaf"/>
    <s v="https://portal.dnb.de/opac.htm?method=simpleSearch&amp;cqlMode=true&amp;query=idn%3D1066937397"/>
    <s v="III 110, 6"/>
    <s v="III 110, 6"/>
    <m/>
    <m/>
    <x v="2"/>
    <m/>
    <m/>
    <m/>
    <m/>
    <m/>
    <m/>
    <m/>
    <m/>
    <m/>
    <m/>
    <m/>
    <m/>
    <m/>
    <m/>
    <m/>
    <x v="3"/>
    <m/>
    <m/>
    <s v="h"/>
    <m/>
    <m/>
    <m/>
    <m/>
    <m/>
    <s v="Pa"/>
    <m/>
    <m/>
    <m/>
    <m/>
    <m/>
    <m/>
    <m/>
    <m/>
    <m/>
    <m/>
    <m/>
    <m/>
    <m/>
    <s v="60"/>
    <m/>
    <m/>
    <m/>
    <s v="n"/>
    <n v="0"/>
    <m/>
    <s v="Gewebe mit Papier"/>
    <m/>
    <m/>
    <m/>
    <m/>
    <m/>
    <m/>
    <m/>
    <m/>
    <m/>
    <m/>
    <m/>
    <m/>
    <m/>
    <m/>
    <m/>
    <m/>
    <m/>
    <m/>
    <m/>
    <m/>
    <m/>
    <m/>
    <m/>
    <m/>
    <m/>
    <m/>
    <m/>
    <m/>
    <m/>
    <m/>
    <m/>
    <m/>
    <m/>
    <m/>
    <m/>
    <m/>
    <m/>
    <m/>
    <m/>
    <m/>
    <m/>
    <m/>
  </r>
  <r>
    <b v="0"/>
    <n v="1196"/>
    <s v="L-1521-315490349"/>
    <s v="106695982X"/>
    <m/>
    <s v="https://portal.dnb.de/opac.htm?method=simpleSearch&amp;cqlMode=true&amp;query=idn%3D106695982X"/>
    <s v="III 110, 7"/>
    <m/>
    <m/>
    <m/>
    <x v="0"/>
    <m/>
    <m/>
    <m/>
    <m/>
    <m/>
    <m/>
    <m/>
    <m/>
    <m/>
    <m/>
    <s v="DA"/>
    <m/>
    <m/>
    <m/>
    <m/>
    <x v="0"/>
    <m/>
    <m/>
    <m/>
    <m/>
    <m/>
    <m/>
    <m/>
    <m/>
    <m/>
    <m/>
    <m/>
    <m/>
    <m/>
    <m/>
    <m/>
    <m/>
    <m/>
    <m/>
    <m/>
    <m/>
    <m/>
    <m/>
    <m/>
    <m/>
    <m/>
    <m/>
    <m/>
    <n v="0"/>
    <m/>
    <m/>
    <m/>
    <m/>
    <m/>
    <m/>
    <m/>
    <m/>
    <m/>
    <m/>
    <m/>
    <m/>
    <m/>
    <m/>
    <m/>
    <m/>
    <m/>
    <m/>
    <m/>
    <m/>
    <m/>
    <m/>
    <m/>
    <m/>
    <m/>
    <m/>
    <m/>
    <m/>
    <m/>
    <m/>
    <m/>
    <m/>
    <m/>
    <m/>
    <m/>
    <m/>
    <m/>
    <m/>
    <m/>
    <m/>
    <m/>
    <m/>
    <m/>
    <m/>
  </r>
  <r>
    <b v="1"/>
    <n v="1197"/>
    <s v="L-1546-15823796X"/>
    <s v="994870507"/>
    <s v="Aal"/>
    <s v="https://portal.dnb.de/opac.htm?method=simpleSearch&amp;cqlMode=true&amp;query=idn%3D994870507"/>
    <s v="III 110, 8"/>
    <s v="III 110, 8"/>
    <m/>
    <m/>
    <x v="1"/>
    <m/>
    <m/>
    <m/>
    <m/>
    <m/>
    <m/>
    <m/>
    <m/>
    <m/>
    <m/>
    <m/>
    <m/>
    <m/>
    <m/>
    <m/>
    <x v="9"/>
    <m/>
    <m/>
    <s v="h/E"/>
    <m/>
    <m/>
    <m/>
    <m/>
    <m/>
    <s v="Pa"/>
    <m/>
    <m/>
    <m/>
    <m/>
    <m/>
    <m/>
    <m/>
    <m/>
    <m/>
    <m/>
    <m/>
    <m/>
    <m/>
    <s v="110"/>
    <m/>
    <m/>
    <m/>
    <s v="n"/>
    <n v="0"/>
    <m/>
    <m/>
    <m/>
    <m/>
    <m/>
    <m/>
    <m/>
    <m/>
    <m/>
    <m/>
    <m/>
    <m/>
    <m/>
    <m/>
    <m/>
    <m/>
    <m/>
    <m/>
    <m/>
    <m/>
    <m/>
    <m/>
    <m/>
    <m/>
    <m/>
    <m/>
    <m/>
    <m/>
    <m/>
    <m/>
    <m/>
    <m/>
    <m/>
    <m/>
    <m/>
    <m/>
    <m/>
    <m/>
    <m/>
    <m/>
    <m/>
    <m/>
    <m/>
    <m/>
  </r>
  <r>
    <b v="0"/>
    <m/>
    <m/>
    <m/>
    <m/>
    <m/>
    <s v="Testsignatur 2022"/>
    <m/>
    <m/>
    <m/>
    <x v="0"/>
    <m/>
    <m/>
    <m/>
    <m/>
    <m/>
    <m/>
    <m/>
    <m/>
    <m/>
    <m/>
    <m/>
    <m/>
    <m/>
    <m/>
    <m/>
    <x v="2"/>
    <m/>
    <m/>
    <s v="f"/>
    <m/>
    <m/>
    <m/>
    <m/>
    <m/>
    <m/>
    <m/>
    <m/>
    <m/>
    <m/>
    <m/>
    <m/>
    <m/>
    <m/>
    <m/>
    <m/>
    <m/>
    <m/>
    <m/>
    <m/>
    <m/>
    <m/>
    <m/>
    <m/>
    <n v="0"/>
    <m/>
    <m/>
    <m/>
    <m/>
    <m/>
    <m/>
    <m/>
    <m/>
    <m/>
    <m/>
    <m/>
    <m/>
    <m/>
    <m/>
    <m/>
    <m/>
    <m/>
    <m/>
    <m/>
    <m/>
    <m/>
    <m/>
    <m/>
    <m/>
    <m/>
    <m/>
    <m/>
    <m/>
    <m/>
    <m/>
    <m/>
    <m/>
    <m/>
    <m/>
    <m/>
    <m/>
    <m/>
    <m/>
    <m/>
    <m/>
    <m/>
    <m/>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1" cacheId="8" dataOnRows="0" dataCaption="Werte"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2:N9" firstHeaderRow="1" firstDataRow="2" firstDataCol="1"/>
  <pivotFields count="99">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6">
        <item t="data" sd="1" x="4"/>
        <item t="data" sd="1" x="1"/>
        <item t="data" sd="1" x="2"/>
        <item t="data" sd="1" x="3"/>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13">
        <item t="data" sd="1" x="10"/>
        <item t="data" sd="1" x="4"/>
        <item t="data" sd="1" x="3"/>
        <item t="data" sd="1" x="11"/>
        <item t="data" sd="1" x="6"/>
        <item t="data" sd="1" x="9"/>
        <item t="data" sd="1" x="2"/>
        <item t="data" sd="1" x="1"/>
        <item t="data" sd="1" x="5"/>
        <item t="data" sd="1" x="7"/>
        <item t="data" sd="1" x="8"/>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10"/>
  </rowFields>
  <rowItems count="6">
    <i t="data" r="0" i="0">
      <x v="0"/>
    </i>
    <i t="data" r="0" i="0">
      <x v="1"/>
    </i>
    <i t="data" r="0" i="0">
      <x v="2"/>
    </i>
    <i t="data" r="0" i="0">
      <x v="3"/>
    </i>
    <i t="data" r="0" i="0">
      <x v="4"/>
    </i>
    <i t="grand" r="0" i="0">
      <x v="0"/>
    </i>
  </rowItems>
  <colFields count="1">
    <field x="26"/>
  </colFields>
  <colItems count="13">
    <i t="data" r="0" i="0">
      <x v="0"/>
    </i>
    <i t="data" r="0" i="0">
      <x v="1"/>
    </i>
    <i t="data" r="0" i="0">
      <x v="2"/>
    </i>
    <i t="data" r="0" i="0">
      <x v="3"/>
    </i>
    <i t="data" r="0" i="0">
      <x v="4"/>
    </i>
    <i t="data" r="0" i="0">
      <x v="5"/>
    </i>
    <i t="data" r="0" i="0">
      <x v="6"/>
    </i>
    <i t="data" r="0" i="0">
      <x v="7"/>
    </i>
    <i t="data" r="0" i="0">
      <x v="8"/>
    </i>
    <i t="data" r="0" i="0">
      <x v="9"/>
    </i>
    <i t="data" r="0" i="0">
      <x v="10"/>
    </i>
    <i t="data" r="0" i="0">
      <x v="11"/>
    </i>
    <i t="grand" r="0" i="0">
      <x v="0"/>
    </i>
  </colItems>
  <dataFields count="1">
    <dataField name="Anzahl von IDN" fld="3" subtotal="count" showDataAs="normal" baseField="0" baseItem="0"/>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Basistabelle" displayName="Basistabelle" ref="A1:CU1316" headerRowCount="1">
  <autoFilter ref="A1:CU1316"/>
  <tableColumns count="99">
    <tableColumn id="1" name="digi"/>
    <tableColumn id="2" name="Lfd Nr."/>
    <tableColumn id="3" name="AKZ"/>
    <tableColumn id="4" name="IDN"/>
    <tableColumn id="5" name="bbg_x"/>
    <tableColumn id="6" name="Link zum Portal"/>
    <tableColumn id="7" name="Signatur"/>
    <tableColumn id="8" name="signatur_g_x"/>
    <tableColumn id="9" name="Provenienzmerkmal"/>
    <tableColumn id="10" name="Material"/>
    <tableColumn id="11" name="Format"/>
    <tableColumn id="12" name="Öffnungswinkel"/>
    <tableColumn id="13" name="Einschränkungen"/>
    <tableColumn id="14" name="Glasplatte "/>
    <tableColumn id="15" name="Verpackung"/>
    <tableColumn id="16" name="Verpackung austauschen "/>
    <tableColumn id="17" name="Schadensklasse"/>
    <tableColumn id="18" name="notwendige Reparatur(en) vor der Digitalisierung, notwendige Reparatur(en) vor der Digitalisierung"/>
    <tableColumn id="19" name="Bemerkungen"/>
    <tableColumn id="20" name="Fragen/ Hinweise_x000a_an DBSM"/>
    <tableColumn id="21" name="Fragen an M. Steinberg"/>
    <tableColumn id="22" name="nicht_x000a_am Stand-ort"/>
    <tableColumn id="23" name="Größe ÜF_x000a_(BxH)"/>
    <tableColumn id="24" name="Breite_x000a_(nur Ausreißer)"/>
    <tableColumn id="25" name="Dicke_x000a_(&gt;12 cm)"/>
    <tableColumn id="26" name="12° Format_x000a_(&lt;15 cm)"/>
    <tableColumn id="27" name="Einband-_x000a_art"/>
    <tableColumn id="28" name="Einband über-_x000a_formt (ganz od. teilweise)"/>
    <tableColumn id="29" name="Buch bereits restau-riert"/>
    <tableColumn id="30" name="hohler/_x000a_fester Rücken (mit Einlage/_x000a_Vergoldung?)"/>
    <tableColumn id="31" name="Steh-_x000a_kanten_x000a_(bei Perg.)"/>
    <tableColumn id="32" name="Leder pudert ab/roter Zerfall (extrem)"/>
    <tableColumn id="33" name="Einband stark defor-miert"/>
    <tableColumn id="34" name="Be-schläge bes. auftra-gend"/>
    <tableColumn id="35" name="Buch-schließe steif"/>
    <tableColumn id="36" name="Buch-block Pa./Perg."/>
    <tableColumn id="37" name="saures Füll-material"/>
    <tableColumn id="38" name="Register-marken"/>
    <tableColumn id="39" name="seitliche Heftung"/>
    <tableColumn id="40" name="Buch-block sehr wellig"/>
    <tableColumn id="41" name="Buch-block neigt zum &quot;Bauch&quot;"/>
    <tableColumn id="42" name="ge-schloss-ene Lagen"/>
    <tableColumn id="43" name="Falttafeln"/>
    <tableColumn id="44" name="Größe Buch+_x000a_Falttafeln (BxH)"/>
    <tableColumn id="45" name="Original-grafik"/>
    <tableColumn id="46" name="Kolorier-ung / Buch-malerei / Initialen / Rubri-kation"/>
    <tableColumn id="47" name="berühr-ungsfreie Digit."/>
    <tableColumn id="48" name="Schrift weit bis in den Falz (Bund-steg in mm) Text-verlust"/>
    <tableColumn id="49" name="nicht digitali-sierbar wegen Bund-steg (vorraus-sichtlich)"/>
    <tableColumn id="50" name="max. Öffnungs-winkel"/>
    <tableColumn id="51" name="Digit. mit Begleit-ung"/>
    <tableColumn id="52" name="Rest.-Bericht einge-klebt"/>
    <tableColumn id="53" name="Blatt mit Notizen zum Buch eingeklebt "/>
    <tableColumn id="54" name="Rest._x000a_not-wendig (ja/nein) (vor/nach der Digit.)"/>
    <tableColumn id="55" name="Rest.-_x000a_Aufwand gesamt_x000a_(in Std.)"/>
    <tableColumn id="56" name="Rest._x000a_erfolgt"/>
    <tableColumn id="57" name="Kassette"/>
    <tableColumn id="58" name="Schuber"/>
    <tableColumn id="59" name="Buch-schuh"/>
    <tableColumn id="60" name="Mappe "/>
    <tableColumn id="61" name="Um-schlag"/>
    <tableColumn id="62" name="SB neu"/>
    <tableColumn id="63" name="Anmerkungen (allg.)"/>
    <tableColumn id="64" name="für Testphase_x000a_vorsehen"/>
    <tableColumn id="65" name="Schutzbehältnis empfohlen"/>
    <tableColumn id="66" name="Foto für Erheb. Rest. angefertigt (ab August)"/>
    <tableColumn id="67" name="feuchte-empfind-liches Leder"/>
    <tableColumn id="68" name="Material am Rücken/_x000a_Einband lose / eingeris-sen (auch Titelschild)"/>
    <tableColumn id="69" name="Narben spaltet sich ab"/>
    <tableColumn id="70" name="Gelenk(e) _x000a_an/durch-gebro-chen"/>
    <tableColumn id="71" name="Bünde gebro-chen (Anzahl)"/>
    <tableColumn id="72" name="Rücken lose/_x000a_halb lose"/>
    <tableColumn id="73" name="Be-schläge locker"/>
    <tableColumn id="74" name="Buch_x000a_schließe fragil"/>
    <tableColumn id="75" name="Deckel spaltet sich / Fehlstelle im Deckel"/>
    <tableColumn id="76" name="Deckel gebro-chen"/>
    <tableColumn id="77" name="Deckel lose / halb lose"/>
    <tableColumn id="78" name="Kapital fragil/_x000a_lose"/>
    <tableColumn id="79" name="Rest.-Aufwand Einband_x000a_(in Std.)"/>
    <tableColumn id="80" name="Anmerkungen für die Restaurierung am Einband"/>
    <tableColumn id="81" name="Ver-schmutz-ung (Vorsatz / Ränder /_x000a_ges. BB)"/>
    <tableColumn id="82" name="mikro-bieller Befall"/>
    <tableColumn id="83" name="Farb-schicht pudert"/>
    <tableColumn id="84" name="Buch-block / Seiten verblockt"/>
    <tableColumn id="85" name="erste / letzte Lage oder Seiten lose"/>
    <tableColumn id="86" name="(halb-) lose Seiten im BB"/>
    <tableColumn id="87" name="Heftung zerstört"/>
    <tableColumn id="88" name="Risse / Fehl-stellen im Vorsatz"/>
    <tableColumn id="89" name="Risse im Text-bereich / an exponier-ter Stelle (z.B. Ecke)"/>
    <tableColumn id="90" name="Risse am Rand"/>
    <tableColumn id="91" name="Fehl-stellen im BB_x000a_(groß) "/>
    <tableColumn id="92" name="Insekten-fraß (stark)"/>
    <tableColumn id="93" name="Falten / Knicke"/>
    <tableColumn id="94" name="saures /_x000a_brüchiges Papier"/>
    <tableColumn id="95" name="Tinten-/ Farbfraß (akut)"/>
    <tableColumn id="96" name="Register-marken fragil"/>
    <tableColumn id="97" name="Klebe-_x000a_streifen ablösen"/>
    <tableColumn id="98" name="Rest.-Aufwand Buchblock_x000a_(in Std.)"/>
    <tableColumn id="99" name="Anmerkungen für die Restaurierung am Buchblock"/>
  </tableColumns>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U1316"/>
  <sheetViews>
    <sheetView workbookViewId="0">
      <selection activeCell="A1" sqref="A1"/>
    </sheetView>
  </sheetViews>
  <sheetFormatPr baseColWidth="8" defaultRowHeight="15"/>
  <sheetData>
    <row r="1">
      <c r="A1" t="inlineStr">
        <is>
          <t>digi</t>
        </is>
      </c>
      <c r="B1" t="inlineStr">
        <is>
          <t>Lfd Nr.</t>
        </is>
      </c>
      <c r="C1" t="inlineStr">
        <is>
          <t>AKZ</t>
        </is>
      </c>
      <c r="D1" t="inlineStr">
        <is>
          <t>IDN</t>
        </is>
      </c>
      <c r="E1" t="inlineStr">
        <is>
          <t>bbg_x</t>
        </is>
      </c>
      <c r="F1" t="inlineStr">
        <is>
          <t>Link zum Portal</t>
        </is>
      </c>
      <c r="G1" t="inlineStr">
        <is>
          <t>Signatur</t>
        </is>
      </c>
      <c r="H1" t="inlineStr">
        <is>
          <t>signatur_g_x</t>
        </is>
      </c>
      <c r="I1" t="inlineStr">
        <is>
          <t>Provenienzmerkmal</t>
        </is>
      </c>
      <c r="J1" t="inlineStr">
        <is>
          <t>Material</t>
        </is>
      </c>
      <c r="K1" t="inlineStr">
        <is>
          <t>Format</t>
        </is>
      </c>
      <c r="L1" t="inlineStr">
        <is>
          <t>Öffnungswinkel</t>
        </is>
      </c>
      <c r="M1" t="inlineStr">
        <is>
          <t>Einschränkungen</t>
        </is>
      </c>
      <c r="N1" t="inlineStr">
        <is>
          <t xml:space="preserve">Glasplatte </t>
        </is>
      </c>
      <c r="O1" t="inlineStr">
        <is>
          <t>Verpackung</t>
        </is>
      </c>
      <c r="P1" t="inlineStr">
        <is>
          <t xml:space="preserve">Verpackung austauschen </t>
        </is>
      </c>
      <c r="Q1" t="inlineStr">
        <is>
          <t>Schadensklasse</t>
        </is>
      </c>
      <c r="R1" t="inlineStr">
        <is>
          <t>notwendige Reparatur(en) vor der Digitalisierung, notwendige Reparatur(en) vor der Digitalisierung</t>
        </is>
      </c>
      <c r="S1" t="inlineStr">
        <is>
          <t>Bemerkungen</t>
        </is>
      </c>
      <c r="T1" t="inlineStr">
        <is>
          <t>Fragen/ Hinweise
an DBSM</t>
        </is>
      </c>
      <c r="U1" t="inlineStr">
        <is>
          <t>Fragen an M. Steinberg</t>
        </is>
      </c>
      <c r="V1" t="inlineStr">
        <is>
          <t>nicht
am Stand-ort</t>
        </is>
      </c>
      <c r="W1" t="inlineStr">
        <is>
          <t>Größe ÜF
(BxH)</t>
        </is>
      </c>
      <c r="X1" t="inlineStr">
        <is>
          <t>Breite
(nur Ausreißer)</t>
        </is>
      </c>
      <c r="Y1" t="inlineStr">
        <is>
          <t>Dicke
(&gt;12 cm)</t>
        </is>
      </c>
      <c r="Z1" t="inlineStr">
        <is>
          <t>12° Format
(&lt;15 cm)</t>
        </is>
      </c>
      <c r="AA1" t="inlineStr">
        <is>
          <t>Einband-
art</t>
        </is>
      </c>
      <c r="AB1" t="inlineStr">
        <is>
          <t>Einband über-
formt (ganz od. teilweise)</t>
        </is>
      </c>
      <c r="AC1" t="inlineStr">
        <is>
          <t>Buch bereits restau-riert</t>
        </is>
      </c>
      <c r="AD1" t="inlineStr">
        <is>
          <t>hohler/
fester Rücken (mit Einlage/
Vergoldung?)</t>
        </is>
      </c>
      <c r="AE1" t="inlineStr">
        <is>
          <t>Steh-
kanten
(bei Perg.)</t>
        </is>
      </c>
      <c r="AF1" t="inlineStr">
        <is>
          <t>Leder pudert ab/roter Zerfall (extrem)</t>
        </is>
      </c>
      <c r="AG1" t="inlineStr">
        <is>
          <t>Einband stark defor-miert</t>
        </is>
      </c>
      <c r="AH1" t="inlineStr">
        <is>
          <t>Be-schläge bes. auftra-gend</t>
        </is>
      </c>
      <c r="AI1" t="inlineStr">
        <is>
          <t>Buch-schließe steif</t>
        </is>
      </c>
      <c r="AJ1" t="inlineStr">
        <is>
          <t>Buch-block Pa./Perg.</t>
        </is>
      </c>
      <c r="AK1" t="inlineStr">
        <is>
          <t>saures Füll-material</t>
        </is>
      </c>
      <c r="AL1" t="inlineStr">
        <is>
          <t>Register-marken</t>
        </is>
      </c>
      <c r="AM1" t="inlineStr">
        <is>
          <t>seitliche Heftung</t>
        </is>
      </c>
      <c r="AN1" t="inlineStr">
        <is>
          <t>Buch-block sehr wellig</t>
        </is>
      </c>
      <c r="AO1" t="inlineStr">
        <is>
          <t>Buch-block neigt zum "Bauch"</t>
        </is>
      </c>
      <c r="AP1" t="inlineStr">
        <is>
          <t>ge-schloss-ene Lagen</t>
        </is>
      </c>
      <c r="AQ1" t="inlineStr">
        <is>
          <t>Falttafeln</t>
        </is>
      </c>
      <c r="AR1" t="inlineStr">
        <is>
          <t>Größe Buch+
Falttafeln (BxH)</t>
        </is>
      </c>
      <c r="AS1" t="inlineStr">
        <is>
          <t>Original-grafik</t>
        </is>
      </c>
      <c r="AT1" t="inlineStr">
        <is>
          <t>Kolorier-ung / Buch-malerei / Initialen / Rubri-kation</t>
        </is>
      </c>
      <c r="AU1" t="inlineStr">
        <is>
          <t>berühr-ungsfreie Digit.</t>
        </is>
      </c>
      <c r="AV1" t="inlineStr">
        <is>
          <t>Schrift weit bis in den Falz (Bund-steg in mm) Text-verlust</t>
        </is>
      </c>
      <c r="AW1" t="inlineStr">
        <is>
          <t>nicht digitali-sierbar wegen Bund-steg (vorraus-sichtlich)</t>
        </is>
      </c>
      <c r="AX1" t="inlineStr">
        <is>
          <t>max. Öffnungs-winkel</t>
        </is>
      </c>
      <c r="AY1" t="inlineStr">
        <is>
          <t>Digit. mit Begleit-ung</t>
        </is>
      </c>
      <c r="AZ1" t="inlineStr">
        <is>
          <t>Rest.-Bericht einge-klebt</t>
        </is>
      </c>
      <c r="BA1" t="inlineStr">
        <is>
          <t xml:space="preserve">Blatt mit Notizen zum Buch eingeklebt </t>
        </is>
      </c>
      <c r="BB1" t="inlineStr">
        <is>
          <t>Rest.
not-wendig (ja/nein) (vor/nach der Digit.)</t>
        </is>
      </c>
      <c r="BC1" t="inlineStr">
        <is>
          <t>Rest.-
Aufwand gesamt
(in Std.)</t>
        </is>
      </c>
      <c r="BD1" t="inlineStr">
        <is>
          <t>Rest.
erfolgt</t>
        </is>
      </c>
      <c r="BE1" t="inlineStr">
        <is>
          <t>Kassette</t>
        </is>
      </c>
      <c r="BF1" t="inlineStr">
        <is>
          <t>Schuber</t>
        </is>
      </c>
      <c r="BG1" t="inlineStr">
        <is>
          <t>Buch-schuh</t>
        </is>
      </c>
      <c r="BH1" t="inlineStr">
        <is>
          <t xml:space="preserve">Mappe </t>
        </is>
      </c>
      <c r="BI1" t="inlineStr">
        <is>
          <t>Um-schlag</t>
        </is>
      </c>
      <c r="BJ1" t="inlineStr">
        <is>
          <t>SB neu</t>
        </is>
      </c>
      <c r="BK1" t="inlineStr">
        <is>
          <t>Anmerkungen (allg.)</t>
        </is>
      </c>
      <c r="BL1" t="inlineStr">
        <is>
          <t>für Testphase
vorsehen</t>
        </is>
      </c>
      <c r="BM1" t="inlineStr">
        <is>
          <t>Schutzbehältnis empfohlen</t>
        </is>
      </c>
      <c r="BN1" t="inlineStr">
        <is>
          <t>Foto für Erheb. Rest. angefertigt (ab August)</t>
        </is>
      </c>
      <c r="BO1" t="inlineStr">
        <is>
          <t>feuchte-empfind-liches Leder</t>
        </is>
      </c>
      <c r="BP1" t="inlineStr">
        <is>
          <t>Material am Rücken/
Einband lose / eingeris-sen (auch Titelschild)</t>
        </is>
      </c>
      <c r="BQ1" t="inlineStr">
        <is>
          <t>Narben spaltet sich ab</t>
        </is>
      </c>
      <c r="BR1" t="inlineStr">
        <is>
          <t>Gelenk(e) 
an/durch-gebro-chen</t>
        </is>
      </c>
      <c r="BS1" t="inlineStr">
        <is>
          <t>Bünde gebro-chen (Anzahl)</t>
        </is>
      </c>
      <c r="BT1" t="inlineStr">
        <is>
          <t>Rücken lose/
halb lose</t>
        </is>
      </c>
      <c r="BU1" t="inlineStr">
        <is>
          <t>Be-schläge locker</t>
        </is>
      </c>
      <c r="BV1" t="inlineStr">
        <is>
          <t>Buch
schließe fragil</t>
        </is>
      </c>
      <c r="BW1" t="inlineStr">
        <is>
          <t>Deckel spaltet sich / Fehlstelle im Deckel</t>
        </is>
      </c>
      <c r="BX1" t="inlineStr">
        <is>
          <t>Deckel gebro-chen</t>
        </is>
      </c>
      <c r="BY1" t="inlineStr">
        <is>
          <t>Deckel lose / halb lose</t>
        </is>
      </c>
      <c r="BZ1" t="inlineStr">
        <is>
          <t>Kapital fragil/
lose</t>
        </is>
      </c>
      <c r="CA1" t="inlineStr">
        <is>
          <t>Rest.-Aufwand Einband
(in Std.)</t>
        </is>
      </c>
      <c r="CB1" t="inlineStr">
        <is>
          <t>Anmerkungen für die Restaurierung am Einband</t>
        </is>
      </c>
      <c r="CC1" t="inlineStr">
        <is>
          <t>Ver-schmutz-ung (Vorsatz / Ränder /
ges. BB)</t>
        </is>
      </c>
      <c r="CD1" t="inlineStr">
        <is>
          <t>mikro-bieller Befall</t>
        </is>
      </c>
      <c r="CE1" t="inlineStr">
        <is>
          <t>Farb-schicht pudert</t>
        </is>
      </c>
      <c r="CF1" t="inlineStr">
        <is>
          <t>Buch-block / Seiten verblockt</t>
        </is>
      </c>
      <c r="CG1" t="inlineStr">
        <is>
          <t>erste / letzte Lage oder Seiten lose</t>
        </is>
      </c>
      <c r="CH1" t="inlineStr">
        <is>
          <t>(halb-) lose Seiten im BB</t>
        </is>
      </c>
      <c r="CI1" t="inlineStr">
        <is>
          <t>Heftung zerstört</t>
        </is>
      </c>
      <c r="CJ1" t="inlineStr">
        <is>
          <t>Risse / Fehl-stellen im Vorsatz</t>
        </is>
      </c>
      <c r="CK1" t="inlineStr">
        <is>
          <t>Risse im Text-bereich / an exponier-ter Stelle (z.B. Ecke)</t>
        </is>
      </c>
      <c r="CL1" t="inlineStr">
        <is>
          <t>Risse am Rand</t>
        </is>
      </c>
      <c r="CM1" t="inlineStr">
        <is>
          <t xml:space="preserve">Fehl-stellen im BB
(groß) </t>
        </is>
      </c>
      <c r="CN1" t="inlineStr">
        <is>
          <t>Insekten-fraß (stark)</t>
        </is>
      </c>
      <c r="CO1" t="inlineStr">
        <is>
          <t>Falten / Knicke</t>
        </is>
      </c>
      <c r="CP1" t="inlineStr">
        <is>
          <t>saures /
brüchiges Papier</t>
        </is>
      </c>
      <c r="CQ1" t="inlineStr">
        <is>
          <t>Tinten-/ Farbfraß (akut)</t>
        </is>
      </c>
      <c r="CR1" t="inlineStr">
        <is>
          <t>Register-marken fragil</t>
        </is>
      </c>
      <c r="CS1" t="inlineStr">
        <is>
          <t>Klebe-
streifen ablösen</t>
        </is>
      </c>
      <c r="CT1" t="inlineStr">
        <is>
          <t>Rest.-Aufwand Buchblock
(in Std.)</t>
        </is>
      </c>
      <c r="CU1" t="inlineStr">
        <is>
          <t>Anmerkungen für die Restaurierung am Buchblock</t>
        </is>
      </c>
    </row>
    <row r="2">
      <c r="A2" t="b">
        <v>1</v>
      </c>
      <c r="B2" t="n">
        <v>1200</v>
      </c>
      <c r="C2" t="inlineStr">
        <is>
          <t>L-1519-171699971</t>
        </is>
      </c>
      <c r="D2" t="inlineStr">
        <is>
          <t>1000933296</t>
        </is>
      </c>
      <c r="E2" t="inlineStr">
        <is>
          <t>Aal</t>
        </is>
      </c>
      <c r="F2" t="inlineStr">
        <is>
          <t>https://portal.dnb.de/opac.htm?method=simpleSearch&amp;cqlMode=true&amp;query=idn%3D1000933296</t>
        </is>
      </c>
      <c r="G2" t="inlineStr">
        <is>
          <t>III 2 B, 1</t>
        </is>
      </c>
      <c r="H2" t="inlineStr">
        <is>
          <t>III 2 B, 1</t>
        </is>
      </c>
      <c r="I2" t="inlineStr">
        <is>
          <t>X</t>
        </is>
      </c>
      <c r="J2" t="inlineStr">
        <is>
          <t>Ledereinband</t>
        </is>
      </c>
      <c r="K2" t="inlineStr">
        <is>
          <t>bis 25 cm</t>
        </is>
      </c>
      <c r="L2" t="inlineStr">
        <is>
          <t>180°</t>
        </is>
      </c>
      <c r="M2" t="inlineStr">
        <is>
          <t>fester Rücken mit Schmuckprägung</t>
        </is>
      </c>
      <c r="N2" t="inlineStr"/>
      <c r="O2" t="inlineStr">
        <is>
          <t>Schuber</t>
        </is>
      </c>
      <c r="P2" t="inlineStr">
        <is>
          <t>Nein</t>
        </is>
      </c>
      <c r="Q2" t="n">
        <v>0</v>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b">
        <v>1</v>
      </c>
      <c r="B3" t="n">
        <v>1</v>
      </c>
      <c r="C3" t="inlineStr">
        <is>
          <t>L-1502-315318171</t>
        </is>
      </c>
      <c r="D3" t="inlineStr">
        <is>
          <t>1066859469</t>
        </is>
      </c>
      <c r="E3" t="inlineStr">
        <is>
          <t>Aaf</t>
        </is>
      </c>
      <c r="F3" t="inlineStr"/>
      <c r="G3" t="inlineStr">
        <is>
          <t>III 2, 1</t>
        </is>
      </c>
      <c r="H3" t="inlineStr">
        <is>
          <t>III 2, 1</t>
        </is>
      </c>
      <c r="I3" t="inlineStr">
        <is>
          <t>X</t>
        </is>
      </c>
      <c r="J3" t="inlineStr">
        <is>
          <t>Ledereinband</t>
        </is>
      </c>
      <c r="K3" t="inlineStr">
        <is>
          <t>bis 25 cm</t>
        </is>
      </c>
      <c r="L3" t="inlineStr">
        <is>
          <t>80° bis 110°, einseitig digitalisierbar?</t>
        </is>
      </c>
      <c r="M3" t="inlineStr">
        <is>
          <t>hohler Rücken, welliger Buchblock</t>
        </is>
      </c>
      <c r="N3" t="inlineStr"/>
      <c r="O3" t="inlineStr"/>
      <c r="P3" t="inlineStr"/>
      <c r="Q3" t="n">
        <v>3</v>
      </c>
      <c r="R3" t="inlineStr"/>
      <c r="S3" t="inlineStr"/>
      <c r="T3" t="inlineStr"/>
      <c r="U3" t="inlineStr"/>
      <c r="V3" t="inlineStr"/>
      <c r="W3" t="inlineStr"/>
      <c r="X3" t="inlineStr"/>
      <c r="Y3" t="inlineStr"/>
      <c r="Z3" t="inlineStr">
        <is>
          <t>x</t>
        </is>
      </c>
      <c r="AA3" t="inlineStr">
        <is>
          <t>L</t>
        </is>
      </c>
      <c r="AB3" t="inlineStr"/>
      <c r="AC3" t="inlineStr">
        <is>
          <t>x</t>
        </is>
      </c>
      <c r="AD3" t="inlineStr">
        <is>
          <t>h/E</t>
        </is>
      </c>
      <c r="AE3" t="inlineStr"/>
      <c r="AF3" t="inlineStr"/>
      <c r="AG3" t="inlineStr"/>
      <c r="AH3" t="inlineStr"/>
      <c r="AI3" t="inlineStr"/>
      <c r="AJ3" t="inlineStr">
        <is>
          <t>Pa</t>
        </is>
      </c>
      <c r="AK3" t="inlineStr"/>
      <c r="AL3" t="inlineStr"/>
      <c r="AM3" t="inlineStr"/>
      <c r="AN3" t="inlineStr"/>
      <c r="AO3" t="inlineStr"/>
      <c r="AP3" t="inlineStr"/>
      <c r="AQ3" t="inlineStr"/>
      <c r="AR3" t="inlineStr"/>
      <c r="AS3" t="inlineStr"/>
      <c r="AT3" t="inlineStr">
        <is>
          <t>R</t>
        </is>
      </c>
      <c r="AU3" t="inlineStr">
        <is>
          <t>x</t>
        </is>
      </c>
      <c r="AV3" t="n">
        <v>4</v>
      </c>
      <c r="AW3" t="inlineStr">
        <is>
          <t>x</t>
        </is>
      </c>
      <c r="AX3" t="inlineStr">
        <is>
          <t>45</t>
        </is>
      </c>
      <c r="AY3" t="inlineStr"/>
      <c r="AZ3" t="inlineStr"/>
      <c r="BA3" t="inlineStr"/>
      <c r="BB3" t="inlineStr">
        <is>
          <t>n</t>
        </is>
      </c>
      <c r="BC3" t="n">
        <v>0</v>
      </c>
      <c r="BD3" t="inlineStr"/>
      <c r="BE3" t="inlineStr"/>
      <c r="BF3" t="inlineStr"/>
      <c r="BG3" t="inlineStr"/>
      <c r="BH3" t="inlineStr"/>
      <c r="BI3" t="inlineStr"/>
      <c r="BJ3" t="inlineStr"/>
      <c r="BK3" t="inlineStr">
        <is>
          <t>Schaden ist stabil</t>
        </is>
      </c>
      <c r="BL3" t="inlineStr">
        <is>
          <t>x 45</t>
        </is>
      </c>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b">
        <v>1</v>
      </c>
      <c r="B4" t="n">
        <v>2</v>
      </c>
      <c r="C4" t="inlineStr">
        <is>
          <t>L-1534-315317728</t>
        </is>
      </c>
      <c r="D4" t="inlineStr">
        <is>
          <t>1066859000</t>
        </is>
      </c>
      <c r="E4" t="inlineStr">
        <is>
          <t>Aaf</t>
        </is>
      </c>
      <c r="F4" t="inlineStr"/>
      <c r="G4" t="inlineStr">
        <is>
          <t>III 2, 2</t>
        </is>
      </c>
      <c r="H4" t="inlineStr">
        <is>
          <t>III 2, 2</t>
        </is>
      </c>
      <c r="I4" t="inlineStr">
        <is>
          <t>X</t>
        </is>
      </c>
      <c r="J4" t="inlineStr">
        <is>
          <t>Ledereinband, Schließen, erhabene Buchbeschläge</t>
        </is>
      </c>
      <c r="K4" t="inlineStr">
        <is>
          <t>bis 35 cm</t>
        </is>
      </c>
      <c r="L4" t="inlineStr">
        <is>
          <t>180°</t>
        </is>
      </c>
      <c r="M4" t="inlineStr">
        <is>
          <t>hohler Rücken, welliger Buchblock</t>
        </is>
      </c>
      <c r="N4" t="inlineStr"/>
      <c r="O4" t="inlineStr">
        <is>
          <t>Buchschuh</t>
        </is>
      </c>
      <c r="P4" t="inlineStr">
        <is>
          <t>Nein</t>
        </is>
      </c>
      <c r="Q4" t="n">
        <v>3</v>
      </c>
      <c r="R4" t="inlineStr"/>
      <c r="S4" t="inlineStr">
        <is>
          <t>gereinigt</t>
        </is>
      </c>
      <c r="T4" t="inlineStr"/>
      <c r="U4" t="inlineStr"/>
      <c r="V4" t="inlineStr"/>
      <c r="W4" t="inlineStr"/>
      <c r="X4" t="inlineStr"/>
      <c r="Y4" t="inlineStr"/>
      <c r="Z4" t="inlineStr"/>
      <c r="AA4" t="inlineStr">
        <is>
          <t>HD</t>
        </is>
      </c>
      <c r="AB4" t="inlineStr"/>
      <c r="AC4" t="inlineStr"/>
      <c r="AD4" t="inlineStr">
        <is>
          <t>h</t>
        </is>
      </c>
      <c r="AE4" t="inlineStr"/>
      <c r="AF4" t="inlineStr"/>
      <c r="AG4" t="inlineStr"/>
      <c r="AH4" t="inlineStr"/>
      <c r="AI4" t="inlineStr"/>
      <c r="AJ4" t="inlineStr">
        <is>
          <t>Pa</t>
        </is>
      </c>
      <c r="AK4" t="inlineStr"/>
      <c r="AL4" t="inlineStr"/>
      <c r="AM4" t="inlineStr"/>
      <c r="AN4" t="inlineStr"/>
      <c r="AO4" t="inlineStr"/>
      <c r="AP4" t="inlineStr"/>
      <c r="AQ4" t="inlineStr"/>
      <c r="AR4" t="inlineStr"/>
      <c r="AS4" t="inlineStr"/>
      <c r="AT4" t="inlineStr"/>
      <c r="AU4" t="inlineStr"/>
      <c r="AV4" t="inlineStr"/>
      <c r="AW4" t="inlineStr"/>
      <c r="AX4" t="inlineStr">
        <is>
          <t>110</t>
        </is>
      </c>
      <c r="AY4" t="inlineStr"/>
      <c r="AZ4" t="inlineStr"/>
      <c r="BA4" t="inlineStr"/>
      <c r="BB4" t="inlineStr">
        <is>
          <t>n</t>
        </is>
      </c>
      <c r="BC4" t="n">
        <v>0</v>
      </c>
      <c r="BD4" t="inlineStr"/>
      <c r="BE4" t="inlineStr"/>
      <c r="BF4" t="inlineStr"/>
      <c r="BG4" t="inlineStr">
        <is>
          <t>x</t>
        </is>
      </c>
      <c r="BH4" t="inlineStr"/>
      <c r="BI4" t="inlineStr"/>
      <c r="BJ4" t="inlineStr"/>
      <c r="BK4" t="inlineStr">
        <is>
          <t>Schaden ist stabil</t>
        </is>
      </c>
      <c r="BL4" t="inlineStr">
        <is>
          <t>x 110</t>
        </is>
      </c>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b">
        <v>1</v>
      </c>
      <c r="B5" t="n">
        <v>3</v>
      </c>
      <c r="C5" t="inlineStr">
        <is>
          <t>L-1540-180391380</t>
        </is>
      </c>
      <c r="D5" t="inlineStr">
        <is>
          <t>1003653014</t>
        </is>
      </c>
      <c r="E5" t="inlineStr">
        <is>
          <t>Aal</t>
        </is>
      </c>
      <c r="F5" t="inlineStr"/>
      <c r="G5" t="inlineStr">
        <is>
          <t>III 2, 3</t>
        </is>
      </c>
      <c r="H5" t="inlineStr">
        <is>
          <t>III 2, 3</t>
        </is>
      </c>
      <c r="I5" t="inlineStr">
        <is>
          <t>X</t>
        </is>
      </c>
      <c r="J5" t="inlineStr">
        <is>
          <t>Pergamentband</t>
        </is>
      </c>
      <c r="K5" t="inlineStr">
        <is>
          <t>bis 25 cm</t>
        </is>
      </c>
      <c r="L5" t="inlineStr">
        <is>
          <t>80° bis 110°, einseitig digitalisierbar?</t>
        </is>
      </c>
      <c r="M5" t="inlineStr">
        <is>
          <t>hohler Rücken, welliger Buchblock, Einband mit Schutz- oder Stoßkanten</t>
        </is>
      </c>
      <c r="N5" t="inlineStr"/>
      <c r="O5" t="inlineStr">
        <is>
          <t>Kassette</t>
        </is>
      </c>
      <c r="P5" t="inlineStr">
        <is>
          <t>Nein</t>
        </is>
      </c>
      <c r="Q5" t="n">
        <v>1</v>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b">
        <v>1</v>
      </c>
      <c r="B6" t="n">
        <v>4</v>
      </c>
      <c r="C6" t="inlineStr">
        <is>
          <t>L-1535-168291959</t>
        </is>
      </c>
      <c r="D6" t="inlineStr">
        <is>
          <t>999397737</t>
        </is>
      </c>
      <c r="E6" t="inlineStr">
        <is>
          <t>Aal</t>
        </is>
      </c>
      <c r="F6" t="inlineStr"/>
      <c r="G6" t="inlineStr">
        <is>
          <t>III 2, 4</t>
        </is>
      </c>
      <c r="H6" t="inlineStr">
        <is>
          <t>III 2, 4</t>
        </is>
      </c>
      <c r="I6" t="inlineStr"/>
      <c r="J6" t="inlineStr">
        <is>
          <t>Halbpergamentband</t>
        </is>
      </c>
      <c r="K6" t="inlineStr">
        <is>
          <t>bis 25 cm</t>
        </is>
      </c>
      <c r="L6" t="inlineStr">
        <is>
          <t>80° bis 110°, einseitig digitalisierbar?</t>
        </is>
      </c>
      <c r="M6" t="inlineStr">
        <is>
          <t>hohler Rücken, welliger Buchblock</t>
        </is>
      </c>
      <c r="N6" t="inlineStr"/>
      <c r="O6" t="inlineStr"/>
      <c r="P6" t="inlineStr"/>
      <c r="Q6" t="n">
        <v>0</v>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b">
        <v>1</v>
      </c>
      <c r="B7" t="n">
        <v>5</v>
      </c>
      <c r="C7" t="inlineStr">
        <is>
          <t>L-1555-175067589</t>
        </is>
      </c>
      <c r="D7" t="inlineStr">
        <is>
          <t>1001530470</t>
        </is>
      </c>
      <c r="E7" t="inlineStr">
        <is>
          <t>Aal</t>
        </is>
      </c>
      <c r="F7" t="inlineStr"/>
      <c r="G7" t="inlineStr">
        <is>
          <t>III 2, 5</t>
        </is>
      </c>
      <c r="H7" t="inlineStr">
        <is>
          <t>III 2, 5</t>
        </is>
      </c>
      <c r="I7" t="inlineStr">
        <is>
          <t>X</t>
        </is>
      </c>
      <c r="J7" t="inlineStr">
        <is>
          <t>Pergamentband</t>
        </is>
      </c>
      <c r="K7" t="inlineStr">
        <is>
          <t>bis 25 cm</t>
        </is>
      </c>
      <c r="L7" t="inlineStr">
        <is>
          <t>80° bis 110°, einseitig digitalisierbar?</t>
        </is>
      </c>
      <c r="M7" t="inlineStr">
        <is>
          <t>hohler Rücken, welliger Buchblock</t>
        </is>
      </c>
      <c r="N7" t="inlineStr"/>
      <c r="O7" t="inlineStr"/>
      <c r="P7" t="inlineStr">
        <is>
          <t>Signaturfahne austauschen</t>
        </is>
      </c>
      <c r="Q7" t="n">
        <v>0</v>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b">
        <v>1</v>
      </c>
      <c r="B8" t="n">
        <v>6</v>
      </c>
      <c r="C8" t="inlineStr">
        <is>
          <t>L-1558-169832023</t>
        </is>
      </c>
      <c r="D8" t="inlineStr">
        <is>
          <t>999996789</t>
        </is>
      </c>
      <c r="E8" t="inlineStr">
        <is>
          <t>Aal</t>
        </is>
      </c>
      <c r="F8" t="inlineStr"/>
      <c r="G8" t="inlineStr">
        <is>
          <t>III 2, 6</t>
        </is>
      </c>
      <c r="H8" t="inlineStr">
        <is>
          <t>III 2, 6</t>
        </is>
      </c>
      <c r="I8" t="inlineStr">
        <is>
          <t>X</t>
        </is>
      </c>
      <c r="J8" t="inlineStr">
        <is>
          <t>Pergamentband</t>
        </is>
      </c>
      <c r="K8" t="inlineStr">
        <is>
          <t>bis 25 cm</t>
        </is>
      </c>
      <c r="L8" t="inlineStr">
        <is>
          <t>80° bis 110°, einseitig digitalisierbar?</t>
        </is>
      </c>
      <c r="M8" t="inlineStr">
        <is>
          <t>hohler Rücken, Einband mit Schutz- oder Stoßkanten</t>
        </is>
      </c>
      <c r="N8" t="inlineStr"/>
      <c r="O8" t="inlineStr">
        <is>
          <t>Kassette</t>
        </is>
      </c>
      <c r="P8" t="inlineStr">
        <is>
          <t>Nein</t>
        </is>
      </c>
      <c r="Q8" t="n">
        <v>0</v>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b">
        <v>1</v>
      </c>
      <c r="B9" t="n">
        <v>7</v>
      </c>
      <c r="C9" t="inlineStr">
        <is>
          <t>L-1560-166917079</t>
        </is>
      </c>
      <c r="D9" t="inlineStr">
        <is>
          <t>998774278</t>
        </is>
      </c>
      <c r="E9" t="inlineStr">
        <is>
          <t>Aal</t>
        </is>
      </c>
      <c r="F9" t="inlineStr"/>
      <c r="G9" t="inlineStr">
        <is>
          <t>III 2, 7</t>
        </is>
      </c>
      <c r="H9" t="inlineStr">
        <is>
          <t>III 2, 7</t>
        </is>
      </c>
      <c r="I9" t="inlineStr">
        <is>
          <t>X</t>
        </is>
      </c>
      <c r="J9" t="inlineStr">
        <is>
          <t>Ledereinband</t>
        </is>
      </c>
      <c r="K9" t="inlineStr">
        <is>
          <t>bis 25 cm</t>
        </is>
      </c>
      <c r="L9" t="inlineStr">
        <is>
          <t>80° bis 110°, einseitig digitalisierbar?</t>
        </is>
      </c>
      <c r="M9" t="inlineStr">
        <is>
          <t>fester Rücken mit Schmuckprägung, Schrift bis in den Falz</t>
        </is>
      </c>
      <c r="N9" t="inlineStr"/>
      <c r="O9" t="inlineStr">
        <is>
          <t>Kassette</t>
        </is>
      </c>
      <c r="P9" t="inlineStr">
        <is>
          <t>Nein</t>
        </is>
      </c>
      <c r="Q9" t="n">
        <v>1</v>
      </c>
      <c r="R9" t="inlineStr"/>
      <c r="S9" t="inlineStr"/>
      <c r="T9" t="inlineStr"/>
      <c r="U9" t="inlineStr"/>
      <c r="V9" t="inlineStr"/>
      <c r="W9" t="inlineStr"/>
      <c r="X9" t="inlineStr"/>
      <c r="Y9" t="inlineStr"/>
      <c r="Z9" t="inlineStr"/>
      <c r="AA9" t="inlineStr">
        <is>
          <t>L</t>
        </is>
      </c>
      <c r="AB9" t="inlineStr"/>
      <c r="AC9" t="inlineStr"/>
      <c r="AD9" t="inlineStr">
        <is>
          <t>f/V</t>
        </is>
      </c>
      <c r="AE9" t="inlineStr"/>
      <c r="AF9" t="inlineStr"/>
      <c r="AG9" t="inlineStr"/>
      <c r="AH9" t="inlineStr"/>
      <c r="AI9" t="inlineStr"/>
      <c r="AJ9" t="inlineStr">
        <is>
          <t>Pa</t>
        </is>
      </c>
      <c r="AK9" t="inlineStr"/>
      <c r="AL9" t="inlineStr"/>
      <c r="AM9" t="inlineStr"/>
      <c r="AN9" t="inlineStr"/>
      <c r="AO9" t="inlineStr"/>
      <c r="AP9" t="inlineStr"/>
      <c r="AQ9" t="inlineStr"/>
      <c r="AR9" t="inlineStr"/>
      <c r="AS9" t="inlineStr"/>
      <c r="AT9" t="inlineStr"/>
      <c r="AU9" t="inlineStr"/>
      <c r="AV9" t="inlineStr"/>
      <c r="AW9" t="inlineStr"/>
      <c r="AX9" t="inlineStr">
        <is>
          <t>45</t>
        </is>
      </c>
      <c r="AY9" t="inlineStr"/>
      <c r="AZ9" t="inlineStr"/>
      <c r="BA9" t="inlineStr"/>
      <c r="BB9" t="inlineStr">
        <is>
          <t>ja vor</t>
        </is>
      </c>
      <c r="BC9" t="n">
        <v>1</v>
      </c>
      <c r="BD9" t="inlineStr"/>
      <c r="BE9" t="inlineStr">
        <is>
          <t>Gewebe</t>
        </is>
      </c>
      <c r="BF9" t="inlineStr"/>
      <c r="BG9" t="inlineStr"/>
      <c r="BH9" t="inlineStr"/>
      <c r="BI9" t="inlineStr"/>
      <c r="BJ9" t="inlineStr"/>
      <c r="BK9" t="inlineStr">
        <is>
          <t>Kapital stabilisieren, sonst stabil genug</t>
        </is>
      </c>
      <c r="BL9" t="inlineStr">
        <is>
          <t>x 45</t>
        </is>
      </c>
      <c r="BM9" t="inlineStr"/>
      <c r="BN9" t="inlineStr">
        <is>
          <t>x</t>
        </is>
      </c>
      <c r="BO9" t="inlineStr">
        <is>
          <t>x</t>
        </is>
      </c>
      <c r="BP9" t="inlineStr">
        <is>
          <t>x</t>
        </is>
      </c>
      <c r="BQ9" t="inlineStr"/>
      <c r="BR9" t="inlineStr">
        <is>
          <t>v/h</t>
        </is>
      </c>
      <c r="BS9" t="inlineStr"/>
      <c r="BT9" t="inlineStr"/>
      <c r="BU9" t="inlineStr"/>
      <c r="BV9" t="inlineStr"/>
      <c r="BW9" t="inlineStr"/>
      <c r="BX9" t="inlineStr"/>
      <c r="BY9" t="inlineStr"/>
      <c r="BZ9" t="inlineStr">
        <is>
          <t>x</t>
        </is>
      </c>
      <c r="CA9" t="n">
        <v>1</v>
      </c>
      <c r="CB9" t="inlineStr">
        <is>
          <t>nur Kapital stabilisieren, der Reste sollte stabil genug sein (ggf.! Gelenke mit JP überfangen)</t>
        </is>
      </c>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b">
        <v>1</v>
      </c>
      <c r="B10" t="n">
        <v>8</v>
      </c>
      <c r="C10" t="inlineStr">
        <is>
          <t>L-1560-156009854</t>
        </is>
      </c>
      <c r="D10" t="inlineStr">
        <is>
          <t>994470045</t>
        </is>
      </c>
      <c r="E10" t="inlineStr">
        <is>
          <t>Aal</t>
        </is>
      </c>
      <c r="F10" t="inlineStr"/>
      <c r="G10" t="inlineStr">
        <is>
          <t>III 2, 8</t>
        </is>
      </c>
      <c r="H10" t="inlineStr">
        <is>
          <t>III 2, 8</t>
        </is>
      </c>
      <c r="I10" t="inlineStr">
        <is>
          <t>X</t>
        </is>
      </c>
      <c r="J10" t="inlineStr">
        <is>
          <t>Halbledereinband</t>
        </is>
      </c>
      <c r="K10" t="inlineStr">
        <is>
          <t>bis 25 cm</t>
        </is>
      </c>
      <c r="L10" t="inlineStr">
        <is>
          <t>80° bis 110°, einseitig digitalisierbar?</t>
        </is>
      </c>
      <c r="M10" t="inlineStr">
        <is>
          <t>fester Rücken mit Schmuckprägung</t>
        </is>
      </c>
      <c r="N10" t="inlineStr"/>
      <c r="O10" t="inlineStr">
        <is>
          <t>Kassette</t>
        </is>
      </c>
      <c r="P10" t="inlineStr">
        <is>
          <t>Nein</t>
        </is>
      </c>
      <c r="Q10" t="n">
        <v>0</v>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b">
        <v>1</v>
      </c>
      <c r="B11" t="n">
        <v>9</v>
      </c>
      <c r="C11" t="inlineStr">
        <is>
          <t>L-1501-315295473</t>
        </is>
      </c>
      <c r="D11" t="inlineStr">
        <is>
          <t>1066835527</t>
        </is>
      </c>
      <c r="E11" t="inlineStr">
        <is>
          <t>Aaf</t>
        </is>
      </c>
      <c r="F11" t="inlineStr"/>
      <c r="G11" t="inlineStr">
        <is>
          <t>III 3, 1</t>
        </is>
      </c>
      <c r="H11" t="inlineStr">
        <is>
          <t>III 3, 1</t>
        </is>
      </c>
      <c r="I11" t="inlineStr">
        <is>
          <t>X</t>
        </is>
      </c>
      <c r="J11" t="inlineStr">
        <is>
          <t>Ledereinband, Schließen, erhabene Buchbeschläge</t>
        </is>
      </c>
      <c r="K11" t="inlineStr">
        <is>
          <t>bis 35 cm</t>
        </is>
      </c>
      <c r="L11" t="inlineStr">
        <is>
          <t>80° bis 110°, einseitig digitalisierbar?</t>
        </is>
      </c>
      <c r="M11" t="inlineStr">
        <is>
          <t>stark brüchiges Einbandmaterial, fester Rücken mit Schmuckprägung</t>
        </is>
      </c>
      <c r="N11" t="inlineStr"/>
      <c r="O11" t="inlineStr">
        <is>
          <t>Kassette</t>
        </is>
      </c>
      <c r="P11" t="inlineStr">
        <is>
          <t>Nein</t>
        </is>
      </c>
      <c r="Q11" t="n">
        <v>2</v>
      </c>
      <c r="R11" t="inlineStr"/>
      <c r="S11" t="inlineStr"/>
      <c r="T11" t="inlineStr"/>
      <c r="U11" t="inlineStr"/>
      <c r="V11" t="inlineStr"/>
      <c r="W11" t="inlineStr"/>
      <c r="X11" t="inlineStr"/>
      <c r="Y11" t="inlineStr"/>
      <c r="Z11" t="inlineStr"/>
      <c r="AA11" t="inlineStr">
        <is>
          <t>HD</t>
        </is>
      </c>
      <c r="AB11" t="inlineStr">
        <is>
          <t>x</t>
        </is>
      </c>
      <c r="AC11" t="inlineStr"/>
      <c r="AD11" t="inlineStr">
        <is>
          <t>f</t>
        </is>
      </c>
      <c r="AE11" t="inlineStr"/>
      <c r="AF11" t="inlineStr">
        <is>
          <t>x</t>
        </is>
      </c>
      <c r="AG11" t="inlineStr"/>
      <c r="AH11" t="inlineStr"/>
      <c r="AI11" t="inlineStr"/>
      <c r="AJ11" t="inlineStr">
        <is>
          <t>Pa</t>
        </is>
      </c>
      <c r="AK11" t="inlineStr"/>
      <c r="AL11" t="inlineStr"/>
      <c r="AM11" t="inlineStr"/>
      <c r="AN11" t="inlineStr"/>
      <c r="AO11" t="inlineStr"/>
      <c r="AP11" t="inlineStr"/>
      <c r="AQ11" t="inlineStr"/>
      <c r="AR11" t="inlineStr"/>
      <c r="AS11" t="inlineStr"/>
      <c r="AT11" t="inlineStr"/>
      <c r="AU11" t="inlineStr"/>
      <c r="AV11" t="inlineStr"/>
      <c r="AW11" t="inlineStr"/>
      <c r="AX11" t="inlineStr">
        <is>
          <t>110</t>
        </is>
      </c>
      <c r="AY11" t="inlineStr"/>
      <c r="AZ11" t="inlineStr"/>
      <c r="BA11" t="inlineStr"/>
      <c r="BB11" t="inlineStr">
        <is>
          <t>ja vor</t>
        </is>
      </c>
      <c r="BC11" t="n">
        <v>2</v>
      </c>
      <c r="BD11" t="inlineStr"/>
      <c r="BE11" t="inlineStr">
        <is>
          <t>Gewebe</t>
        </is>
      </c>
      <c r="BF11" t="inlineStr"/>
      <c r="BG11" t="inlineStr"/>
      <c r="BH11" t="inlineStr"/>
      <c r="BI11" t="inlineStr"/>
      <c r="BJ11" t="inlineStr"/>
      <c r="BK11" t="inlineStr"/>
      <c r="BL11" t="inlineStr">
        <is>
          <t>x 110</t>
        </is>
      </c>
      <c r="BM11" t="inlineStr">
        <is>
          <t>Umschlag (Leder pudert)</t>
        </is>
      </c>
      <c r="BN11" t="inlineStr">
        <is>
          <t>x</t>
        </is>
      </c>
      <c r="BO11" t="inlineStr">
        <is>
          <t>x</t>
        </is>
      </c>
      <c r="BP11" t="inlineStr">
        <is>
          <t>x</t>
        </is>
      </c>
      <c r="BQ11" t="inlineStr"/>
      <c r="BR11" t="inlineStr"/>
      <c r="BS11" t="inlineStr"/>
      <c r="BT11" t="inlineStr"/>
      <c r="BU11" t="inlineStr"/>
      <c r="BV11" t="inlineStr"/>
      <c r="BW11" t="inlineStr"/>
      <c r="BX11" t="inlineStr"/>
      <c r="BY11" t="inlineStr"/>
      <c r="BZ11" t="inlineStr"/>
      <c r="CA11" t="n">
        <v>2</v>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b">
        <v>1</v>
      </c>
      <c r="B12" t="n">
        <v>10</v>
      </c>
      <c r="C12" t="inlineStr">
        <is>
          <t>L-1508-315494670</t>
        </is>
      </c>
      <c r="D12" t="inlineStr">
        <is>
          <t>1066964440</t>
        </is>
      </c>
      <c r="E12" t="inlineStr">
        <is>
          <t>Aaf</t>
        </is>
      </c>
      <c r="F12" t="inlineStr"/>
      <c r="G12" t="inlineStr">
        <is>
          <t>III 3, 2</t>
        </is>
      </c>
      <c r="H12" t="inlineStr">
        <is>
          <t>III 3, 2</t>
        </is>
      </c>
      <c r="I12" t="inlineStr"/>
      <c r="J12" t="inlineStr">
        <is>
          <t>Ledereinband, Schließen, erhabene Buchbeschläge</t>
        </is>
      </c>
      <c r="K12" t="inlineStr">
        <is>
          <t>bis 25 cm</t>
        </is>
      </c>
      <c r="L12" t="inlineStr">
        <is>
          <t>180°</t>
        </is>
      </c>
      <c r="M12" t="inlineStr">
        <is>
          <t>hohler Rücken</t>
        </is>
      </c>
      <c r="N12" t="inlineStr"/>
      <c r="O12" t="inlineStr">
        <is>
          <t>Buchschuh</t>
        </is>
      </c>
      <c r="P12" t="inlineStr">
        <is>
          <t>Nein</t>
        </is>
      </c>
      <c r="Q12" t="n">
        <v>0</v>
      </c>
      <c r="R12" t="inlineStr"/>
      <c r="S12" t="inlineStr"/>
      <c r="T12" t="inlineStr"/>
      <c r="U12" t="inlineStr"/>
      <c r="V12" t="inlineStr"/>
      <c r="W12" t="inlineStr"/>
      <c r="X12" t="inlineStr"/>
      <c r="Y12" t="inlineStr"/>
      <c r="Z12" t="inlineStr"/>
      <c r="AA12" t="inlineStr">
        <is>
          <t>L</t>
        </is>
      </c>
      <c r="AB12" t="inlineStr">
        <is>
          <t>x</t>
        </is>
      </c>
      <c r="AC12" t="inlineStr">
        <is>
          <t>x</t>
        </is>
      </c>
      <c r="AD12" t="inlineStr">
        <is>
          <t>h/E</t>
        </is>
      </c>
      <c r="AE12" t="inlineStr"/>
      <c r="AF12" t="inlineStr"/>
      <c r="AG12" t="inlineStr"/>
      <c r="AH12" t="inlineStr"/>
      <c r="AI12" t="inlineStr"/>
      <c r="AJ12" t="inlineStr">
        <is>
          <t>Pa</t>
        </is>
      </c>
      <c r="AK12" t="inlineStr">
        <is>
          <t>x</t>
        </is>
      </c>
      <c r="AL12" t="inlineStr"/>
      <c r="AM12" t="inlineStr"/>
      <c r="AN12" t="inlineStr"/>
      <c r="AO12" t="inlineStr"/>
      <c r="AP12" t="inlineStr"/>
      <c r="AQ12" t="inlineStr"/>
      <c r="AR12" t="inlineStr"/>
      <c r="AS12" t="inlineStr"/>
      <c r="AT12" t="inlineStr"/>
      <c r="AU12" t="inlineStr"/>
      <c r="AV12" t="inlineStr"/>
      <c r="AW12" t="inlineStr"/>
      <c r="AX12" t="inlineStr">
        <is>
          <t>80</t>
        </is>
      </c>
      <c r="AY12" t="inlineStr"/>
      <c r="AZ12" t="inlineStr"/>
      <c r="BA12" t="inlineStr"/>
      <c r="BB12" t="inlineStr">
        <is>
          <t>ja vor</t>
        </is>
      </c>
      <c r="BC12" t="n">
        <v>0.5</v>
      </c>
      <c r="BD12" t="inlineStr"/>
      <c r="BE12" t="inlineStr"/>
      <c r="BF12" t="inlineStr"/>
      <c r="BG12" t="inlineStr">
        <is>
          <t>x</t>
        </is>
      </c>
      <c r="BH12" t="inlineStr"/>
      <c r="BI12" t="inlineStr"/>
      <c r="BJ12" t="inlineStr"/>
      <c r="BK12" t="inlineStr"/>
      <c r="BL12" t="inlineStr"/>
      <c r="BM12" t="inlineStr"/>
      <c r="BN12" t="inlineStr">
        <is>
          <t>x</t>
        </is>
      </c>
      <c r="BO12" t="inlineStr"/>
      <c r="BP12" t="inlineStr"/>
      <c r="BQ12" t="inlineStr"/>
      <c r="BR12" t="inlineStr">
        <is>
          <t>v</t>
        </is>
      </c>
      <c r="BS12" t="inlineStr"/>
      <c r="BT12" t="inlineStr"/>
      <c r="BU12" t="inlineStr"/>
      <c r="BV12" t="inlineStr"/>
      <c r="BW12" t="inlineStr"/>
      <c r="BX12" t="inlineStr"/>
      <c r="BY12" t="inlineStr"/>
      <c r="BZ12" t="inlineStr"/>
      <c r="CA12" t="n">
        <v>0.5</v>
      </c>
      <c r="CB12" t="inlineStr">
        <is>
          <t>Gelenk überfangen mit JP</t>
        </is>
      </c>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b">
        <v>1</v>
      </c>
      <c r="B13" t="n">
        <v>66</v>
      </c>
      <c r="C13" t="inlineStr">
        <is>
          <t>L-1520-315220031</t>
        </is>
      </c>
      <c r="D13" t="inlineStr">
        <is>
          <t>106680012X</t>
        </is>
      </c>
      <c r="E13" t="inlineStr">
        <is>
          <t>Aaf</t>
        </is>
      </c>
      <c r="F13" t="inlineStr"/>
      <c r="G13" t="inlineStr">
        <is>
          <t>III 3, 2 a</t>
        </is>
      </c>
      <c r="H13" t="inlineStr">
        <is>
          <t>III 3, 2 a</t>
        </is>
      </c>
      <c r="I13" t="inlineStr">
        <is>
          <t>X</t>
        </is>
      </c>
      <c r="J13" t="inlineStr">
        <is>
          <t>Pergamentband</t>
        </is>
      </c>
      <c r="K13" t="inlineStr">
        <is>
          <t>bis 25 cm</t>
        </is>
      </c>
      <c r="L13" t="inlineStr">
        <is>
          <t>80° bis 110°, einseitig digitalisierbar?</t>
        </is>
      </c>
      <c r="M13" t="inlineStr">
        <is>
          <t>hohler Rücken, Schrift bis in den Falz</t>
        </is>
      </c>
      <c r="N13" t="inlineStr"/>
      <c r="O13" t="inlineStr"/>
      <c r="P13" t="inlineStr"/>
      <c r="Q13" t="n">
        <v>0</v>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b">
        <v>1</v>
      </c>
      <c r="B14" t="n">
        <v>11</v>
      </c>
      <c r="C14" t="inlineStr">
        <is>
          <t>L-1508-315469293</t>
        </is>
      </c>
      <c r="D14" t="inlineStr">
        <is>
          <t>1066941645</t>
        </is>
      </c>
      <c r="E14" t="inlineStr">
        <is>
          <t>Aaf</t>
        </is>
      </c>
      <c r="F14" t="inlineStr"/>
      <c r="G14" t="inlineStr">
        <is>
          <t>III 3, 3</t>
        </is>
      </c>
      <c r="H14" t="inlineStr">
        <is>
          <t>III 3, 3</t>
        </is>
      </c>
      <c r="I14" t="inlineStr">
        <is>
          <t>X</t>
        </is>
      </c>
      <c r="J14" t="inlineStr">
        <is>
          <t>Ledereinband</t>
        </is>
      </c>
      <c r="K14" t="inlineStr">
        <is>
          <t>bis 35 cm</t>
        </is>
      </c>
      <c r="L14" t="inlineStr">
        <is>
          <t>180°</t>
        </is>
      </c>
      <c r="M14" t="inlineStr">
        <is>
          <t>hohler Rücken</t>
        </is>
      </c>
      <c r="N14" t="inlineStr"/>
      <c r="O14" t="inlineStr"/>
      <c r="P14" t="inlineStr"/>
      <c r="Q14" t="n">
        <v>0</v>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b">
        <v>1</v>
      </c>
      <c r="B15" t="n">
        <v>12</v>
      </c>
      <c r="C15" t="inlineStr">
        <is>
          <t>L-1508-31549204X</t>
        </is>
      </c>
      <c r="D15" t="inlineStr">
        <is>
          <t>1066961646</t>
        </is>
      </c>
      <c r="E15" t="inlineStr">
        <is>
          <t>Aaf</t>
        </is>
      </c>
      <c r="F15" t="inlineStr"/>
      <c r="G15" t="inlineStr">
        <is>
          <t>III 3, 4</t>
        </is>
      </c>
      <c r="H15" t="inlineStr">
        <is>
          <t>III 3, 4</t>
        </is>
      </c>
      <c r="I15" t="inlineStr">
        <is>
          <t>X</t>
        </is>
      </c>
      <c r="J15" t="inlineStr">
        <is>
          <t>Ledereinband, Schließen, erhabene Buchbeschläge</t>
        </is>
      </c>
      <c r="K15" t="inlineStr">
        <is>
          <t>bis 35 cm</t>
        </is>
      </c>
      <c r="L15" t="inlineStr">
        <is>
          <t>80° bis 110°, einseitig digitalisierbar?</t>
        </is>
      </c>
      <c r="M15" t="inlineStr"/>
      <c r="N15" t="inlineStr"/>
      <c r="O15" t="inlineStr">
        <is>
          <t>Buchschuh</t>
        </is>
      </c>
      <c r="P15" t="inlineStr">
        <is>
          <t>Nein</t>
        </is>
      </c>
      <c r="Q15" t="n">
        <v>0</v>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b">
        <v>1</v>
      </c>
      <c r="B16" t="n">
        <v>13</v>
      </c>
      <c r="C16" t="inlineStr">
        <is>
          <t>L-1512-315492252</t>
        </is>
      </c>
      <c r="D16" t="inlineStr">
        <is>
          <t>1066961859</t>
        </is>
      </c>
      <c r="E16" t="inlineStr">
        <is>
          <t>Aaf</t>
        </is>
      </c>
      <c r="F16" t="inlineStr"/>
      <c r="G16" t="inlineStr">
        <is>
          <t>III 3, 5</t>
        </is>
      </c>
      <c r="H16" t="inlineStr">
        <is>
          <t>III 3, 5</t>
        </is>
      </c>
      <c r="I16" t="inlineStr">
        <is>
          <t>X</t>
        </is>
      </c>
      <c r="J16" t="inlineStr">
        <is>
          <t>Halbledereinband, Schließen, erhabene Buchbeschläge</t>
        </is>
      </c>
      <c r="K16" t="inlineStr">
        <is>
          <t>bis 35 cm</t>
        </is>
      </c>
      <c r="L16" t="inlineStr">
        <is>
          <t>80° bis 110°, einseitig digitalisierbar?</t>
        </is>
      </c>
      <c r="M16" t="inlineStr">
        <is>
          <t>welliger Buchblock, hohler Rücken</t>
        </is>
      </c>
      <c r="N16" t="inlineStr"/>
      <c r="O16" t="inlineStr">
        <is>
          <t>Buchschuh</t>
        </is>
      </c>
      <c r="P16" t="inlineStr">
        <is>
          <t>Nein</t>
        </is>
      </c>
      <c r="Q16" t="n">
        <v>0</v>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b">
        <v>1</v>
      </c>
      <c r="B17" t="n">
        <v>14</v>
      </c>
      <c r="C17" t="inlineStr">
        <is>
          <t>L-1510-315494212</t>
        </is>
      </c>
      <c r="D17" t="inlineStr">
        <is>
          <t>1066964009</t>
        </is>
      </c>
      <c r="E17" t="inlineStr">
        <is>
          <t>Aaf</t>
        </is>
      </c>
      <c r="F17" t="inlineStr"/>
      <c r="G17" t="inlineStr">
        <is>
          <t>III 3, 6</t>
        </is>
      </c>
      <c r="H17" t="inlineStr">
        <is>
          <t>III 3, 6</t>
        </is>
      </c>
      <c r="I17" t="inlineStr">
        <is>
          <t>X</t>
        </is>
      </c>
      <c r="J17" t="inlineStr">
        <is>
          <t>Pergamentband</t>
        </is>
      </c>
      <c r="K17" t="inlineStr">
        <is>
          <t>bis 25 cm</t>
        </is>
      </c>
      <c r="L17" t="inlineStr">
        <is>
          <t>180°</t>
        </is>
      </c>
      <c r="M17" t="inlineStr">
        <is>
          <t>hohler Rücken</t>
        </is>
      </c>
      <c r="N17" t="inlineStr"/>
      <c r="O17" t="inlineStr">
        <is>
          <t xml:space="preserve">Papierumschlag </t>
        </is>
      </c>
      <c r="P17" t="inlineStr">
        <is>
          <t>Unklar</t>
        </is>
      </c>
      <c r="Q17" t="n">
        <v>0</v>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b">
        <v>1</v>
      </c>
      <c r="B18" t="n">
        <v>16</v>
      </c>
      <c r="C18" t="inlineStr">
        <is>
          <t>L-1515-315487372</t>
        </is>
      </c>
      <c r="D18" t="inlineStr">
        <is>
          <t>106695674X</t>
        </is>
      </c>
      <c r="E18" t="inlineStr">
        <is>
          <t>Aaf</t>
        </is>
      </c>
      <c r="F18" t="inlineStr"/>
      <c r="G18" t="inlineStr">
        <is>
          <t>III 3, 8</t>
        </is>
      </c>
      <c r="H18" t="inlineStr">
        <is>
          <t>III 3, 8</t>
        </is>
      </c>
      <c r="I18" t="inlineStr">
        <is>
          <t>X</t>
        </is>
      </c>
      <c r="J18" t="inlineStr">
        <is>
          <t>Gewebeeinband, Schließen, erhabene Buchbeschläge</t>
        </is>
      </c>
      <c r="K18" t="inlineStr">
        <is>
          <t>bis 35 cm</t>
        </is>
      </c>
      <c r="L18" t="inlineStr">
        <is>
          <t>180°</t>
        </is>
      </c>
      <c r="M18" t="inlineStr">
        <is>
          <t>hohler Rücken</t>
        </is>
      </c>
      <c r="N18" t="inlineStr"/>
      <c r="O18" t="inlineStr">
        <is>
          <t>Buchschuh</t>
        </is>
      </c>
      <c r="P18" t="inlineStr">
        <is>
          <t>Nein</t>
        </is>
      </c>
      <c r="Q18" t="n">
        <v>0</v>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b">
        <v>1</v>
      </c>
      <c r="B19" t="n">
        <v>74</v>
      </c>
      <c r="C19" t="inlineStr">
        <is>
          <t>L-1519-170697215</t>
        </is>
      </c>
      <c r="D19" t="inlineStr">
        <is>
          <t>1000480518</t>
        </is>
      </c>
      <c r="E19" t="inlineStr">
        <is>
          <t>Aal</t>
        </is>
      </c>
      <c r="F19" t="inlineStr"/>
      <c r="G19" t="inlineStr">
        <is>
          <t>III 3, 8 a</t>
        </is>
      </c>
      <c r="H19" t="inlineStr">
        <is>
          <t>III 3, 8 a</t>
        </is>
      </c>
      <c r="I19" t="inlineStr"/>
      <c r="J19" t="inlineStr">
        <is>
          <t>Halbpergamentband</t>
        </is>
      </c>
      <c r="K19" t="inlineStr">
        <is>
          <t>bis 25 cm</t>
        </is>
      </c>
      <c r="L19" t="inlineStr">
        <is>
          <t>180°</t>
        </is>
      </c>
      <c r="M19" t="inlineStr">
        <is>
          <t>hohler Rücken</t>
        </is>
      </c>
      <c r="N19" t="inlineStr"/>
      <c r="O19" t="inlineStr"/>
      <c r="P19" t="inlineStr"/>
      <c r="Q19" t="n">
        <v>0</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b">
        <v>1</v>
      </c>
      <c r="B20" t="n">
        <v>17</v>
      </c>
      <c r="C20" t="inlineStr">
        <is>
          <t>L-1517-315329688</t>
        </is>
      </c>
      <c r="D20" t="inlineStr">
        <is>
          <t>1066871930</t>
        </is>
      </c>
      <c r="E20" t="inlineStr">
        <is>
          <t>Aaf</t>
        </is>
      </c>
      <c r="F20" t="inlineStr"/>
      <c r="G20" t="inlineStr">
        <is>
          <t>III 3, 9</t>
        </is>
      </c>
      <c r="H20" t="inlineStr">
        <is>
          <t>III 3, 9</t>
        </is>
      </c>
      <c r="I20" t="inlineStr">
        <is>
          <t>X</t>
        </is>
      </c>
      <c r="J20" t="inlineStr">
        <is>
          <t>Halbledereinband</t>
        </is>
      </c>
      <c r="K20" t="inlineStr">
        <is>
          <t>bis 25 cm</t>
        </is>
      </c>
      <c r="L20" t="inlineStr">
        <is>
          <t>180°</t>
        </is>
      </c>
      <c r="M20" t="inlineStr">
        <is>
          <t>hohler Rücken, stark brüchiges Einbandmaterial</t>
        </is>
      </c>
      <c r="N20" t="inlineStr"/>
      <c r="O20" t="inlineStr"/>
      <c r="P20" t="inlineStr"/>
      <c r="Q20" t="n">
        <v>1</v>
      </c>
      <c r="R20" t="inlineStr"/>
      <c r="S20" t="inlineStr">
        <is>
          <t>gereinigt</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b">
        <v>1</v>
      </c>
      <c r="B21" t="n">
        <v>18</v>
      </c>
      <c r="C21" t="inlineStr">
        <is>
          <t>L-1518-315487518</t>
        </is>
      </c>
      <c r="D21" t="inlineStr">
        <is>
          <t>106695691X</t>
        </is>
      </c>
      <c r="E21" t="inlineStr">
        <is>
          <t>Aaf</t>
        </is>
      </c>
      <c r="F21" t="inlineStr"/>
      <c r="G21" t="inlineStr">
        <is>
          <t>III 3, 10</t>
        </is>
      </c>
      <c r="H21" t="inlineStr">
        <is>
          <t>III 3, 10</t>
        </is>
      </c>
      <c r="I21" t="inlineStr">
        <is>
          <t>X</t>
        </is>
      </c>
      <c r="J21" t="inlineStr">
        <is>
          <t>Halbledereinband, Schließen, erhabene Buchbeschläge</t>
        </is>
      </c>
      <c r="K21" t="inlineStr">
        <is>
          <t>bis 25 cm</t>
        </is>
      </c>
      <c r="L21" t="inlineStr">
        <is>
          <t>180°</t>
        </is>
      </c>
      <c r="M21" t="inlineStr">
        <is>
          <t>fester Rücken mit Schmuckprägung</t>
        </is>
      </c>
      <c r="N21" t="inlineStr"/>
      <c r="O21" t="inlineStr">
        <is>
          <t>Archivkarton</t>
        </is>
      </c>
      <c r="P21" t="inlineStr">
        <is>
          <t>Nein</t>
        </is>
      </c>
      <c r="Q21" t="n">
        <v>0</v>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b">
        <v>1</v>
      </c>
      <c r="B22" t="n">
        <v>44</v>
      </c>
      <c r="C22" t="inlineStr">
        <is>
          <t>L-1522-315488867</t>
        </is>
      </c>
      <c r="D22" t="inlineStr">
        <is>
          <t>106695822X</t>
        </is>
      </c>
      <c r="E22" t="inlineStr">
        <is>
          <t>Aaf</t>
        </is>
      </c>
      <c r="F22" t="inlineStr"/>
      <c r="G22" t="inlineStr">
        <is>
          <t>III 3, 10 a</t>
        </is>
      </c>
      <c r="H22" t="inlineStr">
        <is>
          <t>III 3, 10 a</t>
        </is>
      </c>
      <c r="I22" t="inlineStr">
        <is>
          <t>X</t>
        </is>
      </c>
      <c r="J22" t="inlineStr">
        <is>
          <t>Papier- oder Pappeinband</t>
        </is>
      </c>
      <c r="K22" t="inlineStr">
        <is>
          <t>bis 25 cm</t>
        </is>
      </c>
      <c r="L22" t="inlineStr">
        <is>
          <t>180°</t>
        </is>
      </c>
      <c r="M22" t="inlineStr"/>
      <c r="N22" t="inlineStr"/>
      <c r="O22" t="inlineStr">
        <is>
          <t>Archivkarton</t>
        </is>
      </c>
      <c r="P22" t="inlineStr">
        <is>
          <t>Nein</t>
        </is>
      </c>
      <c r="Q22" t="n">
        <v>0</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b">
        <v>1</v>
      </c>
      <c r="B23" t="n">
        <v>45</v>
      </c>
      <c r="C23" t="inlineStr">
        <is>
          <t>L-1519-315489030</t>
        </is>
      </c>
      <c r="D23" t="inlineStr">
        <is>
          <t>1066958416</t>
        </is>
      </c>
      <c r="E23" t="inlineStr">
        <is>
          <t>Aaf</t>
        </is>
      </c>
      <c r="F23" t="inlineStr"/>
      <c r="G23" t="inlineStr">
        <is>
          <t>III 3, 10 b</t>
        </is>
      </c>
      <c r="H23" t="inlineStr">
        <is>
          <t>III 3, 10 b</t>
        </is>
      </c>
      <c r="I23" t="inlineStr">
        <is>
          <t>X</t>
        </is>
      </c>
      <c r="J23" t="inlineStr">
        <is>
          <t>Halbgewebeband</t>
        </is>
      </c>
      <c r="K23" t="inlineStr">
        <is>
          <t>bis 25 cm</t>
        </is>
      </c>
      <c r="L23" t="inlineStr">
        <is>
          <t>180°</t>
        </is>
      </c>
      <c r="M23" t="inlineStr">
        <is>
          <t>fester Rücken mit Schmuckprägung</t>
        </is>
      </c>
      <c r="N23" t="inlineStr"/>
      <c r="O23" t="inlineStr"/>
      <c r="P23" t="inlineStr"/>
      <c r="Q23" t="n">
        <v>1</v>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b">
        <v>1</v>
      </c>
      <c r="B24" t="n">
        <v>46</v>
      </c>
      <c r="C24" t="inlineStr">
        <is>
          <t>L-1522-315492856</t>
        </is>
      </c>
      <c r="D24" t="inlineStr">
        <is>
          <t>1066962499</t>
        </is>
      </c>
      <c r="E24" t="inlineStr">
        <is>
          <t>Aaf</t>
        </is>
      </c>
      <c r="F24" t="inlineStr"/>
      <c r="G24" t="inlineStr">
        <is>
          <t>III 3, 10 c</t>
        </is>
      </c>
      <c r="H24" t="inlineStr">
        <is>
          <t>III 3, 10 c</t>
        </is>
      </c>
      <c r="I24" t="inlineStr">
        <is>
          <t>X</t>
        </is>
      </c>
      <c r="J24" t="inlineStr">
        <is>
          <t>Halbledereinband</t>
        </is>
      </c>
      <c r="K24" t="inlineStr">
        <is>
          <t>bis 25 cm</t>
        </is>
      </c>
      <c r="L24" t="inlineStr">
        <is>
          <t>180°</t>
        </is>
      </c>
      <c r="M24" t="inlineStr">
        <is>
          <t>fester Rücken mit Schmuckprägung</t>
        </is>
      </c>
      <c r="N24" t="inlineStr"/>
      <c r="O24" t="inlineStr"/>
      <c r="P24" t="inlineStr"/>
      <c r="Q24" t="n">
        <v>0</v>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b">
        <v>1</v>
      </c>
      <c r="B25" t="n">
        <v>47</v>
      </c>
      <c r="C25" t="inlineStr">
        <is>
          <t>L-1525-164450874</t>
        </is>
      </c>
      <c r="D25" t="inlineStr">
        <is>
          <t>997626313</t>
        </is>
      </c>
      <c r="E25" t="inlineStr">
        <is>
          <t>Aal</t>
        </is>
      </c>
      <c r="F25" t="inlineStr"/>
      <c r="G25" t="inlineStr">
        <is>
          <t>III 3, 10 d</t>
        </is>
      </c>
      <c r="H25" t="inlineStr">
        <is>
          <t>III 3, 10 d</t>
        </is>
      </c>
      <c r="I25" t="inlineStr"/>
      <c r="J25" t="inlineStr">
        <is>
          <t>Halbledereinband</t>
        </is>
      </c>
      <c r="K25" t="inlineStr">
        <is>
          <t>bis 25 cm</t>
        </is>
      </c>
      <c r="L25" t="inlineStr">
        <is>
          <t>180°</t>
        </is>
      </c>
      <c r="M25" t="inlineStr">
        <is>
          <t>hohler Rücken</t>
        </is>
      </c>
      <c r="N25" t="inlineStr"/>
      <c r="O25" t="inlineStr"/>
      <c r="P25" t="inlineStr"/>
      <c r="Q25" t="n">
        <v>0</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b">
        <v>1</v>
      </c>
      <c r="B26" t="n">
        <v>19</v>
      </c>
      <c r="C26" t="inlineStr">
        <is>
          <t>L-1522-154280380</t>
        </is>
      </c>
      <c r="D26" t="inlineStr">
        <is>
          <t>99400026X</t>
        </is>
      </c>
      <c r="E26" t="inlineStr">
        <is>
          <t>Aal</t>
        </is>
      </c>
      <c r="F26" t="inlineStr"/>
      <c r="G26" t="inlineStr">
        <is>
          <t>III 3, 12</t>
        </is>
      </c>
      <c r="H26" t="inlineStr">
        <is>
          <t>III 3, 12</t>
        </is>
      </c>
      <c r="I26" t="inlineStr">
        <is>
          <t>X</t>
        </is>
      </c>
      <c r="J26" t="inlineStr">
        <is>
          <t>Pergamentband</t>
        </is>
      </c>
      <c r="K26" t="inlineStr">
        <is>
          <t>bis 25 cm</t>
        </is>
      </c>
      <c r="L26" t="inlineStr">
        <is>
          <t>180°</t>
        </is>
      </c>
      <c r="M26" t="inlineStr">
        <is>
          <t>stark deformiertes Objekt</t>
        </is>
      </c>
      <c r="N26" t="inlineStr"/>
      <c r="O26" t="inlineStr"/>
      <c r="P26" t="inlineStr"/>
      <c r="Q26" t="n">
        <v>1</v>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b">
        <v>1</v>
      </c>
      <c r="B27" t="n">
        <v>48</v>
      </c>
      <c r="C27" t="inlineStr">
        <is>
          <t>L-1521-170695743</t>
        </is>
      </c>
      <c r="D27" t="inlineStr">
        <is>
          <t>1000478475</t>
        </is>
      </c>
      <c r="E27" t="inlineStr">
        <is>
          <t>Aal</t>
        </is>
      </c>
      <c r="F27" t="inlineStr"/>
      <c r="G27" t="inlineStr">
        <is>
          <t>III 3, 12 a</t>
        </is>
      </c>
      <c r="H27" t="inlineStr">
        <is>
          <t>III 3, 12 a</t>
        </is>
      </c>
      <c r="I27" t="inlineStr"/>
      <c r="J27" t="inlineStr">
        <is>
          <t>Halbpergamentband</t>
        </is>
      </c>
      <c r="K27" t="inlineStr">
        <is>
          <t>bis 25 cm</t>
        </is>
      </c>
      <c r="L27" t="inlineStr">
        <is>
          <t>180°</t>
        </is>
      </c>
      <c r="M27" t="inlineStr">
        <is>
          <t>hohler Rücken</t>
        </is>
      </c>
      <c r="N27" t="inlineStr"/>
      <c r="O27" t="inlineStr"/>
      <c r="P27" t="inlineStr"/>
      <c r="Q27" t="n">
        <v>0</v>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b">
        <v>1</v>
      </c>
      <c r="B28" t="n">
        <v>49</v>
      </c>
      <c r="C28" t="inlineStr">
        <is>
          <t>L-1521-170695743</t>
        </is>
      </c>
      <c r="D28" t="inlineStr">
        <is>
          <t>1000478475</t>
        </is>
      </c>
      <c r="E28" t="inlineStr">
        <is>
          <t>Aal</t>
        </is>
      </c>
      <c r="F28" t="inlineStr"/>
      <c r="G28" t="inlineStr">
        <is>
          <t>III 3, 12 a</t>
        </is>
      </c>
      <c r="H28" t="inlineStr">
        <is>
          <t>III 3, 12 a</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b">
        <v>1</v>
      </c>
      <c r="B29" t="n">
        <v>50</v>
      </c>
      <c r="C29" t="inlineStr">
        <is>
          <t>L-1524-315490551</t>
        </is>
      </c>
      <c r="D29" t="inlineStr">
        <is>
          <t>106696002X</t>
        </is>
      </c>
      <c r="E29" t="inlineStr">
        <is>
          <t>Aaf</t>
        </is>
      </c>
      <c r="F29" t="inlineStr"/>
      <c r="G29" t="inlineStr">
        <is>
          <t>III 3, 12 b</t>
        </is>
      </c>
      <c r="H29" t="inlineStr">
        <is>
          <t>III 3, 12 b</t>
        </is>
      </c>
      <c r="I29" t="inlineStr">
        <is>
          <t>X</t>
        </is>
      </c>
      <c r="J29" t="inlineStr">
        <is>
          <t>Pergamentband, Schließen, erhabene Buchbeschläge</t>
        </is>
      </c>
      <c r="K29" t="inlineStr">
        <is>
          <t>bis 25 cm</t>
        </is>
      </c>
      <c r="L29" t="inlineStr">
        <is>
          <t>180°</t>
        </is>
      </c>
      <c r="M29" t="inlineStr">
        <is>
          <t>hohler Rücken, welliger Buchblock</t>
        </is>
      </c>
      <c r="N29" t="inlineStr"/>
      <c r="O29" t="inlineStr">
        <is>
          <t>Buchschuh</t>
        </is>
      </c>
      <c r="P29" t="inlineStr">
        <is>
          <t>Nein</t>
        </is>
      </c>
      <c r="Q29" t="n">
        <v>0</v>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b">
        <v>1</v>
      </c>
      <c r="B30" t="n">
        <v>20</v>
      </c>
      <c r="C30" t="inlineStr">
        <is>
          <t>L-1522-31532936X</t>
        </is>
      </c>
      <c r="D30" t="inlineStr">
        <is>
          <t>1066871574</t>
        </is>
      </c>
      <c r="E30" t="inlineStr">
        <is>
          <t>Aaf</t>
        </is>
      </c>
      <c r="F30" t="inlineStr"/>
      <c r="G30" t="inlineStr">
        <is>
          <t>III 3, 13</t>
        </is>
      </c>
      <c r="H30" t="inlineStr">
        <is>
          <t>III 3, 13</t>
        </is>
      </c>
      <c r="I30" t="inlineStr"/>
      <c r="J30" t="inlineStr">
        <is>
          <t>Pergamentband, Schließen, erhabene Buchbeschläge</t>
        </is>
      </c>
      <c r="K30" t="inlineStr">
        <is>
          <t>bis 25 cm</t>
        </is>
      </c>
      <c r="L30" t="inlineStr">
        <is>
          <t>180°</t>
        </is>
      </c>
      <c r="M30" t="inlineStr">
        <is>
          <t>hohler Rücken</t>
        </is>
      </c>
      <c r="N30" t="inlineStr"/>
      <c r="O30" t="inlineStr">
        <is>
          <t>Archivkarton</t>
        </is>
      </c>
      <c r="P30" t="inlineStr">
        <is>
          <t>Nein</t>
        </is>
      </c>
      <c r="Q30" t="n">
        <v>0</v>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b">
        <v>1</v>
      </c>
      <c r="B31" t="n">
        <v>51</v>
      </c>
      <c r="C31" t="inlineStr">
        <is>
          <t>L-1523-153700335</t>
        </is>
      </c>
      <c r="D31" t="inlineStr">
        <is>
          <t>993849784</t>
        </is>
      </c>
      <c r="E31" t="inlineStr">
        <is>
          <t>Aal</t>
        </is>
      </c>
      <c r="F31" t="inlineStr"/>
      <c r="G31" t="inlineStr">
        <is>
          <t>III 3, 13 a</t>
        </is>
      </c>
      <c r="H31" t="inlineStr">
        <is>
          <t>III 3, 13 a</t>
        </is>
      </c>
      <c r="I31" t="inlineStr"/>
      <c r="J31" t="inlineStr">
        <is>
          <t>Halbpergamentband</t>
        </is>
      </c>
      <c r="K31" t="inlineStr">
        <is>
          <t>bis 25 cm</t>
        </is>
      </c>
      <c r="L31" t="inlineStr">
        <is>
          <t>180°</t>
        </is>
      </c>
      <c r="M31" t="inlineStr">
        <is>
          <t>hohler Rücken</t>
        </is>
      </c>
      <c r="N31" t="inlineStr"/>
      <c r="O31" t="inlineStr"/>
      <c r="P31" t="inlineStr"/>
      <c r="Q31" t="n">
        <v>0</v>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b">
        <v>1</v>
      </c>
      <c r="B32" t="n">
        <v>21</v>
      </c>
      <c r="C32" t="inlineStr">
        <is>
          <t>L-1523-315299215</t>
        </is>
      </c>
      <c r="D32" t="inlineStr">
        <is>
          <t>1066839182</t>
        </is>
      </c>
      <c r="E32" t="inlineStr">
        <is>
          <t>Aaf</t>
        </is>
      </c>
      <c r="F32" t="inlineStr"/>
      <c r="G32" t="inlineStr">
        <is>
          <t>III 3, 14</t>
        </is>
      </c>
      <c r="H32" t="inlineStr">
        <is>
          <t>III 3, 14</t>
        </is>
      </c>
      <c r="I32" t="inlineStr">
        <is>
          <t>X</t>
        </is>
      </c>
      <c r="J32" t="inlineStr">
        <is>
          <t>Halbpergamentband, Schließen, erhabene Buchbeschläge</t>
        </is>
      </c>
      <c r="K32" t="inlineStr">
        <is>
          <t>bis 25 cm</t>
        </is>
      </c>
      <c r="L32" t="inlineStr">
        <is>
          <t>80° bis 110°, einseitig digitalisierbar?</t>
        </is>
      </c>
      <c r="M32" t="inlineStr">
        <is>
          <t>hohler Rücken</t>
        </is>
      </c>
      <c r="N32" t="inlineStr"/>
      <c r="O32" t="inlineStr"/>
      <c r="P32" t="inlineStr"/>
      <c r="Q32" t="n">
        <v>0</v>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b">
        <v>1</v>
      </c>
      <c r="B33" t="n">
        <v>52</v>
      </c>
      <c r="C33" t="inlineStr">
        <is>
          <t>L-1522-167111574</t>
        </is>
      </c>
      <c r="D33" t="inlineStr">
        <is>
          <t>998888257</t>
        </is>
      </c>
      <c r="E33" t="inlineStr">
        <is>
          <t>Aal</t>
        </is>
      </c>
      <c r="F33" t="inlineStr"/>
      <c r="G33" t="inlineStr">
        <is>
          <t>III 3, 14 b</t>
        </is>
      </c>
      <c r="H33" t="inlineStr">
        <is>
          <t>III 3, 14 b</t>
        </is>
      </c>
      <c r="I33" t="inlineStr">
        <is>
          <t>X</t>
        </is>
      </c>
      <c r="J33" t="inlineStr">
        <is>
          <t>Papier- oder Pappeinband</t>
        </is>
      </c>
      <c r="K33" t="inlineStr">
        <is>
          <t>bis 25 cm</t>
        </is>
      </c>
      <c r="L33" t="inlineStr">
        <is>
          <t>180°</t>
        </is>
      </c>
      <c r="M33" t="inlineStr">
        <is>
          <t>hohler Rücken</t>
        </is>
      </c>
      <c r="N33" t="inlineStr"/>
      <c r="O33" t="inlineStr">
        <is>
          <t xml:space="preserve">Papierumschlag </t>
        </is>
      </c>
      <c r="P33" t="inlineStr">
        <is>
          <t>Ja</t>
        </is>
      </c>
      <c r="Q33" t="n">
        <v>0</v>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b">
        <v>1</v>
      </c>
      <c r="B34" t="n">
        <v>22</v>
      </c>
      <c r="C34" t="inlineStr">
        <is>
          <t>L-1514-315465468</t>
        </is>
      </c>
      <c r="D34" t="inlineStr">
        <is>
          <t>1066937621</t>
        </is>
      </c>
      <c r="E34" t="inlineStr">
        <is>
          <t>Aaf</t>
        </is>
      </c>
      <c r="F34" t="inlineStr"/>
      <c r="G34" t="inlineStr">
        <is>
          <t>III 3, 15</t>
        </is>
      </c>
      <c r="H34" t="inlineStr">
        <is>
          <t>III 3, 15</t>
        </is>
      </c>
      <c r="I34" t="inlineStr">
        <is>
          <t>X</t>
        </is>
      </c>
      <c r="J34" t="inlineStr">
        <is>
          <t>Papier- oder Pappeinband</t>
        </is>
      </c>
      <c r="K34" t="inlineStr">
        <is>
          <t>bis 25 cm</t>
        </is>
      </c>
      <c r="L34" t="inlineStr">
        <is>
          <t>180°</t>
        </is>
      </c>
      <c r="M34" t="inlineStr">
        <is>
          <t>hohler Rücken</t>
        </is>
      </c>
      <c r="N34" t="inlineStr"/>
      <c r="O34" t="inlineStr">
        <is>
          <t>Archivkarton</t>
        </is>
      </c>
      <c r="P34" t="inlineStr">
        <is>
          <t>Nein</t>
        </is>
      </c>
      <c r="Q34" t="n">
        <v>2</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b">
        <v>1</v>
      </c>
      <c r="B35" t="n">
        <v>23</v>
      </c>
      <c r="C35" t="inlineStr">
        <is>
          <t>L-1524-315493577</t>
        </is>
      </c>
      <c r="D35" t="inlineStr">
        <is>
          <t>1066963312</t>
        </is>
      </c>
      <c r="E35" t="inlineStr">
        <is>
          <t>Aaf</t>
        </is>
      </c>
      <c r="F35" t="inlineStr"/>
      <c r="G35" t="inlineStr">
        <is>
          <t>III 3, 16</t>
        </is>
      </c>
      <c r="H35" t="inlineStr">
        <is>
          <t>III 3, 16</t>
        </is>
      </c>
      <c r="I35" t="inlineStr">
        <is>
          <t>X</t>
        </is>
      </c>
      <c r="J35" t="inlineStr">
        <is>
          <t>Pergamentband</t>
        </is>
      </c>
      <c r="K35" t="inlineStr">
        <is>
          <t>bis 25 cm</t>
        </is>
      </c>
      <c r="L35" t="inlineStr">
        <is>
          <t>80° bis 110°, einseitig digitalisierbar?</t>
        </is>
      </c>
      <c r="M35" t="inlineStr">
        <is>
          <t>hohler Rücken</t>
        </is>
      </c>
      <c r="N35" t="inlineStr"/>
      <c r="O35" t="inlineStr">
        <is>
          <t xml:space="preserve">Papierumschlag </t>
        </is>
      </c>
      <c r="P35" t="inlineStr">
        <is>
          <t>Ja</t>
        </is>
      </c>
      <c r="Q35" t="n">
        <v>0</v>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b">
        <v>1</v>
      </c>
      <c r="B36" t="n">
        <v>53</v>
      </c>
      <c r="C36" t="inlineStr">
        <is>
          <t>L-1525-170699919</t>
        </is>
      </c>
      <c r="D36" t="inlineStr">
        <is>
          <t>1000482995</t>
        </is>
      </c>
      <c r="E36" t="inlineStr">
        <is>
          <t>Aal</t>
        </is>
      </c>
      <c r="F36" t="inlineStr"/>
      <c r="G36" t="inlineStr">
        <is>
          <t>III 3, 16 a</t>
        </is>
      </c>
      <c r="H36" t="inlineStr">
        <is>
          <t>III 3, 16 a</t>
        </is>
      </c>
      <c r="I36" t="inlineStr"/>
      <c r="J36" t="inlineStr">
        <is>
          <t>Halbpergamentband</t>
        </is>
      </c>
      <c r="K36" t="inlineStr">
        <is>
          <t>bis 25 cm</t>
        </is>
      </c>
      <c r="L36" t="inlineStr">
        <is>
          <t>80° bis 110°, einseitig digitalisierbar?</t>
        </is>
      </c>
      <c r="M36" t="inlineStr">
        <is>
          <t>hohler Rücken</t>
        </is>
      </c>
      <c r="N36" t="inlineStr"/>
      <c r="O36" t="inlineStr"/>
      <c r="P36" t="inlineStr"/>
      <c r="Q36" t="n">
        <v>0</v>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b">
        <v>1</v>
      </c>
      <c r="B37" t="n">
        <v>54</v>
      </c>
      <c r="C37" t="inlineStr">
        <is>
          <t>L-1526-153949872</t>
        </is>
      </c>
      <c r="D37" t="inlineStr">
        <is>
          <t>99388654X</t>
        </is>
      </c>
      <c r="E37" t="inlineStr">
        <is>
          <t>Aal</t>
        </is>
      </c>
      <c r="F37" t="inlineStr"/>
      <c r="G37" t="inlineStr">
        <is>
          <t>III 3, 16 b</t>
        </is>
      </c>
      <c r="H37" t="inlineStr">
        <is>
          <t>III 3, 16 b</t>
        </is>
      </c>
      <c r="I37" t="inlineStr">
        <is>
          <t>X</t>
        </is>
      </c>
      <c r="J37" t="inlineStr">
        <is>
          <t>Ledereinband, Schließen, erhabene Buchbeschläge</t>
        </is>
      </c>
      <c r="K37" t="inlineStr">
        <is>
          <t>bis 25 cm</t>
        </is>
      </c>
      <c r="L37" t="inlineStr">
        <is>
          <t>80° bis 110°, einseitig digitalisierbar?</t>
        </is>
      </c>
      <c r="M37" t="inlineStr">
        <is>
          <t>fester Rücken mit Schmuckprägung, Schrift bis in den Falz</t>
        </is>
      </c>
      <c r="N37" t="inlineStr"/>
      <c r="O37" t="inlineStr">
        <is>
          <t>Buchschuh</t>
        </is>
      </c>
      <c r="P37" t="inlineStr">
        <is>
          <t>Nein</t>
        </is>
      </c>
      <c r="Q37" t="n">
        <v>0</v>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b">
        <v>1</v>
      </c>
      <c r="B38" t="inlineStr"/>
      <c r="C38" t="inlineStr">
        <is>
          <t>L-9999-414174909</t>
        </is>
      </c>
      <c r="D38" t="inlineStr">
        <is>
          <t>1137896108</t>
        </is>
      </c>
      <c r="E38" t="inlineStr">
        <is>
          <t>Qd</t>
        </is>
      </c>
      <c r="F38" t="inlineStr"/>
      <c r="G38" t="inlineStr">
        <is>
          <t>III 3, 17</t>
        </is>
      </c>
      <c r="H38" t="inlineStr">
        <is>
          <t>III 3, 17</t>
        </is>
      </c>
      <c r="I38" t="inlineStr">
        <is>
          <t>X</t>
        </is>
      </c>
      <c r="J38" t="inlineStr">
        <is>
          <t>Ledereinband, Schließen, erhabene Buchbeschläge</t>
        </is>
      </c>
      <c r="K38" t="inlineStr">
        <is>
          <t>bis 25 cm</t>
        </is>
      </c>
      <c r="L38" t="inlineStr">
        <is>
          <t>80° bis 110°, einseitig digitalisierbar?</t>
        </is>
      </c>
      <c r="M38" t="inlineStr">
        <is>
          <t>hohler Rücken, stark brüchiges Einbandmaterial</t>
        </is>
      </c>
      <c r="N38" t="inlineStr"/>
      <c r="O38" t="inlineStr">
        <is>
          <t>Buchschuh</t>
        </is>
      </c>
      <c r="P38" t="inlineStr">
        <is>
          <t>Nein</t>
        </is>
      </c>
      <c r="Q38" t="n">
        <v>1</v>
      </c>
      <c r="R38" t="inlineStr"/>
      <c r="S38" t="inlineStr"/>
      <c r="T38" t="inlineStr"/>
      <c r="U38" t="inlineStr"/>
      <c r="V38" t="inlineStr"/>
      <c r="W38" t="inlineStr"/>
      <c r="X38" t="inlineStr"/>
      <c r="Y38" t="inlineStr"/>
      <c r="Z38" t="inlineStr"/>
      <c r="AA38" t="inlineStr">
        <is>
          <t>G</t>
        </is>
      </c>
      <c r="AB38" t="inlineStr">
        <is>
          <t>x</t>
        </is>
      </c>
      <c r="AC38" t="inlineStr"/>
      <c r="AD38" t="inlineStr">
        <is>
          <t>h/E</t>
        </is>
      </c>
      <c r="AE38" t="inlineStr"/>
      <c r="AF38" t="inlineStr"/>
      <c r="AG38" t="inlineStr"/>
      <c r="AH38" t="inlineStr"/>
      <c r="AI38" t="inlineStr"/>
      <c r="AJ38" t="inlineStr">
        <is>
          <t>Pa</t>
        </is>
      </c>
      <c r="AK38" t="inlineStr"/>
      <c r="AL38" t="inlineStr"/>
      <c r="AM38" t="inlineStr"/>
      <c r="AN38" t="inlineStr"/>
      <c r="AO38" t="inlineStr"/>
      <c r="AP38" t="inlineStr"/>
      <c r="AQ38" t="inlineStr"/>
      <c r="AR38" t="inlineStr"/>
      <c r="AS38" t="inlineStr"/>
      <c r="AT38" t="inlineStr"/>
      <c r="AU38" t="inlineStr"/>
      <c r="AV38" t="inlineStr"/>
      <c r="AW38" t="inlineStr"/>
      <c r="AX38" t="inlineStr">
        <is>
          <t>110</t>
        </is>
      </c>
      <c r="AY38" t="inlineStr"/>
      <c r="AZ38" t="inlineStr"/>
      <c r="BA38" t="inlineStr"/>
      <c r="BB38" t="inlineStr">
        <is>
          <t>ja vor</t>
        </is>
      </c>
      <c r="BC38" t="n">
        <v>0.5</v>
      </c>
      <c r="BD38" t="inlineStr"/>
      <c r="BE38" t="inlineStr"/>
      <c r="BF38" t="inlineStr"/>
      <c r="BG38" t="inlineStr">
        <is>
          <t>x</t>
        </is>
      </c>
      <c r="BH38" t="inlineStr"/>
      <c r="BI38" t="inlineStr"/>
      <c r="BJ38" t="inlineStr"/>
      <c r="BK38" t="inlineStr"/>
      <c r="BL38" t="inlineStr"/>
      <c r="BM38" t="inlineStr"/>
      <c r="BN38" t="inlineStr">
        <is>
          <t>x</t>
        </is>
      </c>
      <c r="BO38" t="inlineStr"/>
      <c r="BP38" t="inlineStr"/>
      <c r="BQ38" t="inlineStr"/>
      <c r="BR38" t="inlineStr">
        <is>
          <t>v</t>
        </is>
      </c>
      <c r="BS38" t="inlineStr"/>
      <c r="BT38" t="inlineStr"/>
      <c r="BU38" t="inlineStr"/>
      <c r="BV38" t="inlineStr"/>
      <c r="BW38" t="inlineStr"/>
      <c r="BX38" t="inlineStr"/>
      <c r="BY38" t="inlineStr"/>
      <c r="BZ38" t="inlineStr"/>
      <c r="CA38" t="n">
        <v>0.5</v>
      </c>
      <c r="CB38" t="inlineStr">
        <is>
          <t>Hülse, ggf.! Gelenk mit JP überfangen</t>
        </is>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b">
        <v>1</v>
      </c>
      <c r="B39" t="inlineStr"/>
      <c r="C39" t="inlineStr">
        <is>
          <t>L-9999-414987020</t>
        </is>
      </c>
      <c r="D39" t="inlineStr">
        <is>
          <t>1138380563</t>
        </is>
      </c>
      <c r="E39" t="inlineStr">
        <is>
          <t>Qd</t>
        </is>
      </c>
      <c r="F39" t="inlineStr"/>
      <c r="G39" t="inlineStr">
        <is>
          <t>III 3, 17 a</t>
        </is>
      </c>
      <c r="H39" t="inlineStr">
        <is>
          <t>III 3, 17 a</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b">
        <v>1</v>
      </c>
      <c r="B40" t="n">
        <v>63</v>
      </c>
      <c r="C40" t="inlineStr">
        <is>
          <t>L-1524-167207652</t>
        </is>
      </c>
      <c r="D40" t="inlineStr">
        <is>
          <t>998923478</t>
        </is>
      </c>
      <c r="E40" t="inlineStr">
        <is>
          <t>Aal</t>
        </is>
      </c>
      <c r="F40" t="inlineStr"/>
      <c r="G40" t="inlineStr">
        <is>
          <t>III 3, 17 b</t>
        </is>
      </c>
      <c r="H40" t="inlineStr">
        <is>
          <t>III 3, 17b</t>
        </is>
      </c>
      <c r="I40" t="inlineStr">
        <is>
          <t>X</t>
        </is>
      </c>
      <c r="J40" t="inlineStr">
        <is>
          <t>Halbledereinband</t>
        </is>
      </c>
      <c r="K40" t="inlineStr">
        <is>
          <t>bis 25 cm</t>
        </is>
      </c>
      <c r="L40" t="inlineStr">
        <is>
          <t>180°</t>
        </is>
      </c>
      <c r="M40" t="inlineStr">
        <is>
          <t>fester Rücken mit Schmuckprägung</t>
        </is>
      </c>
      <c r="N40" t="inlineStr"/>
      <c r="O40" t="inlineStr"/>
      <c r="P40" t="inlineStr"/>
      <c r="Q40" t="n">
        <v>2</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b">
        <v>0</v>
      </c>
      <c r="B41" t="n">
        <v>25</v>
      </c>
      <c r="C41" t="inlineStr">
        <is>
          <t>L-1531-315469935</t>
        </is>
      </c>
      <c r="D41" t="inlineStr">
        <is>
          <t>1066942307</t>
        </is>
      </c>
      <c r="E41" t="inlineStr"/>
      <c r="F41" t="inlineStr"/>
      <c r="G41" t="inlineStr">
        <is>
          <t>III 3, 18</t>
        </is>
      </c>
      <c r="H41" t="inlineStr"/>
      <c r="I41" t="inlineStr"/>
      <c r="J41" t="inlineStr"/>
      <c r="K41" t="inlineStr">
        <is>
          <t>bis 35 cm</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is>
          <t>L</t>
        </is>
      </c>
      <c r="AB41" t="inlineStr"/>
      <c r="AC41" t="inlineStr"/>
      <c r="AD41" t="inlineStr">
        <is>
          <t>f/V</t>
        </is>
      </c>
      <c r="AE41" t="inlineStr"/>
      <c r="AF41" t="inlineStr"/>
      <c r="AG41" t="inlineStr"/>
      <c r="AH41" t="inlineStr"/>
      <c r="AI41" t="inlineStr"/>
      <c r="AJ41" t="inlineStr">
        <is>
          <t>Pa</t>
        </is>
      </c>
      <c r="AK41" t="inlineStr"/>
      <c r="AL41" t="inlineStr"/>
      <c r="AM41" t="inlineStr"/>
      <c r="AN41" t="inlineStr"/>
      <c r="AO41" t="inlineStr"/>
      <c r="AP41" t="inlineStr"/>
      <c r="AQ41" t="inlineStr"/>
      <c r="AR41" t="inlineStr"/>
      <c r="AS41" t="inlineStr"/>
      <c r="AT41" t="inlineStr"/>
      <c r="AU41" t="inlineStr"/>
      <c r="AV41" t="inlineStr"/>
      <c r="AW41" t="inlineStr"/>
      <c r="AX41" t="inlineStr">
        <is>
          <t>110</t>
        </is>
      </c>
      <c r="AY41" t="inlineStr"/>
      <c r="AZ41" t="inlineStr"/>
      <c r="BA41" t="inlineStr"/>
      <c r="BB41" t="inlineStr">
        <is>
          <t>ja vor</t>
        </is>
      </c>
      <c r="BC41" t="n">
        <v>2</v>
      </c>
      <c r="BD41" t="inlineStr"/>
      <c r="BE41" t="inlineStr"/>
      <c r="BF41" t="inlineStr"/>
      <c r="BG41" t="inlineStr"/>
      <c r="BH41" t="inlineStr"/>
      <c r="BI41" t="inlineStr"/>
      <c r="BJ41" t="inlineStr"/>
      <c r="BK41" t="inlineStr"/>
      <c r="BL41" t="inlineStr"/>
      <c r="BM41" t="inlineStr"/>
      <c r="BN41" t="inlineStr">
        <is>
          <t>x</t>
        </is>
      </c>
      <c r="BO41" t="inlineStr">
        <is>
          <t>x</t>
        </is>
      </c>
      <c r="BP41" t="inlineStr">
        <is>
          <t>x</t>
        </is>
      </c>
      <c r="BQ41" t="inlineStr"/>
      <c r="BR41" t="inlineStr">
        <is>
          <t>v</t>
        </is>
      </c>
      <c r="BS41" t="inlineStr"/>
      <c r="BT41" t="inlineStr"/>
      <c r="BU41" t="inlineStr"/>
      <c r="BV41" t="inlineStr"/>
      <c r="BW41" t="inlineStr"/>
      <c r="BX41" t="inlineStr"/>
      <c r="BY41" t="inlineStr"/>
      <c r="BZ41" t="inlineStr"/>
      <c r="CA41" t="n">
        <v>2</v>
      </c>
      <c r="CB41" t="inlineStr">
        <is>
          <t>Gelenk mit JP unterlegen</t>
        </is>
      </c>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b">
        <v>1</v>
      </c>
      <c r="B42" t="inlineStr"/>
      <c r="C42" t="inlineStr">
        <is>
          <t>L-9999-414378776</t>
        </is>
      </c>
      <c r="D42" t="inlineStr">
        <is>
          <t>1138061182</t>
        </is>
      </c>
      <c r="E42" t="inlineStr">
        <is>
          <t>Qd</t>
        </is>
      </c>
      <c r="F42" t="inlineStr"/>
      <c r="G42" t="inlineStr">
        <is>
          <t>III 3, 18</t>
        </is>
      </c>
      <c r="H42" t="inlineStr">
        <is>
          <t>III 3, 18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b">
        <v>0</v>
      </c>
      <c r="B43" t="n">
        <v>64</v>
      </c>
      <c r="C43" t="inlineStr">
        <is>
          <t>L-1531-336756208</t>
        </is>
      </c>
      <c r="D43" t="inlineStr">
        <is>
          <t>1066941688</t>
        </is>
      </c>
      <c r="E43" t="inlineStr"/>
      <c r="F43" t="inlineStr"/>
      <c r="G43" t="inlineStr">
        <is>
          <t>III 3, 18 (1. angebundenes Werk)</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b">
        <v>1</v>
      </c>
      <c r="B44" t="n">
        <v>65</v>
      </c>
      <c r="C44" t="inlineStr">
        <is>
          <t>L-1525-178547425</t>
        </is>
      </c>
      <c r="D44" t="inlineStr">
        <is>
          <t>1002988691</t>
        </is>
      </c>
      <c r="E44" t="inlineStr">
        <is>
          <t>Aal</t>
        </is>
      </c>
      <c r="F44" t="inlineStr"/>
      <c r="G44" t="inlineStr">
        <is>
          <t>III 3, 18 a</t>
        </is>
      </c>
      <c r="H44" t="inlineStr">
        <is>
          <t>III 3, 18a</t>
        </is>
      </c>
      <c r="I44" t="inlineStr"/>
      <c r="J44" t="inlineStr">
        <is>
          <t>Broschur, Halbpergamentband</t>
        </is>
      </c>
      <c r="K44" t="inlineStr">
        <is>
          <t>bis 25 cm</t>
        </is>
      </c>
      <c r="L44" t="inlineStr">
        <is>
          <t>180°</t>
        </is>
      </c>
      <c r="M44" t="inlineStr"/>
      <c r="N44" t="inlineStr"/>
      <c r="O44" t="inlineStr"/>
      <c r="P44" t="inlineStr"/>
      <c r="Q44" t="n">
        <v>1</v>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b">
        <v>0</v>
      </c>
      <c r="B45" t="n">
        <v>26</v>
      </c>
      <c r="C45" t="inlineStr">
        <is>
          <t>L-1531-315469331</t>
        </is>
      </c>
      <c r="D45" t="inlineStr">
        <is>
          <t>1066941688</t>
        </is>
      </c>
      <c r="E45" t="inlineStr"/>
      <c r="F45" t="inlineStr"/>
      <c r="G45" t="inlineStr">
        <is>
          <t>III 3, 19</t>
        </is>
      </c>
      <c r="H45" t="inlineStr"/>
      <c r="I45" t="inlineStr"/>
      <c r="J45" t="inlineStr"/>
      <c r="K45" t="inlineStr">
        <is>
          <t>bis 35 cm</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is>
          <t>L</t>
        </is>
      </c>
      <c r="AB45" t="inlineStr">
        <is>
          <t>x</t>
        </is>
      </c>
      <c r="AC45" t="inlineStr"/>
      <c r="AD45" t="inlineStr">
        <is>
          <t>f/V</t>
        </is>
      </c>
      <c r="AE45" t="inlineStr"/>
      <c r="AF45" t="inlineStr"/>
      <c r="AG45" t="inlineStr"/>
      <c r="AH45" t="inlineStr"/>
      <c r="AI45" t="inlineStr"/>
      <c r="AJ45" t="inlineStr">
        <is>
          <t>Pa</t>
        </is>
      </c>
      <c r="AK45" t="inlineStr"/>
      <c r="AL45" t="inlineStr"/>
      <c r="AM45" t="inlineStr"/>
      <c r="AN45" t="inlineStr"/>
      <c r="AO45" t="inlineStr"/>
      <c r="AP45" t="inlineStr"/>
      <c r="AQ45" t="inlineStr"/>
      <c r="AR45" t="inlineStr"/>
      <c r="AS45" t="inlineStr"/>
      <c r="AT45" t="inlineStr"/>
      <c r="AU45" t="inlineStr"/>
      <c r="AV45" t="inlineStr"/>
      <c r="AW45" t="inlineStr"/>
      <c r="AX45" t="inlineStr">
        <is>
          <t>110</t>
        </is>
      </c>
      <c r="AY45" t="inlineStr"/>
      <c r="AZ45" t="inlineStr"/>
      <c r="BA45" t="inlineStr"/>
      <c r="BB45" t="inlineStr">
        <is>
          <t>ja vor</t>
        </is>
      </c>
      <c r="BC45" t="n">
        <v>0.5</v>
      </c>
      <c r="BD45" t="inlineStr"/>
      <c r="BE45" t="inlineStr"/>
      <c r="BF45" t="inlineStr"/>
      <c r="BG45" t="inlineStr">
        <is>
          <t>x</t>
        </is>
      </c>
      <c r="BH45" t="inlineStr"/>
      <c r="BI45" t="inlineStr"/>
      <c r="BJ45" t="inlineStr"/>
      <c r="BK45" t="inlineStr"/>
      <c r="BL45" t="inlineStr"/>
      <c r="BM45" t="inlineStr"/>
      <c r="BN45" t="inlineStr">
        <is>
          <t>x</t>
        </is>
      </c>
      <c r="BO45" t="inlineStr">
        <is>
          <t>x</t>
        </is>
      </c>
      <c r="BP45" t="inlineStr">
        <is>
          <t>x</t>
        </is>
      </c>
      <c r="BQ45" t="inlineStr"/>
      <c r="BR45" t="inlineStr"/>
      <c r="BS45" t="inlineStr"/>
      <c r="BT45" t="inlineStr"/>
      <c r="BU45" t="inlineStr"/>
      <c r="BV45" t="inlineStr"/>
      <c r="BW45" t="inlineStr"/>
      <c r="BX45" t="inlineStr"/>
      <c r="BY45" t="inlineStr"/>
      <c r="BZ45" t="inlineStr"/>
      <c r="CA45" t="n">
        <v>0.5</v>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b">
        <v>0</v>
      </c>
      <c r="B46" t="n">
        <v>27</v>
      </c>
      <c r="C46" t="inlineStr">
        <is>
          <t>L-1535-315464844</t>
        </is>
      </c>
      <c r="D46" t="inlineStr">
        <is>
          <t>0</t>
        </is>
      </c>
      <c r="E46" t="inlineStr"/>
      <c r="F46" t="inlineStr"/>
      <c r="G46" t="inlineStr">
        <is>
          <t>III 3, 20</t>
        </is>
      </c>
      <c r="H46" t="inlineStr"/>
      <c r="I46" t="inlineStr">
        <is>
          <t>X</t>
        </is>
      </c>
      <c r="J46" t="inlineStr">
        <is>
          <t>Papier- oder Pappeinband, Schließen, erhabene Buchbeschläge</t>
        </is>
      </c>
      <c r="K46" t="inlineStr">
        <is>
          <t>bis 35 cm</t>
        </is>
      </c>
      <c r="L46" t="inlineStr">
        <is>
          <t>180°</t>
        </is>
      </c>
      <c r="M46" t="inlineStr">
        <is>
          <t>hohler Rücken</t>
        </is>
      </c>
      <c r="N46" t="inlineStr"/>
      <c r="O46" t="inlineStr">
        <is>
          <t>Buchschuh</t>
        </is>
      </c>
      <c r="P46" t="inlineStr">
        <is>
          <t>Nein</t>
        </is>
      </c>
      <c r="Q46" t="n">
        <v>2</v>
      </c>
      <c r="R46" t="inlineStr"/>
      <c r="S46" t="inlineStr"/>
      <c r="T46" t="inlineStr"/>
      <c r="U46" t="inlineStr"/>
      <c r="V46" t="inlineStr"/>
      <c r="W46" t="inlineStr"/>
      <c r="X46" t="inlineStr"/>
      <c r="Y46" t="inlineStr"/>
      <c r="Z46" t="inlineStr"/>
      <c r="AA46" t="inlineStr">
        <is>
          <t>Pa</t>
        </is>
      </c>
      <c r="AB46" t="inlineStr">
        <is>
          <t>x</t>
        </is>
      </c>
      <c r="AC46" t="inlineStr"/>
      <c r="AD46" t="inlineStr">
        <is>
          <t>h/E</t>
        </is>
      </c>
      <c r="AE46" t="inlineStr"/>
      <c r="AF46" t="inlineStr"/>
      <c r="AG46" t="inlineStr"/>
      <c r="AH46" t="inlineStr"/>
      <c r="AI46" t="inlineStr"/>
      <c r="AJ46" t="inlineStr">
        <is>
          <t>Pa</t>
        </is>
      </c>
      <c r="AK46" t="inlineStr"/>
      <c r="AL46" t="inlineStr"/>
      <c r="AM46" t="inlineStr"/>
      <c r="AN46" t="inlineStr"/>
      <c r="AO46" t="inlineStr"/>
      <c r="AP46" t="inlineStr"/>
      <c r="AQ46" t="inlineStr"/>
      <c r="AR46" t="inlineStr"/>
      <c r="AS46" t="inlineStr"/>
      <c r="AT46" t="inlineStr"/>
      <c r="AU46" t="inlineStr"/>
      <c r="AV46" t="inlineStr"/>
      <c r="AW46" t="inlineStr"/>
      <c r="AX46" t="inlineStr">
        <is>
          <t>110</t>
        </is>
      </c>
      <c r="AY46" t="inlineStr"/>
      <c r="AZ46" t="inlineStr"/>
      <c r="BA46" t="inlineStr"/>
      <c r="BB46" t="inlineStr">
        <is>
          <t>n</t>
        </is>
      </c>
      <c r="BC46" t="n">
        <v>0</v>
      </c>
      <c r="BD46" t="inlineStr"/>
      <c r="BE46" t="inlineStr"/>
      <c r="BF46" t="inlineStr"/>
      <c r="BG46" t="inlineStr">
        <is>
          <t>x</t>
        </is>
      </c>
      <c r="BH46" t="inlineStr"/>
      <c r="BI46" t="inlineStr"/>
      <c r="BJ46" t="inlineStr"/>
      <c r="BK46" t="inlineStr">
        <is>
          <t>Schaden stabil</t>
        </is>
      </c>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b">
        <v>1</v>
      </c>
      <c r="B47" t="inlineStr"/>
      <c r="C47" t="inlineStr">
        <is>
          <t>L-1535-315464844</t>
        </is>
      </c>
      <c r="D47" t="inlineStr">
        <is>
          <t>1066937036</t>
        </is>
      </c>
      <c r="E47" t="inlineStr">
        <is>
          <t>Aaf</t>
        </is>
      </c>
      <c r="F47" t="inlineStr"/>
      <c r="G47" t="inlineStr">
        <is>
          <t>III 3, 20</t>
        </is>
      </c>
      <c r="H47" t="inlineStr">
        <is>
          <t>III 3, 20</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b">
        <v>1</v>
      </c>
      <c r="B48" t="n">
        <v>28</v>
      </c>
      <c r="C48" t="inlineStr">
        <is>
          <t>L-1535-315470097</t>
        </is>
      </c>
      <c r="D48" t="inlineStr">
        <is>
          <t>106694248X</t>
        </is>
      </c>
      <c r="E48" t="inlineStr">
        <is>
          <t>Aaf</t>
        </is>
      </c>
      <c r="F48" t="inlineStr"/>
      <c r="G48" t="inlineStr">
        <is>
          <t>III 3, 21</t>
        </is>
      </c>
      <c r="H48" t="inlineStr">
        <is>
          <t>III 3, 21</t>
        </is>
      </c>
      <c r="I48" t="inlineStr">
        <is>
          <t>X</t>
        </is>
      </c>
      <c r="J48" t="inlineStr">
        <is>
          <t>Papier- oder Pappeinband, Schließen, erhabene Buchbeschläge</t>
        </is>
      </c>
      <c r="K48" t="inlineStr">
        <is>
          <t>bis 35 cm</t>
        </is>
      </c>
      <c r="L48" t="inlineStr">
        <is>
          <t>180°</t>
        </is>
      </c>
      <c r="M48" t="inlineStr">
        <is>
          <t>hohler Rücken</t>
        </is>
      </c>
      <c r="N48" t="inlineStr"/>
      <c r="O48" t="inlineStr">
        <is>
          <t>Buchschuh</t>
        </is>
      </c>
      <c r="P48" t="inlineStr">
        <is>
          <t>Nein</t>
        </is>
      </c>
      <c r="Q48" t="n">
        <v>2</v>
      </c>
      <c r="R48" t="inlineStr"/>
      <c r="S48" t="inlineStr"/>
      <c r="T48" t="inlineStr"/>
      <c r="U48" t="inlineStr"/>
      <c r="V48" t="inlineStr"/>
      <c r="W48" t="inlineStr"/>
      <c r="X48" t="inlineStr"/>
      <c r="Y48" t="inlineStr"/>
      <c r="Z48" t="inlineStr"/>
      <c r="AA48" t="inlineStr">
        <is>
          <t>Pa</t>
        </is>
      </c>
      <c r="AB48" t="inlineStr">
        <is>
          <t>x</t>
        </is>
      </c>
      <c r="AC48" t="inlineStr"/>
      <c r="AD48" t="inlineStr">
        <is>
          <t>h/E</t>
        </is>
      </c>
      <c r="AE48" t="inlineStr"/>
      <c r="AF48" t="inlineStr"/>
      <c r="AG48" t="inlineStr"/>
      <c r="AH48" t="inlineStr"/>
      <c r="AI48" t="inlineStr"/>
      <c r="AJ48" t="inlineStr">
        <is>
          <t>Pa</t>
        </is>
      </c>
      <c r="AK48" t="inlineStr"/>
      <c r="AL48" t="inlineStr"/>
      <c r="AM48" t="inlineStr"/>
      <c r="AN48" t="inlineStr"/>
      <c r="AO48" t="inlineStr"/>
      <c r="AP48" t="inlineStr"/>
      <c r="AQ48" t="inlineStr"/>
      <c r="AR48" t="inlineStr"/>
      <c r="AS48" t="inlineStr"/>
      <c r="AT48" t="inlineStr"/>
      <c r="AU48" t="inlineStr"/>
      <c r="AV48" t="inlineStr"/>
      <c r="AW48" t="inlineStr"/>
      <c r="AX48" t="inlineStr">
        <is>
          <t>110</t>
        </is>
      </c>
      <c r="AY48" t="inlineStr"/>
      <c r="AZ48" t="inlineStr"/>
      <c r="BA48" t="inlineStr"/>
      <c r="BB48" t="inlineStr">
        <is>
          <t>ja vor</t>
        </is>
      </c>
      <c r="BC48" t="n">
        <v>1.5</v>
      </c>
      <c r="BD48" t="inlineStr"/>
      <c r="BE48" t="inlineStr"/>
      <c r="BF48" t="inlineStr"/>
      <c r="BG48" t="inlineStr">
        <is>
          <t>x</t>
        </is>
      </c>
      <c r="BH48" t="inlineStr"/>
      <c r="BI48" t="inlineStr"/>
      <c r="BJ48" t="inlineStr"/>
      <c r="BK48" t="inlineStr"/>
      <c r="BL48" t="inlineStr"/>
      <c r="BM48" t="inlineStr"/>
      <c r="BN48" t="inlineStr">
        <is>
          <t>x</t>
        </is>
      </c>
      <c r="BO48" t="inlineStr"/>
      <c r="BP48" t="inlineStr">
        <is>
          <t>x</t>
        </is>
      </c>
      <c r="BQ48" t="inlineStr"/>
      <c r="BR48" t="inlineStr"/>
      <c r="BS48" t="inlineStr"/>
      <c r="BT48" t="inlineStr"/>
      <c r="BU48" t="inlineStr"/>
      <c r="BV48" t="inlineStr"/>
      <c r="BW48" t="inlineStr"/>
      <c r="BX48" t="inlineStr"/>
      <c r="BY48" t="inlineStr"/>
      <c r="BZ48" t="inlineStr"/>
      <c r="CA48" t="n">
        <v>1.5</v>
      </c>
      <c r="CB48" t="inlineStr">
        <is>
          <t>v.a. Rücken am Kopf, ggf. Ecke hinten unten; Rest ist stabil genug</t>
        </is>
      </c>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b">
        <v>1</v>
      </c>
      <c r="B49" t="n">
        <v>29</v>
      </c>
      <c r="C49" t="inlineStr">
        <is>
          <t>L-1535-315317280</t>
        </is>
      </c>
      <c r="D49" t="inlineStr">
        <is>
          <t>1066858500</t>
        </is>
      </c>
      <c r="E49" t="inlineStr">
        <is>
          <t>Aaf</t>
        </is>
      </c>
      <c r="F49" t="inlineStr"/>
      <c r="G49" t="inlineStr">
        <is>
          <t>III 3, 22</t>
        </is>
      </c>
      <c r="H49" t="inlineStr">
        <is>
          <t>III 3, 22</t>
        </is>
      </c>
      <c r="I49" t="inlineStr"/>
      <c r="J49" t="inlineStr"/>
      <c r="K49" t="inlineStr">
        <is>
          <t>bis 35 cm</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is>
          <t>HL</t>
        </is>
      </c>
      <c r="AB49" t="inlineStr">
        <is>
          <t>x</t>
        </is>
      </c>
      <c r="AC49" t="inlineStr"/>
      <c r="AD49" t="inlineStr">
        <is>
          <t>h/E</t>
        </is>
      </c>
      <c r="AE49" t="inlineStr"/>
      <c r="AF49" t="inlineStr"/>
      <c r="AG49" t="inlineStr"/>
      <c r="AH49" t="inlineStr"/>
      <c r="AI49" t="inlineStr"/>
      <c r="AJ49" t="inlineStr">
        <is>
          <t>Pa</t>
        </is>
      </c>
      <c r="AK49" t="inlineStr"/>
      <c r="AL49" t="inlineStr"/>
      <c r="AM49" t="inlineStr"/>
      <c r="AN49" t="inlineStr"/>
      <c r="AO49" t="inlineStr"/>
      <c r="AP49" t="inlineStr"/>
      <c r="AQ49" t="inlineStr"/>
      <c r="AR49" t="inlineStr"/>
      <c r="AS49" t="inlineStr"/>
      <c r="AT49" t="inlineStr"/>
      <c r="AU49" t="inlineStr"/>
      <c r="AV49" t="inlineStr"/>
      <c r="AW49" t="inlineStr"/>
      <c r="AX49" t="inlineStr">
        <is>
          <t>110</t>
        </is>
      </c>
      <c r="AY49" t="inlineStr"/>
      <c r="AZ49" t="inlineStr"/>
      <c r="BA49" t="inlineStr"/>
      <c r="BB49" t="inlineStr">
        <is>
          <t>n</t>
        </is>
      </c>
      <c r="BC49" t="n">
        <v>0</v>
      </c>
      <c r="BD49" t="inlineStr"/>
      <c r="BE49" t="inlineStr"/>
      <c r="BF49" t="inlineStr"/>
      <c r="BG49" t="inlineStr"/>
      <c r="BH49" t="inlineStr"/>
      <c r="BI49" t="inlineStr"/>
      <c r="BJ49" t="inlineStr"/>
      <c r="BK49" t="inlineStr">
        <is>
          <t>Schaden stabil</t>
        </is>
      </c>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b">
        <v>1</v>
      </c>
      <c r="B50" t="n">
        <v>30</v>
      </c>
      <c r="C50" t="inlineStr">
        <is>
          <t>L-1540-31549347X</t>
        </is>
      </c>
      <c r="D50" t="inlineStr">
        <is>
          <t>1066963193</t>
        </is>
      </c>
      <c r="E50" t="inlineStr">
        <is>
          <t>Aaf</t>
        </is>
      </c>
      <c r="F50" t="inlineStr"/>
      <c r="G50" t="inlineStr">
        <is>
          <t>III 3, 23</t>
        </is>
      </c>
      <c r="H50" t="inlineStr">
        <is>
          <t>III 3, 23</t>
        </is>
      </c>
      <c r="I50" t="inlineStr">
        <is>
          <t>X</t>
        </is>
      </c>
      <c r="J50" t="inlineStr">
        <is>
          <t>Halbledereinband, Schließen, erhabene Buchbeschläge</t>
        </is>
      </c>
      <c r="K50" t="inlineStr">
        <is>
          <t>bis 35 cm</t>
        </is>
      </c>
      <c r="L50" t="inlineStr">
        <is>
          <t>180°</t>
        </is>
      </c>
      <c r="M50" t="inlineStr">
        <is>
          <t>hohler Rücken, welliger Buchblock</t>
        </is>
      </c>
      <c r="N50" t="inlineStr"/>
      <c r="O50" t="inlineStr">
        <is>
          <t>Buchschuh</t>
        </is>
      </c>
      <c r="P50" t="inlineStr">
        <is>
          <t>Nein</t>
        </is>
      </c>
      <c r="Q50" t="n">
        <v>3</v>
      </c>
      <c r="R50" t="inlineStr"/>
      <c r="S50" t="inlineStr"/>
      <c r="T50" t="inlineStr"/>
      <c r="U50" t="inlineStr"/>
      <c r="V50" t="inlineStr"/>
      <c r="W50" t="inlineStr"/>
      <c r="X50" t="inlineStr"/>
      <c r="Y50" t="inlineStr"/>
      <c r="Z50" t="inlineStr"/>
      <c r="AA50" t="inlineStr">
        <is>
          <t>Pa</t>
        </is>
      </c>
      <c r="AB50" t="inlineStr">
        <is>
          <t>x</t>
        </is>
      </c>
      <c r="AC50" t="inlineStr"/>
      <c r="AD50" t="inlineStr">
        <is>
          <t>h/E</t>
        </is>
      </c>
      <c r="AE50" t="inlineStr"/>
      <c r="AF50" t="inlineStr"/>
      <c r="AG50" t="inlineStr"/>
      <c r="AH50" t="inlineStr"/>
      <c r="AI50" t="inlineStr"/>
      <c r="AJ50" t="inlineStr">
        <is>
          <t>Pa</t>
        </is>
      </c>
      <c r="AK50" t="inlineStr"/>
      <c r="AL50" t="inlineStr"/>
      <c r="AM50" t="inlineStr"/>
      <c r="AN50" t="inlineStr"/>
      <c r="AO50" t="inlineStr"/>
      <c r="AP50" t="inlineStr"/>
      <c r="AQ50" t="inlineStr"/>
      <c r="AR50" t="inlineStr"/>
      <c r="AS50" t="inlineStr"/>
      <c r="AT50" t="inlineStr"/>
      <c r="AU50" t="inlineStr"/>
      <c r="AV50" t="inlineStr"/>
      <c r="AW50" t="inlineStr"/>
      <c r="AX50" t="inlineStr">
        <is>
          <t>110</t>
        </is>
      </c>
      <c r="AY50" t="inlineStr"/>
      <c r="AZ50" t="inlineStr"/>
      <c r="BA50" t="inlineStr"/>
      <c r="BB50" t="inlineStr">
        <is>
          <t>ja vor</t>
        </is>
      </c>
      <c r="BC50" t="n">
        <v>0.5</v>
      </c>
      <c r="BD50" t="inlineStr"/>
      <c r="BE50" t="inlineStr"/>
      <c r="BF50" t="inlineStr"/>
      <c r="BG50" t="inlineStr">
        <is>
          <t>x</t>
        </is>
      </c>
      <c r="BH50" t="inlineStr"/>
      <c r="BI50" t="inlineStr"/>
      <c r="BJ50" t="inlineStr"/>
      <c r="BK50" t="inlineStr"/>
      <c r="BL50" t="inlineStr"/>
      <c r="BM50" t="inlineStr"/>
      <c r="BN50" t="inlineStr">
        <is>
          <t>x</t>
        </is>
      </c>
      <c r="BO50" t="inlineStr">
        <is>
          <t>x</t>
        </is>
      </c>
      <c r="BP50" t="inlineStr">
        <is>
          <t>x</t>
        </is>
      </c>
      <c r="BQ50" t="inlineStr"/>
      <c r="BR50" t="inlineStr"/>
      <c r="BS50" t="inlineStr"/>
      <c r="BT50" t="inlineStr"/>
      <c r="BU50" t="inlineStr"/>
      <c r="BV50" t="inlineStr"/>
      <c r="BW50" t="inlineStr"/>
      <c r="BX50" t="inlineStr"/>
      <c r="BY50" t="inlineStr"/>
      <c r="BZ50" t="inlineStr"/>
      <c r="CA50" t="n">
        <v>0.5</v>
      </c>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b">
        <v>1</v>
      </c>
      <c r="B51" t="n">
        <v>67</v>
      </c>
      <c r="C51" t="inlineStr">
        <is>
          <t>L-1522-315494719</t>
        </is>
      </c>
      <c r="D51" t="inlineStr">
        <is>
          <t>1066964483</t>
        </is>
      </c>
      <c r="E51" t="inlineStr">
        <is>
          <t>Aaf</t>
        </is>
      </c>
      <c r="F51" t="inlineStr"/>
      <c r="G51" t="inlineStr">
        <is>
          <t>III 3, 23 a</t>
        </is>
      </c>
      <c r="H51" t="inlineStr">
        <is>
          <t>III 3, 23 a</t>
        </is>
      </c>
      <c r="I51" t="inlineStr">
        <is>
          <t>X</t>
        </is>
      </c>
      <c r="J51" t="inlineStr">
        <is>
          <t>Broschur</t>
        </is>
      </c>
      <c r="K51" t="inlineStr">
        <is>
          <t>bis 25 cm</t>
        </is>
      </c>
      <c r="L51" t="inlineStr">
        <is>
          <t>180°</t>
        </is>
      </c>
      <c r="M51" t="inlineStr"/>
      <c r="N51" t="inlineStr"/>
      <c r="O51" t="inlineStr"/>
      <c r="P51" t="inlineStr">
        <is>
          <t>Signaturfahne austauschen</t>
        </is>
      </c>
      <c r="Q51" t="n">
        <v>0</v>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b">
        <v>1</v>
      </c>
      <c r="B52" t="n">
        <v>68</v>
      </c>
      <c r="C52" t="inlineStr">
        <is>
          <t>L-1544-178431168</t>
        </is>
      </c>
      <c r="D52" t="inlineStr">
        <is>
          <t>1002922046</t>
        </is>
      </c>
      <c r="E52" t="inlineStr">
        <is>
          <t>Aal</t>
        </is>
      </c>
      <c r="F52" t="inlineStr"/>
      <c r="G52" t="inlineStr">
        <is>
          <t>III 3, 23 b</t>
        </is>
      </c>
      <c r="H52" t="inlineStr">
        <is>
          <t>III 3, 23b</t>
        </is>
      </c>
      <c r="I52" t="inlineStr"/>
      <c r="J52" t="inlineStr"/>
      <c r="K52" t="inlineStr">
        <is>
          <t>bis 25 cm</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Pa</t>
        </is>
      </c>
      <c r="AB52" t="inlineStr"/>
      <c r="AC52" t="inlineStr"/>
      <c r="AD52" t="inlineStr">
        <is>
          <t>h/E</t>
        </is>
      </c>
      <c r="AE52" t="inlineStr"/>
      <c r="AF52" t="inlineStr"/>
      <c r="AG52" t="inlineStr"/>
      <c r="AH52" t="inlineStr"/>
      <c r="AI52" t="inlineStr"/>
      <c r="AJ52" t="inlineStr">
        <is>
          <t>Pa</t>
        </is>
      </c>
      <c r="AK52" t="inlineStr"/>
      <c r="AL52" t="inlineStr"/>
      <c r="AM52" t="inlineStr"/>
      <c r="AN52" t="inlineStr"/>
      <c r="AO52" t="inlineStr"/>
      <c r="AP52" t="inlineStr"/>
      <c r="AQ52" t="inlineStr"/>
      <c r="AR52" t="inlineStr"/>
      <c r="AS52" t="inlineStr"/>
      <c r="AT52" t="inlineStr"/>
      <c r="AU52" t="inlineStr"/>
      <c r="AV52" t="inlineStr"/>
      <c r="AW52" t="inlineStr"/>
      <c r="AX52" t="inlineStr">
        <is>
          <t>110</t>
        </is>
      </c>
      <c r="AY52" t="inlineStr"/>
      <c r="AZ52" t="inlineStr"/>
      <c r="BA52" t="inlineStr"/>
      <c r="BB52" t="inlineStr">
        <is>
          <t>n</t>
        </is>
      </c>
      <c r="BC52" t="n">
        <v>0</v>
      </c>
      <c r="BD52" t="inlineStr"/>
      <c r="BE52" t="inlineStr"/>
      <c r="BF52" t="inlineStr"/>
      <c r="BG52" t="inlineStr"/>
      <c r="BH52" t="inlineStr"/>
      <c r="BI52" t="inlineStr"/>
      <c r="BJ52" t="inlineStr"/>
      <c r="BK52" t="inlineStr">
        <is>
          <t>Schaden stabil</t>
        </is>
      </c>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b">
        <v>1</v>
      </c>
      <c r="B53" t="n">
        <v>31</v>
      </c>
      <c r="C53" t="inlineStr">
        <is>
          <t>L-1537-315486937</t>
        </is>
      </c>
      <c r="D53" t="inlineStr">
        <is>
          <t>1066956219</t>
        </is>
      </c>
      <c r="E53" t="inlineStr">
        <is>
          <t>Aaf</t>
        </is>
      </c>
      <c r="F53" t="inlineStr"/>
      <c r="G53" t="inlineStr">
        <is>
          <t>III 3, 24</t>
        </is>
      </c>
      <c r="H53" t="inlineStr">
        <is>
          <t>III 3, 24</t>
        </is>
      </c>
      <c r="I53" t="inlineStr">
        <is>
          <t>X</t>
        </is>
      </c>
      <c r="J53" t="inlineStr">
        <is>
          <t>Halbledereinband, Schließen, erhabene Buchbeschläge</t>
        </is>
      </c>
      <c r="K53" t="inlineStr">
        <is>
          <t>bis 35 cm</t>
        </is>
      </c>
      <c r="L53" t="inlineStr">
        <is>
          <t>80° bis 110°, einseitig digitalisierbar?</t>
        </is>
      </c>
      <c r="M53" t="inlineStr">
        <is>
          <t>fester Rücken mit Schmuckprägung</t>
        </is>
      </c>
      <c r="N53" t="inlineStr"/>
      <c r="O53" t="inlineStr">
        <is>
          <t>Buchschuh</t>
        </is>
      </c>
      <c r="P53" t="inlineStr">
        <is>
          <t>Nein</t>
        </is>
      </c>
      <c r="Q53" t="n">
        <v>3</v>
      </c>
      <c r="R53" t="inlineStr"/>
      <c r="S53" t="inlineStr"/>
      <c r="T53" t="inlineStr"/>
      <c r="U53" t="inlineStr"/>
      <c r="V53" t="inlineStr"/>
      <c r="W53" t="inlineStr"/>
      <c r="X53" t="inlineStr"/>
      <c r="Y53" t="inlineStr"/>
      <c r="Z53" t="inlineStr"/>
      <c r="AA53" t="inlineStr">
        <is>
          <t>HL</t>
        </is>
      </c>
      <c r="AB53" t="inlineStr">
        <is>
          <t>x</t>
        </is>
      </c>
      <c r="AC53" t="inlineStr"/>
      <c r="AD53" t="inlineStr">
        <is>
          <t>h/E</t>
        </is>
      </c>
      <c r="AE53" t="inlineStr"/>
      <c r="AF53" t="inlineStr"/>
      <c r="AG53" t="inlineStr"/>
      <c r="AH53" t="inlineStr"/>
      <c r="AI53" t="inlineStr"/>
      <c r="AJ53" t="inlineStr">
        <is>
          <t>Pa</t>
        </is>
      </c>
      <c r="AK53" t="inlineStr"/>
      <c r="AL53" t="inlineStr">
        <is>
          <t>x</t>
        </is>
      </c>
      <c r="AM53" t="inlineStr"/>
      <c r="AN53" t="inlineStr"/>
      <c r="AO53" t="inlineStr"/>
      <c r="AP53" t="inlineStr"/>
      <c r="AQ53" t="inlineStr"/>
      <c r="AR53" t="inlineStr"/>
      <c r="AS53" t="inlineStr"/>
      <c r="AT53" t="inlineStr"/>
      <c r="AU53" t="inlineStr"/>
      <c r="AV53" t="inlineStr"/>
      <c r="AW53" t="inlineStr"/>
      <c r="AX53" t="inlineStr">
        <is>
          <t>110</t>
        </is>
      </c>
      <c r="AY53" t="inlineStr"/>
      <c r="AZ53" t="inlineStr"/>
      <c r="BA53" t="inlineStr"/>
      <c r="BB53" t="inlineStr">
        <is>
          <t>ja vor</t>
        </is>
      </c>
      <c r="BC53" t="n">
        <v>0.5</v>
      </c>
      <c r="BD53" t="inlineStr"/>
      <c r="BE53" t="inlineStr"/>
      <c r="BF53" t="inlineStr"/>
      <c r="BG53" t="inlineStr">
        <is>
          <t>x</t>
        </is>
      </c>
      <c r="BH53" t="inlineStr"/>
      <c r="BI53" t="inlineStr"/>
      <c r="BJ53" t="inlineStr"/>
      <c r="BK53" t="inlineStr"/>
      <c r="BL53" t="inlineStr"/>
      <c r="BM53" t="inlineStr"/>
      <c r="BN53" t="inlineStr">
        <is>
          <t>x</t>
        </is>
      </c>
      <c r="BO53" t="inlineStr">
        <is>
          <t>x</t>
        </is>
      </c>
      <c r="BP53" t="inlineStr">
        <is>
          <t>x</t>
        </is>
      </c>
      <c r="BQ53" t="inlineStr"/>
      <c r="BR53" t="inlineStr">
        <is>
          <t>v</t>
        </is>
      </c>
      <c r="BS53" t="inlineStr"/>
      <c r="BT53" t="inlineStr"/>
      <c r="BU53" t="inlineStr"/>
      <c r="BV53" t="inlineStr"/>
      <c r="BW53" t="inlineStr"/>
      <c r="BX53" t="inlineStr"/>
      <c r="BY53" t="inlineStr"/>
      <c r="BZ53" t="inlineStr"/>
      <c r="CA53" t="n">
        <v>0.5</v>
      </c>
      <c r="CB53" t="inlineStr">
        <is>
          <t>Nur Titelschild und Gelenk vorn unten überfangen mit JP, Rest belassen (ist stabil genug)</t>
        </is>
      </c>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b">
        <v>1</v>
      </c>
      <c r="B54" t="n">
        <v>32</v>
      </c>
      <c r="C54" t="inlineStr">
        <is>
          <t>L-1522-315469528</t>
        </is>
      </c>
      <c r="D54" t="inlineStr">
        <is>
          <t>1066941874</t>
        </is>
      </c>
      <c r="E54" t="inlineStr">
        <is>
          <t>Aaf</t>
        </is>
      </c>
      <c r="F54" t="inlineStr"/>
      <c r="G54" t="inlineStr">
        <is>
          <t>III 3, 25</t>
        </is>
      </c>
      <c r="H54" t="inlineStr">
        <is>
          <t>III 3, 25</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n">
        <v>0</v>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b">
        <v>1</v>
      </c>
      <c r="B55" t="n">
        <v>33</v>
      </c>
      <c r="C55" t="inlineStr">
        <is>
          <t>L-1525-315493941</t>
        </is>
      </c>
      <c r="D55" t="inlineStr">
        <is>
          <t>1066963703</t>
        </is>
      </c>
      <c r="E55" t="inlineStr">
        <is>
          <t>Aaf</t>
        </is>
      </c>
      <c r="F55" t="inlineStr"/>
      <c r="G55" t="inlineStr">
        <is>
          <t>III 3, 26</t>
        </is>
      </c>
      <c r="H55" t="inlineStr">
        <is>
          <t>III 3, 26</t>
        </is>
      </c>
      <c r="I55" t="inlineStr">
        <is>
          <t>X</t>
        </is>
      </c>
      <c r="J55" t="inlineStr">
        <is>
          <t>Pergamentband</t>
        </is>
      </c>
      <c r="K55" t="inlineStr">
        <is>
          <t>bis 25 cm</t>
        </is>
      </c>
      <c r="L55" t="inlineStr">
        <is>
          <t>80° bis 110°, einseitig digitalisierbar?</t>
        </is>
      </c>
      <c r="M55" t="inlineStr">
        <is>
          <t>hohler Rücken</t>
        </is>
      </c>
      <c r="N55" t="inlineStr"/>
      <c r="O55" t="inlineStr">
        <is>
          <t>Kassette</t>
        </is>
      </c>
      <c r="P55" t="inlineStr">
        <is>
          <t>Nein</t>
        </is>
      </c>
      <c r="Q55" t="n">
        <v>0</v>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n">
        <v>0</v>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b">
        <v>1</v>
      </c>
      <c r="B56" t="n">
        <v>34</v>
      </c>
      <c r="C56" t="inlineStr">
        <is>
          <t>L-1522-31548828X</t>
        </is>
      </c>
      <c r="D56" t="inlineStr">
        <is>
          <t>1066957665</t>
        </is>
      </c>
      <c r="E56" t="inlineStr">
        <is>
          <t>Aaf</t>
        </is>
      </c>
      <c r="F56" t="inlineStr"/>
      <c r="G56" t="inlineStr">
        <is>
          <t>III 3, 27</t>
        </is>
      </c>
      <c r="H56" t="inlineStr">
        <is>
          <t>III 3, 27</t>
        </is>
      </c>
      <c r="I56" t="inlineStr">
        <is>
          <t>X</t>
        </is>
      </c>
      <c r="J56" t="inlineStr">
        <is>
          <t>Broschur, Papier- oder Pappeinband</t>
        </is>
      </c>
      <c r="K56" t="inlineStr">
        <is>
          <t>bis 25 cm</t>
        </is>
      </c>
      <c r="L56" t="inlineStr">
        <is>
          <t>180°</t>
        </is>
      </c>
      <c r="M56" t="inlineStr"/>
      <c r="N56" t="inlineStr"/>
      <c r="O56" t="inlineStr"/>
      <c r="P56" t="inlineStr"/>
      <c r="Q56" t="n">
        <v>0</v>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n">
        <v>0</v>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b">
        <v>1</v>
      </c>
      <c r="B57" t="n">
        <v>69</v>
      </c>
      <c r="C57" t="inlineStr">
        <is>
          <t>L-1523-170696316</t>
        </is>
      </c>
      <c r="D57" t="inlineStr">
        <is>
          <t>1000479455</t>
        </is>
      </c>
      <c r="E57" t="inlineStr">
        <is>
          <t>Aal</t>
        </is>
      </c>
      <c r="F57" t="inlineStr"/>
      <c r="G57" t="inlineStr">
        <is>
          <t>III 3, 27 a</t>
        </is>
      </c>
      <c r="H57" t="inlineStr">
        <is>
          <t>III 3, 27 a</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n">
        <v>0</v>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b">
        <v>1</v>
      </c>
      <c r="B58" t="n">
        <v>70</v>
      </c>
      <c r="C58" t="inlineStr">
        <is>
          <t>L-1523-175552843</t>
        </is>
      </c>
      <c r="D58" t="inlineStr">
        <is>
          <t>1001776801</t>
        </is>
      </c>
      <c r="E58" t="inlineStr">
        <is>
          <t>Aal</t>
        </is>
      </c>
      <c r="F58" t="inlineStr"/>
      <c r="G58" t="inlineStr">
        <is>
          <t>III 3, 27 b</t>
        </is>
      </c>
      <c r="H58" t="inlineStr">
        <is>
          <t>III 3, 27 b</t>
        </is>
      </c>
      <c r="I58" t="inlineStr"/>
      <c r="J58" t="inlineStr">
        <is>
          <t>Broschur, Halbpergamentband</t>
        </is>
      </c>
      <c r="K58" t="inlineStr">
        <is>
          <t>bis 25 cm</t>
        </is>
      </c>
      <c r="L58" t="inlineStr">
        <is>
          <t>180°</t>
        </is>
      </c>
      <c r="M58" t="inlineStr"/>
      <c r="N58" t="inlineStr"/>
      <c r="O58" t="inlineStr"/>
      <c r="P58" t="inlineStr"/>
      <c r="Q58" t="n">
        <v>1</v>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n">
        <v>0</v>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b">
        <v>1</v>
      </c>
      <c r="B59" t="n">
        <v>71</v>
      </c>
      <c r="C59" t="inlineStr">
        <is>
          <t>L-1524-162673280</t>
        </is>
      </c>
      <c r="D59" t="inlineStr">
        <is>
          <t>996725954</t>
        </is>
      </c>
      <c r="E59" t="inlineStr">
        <is>
          <t>Aal</t>
        </is>
      </c>
      <c r="F59" t="inlineStr"/>
      <c r="G59" t="inlineStr">
        <is>
          <t>III 3, 27 c</t>
        </is>
      </c>
      <c r="H59" t="inlineStr">
        <is>
          <t>III 3, 27 c</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n">
        <v>0</v>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b">
        <v>1</v>
      </c>
      <c r="B60" t="n">
        <v>72</v>
      </c>
      <c r="C60" t="inlineStr">
        <is>
          <t>L-1523-15411331X</t>
        </is>
      </c>
      <c r="D60" t="inlineStr">
        <is>
          <t>993973221</t>
        </is>
      </c>
      <c r="E60" t="inlineStr">
        <is>
          <t>Aal</t>
        </is>
      </c>
      <c r="F60" t="inlineStr"/>
      <c r="G60" t="inlineStr">
        <is>
          <t>III 3, 27 d</t>
        </is>
      </c>
      <c r="H60" t="inlineStr">
        <is>
          <t>III 3, 27d</t>
        </is>
      </c>
      <c r="I60" t="inlineStr">
        <is>
          <t>X</t>
        </is>
      </c>
      <c r="J60" t="inlineStr">
        <is>
          <t>Ledereinband, Schließen, erhabene Buchbeschläge</t>
        </is>
      </c>
      <c r="K60" t="inlineStr">
        <is>
          <t>bis 25 cm</t>
        </is>
      </c>
      <c r="L60" t="inlineStr">
        <is>
          <t>80° bis 110°, einseitig digitalisierbar?</t>
        </is>
      </c>
      <c r="M60" t="inlineStr">
        <is>
          <t>hohler Rücken</t>
        </is>
      </c>
      <c r="N60" t="inlineStr"/>
      <c r="O60" t="inlineStr">
        <is>
          <t>Buchschuh</t>
        </is>
      </c>
      <c r="P60" t="inlineStr">
        <is>
          <t>Nein</t>
        </is>
      </c>
      <c r="Q60" t="n">
        <v>0</v>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n">
        <v>0</v>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b">
        <v>1</v>
      </c>
      <c r="B61" t="n">
        <v>73</v>
      </c>
      <c r="C61" t="inlineStr">
        <is>
          <t>L-2007-325402</t>
        </is>
      </c>
      <c r="D61" t="inlineStr">
        <is>
          <t>986063355</t>
        </is>
      </c>
      <c r="E61" t="inlineStr">
        <is>
          <t>Aa</t>
        </is>
      </c>
      <c r="F61" t="inlineStr"/>
      <c r="G61" t="inlineStr">
        <is>
          <t>III 3, 27 e</t>
        </is>
      </c>
      <c r="H61" t="inlineStr">
        <is>
          <t>III 3, 27 e</t>
        </is>
      </c>
      <c r="I61" t="inlineStr"/>
      <c r="J61" t="inlineStr">
        <is>
          <t>Broschur</t>
        </is>
      </c>
      <c r="K61" t="inlineStr">
        <is>
          <t>bis 25 cm</t>
        </is>
      </c>
      <c r="L61" t="inlineStr">
        <is>
          <t>180°</t>
        </is>
      </c>
      <c r="M61" t="inlineStr">
        <is>
          <t>gefaltete Blätter</t>
        </is>
      </c>
      <c r="N61" t="inlineStr"/>
      <c r="O61" t="inlineStr">
        <is>
          <t>Mappe</t>
        </is>
      </c>
      <c r="P61" t="inlineStr">
        <is>
          <t>Nein</t>
        </is>
      </c>
      <c r="Q61" t="n">
        <v>1</v>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n">
        <v>0</v>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b">
        <v>1</v>
      </c>
      <c r="B62" t="n">
        <v>35</v>
      </c>
      <c r="C62" t="inlineStr">
        <is>
          <t>L-1523-165117486</t>
        </is>
      </c>
      <c r="D62" t="inlineStr">
        <is>
          <t>997856157</t>
        </is>
      </c>
      <c r="E62" t="inlineStr">
        <is>
          <t>Aal</t>
        </is>
      </c>
      <c r="F62" t="inlineStr"/>
      <c r="G62" t="inlineStr">
        <is>
          <t>III 3, 28</t>
        </is>
      </c>
      <c r="H62" t="inlineStr">
        <is>
          <t>III 3, 28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n">
        <v>0</v>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b">
        <v>1</v>
      </c>
      <c r="B63" t="n">
        <v>36</v>
      </c>
      <c r="C63" t="inlineStr">
        <is>
          <t>L-1524-176403655</t>
        </is>
      </c>
      <c r="D63" t="inlineStr">
        <is>
          <t>1002053153</t>
        </is>
      </c>
      <c r="E63" t="inlineStr">
        <is>
          <t>Aal</t>
        </is>
      </c>
      <c r="F63" t="inlineStr"/>
      <c r="G63" t="inlineStr">
        <is>
          <t>III 3, 29</t>
        </is>
      </c>
      <c r="H63" t="inlineStr">
        <is>
          <t>III 3, 29</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n">
        <v>0</v>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b">
        <v>1</v>
      </c>
      <c r="B64" t="n">
        <v>37</v>
      </c>
      <c r="C64" t="inlineStr">
        <is>
          <t>L-1525-167684566</t>
        </is>
      </c>
      <c r="D64" t="inlineStr">
        <is>
          <t>999177729</t>
        </is>
      </c>
      <c r="E64" t="inlineStr">
        <is>
          <t>Aal</t>
        </is>
      </c>
      <c r="F64" t="inlineStr"/>
      <c r="G64" t="inlineStr">
        <is>
          <t>III 3, 30</t>
        </is>
      </c>
      <c r="H64" t="inlineStr">
        <is>
          <t>III 3, 30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n">
        <v>0</v>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b">
        <v>1</v>
      </c>
      <c r="B65" t="n">
        <v>38</v>
      </c>
      <c r="C65" t="inlineStr">
        <is>
          <t>L-1527-170103552</t>
        </is>
      </c>
      <c r="D65" t="inlineStr">
        <is>
          <t>1000152936</t>
        </is>
      </c>
      <c r="E65" t="inlineStr">
        <is>
          <t>Aal</t>
        </is>
      </c>
      <c r="F65" t="inlineStr"/>
      <c r="G65" t="inlineStr">
        <is>
          <t>III 3, 31</t>
        </is>
      </c>
      <c r="H65" t="inlineStr">
        <is>
          <t>III 3, 31</t>
        </is>
      </c>
      <c r="I65" t="inlineStr"/>
      <c r="J65" t="inlineStr">
        <is>
          <t>Pergamentband</t>
        </is>
      </c>
      <c r="K65" t="inlineStr">
        <is>
          <t>bis 25 cm</t>
        </is>
      </c>
      <c r="L65" t="inlineStr">
        <is>
          <t>80° bis 110°, einseitig digitalisierbar?</t>
        </is>
      </c>
      <c r="M65" t="inlineStr"/>
      <c r="N65" t="inlineStr"/>
      <c r="O65" t="inlineStr"/>
      <c r="P65" t="inlineStr"/>
      <c r="Q65" t="n">
        <v>0</v>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n">
        <v>0</v>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b">
        <v>1</v>
      </c>
      <c r="B66" t="n">
        <v>39</v>
      </c>
      <c r="C66" t="inlineStr">
        <is>
          <t>L-9999-154449180</t>
        </is>
      </c>
      <c r="D66" t="inlineStr">
        <is>
          <t>994061757</t>
        </is>
      </c>
      <c r="E66" t="inlineStr">
        <is>
          <t>Aal</t>
        </is>
      </c>
      <c r="F66" t="inlineStr"/>
      <c r="G66" t="inlineStr">
        <is>
          <t>III 3, 32</t>
        </is>
      </c>
      <c r="H66" t="inlineStr">
        <is>
          <t>III 3, 32</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n">
        <v>0</v>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b">
        <v>1</v>
      </c>
      <c r="B67" t="n">
        <v>40</v>
      </c>
      <c r="C67" t="inlineStr">
        <is>
          <t>L-1546-167648829</t>
        </is>
      </c>
      <c r="D67" t="inlineStr">
        <is>
          <t>999175432</t>
        </is>
      </c>
      <c r="E67" t="inlineStr">
        <is>
          <t>Aal</t>
        </is>
      </c>
      <c r="F67" t="inlineStr"/>
      <c r="G67" t="inlineStr">
        <is>
          <t>III 3, 33</t>
        </is>
      </c>
      <c r="H67" t="inlineStr">
        <is>
          <t>III 3, 33</t>
        </is>
      </c>
      <c r="I67" t="inlineStr"/>
      <c r="J67" t="inlineStr">
        <is>
          <t>Halbpergamentband</t>
        </is>
      </c>
      <c r="K67" t="inlineStr">
        <is>
          <t>bis 25 cm</t>
        </is>
      </c>
      <c r="L67" t="inlineStr">
        <is>
          <t>180°</t>
        </is>
      </c>
      <c r="M67" t="inlineStr">
        <is>
          <t>hohler Rücken</t>
        </is>
      </c>
      <c r="N67" t="inlineStr"/>
      <c r="O67" t="inlineStr"/>
      <c r="P67" t="inlineStr"/>
      <c r="Q67" t="n">
        <v>0</v>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n">
        <v>0</v>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b">
        <v>1</v>
      </c>
      <c r="B68" t="n">
        <v>41</v>
      </c>
      <c r="C68" t="inlineStr">
        <is>
          <t>L-1522-165117257</t>
        </is>
      </c>
      <c r="D68" t="inlineStr">
        <is>
          <t>997855789</t>
        </is>
      </c>
      <c r="E68" t="inlineStr">
        <is>
          <t>Aal</t>
        </is>
      </c>
      <c r="F68" t="inlineStr"/>
      <c r="G68" t="inlineStr">
        <is>
          <t>III 3, 34</t>
        </is>
      </c>
      <c r="H68" t="inlineStr">
        <is>
          <t>III 3, 34</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n">
        <v>0</v>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b">
        <v>1</v>
      </c>
      <c r="B69" t="n">
        <v>42</v>
      </c>
      <c r="C69" t="inlineStr">
        <is>
          <t>L-2009-322630</t>
        </is>
      </c>
      <c r="D69" t="inlineStr">
        <is>
          <t>998431591</t>
        </is>
      </c>
      <c r="E69" t="inlineStr">
        <is>
          <t>Aa</t>
        </is>
      </c>
      <c r="F69" t="inlineStr"/>
      <c r="G69" t="inlineStr">
        <is>
          <t>III 3, 35</t>
        </is>
      </c>
      <c r="H69" t="inlineStr">
        <is>
          <t>III 3, 35</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n">
        <v>0</v>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b">
        <v>1</v>
      </c>
      <c r="B70" t="n">
        <v>43</v>
      </c>
      <c r="C70" t="inlineStr">
        <is>
          <t>L-2012-301916</t>
        </is>
      </c>
      <c r="D70" t="inlineStr">
        <is>
          <t>1013629493</t>
        </is>
      </c>
      <c r="E70" t="inlineStr">
        <is>
          <t>Aa</t>
        </is>
      </c>
      <c r="F70" t="inlineStr"/>
      <c r="G70" t="inlineStr">
        <is>
          <t>III 3, 36</t>
        </is>
      </c>
      <c r="H70" t="inlineStr">
        <is>
          <t>III 3, 36</t>
        </is>
      </c>
      <c r="I70" t="inlineStr"/>
      <c r="J70" t="inlineStr">
        <is>
          <t>Ledereinband, Schließen, erhabene Buchbeschläge</t>
        </is>
      </c>
      <c r="K70" t="inlineStr">
        <is>
          <t>bis 35 cm</t>
        </is>
      </c>
      <c r="L70" t="inlineStr">
        <is>
          <t>80° bis 110°, einseitig digitalisierbar?</t>
        </is>
      </c>
      <c r="M70" t="inlineStr">
        <is>
          <t>Schrift bis in den Falz</t>
        </is>
      </c>
      <c r="N70" t="inlineStr"/>
      <c r="O70" t="inlineStr"/>
      <c r="P70" t="inlineStr"/>
      <c r="Q70" t="n">
        <v>0</v>
      </c>
      <c r="R70" t="inlineStr"/>
      <c r="S70" t="inlineStr"/>
      <c r="T70" t="inlineStr"/>
      <c r="U70" t="inlineStr"/>
      <c r="V70" t="inlineStr"/>
      <c r="W70" t="inlineStr"/>
      <c r="X70" t="inlineStr"/>
      <c r="Y70" t="inlineStr"/>
      <c r="Z70" t="inlineStr"/>
      <c r="AA70" t="inlineStr">
        <is>
          <t>HD</t>
        </is>
      </c>
      <c r="AB70" t="inlineStr"/>
      <c r="AC70" t="inlineStr">
        <is>
          <t>x</t>
        </is>
      </c>
      <c r="AD70" t="inlineStr">
        <is>
          <t>f</t>
        </is>
      </c>
      <c r="AE70" t="inlineStr"/>
      <c r="AF70" t="inlineStr"/>
      <c r="AG70" t="inlineStr"/>
      <c r="AH70" t="inlineStr"/>
      <c r="AI70" t="inlineStr"/>
      <c r="AJ70" t="inlineStr">
        <is>
          <t>Pa</t>
        </is>
      </c>
      <c r="AK70" t="inlineStr"/>
      <c r="AL70" t="inlineStr"/>
      <c r="AM70" t="inlineStr"/>
      <c r="AN70" t="inlineStr">
        <is>
          <t>x</t>
        </is>
      </c>
      <c r="AO70" t="inlineStr"/>
      <c r="AP70" t="inlineStr"/>
      <c r="AQ70" t="inlineStr"/>
      <c r="AR70" t="inlineStr"/>
      <c r="AS70" t="inlineStr"/>
      <c r="AT70" t="inlineStr"/>
      <c r="AU70" t="inlineStr"/>
      <c r="AV70" t="n">
        <v>0</v>
      </c>
      <c r="AW70" t="inlineStr">
        <is>
          <t>x</t>
        </is>
      </c>
      <c r="AX70" t="inlineStr">
        <is>
          <t>45</t>
        </is>
      </c>
      <c r="AY70" t="inlineStr"/>
      <c r="AZ70" t="inlineStr"/>
      <c r="BA70" t="inlineStr"/>
      <c r="BB70" t="inlineStr">
        <is>
          <t>n</t>
        </is>
      </c>
      <c r="BC70" t="n">
        <v>0</v>
      </c>
      <c r="BD70" t="inlineStr"/>
      <c r="BE70" t="inlineStr"/>
      <c r="BF70" t="inlineStr"/>
      <c r="BG70" t="inlineStr"/>
      <c r="BH70" t="inlineStr"/>
      <c r="BI70" t="inlineStr"/>
      <c r="BJ70" t="inlineStr"/>
      <c r="BK70" t="inlineStr"/>
      <c r="BL70" t="inlineStr">
        <is>
          <t>x 45</t>
        </is>
      </c>
      <c r="BM70" t="inlineStr">
        <is>
          <t>Box (sperrt)</t>
        </is>
      </c>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b">
        <v>1</v>
      </c>
      <c r="B71" t="n">
        <v>75</v>
      </c>
      <c r="C71" t="inlineStr">
        <is>
          <t>L-1556-31532421X</t>
        </is>
      </c>
      <c r="D71" t="inlineStr">
        <is>
          <t>1066865930</t>
        </is>
      </c>
      <c r="E71" t="inlineStr">
        <is>
          <t>Aaf</t>
        </is>
      </c>
      <c r="F71" t="inlineStr"/>
      <c r="G71" t="inlineStr">
        <is>
          <t>III 4, 1</t>
        </is>
      </c>
      <c r="H71" t="inlineStr">
        <is>
          <t>III 4, 1</t>
        </is>
      </c>
      <c r="I71" t="inlineStr">
        <is>
          <t>X</t>
        </is>
      </c>
      <c r="J71" t="inlineStr">
        <is>
          <t>Broschur, Halbgewebeband</t>
        </is>
      </c>
      <c r="K71" t="inlineStr">
        <is>
          <t>bis 25 cm</t>
        </is>
      </c>
      <c r="L71" t="inlineStr">
        <is>
          <t>80° bis 110°, einseitig digitalisierbar?</t>
        </is>
      </c>
      <c r="M71" t="inlineStr"/>
      <c r="N71" t="inlineStr"/>
      <c r="O71" t="inlineStr"/>
      <c r="P71" t="inlineStr"/>
      <c r="Q71" t="n">
        <v>1</v>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n">
        <v>0</v>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b">
        <v>1</v>
      </c>
      <c r="B72" t="n">
        <v>76</v>
      </c>
      <c r="C72" t="inlineStr">
        <is>
          <t>L-1501-315306459</t>
        </is>
      </c>
      <c r="D72" t="inlineStr">
        <is>
          <t>1066847150</t>
        </is>
      </c>
      <c r="E72" t="inlineStr">
        <is>
          <t>Aaf</t>
        </is>
      </c>
      <c r="F72" t="inlineStr"/>
      <c r="G72" t="inlineStr">
        <is>
          <t>III 5, 1</t>
        </is>
      </c>
      <c r="H72" t="inlineStr">
        <is>
          <t>III 5, 1</t>
        </is>
      </c>
      <c r="I72" t="inlineStr"/>
      <c r="J72" t="inlineStr"/>
      <c r="K72" t="inlineStr">
        <is>
          <t>bis 42 cm</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HL</t>
        </is>
      </c>
      <c r="AB72" t="inlineStr">
        <is>
          <t>x</t>
        </is>
      </c>
      <c r="AC72" t="inlineStr"/>
      <c r="AD72" t="inlineStr">
        <is>
          <t>h/E</t>
        </is>
      </c>
      <c r="AE72" t="inlineStr"/>
      <c r="AF72" t="inlineStr"/>
      <c r="AG72" t="inlineStr"/>
      <c r="AH72" t="inlineStr"/>
      <c r="AI72" t="inlineStr"/>
      <c r="AJ72" t="inlineStr">
        <is>
          <t>Pa</t>
        </is>
      </c>
      <c r="AK72" t="inlineStr"/>
      <c r="AL72" t="inlineStr"/>
      <c r="AM72" t="inlineStr"/>
      <c r="AN72" t="inlineStr"/>
      <c r="AO72" t="inlineStr"/>
      <c r="AP72" t="inlineStr"/>
      <c r="AQ72" t="inlineStr"/>
      <c r="AR72" t="inlineStr"/>
      <c r="AS72" t="inlineStr"/>
      <c r="AT72" t="inlineStr">
        <is>
          <t>B/I/R</t>
        </is>
      </c>
      <c r="AU72" t="inlineStr">
        <is>
          <t>x</t>
        </is>
      </c>
      <c r="AV72" t="inlineStr"/>
      <c r="AW72" t="inlineStr"/>
      <c r="AX72" t="inlineStr">
        <is>
          <t>45</t>
        </is>
      </c>
      <c r="AY72" t="inlineStr"/>
      <c r="AZ72" t="inlineStr"/>
      <c r="BA72" t="inlineStr"/>
      <c r="BB72" t="inlineStr">
        <is>
          <t>n</t>
        </is>
      </c>
      <c r="BC72" t="n">
        <v>0</v>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b">
        <v>1</v>
      </c>
      <c r="B73" t="n">
        <v>77</v>
      </c>
      <c r="C73" t="inlineStr">
        <is>
          <t>L-1512-315492287</t>
        </is>
      </c>
      <c r="D73" t="inlineStr">
        <is>
          <t>1066961883</t>
        </is>
      </c>
      <c r="E73" t="inlineStr">
        <is>
          <t>Aaf</t>
        </is>
      </c>
      <c r="F73" t="inlineStr"/>
      <c r="G73" t="inlineStr">
        <is>
          <t>III 5, 2</t>
        </is>
      </c>
      <c r="H73" t="inlineStr">
        <is>
          <t>III 5, 2</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n">
        <v>0</v>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b">
        <v>1</v>
      </c>
      <c r="B74" t="n">
        <v>78</v>
      </c>
      <c r="C74" t="inlineStr">
        <is>
          <t>L-1507-315492791</t>
        </is>
      </c>
      <c r="D74" t="inlineStr">
        <is>
          <t>106696243X</t>
        </is>
      </c>
      <c r="E74" t="inlineStr">
        <is>
          <t>Aaf</t>
        </is>
      </c>
      <c r="F74" t="inlineStr"/>
      <c r="G74" t="inlineStr">
        <is>
          <t>III 6, 1</t>
        </is>
      </c>
      <c r="H74" t="inlineStr">
        <is>
          <t>III 6, 1</t>
        </is>
      </c>
      <c r="I74" t="inlineStr">
        <is>
          <t>X</t>
        </is>
      </c>
      <c r="J74" t="inlineStr">
        <is>
          <t>Gewebeeinband</t>
        </is>
      </c>
      <c r="K74" t="inlineStr">
        <is>
          <t>bis 25 cm</t>
        </is>
      </c>
      <c r="L74" t="inlineStr">
        <is>
          <t>80° bis 110°, einseitig digitalisierbar?</t>
        </is>
      </c>
      <c r="M74" t="inlineStr">
        <is>
          <t>fester Rücken mit Schmuckprägung</t>
        </is>
      </c>
      <c r="N74" t="inlineStr"/>
      <c r="O74" t="inlineStr"/>
      <c r="P74" t="inlineStr"/>
      <c r="Q74" t="n">
        <v>0</v>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n">
        <v>0</v>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b">
        <v>1</v>
      </c>
      <c r="B75" t="inlineStr"/>
      <c r="C75" t="inlineStr">
        <is>
          <t>L-1510-315218819</t>
        </is>
      </c>
      <c r="D75" t="inlineStr">
        <is>
          <t>1066798702</t>
        </is>
      </c>
      <c r="E75" t="inlineStr">
        <is>
          <t>Aaf</t>
        </is>
      </c>
      <c r="F75" t="inlineStr"/>
      <c r="G75" t="inlineStr">
        <is>
          <t>III 6, 2</t>
        </is>
      </c>
      <c r="H75" t="inlineStr">
        <is>
          <t>III 6, 2</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b">
        <v>0</v>
      </c>
      <c r="B76" t="n">
        <v>80</v>
      </c>
      <c r="C76" t="inlineStr">
        <is>
          <t>L-1510-315490659</t>
        </is>
      </c>
      <c r="D76" t="inlineStr">
        <is>
          <t>1066960135</t>
        </is>
      </c>
      <c r="E76" t="inlineStr"/>
      <c r="F76" t="inlineStr"/>
      <c r="G76" t="inlineStr">
        <is>
          <t>III 6, 3</t>
        </is>
      </c>
      <c r="H76" t="inlineStr"/>
      <c r="I76" t="inlineStr"/>
      <c r="J76" t="inlineStr"/>
      <c r="K76" t="inlineStr"/>
      <c r="L76" t="inlineStr"/>
      <c r="M76" t="inlineStr"/>
      <c r="N76" t="inlineStr"/>
      <c r="O76" t="inlineStr"/>
      <c r="P76" t="inlineStr"/>
      <c r="Q76" t="inlineStr"/>
      <c r="R76" t="inlineStr"/>
      <c r="S76" t="inlineStr"/>
      <c r="T76" t="inlineStr"/>
      <c r="U76" t="inlineStr"/>
      <c r="V76" t="inlineStr">
        <is>
          <t>DA</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n">
        <v>0</v>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b">
        <v>1</v>
      </c>
      <c r="B77" t="inlineStr"/>
      <c r="C77" t="inlineStr">
        <is>
          <t>L-1507-315329408</t>
        </is>
      </c>
      <c r="D77" t="inlineStr">
        <is>
          <t>1066871604</t>
        </is>
      </c>
      <c r="E77" t="inlineStr">
        <is>
          <t>Aaf</t>
        </is>
      </c>
      <c r="F77" t="inlineStr"/>
      <c r="G77" t="inlineStr">
        <is>
          <t>III 6, 4</t>
        </is>
      </c>
      <c r="H77" t="inlineStr">
        <is>
          <t>III 6, 4</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b">
        <v>1</v>
      </c>
      <c r="B78" t="n">
        <v>82</v>
      </c>
      <c r="C78" t="inlineStr">
        <is>
          <t>L-1509-31549011X</t>
        </is>
      </c>
      <c r="D78" t="inlineStr">
        <is>
          <t>1066959587</t>
        </is>
      </c>
      <c r="E78" t="inlineStr">
        <is>
          <t>Aaf</t>
        </is>
      </c>
      <c r="F78" t="inlineStr">
        <is>
          <t>https://portal.dnb.de/opac.htm?method=simpleSearch&amp;cqlMode=true&amp;query=idn%3D1066959587</t>
        </is>
      </c>
      <c r="G78" t="inlineStr">
        <is>
          <t>III 6, 5</t>
        </is>
      </c>
      <c r="H78" t="inlineStr">
        <is>
          <t>III 6, 5</t>
        </is>
      </c>
      <c r="I78" t="inlineStr">
        <is>
          <t>X</t>
        </is>
      </c>
      <c r="J78" t="inlineStr">
        <is>
          <t>Ledereinband</t>
        </is>
      </c>
      <c r="K78" t="inlineStr">
        <is>
          <t>bis 25 cm</t>
        </is>
      </c>
      <c r="L78" t="inlineStr">
        <is>
          <t>80° bis 110°, einseitig digitalisierbar?</t>
        </is>
      </c>
      <c r="M78" t="inlineStr">
        <is>
          <t>fester Rücken mit Schmuckprägung, stark brüchiges Einbandmaterial</t>
        </is>
      </c>
      <c r="N78" t="inlineStr"/>
      <c r="O78" t="inlineStr"/>
      <c r="P78" t="inlineStr"/>
      <c r="Q78" t="n">
        <v>3</v>
      </c>
      <c r="R78" t="inlineStr"/>
      <c r="S78" t="inlineStr"/>
      <c r="T78" t="inlineStr"/>
      <c r="U78" t="inlineStr"/>
      <c r="V78" t="inlineStr"/>
      <c r="W78" t="inlineStr"/>
      <c r="X78" t="inlineStr"/>
      <c r="Y78" t="inlineStr"/>
      <c r="Z78" t="inlineStr"/>
      <c r="AA78" t="inlineStr">
        <is>
          <t>L</t>
        </is>
      </c>
      <c r="AB78" t="inlineStr">
        <is>
          <t>x</t>
        </is>
      </c>
      <c r="AC78" t="inlineStr"/>
      <c r="AD78" t="inlineStr">
        <is>
          <t>f/V</t>
        </is>
      </c>
      <c r="AE78" t="inlineStr"/>
      <c r="AF78" t="inlineStr"/>
      <c r="AG78" t="inlineStr"/>
      <c r="AH78" t="inlineStr"/>
      <c r="AI78" t="inlineStr"/>
      <c r="AJ78" t="inlineStr">
        <is>
          <t>Pa</t>
        </is>
      </c>
      <c r="AK78" t="inlineStr"/>
      <c r="AL78" t="inlineStr"/>
      <c r="AM78" t="inlineStr"/>
      <c r="AN78" t="inlineStr"/>
      <c r="AO78" t="inlineStr"/>
      <c r="AP78" t="inlineStr"/>
      <c r="AQ78" t="inlineStr"/>
      <c r="AR78" t="inlineStr"/>
      <c r="AS78" t="inlineStr"/>
      <c r="AT78" t="inlineStr"/>
      <c r="AU78" t="inlineStr"/>
      <c r="AV78" t="inlineStr"/>
      <c r="AW78" t="inlineStr"/>
      <c r="AX78" t="inlineStr">
        <is>
          <t>45</t>
        </is>
      </c>
      <c r="AY78" t="inlineStr"/>
      <c r="AZ78" t="inlineStr"/>
      <c r="BA78" t="inlineStr"/>
      <c r="BB78" t="inlineStr">
        <is>
          <t>ja vor</t>
        </is>
      </c>
      <c r="BC78" t="n">
        <v>2</v>
      </c>
      <c r="BD78" t="inlineStr"/>
      <c r="BE78" t="inlineStr"/>
      <c r="BF78" t="inlineStr"/>
      <c r="BG78" t="inlineStr"/>
      <c r="BH78" t="inlineStr"/>
      <c r="BI78" t="inlineStr"/>
      <c r="BJ78" t="inlineStr"/>
      <c r="BK78" t="inlineStr"/>
      <c r="BL78" t="inlineStr"/>
      <c r="BM78" t="inlineStr"/>
      <c r="BN78" t="inlineStr">
        <is>
          <t>x</t>
        </is>
      </c>
      <c r="BO78" t="inlineStr">
        <is>
          <t>x</t>
        </is>
      </c>
      <c r="BP78" t="inlineStr">
        <is>
          <t>x</t>
        </is>
      </c>
      <c r="BQ78" t="inlineStr"/>
      <c r="BR78" t="inlineStr">
        <is>
          <t>v</t>
        </is>
      </c>
      <c r="BS78" t="inlineStr"/>
      <c r="BT78" t="inlineStr"/>
      <c r="BU78" t="inlineStr"/>
      <c r="BV78" t="inlineStr"/>
      <c r="BW78" t="inlineStr"/>
      <c r="BX78" t="inlineStr"/>
      <c r="BY78" t="inlineStr"/>
      <c r="BZ78" t="inlineStr"/>
      <c r="CA78" t="n">
        <v>2</v>
      </c>
      <c r="CB78" t="inlineStr">
        <is>
          <t>Ergänzung/Stabilisierung mit JP</t>
        </is>
      </c>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b">
        <v>1</v>
      </c>
      <c r="B79" t="n">
        <v>83</v>
      </c>
      <c r="C79" t="inlineStr">
        <is>
          <t>L-1516-315490861</t>
        </is>
      </c>
      <c r="D79" t="inlineStr">
        <is>
          <t>1066960372</t>
        </is>
      </c>
      <c r="E79" t="inlineStr">
        <is>
          <t>Aaf</t>
        </is>
      </c>
      <c r="F79" t="inlineStr">
        <is>
          <t>https://portal.dnb.de/opac.htm?method=simpleSearch&amp;cqlMode=true&amp;query=idn%3D1066960372</t>
        </is>
      </c>
      <c r="G79" t="inlineStr">
        <is>
          <t>III 6, 6</t>
        </is>
      </c>
      <c r="H79" t="inlineStr">
        <is>
          <t>III 6, 6</t>
        </is>
      </c>
      <c r="I79" t="inlineStr">
        <is>
          <t>X</t>
        </is>
      </c>
      <c r="J79" t="inlineStr">
        <is>
          <t>Ledereinband</t>
        </is>
      </c>
      <c r="K79" t="inlineStr">
        <is>
          <t>bis 35 cm</t>
        </is>
      </c>
      <c r="L79" t="inlineStr">
        <is>
          <t>80° bis 110°, einseitig digitalisierbar?</t>
        </is>
      </c>
      <c r="M79" t="inlineStr">
        <is>
          <t>fester Rücken mit Schmuckprägung, welliger Buchblock, Schrift bis in den Falz</t>
        </is>
      </c>
      <c r="N79" t="inlineStr"/>
      <c r="O79" t="inlineStr"/>
      <c r="P79" t="inlineStr"/>
      <c r="Q79" t="n">
        <v>3</v>
      </c>
      <c r="R79" t="inlineStr"/>
      <c r="S79" t="inlineStr"/>
      <c r="T79" t="inlineStr"/>
      <c r="U79" t="inlineStr"/>
      <c r="V79" t="inlineStr"/>
      <c r="W79" t="inlineStr"/>
      <c r="X79" t="inlineStr"/>
      <c r="Y79" t="inlineStr"/>
      <c r="Z79" t="inlineStr"/>
      <c r="AA79" t="inlineStr">
        <is>
          <t>L</t>
        </is>
      </c>
      <c r="AB79" t="inlineStr">
        <is>
          <t>x</t>
        </is>
      </c>
      <c r="AC79" t="inlineStr"/>
      <c r="AD79" t="inlineStr">
        <is>
          <t>f/V</t>
        </is>
      </c>
      <c r="AE79" t="inlineStr"/>
      <c r="AF79" t="inlineStr"/>
      <c r="AG79" t="inlineStr"/>
      <c r="AH79" t="inlineStr"/>
      <c r="AI79" t="inlineStr"/>
      <c r="AJ79" t="inlineStr">
        <is>
          <t>Pa</t>
        </is>
      </c>
      <c r="AK79" t="inlineStr"/>
      <c r="AL79" t="inlineStr"/>
      <c r="AM79" t="inlineStr"/>
      <c r="AN79" t="inlineStr"/>
      <c r="AO79" t="inlineStr"/>
      <c r="AP79" t="inlineStr"/>
      <c r="AQ79" t="inlineStr"/>
      <c r="AR79" t="inlineStr"/>
      <c r="AS79" t="inlineStr"/>
      <c r="AT79" t="inlineStr"/>
      <c r="AU79" t="inlineStr"/>
      <c r="AV79" t="inlineStr"/>
      <c r="AW79" t="inlineStr"/>
      <c r="AX79" t="inlineStr">
        <is>
          <t>110</t>
        </is>
      </c>
      <c r="AY79" t="inlineStr"/>
      <c r="AZ79" t="inlineStr"/>
      <c r="BA79" t="inlineStr"/>
      <c r="BB79" t="inlineStr">
        <is>
          <t>n</t>
        </is>
      </c>
      <c r="BC79" t="n">
        <v>0</v>
      </c>
      <c r="BD79" t="inlineStr"/>
      <c r="BE79" t="inlineStr"/>
      <c r="BF79" t="inlineStr"/>
      <c r="BG79" t="inlineStr"/>
      <c r="BH79" t="inlineStr"/>
      <c r="BI79" t="inlineStr"/>
      <c r="BJ79" t="inlineStr"/>
      <c r="BK79" t="inlineStr">
        <is>
          <t>Schaden stabil</t>
        </is>
      </c>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b">
        <v>1</v>
      </c>
      <c r="B80" t="n">
        <v>189</v>
      </c>
      <c r="C80" t="inlineStr">
        <is>
          <t>L-1516-315489715</t>
        </is>
      </c>
      <c r="D80" t="inlineStr">
        <is>
          <t>1066959099</t>
        </is>
      </c>
      <c r="E80" t="inlineStr">
        <is>
          <t>Aaf</t>
        </is>
      </c>
      <c r="F80" t="inlineStr">
        <is>
          <t>https://portal.dnb.de/opac.htm?method=simpleSearch&amp;cqlMode=true&amp;query=idn%3D1066959099</t>
        </is>
      </c>
      <c r="G80" t="inlineStr">
        <is>
          <t>III 6, 6 a</t>
        </is>
      </c>
      <c r="H80" t="inlineStr">
        <is>
          <t>III 6, 6 a</t>
        </is>
      </c>
      <c r="I80" t="inlineStr">
        <is>
          <t>X</t>
        </is>
      </c>
      <c r="J80" t="inlineStr">
        <is>
          <t>Gewebeeinband</t>
        </is>
      </c>
      <c r="K80" t="inlineStr">
        <is>
          <t>bis 35 cm</t>
        </is>
      </c>
      <c r="L80" t="inlineStr">
        <is>
          <t>80° bis 110°, einseitig digitalisierbar?</t>
        </is>
      </c>
      <c r="M80" t="inlineStr">
        <is>
          <t>hohler Rücken, Schrift bis in den Falz</t>
        </is>
      </c>
      <c r="N80" t="inlineStr"/>
      <c r="O80" t="inlineStr"/>
      <c r="P80" t="inlineStr"/>
      <c r="Q80" t="n">
        <v>0</v>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n">
        <v>0</v>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b">
        <v>1</v>
      </c>
      <c r="B81" t="n">
        <v>190</v>
      </c>
      <c r="C81" t="inlineStr">
        <is>
          <t>L-1522-177748214</t>
        </is>
      </c>
      <c r="D81" t="inlineStr">
        <is>
          <t>1002641578</t>
        </is>
      </c>
      <c r="E81" t="inlineStr">
        <is>
          <t>Aal</t>
        </is>
      </c>
      <c r="F81" t="inlineStr">
        <is>
          <t>https://portal.dnb.de/opac.htm?method=simpleSearch&amp;cqlMode=true&amp;query=idn%3D1002641578</t>
        </is>
      </c>
      <c r="G81" t="inlineStr">
        <is>
          <t>III 6, 6 d</t>
        </is>
      </c>
      <c r="H81" t="inlineStr">
        <is>
          <t>III 6, 6d</t>
        </is>
      </c>
      <c r="I81" t="inlineStr"/>
      <c r="J81" t="inlineStr">
        <is>
          <t>Broschur, Papier- oder Pappeinband</t>
        </is>
      </c>
      <c r="K81" t="inlineStr">
        <is>
          <t>bis 25 cm</t>
        </is>
      </c>
      <c r="L81" t="inlineStr">
        <is>
          <t>180°</t>
        </is>
      </c>
      <c r="M81" t="inlineStr"/>
      <c r="N81" t="inlineStr"/>
      <c r="O81" t="inlineStr"/>
      <c r="P81" t="inlineStr"/>
      <c r="Q81" t="n">
        <v>0</v>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n">
        <v>0</v>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b">
        <v>1</v>
      </c>
      <c r="B82" t="n">
        <v>84</v>
      </c>
      <c r="C82" t="inlineStr">
        <is>
          <t>L-1523-315488999</t>
        </is>
      </c>
      <c r="D82" t="inlineStr">
        <is>
          <t>1066958378</t>
        </is>
      </c>
      <c r="E82" t="inlineStr">
        <is>
          <t>Aaf</t>
        </is>
      </c>
      <c r="F82" t="inlineStr">
        <is>
          <t>https://portal.dnb.de/opac.htm?method=simpleSearch&amp;cqlMode=true&amp;query=idn%3D1066958378</t>
        </is>
      </c>
      <c r="G82" t="inlineStr">
        <is>
          <t>III 6, 7</t>
        </is>
      </c>
      <c r="H82" t="inlineStr">
        <is>
          <t>III 6, 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n">
        <v>0</v>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b">
        <v>0</v>
      </c>
      <c r="B83" t="n">
        <v>85</v>
      </c>
      <c r="C83" t="inlineStr">
        <is>
          <t>L-1531-315301317</t>
        </is>
      </c>
      <c r="D83" t="inlineStr">
        <is>
          <t>1066841489</t>
        </is>
      </c>
      <c r="E83" t="inlineStr"/>
      <c r="F83" t="inlineStr">
        <is>
          <t>https://portal.dnb.de/opac.htm?method=simpleSearch&amp;cqlMode=true&amp;query=idn%3D1066841489</t>
        </is>
      </c>
      <c r="G83" t="inlineStr">
        <is>
          <t>III 6, 8</t>
        </is>
      </c>
      <c r="H83" t="inlineStr"/>
      <c r="I83" t="inlineStr">
        <is>
          <t>X</t>
        </is>
      </c>
      <c r="J83" t="inlineStr">
        <is>
          <t>Ledereinband, Schließen, erhabene Buchbeschläge</t>
        </is>
      </c>
      <c r="K83" t="inlineStr">
        <is>
          <t>bis 35 cm</t>
        </is>
      </c>
      <c r="L83" t="inlineStr">
        <is>
          <t>80° bis 110°, einseitig digitalisierbar?</t>
        </is>
      </c>
      <c r="M83" t="inlineStr">
        <is>
          <t>fester Rücken mit Schmuckprägung</t>
        </is>
      </c>
      <c r="N83" t="inlineStr"/>
      <c r="O83" t="inlineStr">
        <is>
          <t>Buchschuh</t>
        </is>
      </c>
      <c r="P83" t="inlineStr">
        <is>
          <t>Nein</t>
        </is>
      </c>
      <c r="Q83" t="n">
        <v>0</v>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n">
        <v>0</v>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b">
        <v>1</v>
      </c>
      <c r="B84" t="inlineStr"/>
      <c r="C84" t="inlineStr">
        <is>
          <t>L-9999-414282183</t>
        </is>
      </c>
      <c r="D84" t="inlineStr">
        <is>
          <t>1137966890</t>
        </is>
      </c>
      <c r="E84" t="inlineStr">
        <is>
          <t>Qd</t>
        </is>
      </c>
      <c r="F84" t="inlineStr"/>
      <c r="G84" t="inlineStr">
        <is>
          <t>III 6, 8</t>
        </is>
      </c>
      <c r="H84" t="inlineStr">
        <is>
          <t>III 6, 8</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b">
        <v>0</v>
      </c>
      <c r="B85" t="n">
        <v>191</v>
      </c>
      <c r="C85" t="inlineStr">
        <is>
          <t>L-1532-672619741</t>
        </is>
      </c>
      <c r="D85" t="inlineStr">
        <is>
          <t>1209069822</t>
        </is>
      </c>
      <c r="E85" t="inlineStr"/>
      <c r="F85" t="inlineStr">
        <is>
          <t>https://portal.dnb.de/opac.htm?method=simpleSearch&amp;cqlMode=true&amp;query=idn%3D1209069822</t>
        </is>
      </c>
      <c r="G85" t="inlineStr">
        <is>
          <t>III 6, 8 (angebundenes Werk)</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n">
        <v>0</v>
      </c>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b">
        <v>1</v>
      </c>
      <c r="B86" t="n">
        <v>86</v>
      </c>
      <c r="C86" t="inlineStr">
        <is>
          <t>L-1532-315491809</t>
        </is>
      </c>
      <c r="D86" t="inlineStr">
        <is>
          <t>1066961395</t>
        </is>
      </c>
      <c r="E86" t="inlineStr">
        <is>
          <t>Aaf</t>
        </is>
      </c>
      <c r="F86" t="inlineStr">
        <is>
          <t>https://portal.dnb.de/opac.htm?method=simpleSearch&amp;cqlMode=true&amp;query=idn%3D1066961395</t>
        </is>
      </c>
      <c r="G86" t="inlineStr">
        <is>
          <t>III 6, 9</t>
        </is>
      </c>
      <c r="H86" t="inlineStr">
        <is>
          <t>III 6, 9</t>
        </is>
      </c>
      <c r="I86" t="inlineStr">
        <is>
          <t>X</t>
        </is>
      </c>
      <c r="J86" t="inlineStr">
        <is>
          <t>Gewebeeinband, Schließen, erhabene Buchbeschläge</t>
        </is>
      </c>
      <c r="K86" t="inlineStr">
        <is>
          <t>bis 25 cm</t>
        </is>
      </c>
      <c r="L86" t="inlineStr">
        <is>
          <t>180°</t>
        </is>
      </c>
      <c r="M86" t="inlineStr">
        <is>
          <t>hohler Rücken</t>
        </is>
      </c>
      <c r="N86" t="inlineStr"/>
      <c r="O86" t="inlineStr">
        <is>
          <t>Buchschuh</t>
        </is>
      </c>
      <c r="P86" t="inlineStr">
        <is>
          <t>Nein</t>
        </is>
      </c>
      <c r="Q86" t="n">
        <v>1</v>
      </c>
      <c r="R86" t="inlineStr"/>
      <c r="S86" t="inlineStr"/>
      <c r="T86" t="inlineStr"/>
      <c r="U86" t="inlineStr"/>
      <c r="V86" t="inlineStr"/>
      <c r="W86" t="inlineStr"/>
      <c r="X86" t="inlineStr"/>
      <c r="Y86" t="inlineStr"/>
      <c r="Z86" t="inlineStr"/>
      <c r="AA86" t="inlineStr">
        <is>
          <t>G</t>
        </is>
      </c>
      <c r="AB86" t="inlineStr">
        <is>
          <t>x</t>
        </is>
      </c>
      <c r="AC86" t="inlineStr"/>
      <c r="AD86" t="inlineStr">
        <is>
          <t>h/E</t>
        </is>
      </c>
      <c r="AE86" t="inlineStr"/>
      <c r="AF86" t="inlineStr"/>
      <c r="AG86" t="inlineStr"/>
      <c r="AH86" t="inlineStr"/>
      <c r="AI86" t="inlineStr"/>
      <c r="AJ86" t="inlineStr">
        <is>
          <t>Pa</t>
        </is>
      </c>
      <c r="AK86" t="inlineStr"/>
      <c r="AL86" t="inlineStr"/>
      <c r="AM86" t="inlineStr"/>
      <c r="AN86" t="inlineStr"/>
      <c r="AO86" t="inlineStr"/>
      <c r="AP86" t="inlineStr"/>
      <c r="AQ86" t="inlineStr"/>
      <c r="AR86" t="inlineStr"/>
      <c r="AS86" t="inlineStr"/>
      <c r="AT86" t="inlineStr"/>
      <c r="AU86" t="inlineStr"/>
      <c r="AV86" t="inlineStr"/>
      <c r="AW86" t="inlineStr"/>
      <c r="AX86" t="inlineStr">
        <is>
          <t>110</t>
        </is>
      </c>
      <c r="AY86" t="inlineStr"/>
      <c r="AZ86" t="inlineStr"/>
      <c r="BA86" t="inlineStr"/>
      <c r="BB86" t="inlineStr">
        <is>
          <t>ja vor</t>
        </is>
      </c>
      <c r="BC86" t="n">
        <v>1</v>
      </c>
      <c r="BD86" t="inlineStr"/>
      <c r="BE86" t="inlineStr"/>
      <c r="BF86" t="inlineStr"/>
      <c r="BG86" t="inlineStr">
        <is>
          <t>x</t>
        </is>
      </c>
      <c r="BH86" t="inlineStr"/>
      <c r="BI86" t="inlineStr"/>
      <c r="BJ86" t="inlineStr"/>
      <c r="BK86" t="inlineStr"/>
      <c r="BL86" t="inlineStr"/>
      <c r="BM86" t="inlineStr"/>
      <c r="BN86" t="inlineStr">
        <is>
          <t>x</t>
        </is>
      </c>
      <c r="BO86" t="inlineStr"/>
      <c r="BP86" t="inlineStr"/>
      <c r="BQ86" t="inlineStr"/>
      <c r="BR86" t="inlineStr">
        <is>
          <t>v</t>
        </is>
      </c>
      <c r="BS86" t="inlineStr"/>
      <c r="BT86" t="inlineStr"/>
      <c r="BU86" t="inlineStr"/>
      <c r="BV86" t="inlineStr"/>
      <c r="BW86" t="inlineStr"/>
      <c r="BX86" t="inlineStr"/>
      <c r="BY86" t="inlineStr"/>
      <c r="BZ86" t="inlineStr"/>
      <c r="CA86" t="n">
        <v>1</v>
      </c>
      <c r="CB86" t="inlineStr">
        <is>
          <t>Gelenk mit JP unterlegen/überfangen</t>
        </is>
      </c>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b">
        <v>1</v>
      </c>
      <c r="B87" t="n">
        <v>87</v>
      </c>
      <c r="C87" t="inlineStr">
        <is>
          <t>L-1534-315220279</t>
        </is>
      </c>
      <c r="D87" t="inlineStr">
        <is>
          <t>1066800375</t>
        </is>
      </c>
      <c r="E87" t="inlineStr">
        <is>
          <t>Aaf</t>
        </is>
      </c>
      <c r="F87" t="inlineStr">
        <is>
          <t>https://portal.dnb.de/opac.htm?method=simpleSearch&amp;cqlMode=true&amp;query=idn%3D1066800375</t>
        </is>
      </c>
      <c r="G87" t="inlineStr">
        <is>
          <t>III 6, 10 - 1</t>
        </is>
      </c>
      <c r="H87" t="inlineStr">
        <is>
          <t>III 6, 10</t>
        </is>
      </c>
      <c r="I87" t="inlineStr"/>
      <c r="J87" t="inlineStr"/>
      <c r="K87" t="inlineStr">
        <is>
          <t>bis 35 cm</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is>
          <t>G</t>
        </is>
      </c>
      <c r="AB87" t="inlineStr">
        <is>
          <t>x</t>
        </is>
      </c>
      <c r="AC87" t="inlineStr"/>
      <c r="AD87" t="inlineStr">
        <is>
          <t>h/E</t>
        </is>
      </c>
      <c r="AE87" t="inlineStr"/>
      <c r="AF87" t="inlineStr"/>
      <c r="AG87" t="inlineStr"/>
      <c r="AH87" t="inlineStr"/>
      <c r="AI87" t="inlineStr"/>
      <c r="AJ87" t="inlineStr">
        <is>
          <t>Pa</t>
        </is>
      </c>
      <c r="AK87" t="inlineStr"/>
      <c r="AL87" t="inlineStr"/>
      <c r="AM87" t="inlineStr"/>
      <c r="AN87" t="inlineStr"/>
      <c r="AO87" t="inlineStr"/>
      <c r="AP87" t="inlineStr"/>
      <c r="AQ87" t="inlineStr"/>
      <c r="AR87" t="inlineStr"/>
      <c r="AS87" t="inlineStr"/>
      <c r="AT87" t="inlineStr"/>
      <c r="AU87" t="inlineStr"/>
      <c r="AV87" t="inlineStr"/>
      <c r="AW87" t="inlineStr"/>
      <c r="AX87" t="inlineStr">
        <is>
          <t>110</t>
        </is>
      </c>
      <c r="AY87" t="inlineStr"/>
      <c r="AZ87" t="inlineStr"/>
      <c r="BA87" t="inlineStr"/>
      <c r="BB87" t="inlineStr">
        <is>
          <t>ja vor</t>
        </is>
      </c>
      <c r="BC87" t="n">
        <v>1</v>
      </c>
      <c r="BD87" t="inlineStr"/>
      <c r="BE87" t="inlineStr"/>
      <c r="BF87" t="inlineStr"/>
      <c r="BG87" t="inlineStr"/>
      <c r="BH87" t="inlineStr"/>
      <c r="BI87" t="inlineStr"/>
      <c r="BJ87" t="inlineStr"/>
      <c r="BK87" t="inlineStr"/>
      <c r="BL87" t="inlineStr"/>
      <c r="BM87" t="inlineStr"/>
      <c r="BN87" t="inlineStr">
        <is>
          <t>x</t>
        </is>
      </c>
      <c r="BO87" t="inlineStr"/>
      <c r="BP87" t="inlineStr"/>
      <c r="BQ87" t="inlineStr"/>
      <c r="BR87" t="inlineStr">
        <is>
          <t>v/h</t>
        </is>
      </c>
      <c r="BS87" t="inlineStr"/>
      <c r="BT87" t="inlineStr"/>
      <c r="BU87" t="inlineStr"/>
      <c r="BV87" t="inlineStr"/>
      <c r="BW87" t="inlineStr"/>
      <c r="BX87" t="inlineStr"/>
      <c r="BY87" t="inlineStr"/>
      <c r="BZ87" t="inlineStr"/>
      <c r="CA87" t="n">
        <v>1</v>
      </c>
      <c r="CB87" t="inlineStr">
        <is>
          <t>Hülse, ggf. Gelenk mit JP überfangen</t>
        </is>
      </c>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b">
        <v>0</v>
      </c>
      <c r="B88" t="n">
        <v>88</v>
      </c>
      <c r="C88" t="inlineStr">
        <is>
          <t>L-1534-315491078</t>
        </is>
      </c>
      <c r="D88" t="inlineStr">
        <is>
          <t>1066960585</t>
        </is>
      </c>
      <c r="E88" t="inlineStr"/>
      <c r="F88" t="inlineStr">
        <is>
          <t>https://portal.dnb.de/opac.htm?method=simpleSearch&amp;cqlMode=true&amp;query=idn%3D1066960585</t>
        </is>
      </c>
      <c r="G88" t="inlineStr">
        <is>
          <t>III 6, 11</t>
        </is>
      </c>
      <c r="H88" t="inlineStr"/>
      <c r="I88" t="inlineStr"/>
      <c r="J88" t="inlineStr"/>
      <c r="K88" t="inlineStr">
        <is>
          <t>bis 25 cm</t>
        </is>
      </c>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is>
          <t>HD</t>
        </is>
      </c>
      <c r="AB88" t="inlineStr">
        <is>
          <t>x</t>
        </is>
      </c>
      <c r="AC88" t="inlineStr"/>
      <c r="AD88" t="inlineStr">
        <is>
          <t>f/V</t>
        </is>
      </c>
      <c r="AE88" t="inlineStr"/>
      <c r="AF88" t="inlineStr"/>
      <c r="AG88" t="inlineStr"/>
      <c r="AH88" t="inlineStr"/>
      <c r="AI88" t="inlineStr"/>
      <c r="AJ88" t="inlineStr">
        <is>
          <t>Pa</t>
        </is>
      </c>
      <c r="AK88" t="inlineStr"/>
      <c r="AL88" t="inlineStr"/>
      <c r="AM88" t="inlineStr"/>
      <c r="AN88" t="inlineStr"/>
      <c r="AO88" t="inlineStr"/>
      <c r="AP88" t="inlineStr"/>
      <c r="AQ88" t="inlineStr"/>
      <c r="AR88" t="inlineStr"/>
      <c r="AS88" t="inlineStr"/>
      <c r="AT88" t="inlineStr"/>
      <c r="AU88" t="inlineStr"/>
      <c r="AV88" t="inlineStr"/>
      <c r="AW88" t="inlineStr"/>
      <c r="AX88" t="inlineStr">
        <is>
          <t>60</t>
        </is>
      </c>
      <c r="AY88" t="inlineStr"/>
      <c r="AZ88" t="inlineStr"/>
      <c r="BA88" t="inlineStr"/>
      <c r="BB88" t="inlineStr">
        <is>
          <t>ja vor</t>
        </is>
      </c>
      <c r="BC88" t="n">
        <v>0.5</v>
      </c>
      <c r="BD88" t="inlineStr"/>
      <c r="BE88" t="inlineStr"/>
      <c r="BF88" t="inlineStr">
        <is>
          <t>x</t>
        </is>
      </c>
      <c r="BG88" t="inlineStr"/>
      <c r="BH88" t="inlineStr"/>
      <c r="BI88" t="inlineStr"/>
      <c r="BJ88" t="inlineStr"/>
      <c r="BK88" t="inlineStr"/>
      <c r="BL88" t="inlineStr"/>
      <c r="BM88" t="inlineStr"/>
      <c r="BN88" t="inlineStr">
        <is>
          <t>x</t>
        </is>
      </c>
      <c r="BO88" t="inlineStr"/>
      <c r="BP88" t="inlineStr">
        <is>
          <t>x</t>
        </is>
      </c>
      <c r="BQ88" t="inlineStr"/>
      <c r="BR88" t="inlineStr"/>
      <c r="BS88" t="inlineStr"/>
      <c r="BT88" t="inlineStr"/>
      <c r="BU88" t="inlineStr"/>
      <c r="BV88" t="inlineStr"/>
      <c r="BW88" t="inlineStr"/>
      <c r="BX88" t="inlineStr"/>
      <c r="BY88" t="inlineStr"/>
      <c r="BZ88" t="inlineStr"/>
      <c r="CA88" t="n">
        <v>0.5</v>
      </c>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b">
        <v>1</v>
      </c>
      <c r="B89" t="inlineStr"/>
      <c r="C89" t="inlineStr">
        <is>
          <t>L-9999-414749553</t>
        </is>
      </c>
      <c r="D89" t="inlineStr">
        <is>
          <t>1138245585</t>
        </is>
      </c>
      <c r="E89" t="inlineStr">
        <is>
          <t>Qd</t>
        </is>
      </c>
      <c r="F89" t="inlineStr"/>
      <c r="G89" t="inlineStr">
        <is>
          <t>III 6, 11</t>
        </is>
      </c>
      <c r="H89" t="inlineStr">
        <is>
          <t>III 6, 11</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b">
        <v>0</v>
      </c>
      <c r="B90" t="n">
        <v>132</v>
      </c>
      <c r="C90" t="inlineStr">
        <is>
          <t>L-1534-667829652</t>
        </is>
      </c>
      <c r="D90" t="inlineStr">
        <is>
          <t>1207422266</t>
        </is>
      </c>
      <c r="E90" t="inlineStr"/>
      <c r="F90" t="inlineStr">
        <is>
          <t>https://portal.dnb.de/opac.htm?method=simpleSearch&amp;cqlMode=true&amp;query=idn%3D1207422266</t>
        </is>
      </c>
      <c r="G90" t="inlineStr">
        <is>
          <t>III 6, 11 (angebunden)</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n">
        <v>0</v>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b">
        <v>1</v>
      </c>
      <c r="B91" t="n">
        <v>133</v>
      </c>
      <c r="C91" t="inlineStr">
        <is>
          <t>L-1538-169844722</t>
        </is>
      </c>
      <c r="D91" t="inlineStr">
        <is>
          <t>1000007804</t>
        </is>
      </c>
      <c r="E91" t="inlineStr">
        <is>
          <t>Aal</t>
        </is>
      </c>
      <c r="F91" t="inlineStr">
        <is>
          <t>https://portal.dnb.de/opac.htm?method=simpleSearch&amp;cqlMode=true&amp;query=idn%3D1000007804</t>
        </is>
      </c>
      <c r="G91" t="inlineStr">
        <is>
          <t>III 6, 11 a</t>
        </is>
      </c>
      <c r="H91" t="inlineStr">
        <is>
          <t>III 6, 11 a</t>
        </is>
      </c>
      <c r="I91" t="inlineStr"/>
      <c r="J91" t="inlineStr"/>
      <c r="K91" t="inlineStr">
        <is>
          <t>bis 35 cm</t>
        </is>
      </c>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is>
          <t>G</t>
        </is>
      </c>
      <c r="AB91" t="inlineStr">
        <is>
          <t>x</t>
        </is>
      </c>
      <c r="AC91" t="inlineStr"/>
      <c r="AD91" t="inlineStr">
        <is>
          <t>h/E</t>
        </is>
      </c>
      <c r="AE91" t="inlineStr"/>
      <c r="AF91" t="inlineStr"/>
      <c r="AG91" t="inlineStr"/>
      <c r="AH91" t="inlineStr"/>
      <c r="AI91" t="inlineStr"/>
      <c r="AJ91" t="inlineStr">
        <is>
          <t>Pa</t>
        </is>
      </c>
      <c r="AK91" t="inlineStr"/>
      <c r="AL91" t="inlineStr"/>
      <c r="AM91" t="inlineStr"/>
      <c r="AN91" t="inlineStr"/>
      <c r="AO91" t="inlineStr"/>
      <c r="AP91" t="inlineStr"/>
      <c r="AQ91" t="inlineStr"/>
      <c r="AR91" t="inlineStr"/>
      <c r="AS91" t="inlineStr"/>
      <c r="AT91" t="inlineStr"/>
      <c r="AU91" t="inlineStr"/>
      <c r="AV91" t="inlineStr"/>
      <c r="AW91" t="inlineStr"/>
      <c r="AX91" t="inlineStr">
        <is>
          <t>110</t>
        </is>
      </c>
      <c r="AY91" t="inlineStr"/>
      <c r="AZ91" t="inlineStr"/>
      <c r="BA91" t="inlineStr"/>
      <c r="BB91" t="inlineStr">
        <is>
          <t>n</t>
        </is>
      </c>
      <c r="BC91" t="n">
        <v>0</v>
      </c>
      <c r="BD91" t="inlineStr"/>
      <c r="BE91" t="inlineStr"/>
      <c r="BF91" t="inlineStr"/>
      <c r="BG91" t="inlineStr"/>
      <c r="BH91" t="inlineStr"/>
      <c r="BI91" t="inlineStr"/>
      <c r="BJ91" t="inlineStr"/>
      <c r="BK91" t="inlineStr">
        <is>
          <t>Schaden stabil</t>
        </is>
      </c>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b">
        <v>1</v>
      </c>
      <c r="B92" t="n">
        <v>134</v>
      </c>
      <c r="C92" t="inlineStr">
        <is>
          <t>L-1555-163773319</t>
        </is>
      </c>
      <c r="D92" t="inlineStr">
        <is>
          <t>997393971</t>
        </is>
      </c>
      <c r="E92" t="inlineStr">
        <is>
          <t>Afl</t>
        </is>
      </c>
      <c r="F92" t="inlineStr">
        <is>
          <t>https://portal.dnb.de/opac.htm?method=simpleSearch&amp;cqlMode=true&amp;query=idn%3D997393971</t>
        </is>
      </c>
      <c r="G92" t="inlineStr">
        <is>
          <t>III 6, 11 b</t>
        </is>
      </c>
      <c r="H92" t="inlineStr">
        <is>
          <t>III 6, 11 b</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n">
        <v>0</v>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b">
        <v>1</v>
      </c>
      <c r="B93" t="n">
        <v>135</v>
      </c>
      <c r="C93" t="inlineStr">
        <is>
          <t>L-1555-163773475</t>
        </is>
      </c>
      <c r="D93" t="inlineStr">
        <is>
          <t>997394153</t>
        </is>
      </c>
      <c r="E93" t="inlineStr">
        <is>
          <t>Afl</t>
        </is>
      </c>
      <c r="F93" t="inlineStr">
        <is>
          <t>https://portal.dnb.de/opac.htm?method=simpleSearch&amp;cqlMode=true&amp;query=idn%3D997394153</t>
        </is>
      </c>
      <c r="G93" t="inlineStr">
        <is>
          <t>III 6, 11 b</t>
        </is>
      </c>
      <c r="H93" t="inlineStr">
        <is>
          <t>III 6, 11 b</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n">
        <v>0</v>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b">
        <v>1</v>
      </c>
      <c r="B94" t="n">
        <v>136</v>
      </c>
      <c r="C94" t="inlineStr">
        <is>
          <t>L-1557-167183141</t>
        </is>
      </c>
      <c r="D94" t="inlineStr">
        <is>
          <t>99889818X</t>
        </is>
      </c>
      <c r="E94" t="inlineStr">
        <is>
          <t>Aal</t>
        </is>
      </c>
      <c r="F94" t="inlineStr">
        <is>
          <t>https://portal.dnb.de/opac.htm?method=simpleSearch&amp;cqlMode=true&amp;query=idn%3D99889818X</t>
        </is>
      </c>
      <c r="G94" t="inlineStr">
        <is>
          <t>III 6, 11 c</t>
        </is>
      </c>
      <c r="H94" t="inlineStr">
        <is>
          <t>III 6, 11 c</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n">
        <v>0</v>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b">
        <v>1</v>
      </c>
      <c r="B95" t="inlineStr"/>
      <c r="C95" t="inlineStr">
        <is>
          <t>L-1516-163534160</t>
        </is>
      </c>
      <c r="D95" t="inlineStr">
        <is>
          <t>997238364</t>
        </is>
      </c>
      <c r="E95" t="inlineStr">
        <is>
          <t>Afl</t>
        </is>
      </c>
      <c r="F95" t="inlineStr"/>
      <c r="G95" t="inlineStr">
        <is>
          <t>III 6, 12</t>
        </is>
      </c>
      <c r="H95" t="inlineStr">
        <is>
          <t>III 6, 12</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b">
        <v>1</v>
      </c>
      <c r="B96" t="n">
        <v>91</v>
      </c>
      <c r="C96" t="inlineStr">
        <is>
          <t>L-1516-163533857</t>
        </is>
      </c>
      <c r="D96" t="inlineStr">
        <is>
          <t>99723816X</t>
        </is>
      </c>
      <c r="E96" t="inlineStr">
        <is>
          <t>Afl</t>
        </is>
      </c>
      <c r="F96" t="inlineStr">
        <is>
          <t>https://portal.dnb.de/opac.htm?method=simpleSearch&amp;cqlMode=true&amp;query=idn%3D99723816X</t>
        </is>
      </c>
      <c r="G96" t="inlineStr">
        <is>
          <t>III 6, 12 - 1</t>
        </is>
      </c>
      <c r="H96" t="inlineStr">
        <is>
          <t>III 6, 12</t>
        </is>
      </c>
      <c r="I96" t="inlineStr"/>
      <c r="J96" t="inlineStr"/>
      <c r="K96" t="inlineStr">
        <is>
          <t>bis 42 cm</t>
        </is>
      </c>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is>
          <t>HD</t>
        </is>
      </c>
      <c r="AB96" t="inlineStr"/>
      <c r="AC96" t="inlineStr"/>
      <c r="AD96" t="inlineStr">
        <is>
          <t>f</t>
        </is>
      </c>
      <c r="AE96" t="inlineStr"/>
      <c r="AF96" t="inlineStr"/>
      <c r="AG96" t="inlineStr"/>
      <c r="AH96" t="inlineStr"/>
      <c r="AI96" t="inlineStr"/>
      <c r="AJ96" t="inlineStr">
        <is>
          <t>Pa</t>
        </is>
      </c>
      <c r="AK96" t="inlineStr"/>
      <c r="AL96" t="inlineStr"/>
      <c r="AM96" t="inlineStr"/>
      <c r="AN96" t="inlineStr"/>
      <c r="AO96" t="inlineStr"/>
      <c r="AP96" t="inlineStr"/>
      <c r="AQ96" t="inlineStr"/>
      <c r="AR96" t="inlineStr"/>
      <c r="AS96" t="inlineStr"/>
      <c r="AT96" t="inlineStr"/>
      <c r="AU96" t="inlineStr"/>
      <c r="AV96" t="n">
        <v>0</v>
      </c>
      <c r="AW96" t="inlineStr">
        <is>
          <t>x</t>
        </is>
      </c>
      <c r="AX96" t="inlineStr">
        <is>
          <t>60</t>
        </is>
      </c>
      <c r="AY96" t="inlineStr"/>
      <c r="AZ96" t="inlineStr"/>
      <c r="BA96" t="inlineStr"/>
      <c r="BB96" t="inlineStr">
        <is>
          <t>n</t>
        </is>
      </c>
      <c r="BC96" t="n">
        <v>0</v>
      </c>
      <c r="BD96" t="inlineStr"/>
      <c r="BE96" t="inlineStr"/>
      <c r="BF96" t="inlineStr"/>
      <c r="BG96" t="inlineStr"/>
      <c r="BH96" t="inlineStr"/>
      <c r="BI96" t="inlineStr">
        <is>
          <t>x sauer</t>
        </is>
      </c>
      <c r="BJ96" t="inlineStr">
        <is>
          <t>x</t>
        </is>
      </c>
      <c r="BK96" t="inlineStr"/>
      <c r="BL96" t="inlineStr"/>
      <c r="BM96" t="inlineStr">
        <is>
          <t>Box (sperrt)</t>
        </is>
      </c>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b">
        <v>1</v>
      </c>
      <c r="B97" t="n">
        <v>92</v>
      </c>
      <c r="C97" t="inlineStr">
        <is>
          <t>L-1516-163533954</t>
        </is>
      </c>
      <c r="D97" t="inlineStr">
        <is>
          <t>997238208</t>
        </is>
      </c>
      <c r="E97" t="inlineStr">
        <is>
          <t>Afl</t>
        </is>
      </c>
      <c r="F97" t="inlineStr">
        <is>
          <t>https://portal.dnb.de/opac.htm?method=simpleSearch&amp;cqlMode=true&amp;query=idn%3D997238208</t>
        </is>
      </c>
      <c r="G97" t="inlineStr">
        <is>
          <t>III 6, 12 - 1 (angebunden)</t>
        </is>
      </c>
      <c r="H97" t="inlineStr">
        <is>
          <t>III 6, 12</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n">
        <v>0</v>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b">
        <v>1</v>
      </c>
      <c r="B98" t="n">
        <v>90</v>
      </c>
      <c r="C98" t="inlineStr">
        <is>
          <t>L-1516-163534381</t>
        </is>
      </c>
      <c r="D98" t="inlineStr">
        <is>
          <t>997238526</t>
        </is>
      </c>
      <c r="E98" t="inlineStr">
        <is>
          <t>Afl</t>
        </is>
      </c>
      <c r="F98" t="inlineStr">
        <is>
          <t>https://portal.dnb.de/opac.htm?method=simpleSearch&amp;cqlMode=true&amp;query=idn%3D997238526</t>
        </is>
      </c>
      <c r="G98" t="inlineStr">
        <is>
          <t>III 6, 12 - 2 (angebunden)</t>
        </is>
      </c>
      <c r="H98" t="inlineStr">
        <is>
          <t>III 6, 12</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n">
        <v>0</v>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b">
        <v>0</v>
      </c>
      <c r="B99" t="n">
        <v>93</v>
      </c>
      <c r="C99" t="inlineStr">
        <is>
          <t>L-1517-315464437</t>
        </is>
      </c>
      <c r="D99" t="inlineStr">
        <is>
          <t>1066936609</t>
        </is>
      </c>
      <c r="E99" t="inlineStr"/>
      <c r="F99" t="inlineStr">
        <is>
          <t>https://portal.dnb.de/opac.htm?method=simpleSearch&amp;cqlMode=true&amp;query=idn%3D1066936609</t>
        </is>
      </c>
      <c r="G99" t="inlineStr">
        <is>
          <t>III 6, 13</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n">
        <v>0</v>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b">
        <v>1</v>
      </c>
      <c r="B100" t="inlineStr"/>
      <c r="C100" t="inlineStr">
        <is>
          <t>L-9999-414175085</t>
        </is>
      </c>
      <c r="D100" t="inlineStr">
        <is>
          <t>1137896493</t>
        </is>
      </c>
      <c r="E100" t="inlineStr">
        <is>
          <t>Qd</t>
        </is>
      </c>
      <c r="F100" t="inlineStr"/>
      <c r="G100" t="inlineStr">
        <is>
          <t>III 6, 13</t>
        </is>
      </c>
      <c r="H100" t="inlineStr">
        <is>
          <t>III 6, 13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b">
        <v>0</v>
      </c>
      <c r="B101" t="n">
        <v>137</v>
      </c>
      <c r="C101" t="inlineStr">
        <is>
          <t>L-1517-668125241</t>
        </is>
      </c>
      <c r="D101" t="inlineStr">
        <is>
          <t>1207570680</t>
        </is>
      </c>
      <c r="E101" t="inlineStr"/>
      <c r="F101" t="inlineStr">
        <is>
          <t>https://portal.dnb.de/opac.htm?method=simpleSearch&amp;cqlMode=true&amp;query=idn%3D1207570680</t>
        </is>
      </c>
      <c r="G101" t="inlineStr">
        <is>
          <t>III 6, 13 (Angebundenes Werk)</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n">
        <v>0</v>
      </c>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b">
        <v>1</v>
      </c>
      <c r="B102" t="n">
        <v>94</v>
      </c>
      <c r="C102" t="inlineStr">
        <is>
          <t>L-1520-315328991</t>
        </is>
      </c>
      <c r="D102" t="inlineStr">
        <is>
          <t>1066871159</t>
        </is>
      </c>
      <c r="E102" t="inlineStr">
        <is>
          <t>Aaf</t>
        </is>
      </c>
      <c r="F102" t="inlineStr">
        <is>
          <t>https://portal.dnb.de/opac.htm?method=simpleSearch&amp;cqlMode=true&amp;query=idn%3D1066871159</t>
        </is>
      </c>
      <c r="G102" t="inlineStr">
        <is>
          <t>III 6, 14</t>
        </is>
      </c>
      <c r="H102" t="inlineStr">
        <is>
          <t>III 6, 14</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n">
        <v>0</v>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b">
        <v>1</v>
      </c>
      <c r="B103" t="n">
        <v>138</v>
      </c>
      <c r="C103" t="inlineStr">
        <is>
          <t>L-1522-176986065</t>
        </is>
      </c>
      <c r="D103" t="inlineStr">
        <is>
          <t>1002284589</t>
        </is>
      </c>
      <c r="E103" t="inlineStr">
        <is>
          <t>Afl</t>
        </is>
      </c>
      <c r="F103" t="inlineStr">
        <is>
          <t>https://portal.dnb.de/opac.htm?method=simpleSearch&amp;cqlMode=true&amp;query=idn%3D1002284589</t>
        </is>
      </c>
      <c r="G103" t="inlineStr">
        <is>
          <t>III 6, 14 a</t>
        </is>
      </c>
      <c r="H103" t="inlineStr">
        <is>
          <t>III 6, 14a</t>
        </is>
      </c>
      <c r="I103" t="inlineStr"/>
      <c r="J103" t="inlineStr"/>
      <c r="K103" t="inlineStr">
        <is>
          <t>bis 35 cm</t>
        </is>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is>
          <t>HD</t>
        </is>
      </c>
      <c r="AB103" t="inlineStr"/>
      <c r="AC103" t="inlineStr">
        <is>
          <t>x</t>
        </is>
      </c>
      <c r="AD103" t="inlineStr">
        <is>
          <t>f</t>
        </is>
      </c>
      <c r="AE103" t="inlineStr"/>
      <c r="AF103" t="inlineStr"/>
      <c r="AG103" t="inlineStr"/>
      <c r="AH103" t="inlineStr"/>
      <c r="AI103" t="inlineStr"/>
      <c r="AJ103" t="inlineStr">
        <is>
          <t>Pa</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110</t>
        </is>
      </c>
      <c r="AY103" t="inlineStr"/>
      <c r="AZ103" t="inlineStr"/>
      <c r="BA103" t="inlineStr"/>
      <c r="BB103" t="inlineStr">
        <is>
          <t>n</t>
        </is>
      </c>
      <c r="BC103" t="n">
        <v>0</v>
      </c>
      <c r="BD103" t="inlineStr"/>
      <c r="BE103" t="inlineStr">
        <is>
          <t>Gewebe</t>
        </is>
      </c>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b">
        <v>1</v>
      </c>
      <c r="B104" t="n">
        <v>139</v>
      </c>
      <c r="C104" t="inlineStr">
        <is>
          <t>L-1517-170718212</t>
        </is>
      </c>
      <c r="D104" t="inlineStr">
        <is>
          <t>1000490092</t>
        </is>
      </c>
      <c r="E104" t="inlineStr">
        <is>
          <t>Aal</t>
        </is>
      </c>
      <c r="F104" t="inlineStr">
        <is>
          <t>https://portal.dnb.de/opac.htm?method=simpleSearch&amp;cqlMode=true&amp;query=idn%3D1000490092</t>
        </is>
      </c>
      <c r="G104" t="inlineStr">
        <is>
          <t>III 6, 14 b</t>
        </is>
      </c>
      <c r="H104" t="inlineStr">
        <is>
          <t>III 6, 14b</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n">
        <v>0</v>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b">
        <v>1</v>
      </c>
      <c r="B105" t="n">
        <v>140</v>
      </c>
      <c r="C105" t="inlineStr">
        <is>
          <t>L-1522-167627902</t>
        </is>
      </c>
      <c r="D105" t="inlineStr">
        <is>
          <t>999154273</t>
        </is>
      </c>
      <c r="E105" t="inlineStr">
        <is>
          <t>Aal</t>
        </is>
      </c>
      <c r="F105" t="inlineStr">
        <is>
          <t>https://portal.dnb.de/opac.htm?method=simpleSearch&amp;cqlMode=true&amp;query=idn%3D999154273</t>
        </is>
      </c>
      <c r="G105" t="inlineStr">
        <is>
          <t>III 6, 14 c</t>
        </is>
      </c>
      <c r="H105" t="inlineStr">
        <is>
          <t>III 6, 14c</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n">
        <v>0</v>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b">
        <v>1</v>
      </c>
      <c r="B106" t="n">
        <v>95</v>
      </c>
      <c r="C106" t="inlineStr">
        <is>
          <t>L-1520-315323825</t>
        </is>
      </c>
      <c r="D106" t="inlineStr">
        <is>
          <t>106686554X</t>
        </is>
      </c>
      <c r="E106" t="inlineStr">
        <is>
          <t>Aaf</t>
        </is>
      </c>
      <c r="F106" t="inlineStr">
        <is>
          <t>https://portal.dnb.de/opac.htm?method=simpleSearch&amp;cqlMode=true&amp;query=idn%3D106686554X</t>
        </is>
      </c>
      <c r="G106" t="inlineStr">
        <is>
          <t>III 6, 15</t>
        </is>
      </c>
      <c r="H106" t="inlineStr">
        <is>
          <t>III 6, 15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n">
        <v>0</v>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b">
        <v>0</v>
      </c>
      <c r="B107" t="n">
        <v>142</v>
      </c>
      <c r="C107" t="inlineStr">
        <is>
          <t>L-1531-16647780X</t>
        </is>
      </c>
      <c r="D107" t="inlineStr">
        <is>
          <t>998550892</t>
        </is>
      </c>
      <c r="E107" t="inlineStr"/>
      <c r="F107" t="inlineStr">
        <is>
          <t>https://portal.dnb.de/opac.htm?method=simpleSearch&amp;cqlMode=true&amp;query=idn%3D998550892</t>
        </is>
      </c>
      <c r="G107" t="inlineStr">
        <is>
          <t>III 6, 15 a</t>
        </is>
      </c>
      <c r="H107" t="inlineStr"/>
      <c r="I107" t="inlineStr">
        <is>
          <t>X</t>
        </is>
      </c>
      <c r="J107" t="inlineStr">
        <is>
          <t>Ledereinband, Schließen, erhabene Buchbeschläge</t>
        </is>
      </c>
      <c r="K107" t="inlineStr">
        <is>
          <t>bis 25 cm</t>
        </is>
      </c>
      <c r="L107" t="inlineStr">
        <is>
          <t>80° bis 110°, einseitig digitalisierbar?</t>
        </is>
      </c>
      <c r="M107" t="inlineStr">
        <is>
          <t>fester Rücken mit Schmuckprägung</t>
        </is>
      </c>
      <c r="N107" t="inlineStr"/>
      <c r="O107" t="inlineStr">
        <is>
          <t>Kassette</t>
        </is>
      </c>
      <c r="P107" t="inlineStr">
        <is>
          <t>Nein</t>
        </is>
      </c>
      <c r="Q107" t="n">
        <v>0</v>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n">
        <v>0</v>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b">
        <v>0</v>
      </c>
      <c r="B108" t="n">
        <v>141</v>
      </c>
      <c r="C108" t="inlineStr">
        <is>
          <t>L-1521-159347181</t>
        </is>
      </c>
      <c r="D108" t="inlineStr">
        <is>
          <t>995362432</t>
        </is>
      </c>
      <c r="E108" t="inlineStr"/>
      <c r="F108" t="inlineStr">
        <is>
          <t>https://portal.dnb.de/opac.htm?method=simpleSearch&amp;cqlMode=true&amp;query=idn%3D995362432</t>
        </is>
      </c>
      <c r="G108" t="inlineStr">
        <is>
          <t>III 6, 15 a (Angebundenes Werk)</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n">
        <v>0</v>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b">
        <v>1</v>
      </c>
      <c r="B109" t="n">
        <v>145</v>
      </c>
      <c r="C109" t="inlineStr">
        <is>
          <t>L-1533-176474358</t>
        </is>
      </c>
      <c r="D109" t="inlineStr">
        <is>
          <t>1002109876</t>
        </is>
      </c>
      <c r="E109" t="inlineStr">
        <is>
          <t>Aal</t>
        </is>
      </c>
      <c r="F109" t="inlineStr">
        <is>
          <t>https://portal.dnb.de/opac.htm?method=simpleSearch&amp;cqlMode=true&amp;query=idn%3D1002109876</t>
        </is>
      </c>
      <c r="G109" t="inlineStr">
        <is>
          <t>III 6, 15 b</t>
        </is>
      </c>
      <c r="H109" t="inlineStr">
        <is>
          <t>III 6, 15b</t>
        </is>
      </c>
      <c r="I109" t="inlineStr"/>
      <c r="J109" t="inlineStr"/>
      <c r="K109" t="inlineStr">
        <is>
          <t>bis 42 cm</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is>
          <t>HD</t>
        </is>
      </c>
      <c r="AB109" t="inlineStr"/>
      <c r="AC109" t="inlineStr"/>
      <c r="AD109" t="inlineStr">
        <is>
          <t>f</t>
        </is>
      </c>
      <c r="AE109" t="inlineStr"/>
      <c r="AF109" t="inlineStr"/>
      <c r="AG109" t="inlineStr"/>
      <c r="AH109" t="inlineStr"/>
      <c r="AI109" t="inlineStr">
        <is>
          <t>x</t>
        </is>
      </c>
      <c r="AJ109" t="inlineStr">
        <is>
          <t>Pa</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45</t>
        </is>
      </c>
      <c r="AY109" t="inlineStr"/>
      <c r="AZ109" t="inlineStr"/>
      <c r="BA109" t="inlineStr"/>
      <c r="BB109" t="inlineStr">
        <is>
          <t>n</t>
        </is>
      </c>
      <c r="BC109" t="n">
        <v>0</v>
      </c>
      <c r="BD109" t="inlineStr"/>
      <c r="BE109" t="inlineStr"/>
      <c r="BF109" t="inlineStr"/>
      <c r="BG109" t="inlineStr">
        <is>
          <t>x</t>
        </is>
      </c>
      <c r="BH109" t="inlineStr"/>
      <c r="BI109" t="inlineStr"/>
      <c r="BJ109" t="inlineStr"/>
      <c r="BK109" t="inlineStr"/>
      <c r="BL109" t="inlineStr">
        <is>
          <t>x? 45</t>
        </is>
      </c>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b">
        <v>0</v>
      </c>
      <c r="B110" t="n">
        <v>143</v>
      </c>
      <c r="C110" t="inlineStr">
        <is>
          <t>L-1533-154002852</t>
        </is>
      </c>
      <c r="D110" t="inlineStr">
        <is>
          <t>993914608</t>
        </is>
      </c>
      <c r="E110" t="inlineStr"/>
      <c r="F110" t="inlineStr">
        <is>
          <t>https://portal.dnb.de/opac.htm?method=simpleSearch&amp;cqlMode=true&amp;query=idn%3D993914608</t>
        </is>
      </c>
      <c r="G110" t="inlineStr">
        <is>
          <t>III 6, 15 b (angebunden?)</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n">
        <v>0</v>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b">
        <v>0</v>
      </c>
      <c r="B111" t="n">
        <v>144</v>
      </c>
      <c r="C111" t="inlineStr">
        <is>
          <t>L-1533-175496242</t>
        </is>
      </c>
      <c r="D111" t="inlineStr">
        <is>
          <t>1001756231</t>
        </is>
      </c>
      <c r="E111" t="inlineStr"/>
      <c r="F111" t="inlineStr">
        <is>
          <t>https://portal.dnb.de/opac.htm?method=simpleSearch&amp;cqlMode=true&amp;query=idn%3D1001756231</t>
        </is>
      </c>
      <c r="G111" t="inlineStr">
        <is>
          <t>III 6, 15 b (angebunden?)</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n">
        <v>0</v>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b">
        <v>0</v>
      </c>
      <c r="B112" t="n">
        <v>146</v>
      </c>
      <c r="C112" t="inlineStr">
        <is>
          <t>L-9999-155943421</t>
        </is>
      </c>
      <c r="D112" t="inlineStr">
        <is>
          <t>994442157</t>
        </is>
      </c>
      <c r="E112" t="inlineStr"/>
      <c r="F112" t="inlineStr">
        <is>
          <t>https://portal.dnb.de/opac.htm?method=simpleSearch&amp;cqlMode=true&amp;query=idn%3D994442157</t>
        </is>
      </c>
      <c r="G112" t="inlineStr">
        <is>
          <t>III 6, 15 b (angebunden?)</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n">
        <v>0</v>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b">
        <v>1</v>
      </c>
      <c r="B113" t="n">
        <v>147</v>
      </c>
      <c r="C113" t="inlineStr">
        <is>
          <t>L-1535-169968472</t>
        </is>
      </c>
      <c r="D113" t="inlineStr">
        <is>
          <t>1000069990</t>
        </is>
      </c>
      <c r="E113" t="inlineStr">
        <is>
          <t>Aal</t>
        </is>
      </c>
      <c r="F113" t="inlineStr">
        <is>
          <t>https://portal.dnb.de/opac.htm?method=simpleSearch&amp;cqlMode=true&amp;query=idn%3D1000069990</t>
        </is>
      </c>
      <c r="G113" t="inlineStr">
        <is>
          <t>III 6, 15 c</t>
        </is>
      </c>
      <c r="H113" t="inlineStr">
        <is>
          <t>III 6, 15 c</t>
        </is>
      </c>
      <c r="I113" t="inlineStr"/>
      <c r="J113" t="inlineStr"/>
      <c r="K113" t="inlineStr">
        <is>
          <t>bis 42 cm</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is>
          <t>L</t>
        </is>
      </c>
      <c r="AB113" t="inlineStr"/>
      <c r="AC113" t="inlineStr">
        <is>
          <t>x</t>
        </is>
      </c>
      <c r="AD113" t="inlineStr">
        <is>
          <t>f/V</t>
        </is>
      </c>
      <c r="AE113" t="inlineStr"/>
      <c r="AF113" t="inlineStr"/>
      <c r="AG113" t="inlineStr"/>
      <c r="AH113" t="inlineStr"/>
      <c r="AI113" t="inlineStr"/>
      <c r="AJ113" t="inlineStr">
        <is>
          <t>Pa</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45</t>
        </is>
      </c>
      <c r="AY113" t="inlineStr"/>
      <c r="AZ113" t="inlineStr"/>
      <c r="BA113" t="inlineStr"/>
      <c r="BB113" t="inlineStr">
        <is>
          <t>n</t>
        </is>
      </c>
      <c r="BC113" t="n">
        <v>0</v>
      </c>
      <c r="BD113" t="inlineStr"/>
      <c r="BE113" t="inlineStr">
        <is>
          <t>Halbgewebe mit Papier</t>
        </is>
      </c>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b">
        <v>1</v>
      </c>
      <c r="B114" t="n">
        <v>148</v>
      </c>
      <c r="C114" t="inlineStr">
        <is>
          <t>L-1551-159354684</t>
        </is>
      </c>
      <c r="D114" t="inlineStr">
        <is>
          <t>995369925</t>
        </is>
      </c>
      <c r="E114" t="inlineStr">
        <is>
          <t>Aal</t>
        </is>
      </c>
      <c r="F114" t="inlineStr">
        <is>
          <t>https://portal.dnb.de/opac.htm?method=simpleSearch&amp;cqlMode=true&amp;query=idn%3D995369925</t>
        </is>
      </c>
      <c r="G114" t="inlineStr">
        <is>
          <t>III 6, 15 d</t>
        </is>
      </c>
      <c r="H114" t="inlineStr">
        <is>
          <t>III 6, 15 d</t>
        </is>
      </c>
      <c r="I114" t="inlineStr"/>
      <c r="J114" t="inlineStr">
        <is>
          <t>Papier- oder Pappeinband</t>
        </is>
      </c>
      <c r="K114" t="inlineStr">
        <is>
          <t>bis 25 cm</t>
        </is>
      </c>
      <c r="L114" t="inlineStr">
        <is>
          <t>80° bis 110°, einseitig digitalisierbar?</t>
        </is>
      </c>
      <c r="M114" t="inlineStr">
        <is>
          <t>hohler Rücken</t>
        </is>
      </c>
      <c r="N114" t="inlineStr"/>
      <c r="O114" t="inlineStr"/>
      <c r="P114" t="inlineStr">
        <is>
          <t>Signaturfahne austauschen</t>
        </is>
      </c>
      <c r="Q114" t="n">
        <v>0</v>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n">
        <v>0</v>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b">
        <v>0</v>
      </c>
      <c r="B115" t="n">
        <v>149</v>
      </c>
      <c r="C115" t="inlineStr">
        <is>
          <t>L-1551-175065330</t>
        </is>
      </c>
      <c r="D115" t="inlineStr">
        <is>
          <t>100152828X</t>
        </is>
      </c>
      <c r="E115" t="inlineStr"/>
      <c r="F115" t="inlineStr">
        <is>
          <t>https://portal.dnb.de/opac.htm?method=simpleSearch&amp;cqlMode=true&amp;query=idn%3D100152828X</t>
        </is>
      </c>
      <c r="G115" t="inlineStr">
        <is>
          <t>III 6, 15 d</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n">
        <v>0</v>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b">
        <v>0</v>
      </c>
      <c r="B116" t="n">
        <v>150</v>
      </c>
      <c r="C116" t="inlineStr">
        <is>
          <t>L-1551-176762302</t>
        </is>
      </c>
      <c r="D116" t="inlineStr">
        <is>
          <t>1002180104</t>
        </is>
      </c>
      <c r="E116" t="inlineStr"/>
      <c r="F116" t="inlineStr">
        <is>
          <t>https://portal.dnb.de/opac.htm?method=simpleSearch&amp;cqlMode=true&amp;query=idn%3D1002180104</t>
        </is>
      </c>
      <c r="G116" t="inlineStr">
        <is>
          <t>III 6, 15 d</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n">
        <v>0</v>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b">
        <v>0</v>
      </c>
      <c r="B117" t="n">
        <v>151</v>
      </c>
      <c r="C117" t="inlineStr">
        <is>
          <t>L-1559-163620636</t>
        </is>
      </c>
      <c r="D117" t="inlineStr">
        <is>
          <t>997304758</t>
        </is>
      </c>
      <c r="E117" t="inlineStr"/>
      <c r="F117" t="inlineStr">
        <is>
          <t>https://portal.dnb.de/opac.htm?method=simpleSearch&amp;cqlMode=true&amp;query=idn%3D997304758</t>
        </is>
      </c>
      <c r="G117" t="inlineStr">
        <is>
          <t>III 6, 15 e</t>
        </is>
      </c>
      <c r="H117" t="inlineStr"/>
      <c r="I117" t="inlineStr"/>
      <c r="J117" t="inlineStr"/>
      <c r="K117" t="inlineStr">
        <is>
          <t>bis 35 cm</t>
        </is>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is>
          <t>HL</t>
        </is>
      </c>
      <c r="AB117" t="inlineStr"/>
      <c r="AC117" t="inlineStr"/>
      <c r="AD117" t="inlineStr">
        <is>
          <t>f</t>
        </is>
      </c>
      <c r="AE117" t="inlineStr"/>
      <c r="AF117" t="inlineStr"/>
      <c r="AG117" t="inlineStr"/>
      <c r="AH117" t="inlineStr"/>
      <c r="AI117" t="inlineStr"/>
      <c r="AJ117" t="inlineStr">
        <is>
          <t>Pa</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60</t>
        </is>
      </c>
      <c r="AY117" t="inlineStr"/>
      <c r="AZ117" t="inlineStr"/>
      <c r="BA117" t="inlineStr"/>
      <c r="BB117" t="inlineStr">
        <is>
          <t>ja vor</t>
        </is>
      </c>
      <c r="BC117" t="n">
        <v>4.5</v>
      </c>
      <c r="BD117" t="inlineStr"/>
      <c r="BE117" t="inlineStr"/>
      <c r="BF117" t="inlineStr"/>
      <c r="BG117" t="inlineStr">
        <is>
          <t>x</t>
        </is>
      </c>
      <c r="BH117" t="inlineStr"/>
      <c r="BI117" t="inlineStr"/>
      <c r="BJ117" t="inlineStr"/>
      <c r="BK117" t="inlineStr"/>
      <c r="BL117" t="inlineStr"/>
      <c r="BM117" t="inlineStr"/>
      <c r="BN117" t="inlineStr"/>
      <c r="BO117" t="inlineStr"/>
      <c r="BP117" t="inlineStr">
        <is>
          <t>x</t>
        </is>
      </c>
      <c r="BQ117" t="inlineStr"/>
      <c r="BR117" t="inlineStr"/>
      <c r="BS117" t="inlineStr"/>
      <c r="BT117" t="inlineStr"/>
      <c r="BU117" t="inlineStr"/>
      <c r="BV117" t="inlineStr"/>
      <c r="BW117" t="inlineStr"/>
      <c r="BX117" t="inlineStr"/>
      <c r="BY117" t="inlineStr"/>
      <c r="BZ117" t="inlineStr"/>
      <c r="CA117" t="n">
        <v>1</v>
      </c>
      <c r="CB117" t="inlineStr">
        <is>
          <t>nur das Nötigste: loses Material an Ecken und Kanten zurückkleben/sichern</t>
        </is>
      </c>
      <c r="CC117" t="inlineStr"/>
      <c r="CD117" t="inlineStr"/>
      <c r="CE117" t="inlineStr"/>
      <c r="CF117" t="inlineStr"/>
      <c r="CG117" t="inlineStr"/>
      <c r="CH117" t="inlineStr"/>
      <c r="CI117" t="inlineStr"/>
      <c r="CJ117" t="inlineStr"/>
      <c r="CK117" t="inlineStr"/>
      <c r="CL117" t="inlineStr"/>
      <c r="CM117" t="inlineStr"/>
      <c r="CN117" t="inlineStr">
        <is>
          <t>x</t>
        </is>
      </c>
      <c r="CO117" t="inlineStr"/>
      <c r="CP117" t="inlineStr"/>
      <c r="CQ117" t="inlineStr"/>
      <c r="CR117" t="inlineStr"/>
      <c r="CS117" t="inlineStr"/>
      <c r="CT117" t="n">
        <v>3.5</v>
      </c>
      <c r="CU117" t="inlineStr"/>
    </row>
    <row r="118">
      <c r="A118" t="b">
        <v>0</v>
      </c>
      <c r="B118" t="n">
        <v>152</v>
      </c>
      <c r="C118" t="inlineStr">
        <is>
          <t>L-1534-171135792</t>
        </is>
      </c>
      <c r="D118" t="inlineStr">
        <is>
          <t>100077130X</t>
        </is>
      </c>
      <c r="E118" t="inlineStr">
        <is>
          <t>Aal</t>
        </is>
      </c>
      <c r="F118" t="inlineStr">
        <is>
          <t>https://portal.dnb.de/opac.htm?method=simpleSearch&amp;cqlMode=true&amp;query=idn%3D100077130X</t>
        </is>
      </c>
      <c r="G118" t="inlineStr">
        <is>
          <t>III 6, 15 f</t>
        </is>
      </c>
      <c r="H118" t="inlineStr">
        <is>
          <t>III 6, 15 f</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n">
        <v>0</v>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b">
        <v>0</v>
      </c>
      <c r="B119" t="n">
        <v>153</v>
      </c>
      <c r="C119" t="inlineStr">
        <is>
          <t>L-1534-161289894</t>
        </is>
      </c>
      <c r="D119" t="inlineStr">
        <is>
          <t>995883831</t>
        </is>
      </c>
      <c r="E119" t="inlineStr">
        <is>
          <t>Aal</t>
        </is>
      </c>
      <c r="F119" t="inlineStr">
        <is>
          <t>https://portal.dnb.de/opac.htm?method=simpleSearch&amp;cqlMode=true&amp;query=idn%3D995883831</t>
        </is>
      </c>
      <c r="G119" t="inlineStr">
        <is>
          <t>III 6, 15 f</t>
        </is>
      </c>
      <c r="H119" t="inlineStr">
        <is>
          <t>III 6, 15f</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n">
        <v>0</v>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b">
        <v>0</v>
      </c>
      <c r="B120" t="n">
        <v>154</v>
      </c>
      <c r="C120" t="inlineStr">
        <is>
          <t>L-1534-169918203</t>
        </is>
      </c>
      <c r="D120" t="inlineStr">
        <is>
          <t>1000043290</t>
        </is>
      </c>
      <c r="E120" t="inlineStr">
        <is>
          <t>Aal</t>
        </is>
      </c>
      <c r="F120" t="inlineStr">
        <is>
          <t>https://portal.dnb.de/opac.htm?method=simpleSearch&amp;cqlMode=true&amp;query=idn%3D1000043290</t>
        </is>
      </c>
      <c r="G120" t="inlineStr">
        <is>
          <t>III 6, 15 f</t>
        </is>
      </c>
      <c r="H120" t="inlineStr">
        <is>
          <t>III 6, 15f</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n">
        <v>0</v>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b">
        <v>1</v>
      </c>
      <c r="B121" t="n">
        <v>155</v>
      </c>
      <c r="C121" t="inlineStr">
        <is>
          <t>L-1534-153917210</t>
        </is>
      </c>
      <c r="D121" t="inlineStr">
        <is>
          <t>993863388</t>
        </is>
      </c>
      <c r="E121" t="inlineStr">
        <is>
          <t>Aal</t>
        </is>
      </c>
      <c r="F121" t="inlineStr">
        <is>
          <t>https://portal.dnb.de/opac.htm?method=simpleSearch&amp;cqlMode=true&amp;query=idn%3D993863388</t>
        </is>
      </c>
      <c r="G121" t="inlineStr">
        <is>
          <t>III 6, 15 f</t>
        </is>
      </c>
      <c r="H121" t="inlineStr">
        <is>
          <t>III 6, 15f</t>
        </is>
      </c>
      <c r="I121" t="inlineStr">
        <is>
          <t>X</t>
        </is>
      </c>
      <c r="J121" t="inlineStr">
        <is>
          <t>Halbledereinband</t>
        </is>
      </c>
      <c r="K121" t="inlineStr">
        <is>
          <t>bis 25 cm</t>
        </is>
      </c>
      <c r="L121" t="inlineStr">
        <is>
          <t>80° bis 110°, einseitig digitalisierbar?</t>
        </is>
      </c>
      <c r="M121" t="inlineStr">
        <is>
          <t>hohler Rücken, Kupferfraß</t>
        </is>
      </c>
      <c r="N121" t="inlineStr"/>
      <c r="O121" t="inlineStr">
        <is>
          <t xml:space="preserve">Papierumschlag </t>
        </is>
      </c>
      <c r="P121" t="inlineStr">
        <is>
          <t>Ja</t>
        </is>
      </c>
      <c r="Q121" t="n">
        <v>1</v>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n">
        <v>0</v>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b">
        <v>1</v>
      </c>
      <c r="B122" t="n">
        <v>157</v>
      </c>
      <c r="C122" t="inlineStr">
        <is>
          <t>L-1549-157863611</t>
        </is>
      </c>
      <c r="D122" t="inlineStr">
        <is>
          <t>99480251X</t>
        </is>
      </c>
      <c r="E122" t="inlineStr">
        <is>
          <t>Aal</t>
        </is>
      </c>
      <c r="F122" t="inlineStr">
        <is>
          <t>https://portal.dnb.de/opac.htm?method=simpleSearch&amp;cqlMode=true&amp;query=idn%3D99480251X</t>
        </is>
      </c>
      <c r="G122" t="inlineStr">
        <is>
          <t>III 6, 15 g</t>
        </is>
      </c>
      <c r="H122" t="inlineStr">
        <is>
          <t>III 6, 15g</t>
        </is>
      </c>
      <c r="I122" t="inlineStr"/>
      <c r="J122" t="inlineStr"/>
      <c r="K122" t="inlineStr">
        <is>
          <t>bis 35 cm</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is>
          <t>L</t>
        </is>
      </c>
      <c r="AB122" t="inlineStr"/>
      <c r="AC122" t="inlineStr">
        <is>
          <t>x</t>
        </is>
      </c>
      <c r="AD122" t="inlineStr">
        <is>
          <t>f</t>
        </is>
      </c>
      <c r="AE122" t="inlineStr"/>
      <c r="AF122" t="inlineStr"/>
      <c r="AG122" t="inlineStr"/>
      <c r="AH122" t="inlineStr"/>
      <c r="AI122" t="inlineStr"/>
      <c r="AJ122" t="inlineStr">
        <is>
          <t>Pa</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110</t>
        </is>
      </c>
      <c r="AY122" t="inlineStr"/>
      <c r="AZ122" t="inlineStr"/>
      <c r="BA122" t="inlineStr"/>
      <c r="BB122" t="inlineStr">
        <is>
          <t>n</t>
        </is>
      </c>
      <c r="BC122" t="n">
        <v>0</v>
      </c>
      <c r="BD122" t="inlineStr"/>
      <c r="BE122" t="inlineStr">
        <is>
          <t>Gewebe</t>
        </is>
      </c>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b">
        <v>0</v>
      </c>
      <c r="B123" t="n">
        <v>156</v>
      </c>
      <c r="C123" t="inlineStr">
        <is>
          <t>L-1549-162141661</t>
        </is>
      </c>
      <c r="D123" t="inlineStr">
        <is>
          <t>996432159</t>
        </is>
      </c>
      <c r="E123" t="inlineStr">
        <is>
          <t>Aal</t>
        </is>
      </c>
      <c r="F123" t="inlineStr">
        <is>
          <t>https://portal.dnb.de/opac.htm?method=simpleSearch&amp;cqlMode=true&amp;query=idn%3D996432159</t>
        </is>
      </c>
      <c r="G123" t="inlineStr">
        <is>
          <t>III 6, 15 g (angebunden)</t>
        </is>
      </c>
      <c r="H123" t="inlineStr">
        <is>
          <t>III 6, 15g</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n">
        <v>0</v>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b">
        <v>1</v>
      </c>
      <c r="B124" t="n">
        <v>158</v>
      </c>
      <c r="C124" t="inlineStr">
        <is>
          <t>L-1537-315066954</t>
        </is>
      </c>
      <c r="D124" t="inlineStr">
        <is>
          <t>1066678316</t>
        </is>
      </c>
      <c r="E124" t="inlineStr">
        <is>
          <t>Aaf</t>
        </is>
      </c>
      <c r="F124" t="inlineStr">
        <is>
          <t>https://portal.dnb.de/opac.htm?method=simpleSearch&amp;cqlMode=true&amp;query=idn%3D1066678316</t>
        </is>
      </c>
      <c r="G124" t="inlineStr">
        <is>
          <t>III 6, 15 h</t>
        </is>
      </c>
      <c r="H124" t="inlineStr">
        <is>
          <t>III 6, 15 h</t>
        </is>
      </c>
      <c r="I124" t="inlineStr">
        <is>
          <t>X</t>
        </is>
      </c>
      <c r="J124" t="inlineStr">
        <is>
          <t>Pergamentband</t>
        </is>
      </c>
      <c r="K124" t="inlineStr">
        <is>
          <t>bis 35 cm</t>
        </is>
      </c>
      <c r="L124" t="inlineStr">
        <is>
          <t>180°</t>
        </is>
      </c>
      <c r="M124" t="inlineStr">
        <is>
          <t>hohler Rücken</t>
        </is>
      </c>
      <c r="N124" t="inlineStr"/>
      <c r="O124" t="inlineStr">
        <is>
          <t xml:space="preserve">Papierumschlag </t>
        </is>
      </c>
      <c r="P124" t="inlineStr">
        <is>
          <t>Ja</t>
        </is>
      </c>
      <c r="Q124" t="n">
        <v>1</v>
      </c>
      <c r="R124" t="inlineStr"/>
      <c r="S124" t="inlineStr"/>
      <c r="T124" t="inlineStr"/>
      <c r="U124" t="inlineStr"/>
      <c r="V124" t="inlineStr"/>
      <c r="W124" t="inlineStr"/>
      <c r="X124" t="inlineStr"/>
      <c r="Y124" t="inlineStr"/>
      <c r="Z124" t="inlineStr"/>
      <c r="AA124" t="inlineStr">
        <is>
          <t>Pg</t>
        </is>
      </c>
      <c r="AB124" t="inlineStr"/>
      <c r="AC124" t="inlineStr"/>
      <c r="AD124" t="inlineStr">
        <is>
          <t>h</t>
        </is>
      </c>
      <c r="AE124" t="inlineStr"/>
      <c r="AF124" t="inlineStr"/>
      <c r="AG124" t="inlineStr"/>
      <c r="AH124" t="inlineStr"/>
      <c r="AI124" t="inlineStr"/>
      <c r="AJ124" t="inlineStr">
        <is>
          <t>Pa</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80</t>
        </is>
      </c>
      <c r="AY124" t="inlineStr"/>
      <c r="AZ124" t="inlineStr"/>
      <c r="BA124" t="inlineStr"/>
      <c r="BB124" t="inlineStr">
        <is>
          <t>ja vor</t>
        </is>
      </c>
      <c r="BC124" t="n">
        <v>2</v>
      </c>
      <c r="BD124" t="inlineStr"/>
      <c r="BE124" t="inlineStr"/>
      <c r="BF124" t="inlineStr"/>
      <c r="BG124" t="inlineStr"/>
      <c r="BH124" t="inlineStr"/>
      <c r="BI124" t="inlineStr">
        <is>
          <t>x sauer</t>
        </is>
      </c>
      <c r="BJ124" t="inlineStr">
        <is>
          <t>x</t>
        </is>
      </c>
      <c r="BK124" t="inlineStr"/>
      <c r="BL124" t="inlineStr"/>
      <c r="BM124" t="inlineStr"/>
      <c r="BN124" t="inlineStr">
        <is>
          <t>x</t>
        </is>
      </c>
      <c r="BO124" t="inlineStr"/>
      <c r="BP124" t="inlineStr">
        <is>
          <t>x</t>
        </is>
      </c>
      <c r="BQ124" t="inlineStr"/>
      <c r="BR124" t="inlineStr"/>
      <c r="BS124" t="inlineStr"/>
      <c r="BT124" t="inlineStr"/>
      <c r="BU124" t="inlineStr"/>
      <c r="BV124" t="inlineStr"/>
      <c r="BW124" t="inlineStr"/>
      <c r="BX124" t="inlineStr"/>
      <c r="BY124" t="inlineStr"/>
      <c r="BZ124" t="inlineStr"/>
      <c r="CA124" t="n">
        <v>2</v>
      </c>
      <c r="CB124" t="inlineStr">
        <is>
          <t>Fehlstelle mit JP ergänzen</t>
        </is>
      </c>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b">
        <v>1</v>
      </c>
      <c r="B125" t="inlineStr"/>
      <c r="C125" t="inlineStr">
        <is>
          <t>L-9999-756478634</t>
        </is>
      </c>
      <c r="D125" t="inlineStr">
        <is>
          <t>1248752589</t>
        </is>
      </c>
      <c r="E125" t="inlineStr">
        <is>
          <t>Qd</t>
        </is>
      </c>
      <c r="F125" t="inlineStr"/>
      <c r="G125" t="inlineStr">
        <is>
          <t>III 6, 15a</t>
        </is>
      </c>
      <c r="H125" t="inlineStr">
        <is>
          <t>III 6, 15a</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b">
        <v>1</v>
      </c>
      <c r="B126" t="n">
        <v>96</v>
      </c>
      <c r="C126" t="inlineStr">
        <is>
          <t>L-1528-315492996</t>
        </is>
      </c>
      <c r="D126" t="inlineStr">
        <is>
          <t>1066962642</t>
        </is>
      </c>
      <c r="E126" t="inlineStr">
        <is>
          <t>Aaf</t>
        </is>
      </c>
      <c r="F126" t="inlineStr">
        <is>
          <t>https://portal.dnb.de/opac.htm?method=simpleSearch&amp;cqlMode=true&amp;query=idn%3D1066962642</t>
        </is>
      </c>
      <c r="G126" t="inlineStr">
        <is>
          <t>III 6, 16</t>
        </is>
      </c>
      <c r="H126" t="inlineStr">
        <is>
          <t>III 6, 16</t>
        </is>
      </c>
      <c r="I126" t="inlineStr">
        <is>
          <t>X</t>
        </is>
      </c>
      <c r="J126" t="inlineStr">
        <is>
          <t>Ledereinband, Schließen, erhabene Buchbeschläge</t>
        </is>
      </c>
      <c r="K126" t="inlineStr">
        <is>
          <t>bis 35 cm</t>
        </is>
      </c>
      <c r="L126" t="inlineStr">
        <is>
          <t>180°</t>
        </is>
      </c>
      <c r="M126" t="inlineStr"/>
      <c r="N126" t="inlineStr"/>
      <c r="O126" t="inlineStr"/>
      <c r="P126" t="inlineStr"/>
      <c r="Q126" t="inlineStr"/>
      <c r="R126" t="inlineStr"/>
      <c r="S126" t="inlineStr">
        <is>
          <t>defekte Schließe in Sammelbox</t>
        </is>
      </c>
      <c r="T126" t="inlineStr"/>
      <c r="U126" t="inlineStr"/>
      <c r="V126" t="inlineStr"/>
      <c r="W126" t="inlineStr"/>
      <c r="X126" t="inlineStr"/>
      <c r="Y126" t="inlineStr"/>
      <c r="Z126" t="inlineStr"/>
      <c r="AA126" t="inlineStr">
        <is>
          <t>HD</t>
        </is>
      </c>
      <c r="AB126" t="inlineStr">
        <is>
          <t>x</t>
        </is>
      </c>
      <c r="AC126" t="inlineStr"/>
      <c r="AD126" t="inlineStr">
        <is>
          <t>f</t>
        </is>
      </c>
      <c r="AE126" t="inlineStr"/>
      <c r="AF126" t="inlineStr"/>
      <c r="AG126" t="inlineStr"/>
      <c r="AH126" t="inlineStr"/>
      <c r="AI126" t="inlineStr"/>
      <c r="AJ126" t="inlineStr">
        <is>
          <t>Pa</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80</t>
        </is>
      </c>
      <c r="AY126" t="inlineStr"/>
      <c r="AZ126" t="inlineStr"/>
      <c r="BA126" t="inlineStr"/>
      <c r="BB126" t="inlineStr">
        <is>
          <t>ja vor</t>
        </is>
      </c>
      <c r="BC126" t="n">
        <v>1</v>
      </c>
      <c r="BD126" t="inlineStr"/>
      <c r="BE126" t="inlineStr"/>
      <c r="BF126" t="inlineStr"/>
      <c r="BG126" t="inlineStr">
        <is>
          <t>x</t>
        </is>
      </c>
      <c r="BH126" t="inlineStr"/>
      <c r="BI126" t="inlineStr"/>
      <c r="BJ126" t="inlineStr"/>
      <c r="BK126" t="inlineStr"/>
      <c r="BL126" t="inlineStr"/>
      <c r="BM126" t="inlineStr"/>
      <c r="BN126" t="inlineStr">
        <is>
          <t>x</t>
        </is>
      </c>
      <c r="BO126" t="inlineStr"/>
      <c r="BP126" t="inlineStr"/>
      <c r="BQ126" t="inlineStr"/>
      <c r="BR126" t="inlineStr"/>
      <c r="BS126" t="inlineStr"/>
      <c r="BT126" t="inlineStr"/>
      <c r="BU126" t="inlineStr"/>
      <c r="BV126" t="inlineStr">
        <is>
          <t>o</t>
        </is>
      </c>
      <c r="BW126" t="inlineStr"/>
      <c r="BX126" t="inlineStr"/>
      <c r="BY126" t="inlineStr"/>
      <c r="BZ126" t="inlineStr"/>
      <c r="CA126" t="n">
        <v>1</v>
      </c>
      <c r="CB126" t="inlineStr">
        <is>
          <t>Material als "Brücke" einfügen</t>
        </is>
      </c>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b">
        <v>1</v>
      </c>
      <c r="B127" t="n">
        <v>97</v>
      </c>
      <c r="C127" t="inlineStr">
        <is>
          <t>L-1519-315492597</t>
        </is>
      </c>
      <c r="D127" t="inlineStr">
        <is>
          <t>1066962197</t>
        </is>
      </c>
      <c r="E127" t="inlineStr">
        <is>
          <t>Aaf</t>
        </is>
      </c>
      <c r="F127" t="inlineStr">
        <is>
          <t>https://portal.dnb.de/opac.htm?method=simpleSearch&amp;cqlMode=true&amp;query=idn%3D1066962197</t>
        </is>
      </c>
      <c r="G127" t="inlineStr">
        <is>
          <t>III 6, 17</t>
        </is>
      </c>
      <c r="H127" t="inlineStr">
        <is>
          <t>III 6, 17</t>
        </is>
      </c>
      <c r="I127" t="inlineStr">
        <is>
          <t>X</t>
        </is>
      </c>
      <c r="J127" t="inlineStr">
        <is>
          <t>Gewebeeinband</t>
        </is>
      </c>
      <c r="K127" t="inlineStr">
        <is>
          <t>bis 25 cm</t>
        </is>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n">
        <v>0</v>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b">
        <v>1</v>
      </c>
      <c r="B128" t="n">
        <v>98</v>
      </c>
      <c r="C128" t="inlineStr">
        <is>
          <t>L-1520-15394689X</t>
        </is>
      </c>
      <c r="D128" t="inlineStr">
        <is>
          <t>993882870</t>
        </is>
      </c>
      <c r="E128" t="inlineStr">
        <is>
          <t>Aal</t>
        </is>
      </c>
      <c r="F128" t="inlineStr">
        <is>
          <t>https://portal.dnb.de/opac.htm?method=simpleSearch&amp;cqlMode=true&amp;query=idn%3D993882870</t>
        </is>
      </c>
      <c r="G128" t="inlineStr">
        <is>
          <t>III 6, 18</t>
        </is>
      </c>
      <c r="H128" t="inlineStr">
        <is>
          <t>III 6, 18</t>
        </is>
      </c>
      <c r="I128" t="inlineStr">
        <is>
          <t>X</t>
        </is>
      </c>
      <c r="J128" t="inlineStr">
        <is>
          <t>Gewebeeinband, Schließen, erhabene Buchbeschläge</t>
        </is>
      </c>
      <c r="K128" t="inlineStr">
        <is>
          <t>bis 25 cm</t>
        </is>
      </c>
      <c r="L128" t="inlineStr">
        <is>
          <t>180°</t>
        </is>
      </c>
      <c r="M128" t="inlineStr">
        <is>
          <t>hohler Rücken</t>
        </is>
      </c>
      <c r="N128" t="inlineStr"/>
      <c r="O128" t="inlineStr">
        <is>
          <t>Schuber</t>
        </is>
      </c>
      <c r="P128" t="inlineStr">
        <is>
          <t>Nein</t>
        </is>
      </c>
      <c r="Q128" t="n">
        <v>0</v>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n">
        <v>0</v>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b">
        <v>0</v>
      </c>
      <c r="B129" t="n">
        <v>99</v>
      </c>
      <c r="C129" t="inlineStr">
        <is>
          <t>L-1520-169970418</t>
        </is>
      </c>
      <c r="D129" t="inlineStr">
        <is>
          <t>1000071774</t>
        </is>
      </c>
      <c r="E129" t="inlineStr">
        <is>
          <t>Aal</t>
        </is>
      </c>
      <c r="F129" t="inlineStr">
        <is>
          <t>https://portal.dnb.de/opac.htm?method=simpleSearch&amp;cqlMode=true&amp;query=idn%3D1000071774</t>
        </is>
      </c>
      <c r="G129" t="inlineStr">
        <is>
          <t>III 6, 18</t>
        </is>
      </c>
      <c r="H129" t="inlineStr">
        <is>
          <t>III 6, 18</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n">
        <v>0</v>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b">
        <v>1</v>
      </c>
      <c r="B130" t="n">
        <v>159</v>
      </c>
      <c r="C130" t="inlineStr">
        <is>
          <t>L-1521-169770265</t>
        </is>
      </c>
      <c r="D130" t="inlineStr">
        <is>
          <t>999957643</t>
        </is>
      </c>
      <c r="E130" t="inlineStr">
        <is>
          <t>Aal</t>
        </is>
      </c>
      <c r="F130" t="inlineStr">
        <is>
          <t>https://portal.dnb.de/opac.htm?method=simpleSearch&amp;cqlMode=true&amp;query=idn%3D999957643</t>
        </is>
      </c>
      <c r="G130" t="inlineStr">
        <is>
          <t>III 6, 18 a</t>
        </is>
      </c>
      <c r="H130" t="inlineStr">
        <is>
          <t>III 6, 18 a</t>
        </is>
      </c>
      <c r="I130" t="inlineStr"/>
      <c r="J130" t="inlineStr"/>
      <c r="K130" t="inlineStr">
        <is>
          <t>bis 35 cm</t>
        </is>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is>
          <t>HD</t>
        </is>
      </c>
      <c r="AB130" t="inlineStr"/>
      <c r="AC130" t="inlineStr"/>
      <c r="AD130" t="inlineStr">
        <is>
          <t>f</t>
        </is>
      </c>
      <c r="AE130" t="inlineStr"/>
      <c r="AF130" t="inlineStr"/>
      <c r="AG130" t="inlineStr"/>
      <c r="AH130" t="inlineStr"/>
      <c r="AI130" t="inlineStr">
        <is>
          <t>x</t>
        </is>
      </c>
      <c r="AJ130" t="inlineStr">
        <is>
          <t>Pa</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80</t>
        </is>
      </c>
      <c r="AY130" t="inlineStr"/>
      <c r="AZ130" t="inlineStr"/>
      <c r="BA130" t="inlineStr"/>
      <c r="BB130" t="inlineStr">
        <is>
          <t>ja vor</t>
        </is>
      </c>
      <c r="BC130" t="n">
        <v>2</v>
      </c>
      <c r="BD130" t="inlineStr"/>
      <c r="BE130" t="inlineStr"/>
      <c r="BF130" t="inlineStr"/>
      <c r="BG130" t="inlineStr"/>
      <c r="BH130" t="inlineStr"/>
      <c r="BI130" t="inlineStr">
        <is>
          <t>x sauer</t>
        </is>
      </c>
      <c r="BJ130" t="inlineStr">
        <is>
          <t>x</t>
        </is>
      </c>
      <c r="BK130" t="inlineStr"/>
      <c r="BL130" t="inlineStr"/>
      <c r="BM130" t="inlineStr">
        <is>
          <t>Box (wg. Schließe, sperrt)</t>
        </is>
      </c>
      <c r="BN130" t="inlineStr"/>
      <c r="BO130" t="inlineStr"/>
      <c r="BP130" t="inlineStr">
        <is>
          <t>x</t>
        </is>
      </c>
      <c r="BQ130" t="inlineStr"/>
      <c r="BR130" t="inlineStr"/>
      <c r="BS130" t="inlineStr"/>
      <c r="BT130" t="inlineStr"/>
      <c r="BU130" t="inlineStr"/>
      <c r="BV130" t="inlineStr"/>
      <c r="BW130" t="inlineStr"/>
      <c r="BX130" t="inlineStr"/>
      <c r="BY130" t="inlineStr"/>
      <c r="BZ130" t="inlineStr">
        <is>
          <t>x</t>
        </is>
      </c>
      <c r="CA130" t="n">
        <v>1</v>
      </c>
      <c r="CB130" t="inlineStr"/>
      <c r="CC130" t="inlineStr"/>
      <c r="CD130" t="inlineStr"/>
      <c r="CE130" t="inlineStr"/>
      <c r="CF130" t="inlineStr"/>
      <c r="CG130" t="inlineStr"/>
      <c r="CH130" t="inlineStr"/>
      <c r="CI130" t="inlineStr"/>
      <c r="CJ130" t="inlineStr"/>
      <c r="CK130" t="inlineStr"/>
      <c r="CL130" t="inlineStr">
        <is>
          <t>x</t>
        </is>
      </c>
      <c r="CM130" t="inlineStr"/>
      <c r="CN130" t="inlineStr"/>
      <c r="CO130" t="inlineStr"/>
      <c r="CP130" t="inlineStr"/>
      <c r="CQ130" t="inlineStr"/>
      <c r="CR130" t="inlineStr"/>
      <c r="CS130" t="inlineStr"/>
      <c r="CT130" t="n">
        <v>1</v>
      </c>
      <c r="CU130" t="inlineStr"/>
    </row>
    <row r="131">
      <c r="A131" t="b">
        <v>0</v>
      </c>
      <c r="B131" t="n">
        <v>160</v>
      </c>
      <c r="C131" t="inlineStr">
        <is>
          <t>L-1521-168951355</t>
        </is>
      </c>
      <c r="D131" t="inlineStr">
        <is>
          <t>999656791</t>
        </is>
      </c>
      <c r="E131" t="inlineStr"/>
      <c r="F131" t="inlineStr">
        <is>
          <t>https://portal.dnb.de/opac.htm?method=simpleSearch&amp;cqlMode=true&amp;query=idn%3D999656791</t>
        </is>
      </c>
      <c r="G131" t="inlineStr">
        <is>
          <t>III 6, 18 a (angebunden?)</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n">
        <v>0</v>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b">
        <v>0</v>
      </c>
      <c r="B132" t="n">
        <v>161</v>
      </c>
      <c r="C132" t="inlineStr">
        <is>
          <t>L-1521-177835885</t>
        </is>
      </c>
      <c r="D132" t="inlineStr">
        <is>
          <t>1002682134</t>
        </is>
      </c>
      <c r="E132" t="inlineStr"/>
      <c r="F132" t="inlineStr">
        <is>
          <t>https://portal.dnb.de/opac.htm?method=simpleSearch&amp;cqlMode=true&amp;query=idn%3D1002682134</t>
        </is>
      </c>
      <c r="G132" t="inlineStr">
        <is>
          <t>III 6, 18 a (angebunden?)</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n">
        <v>0</v>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b">
        <v>1</v>
      </c>
      <c r="B133" t="n">
        <v>100</v>
      </c>
      <c r="C133" t="inlineStr">
        <is>
          <t>L-1527-315490845</t>
        </is>
      </c>
      <c r="D133" t="inlineStr">
        <is>
          <t>1066960356</t>
        </is>
      </c>
      <c r="E133" t="inlineStr">
        <is>
          <t>Aaf</t>
        </is>
      </c>
      <c r="F133" t="inlineStr">
        <is>
          <t>https://portal.dnb.de/opac.htm?method=simpleSearch&amp;cqlMode=true&amp;query=idn%3D1066960356</t>
        </is>
      </c>
      <c r="G133" t="inlineStr">
        <is>
          <t>III 6, 19</t>
        </is>
      </c>
      <c r="H133" t="inlineStr">
        <is>
          <t>III 6, 19</t>
        </is>
      </c>
      <c r="I133" t="inlineStr">
        <is>
          <t>X</t>
        </is>
      </c>
      <c r="J133" t="inlineStr">
        <is>
          <t>Gewebeeinband, Schließen, erhabene Buchbeschläge</t>
        </is>
      </c>
      <c r="K133" t="inlineStr">
        <is>
          <t>bis 25 cm</t>
        </is>
      </c>
      <c r="L133" t="inlineStr">
        <is>
          <t>180°</t>
        </is>
      </c>
      <c r="M133" t="inlineStr">
        <is>
          <t>hohler Rücken</t>
        </is>
      </c>
      <c r="N133" t="inlineStr"/>
      <c r="O133" t="inlineStr">
        <is>
          <t>Schuber</t>
        </is>
      </c>
      <c r="P133" t="inlineStr">
        <is>
          <t>Nein</t>
        </is>
      </c>
      <c r="Q133" t="n">
        <v>0</v>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n">
        <v>0</v>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b">
        <v>1</v>
      </c>
      <c r="B134" t="n">
        <v>101</v>
      </c>
      <c r="C134" t="inlineStr">
        <is>
          <t>L-1533-169972178</t>
        </is>
      </c>
      <c r="D134" t="inlineStr">
        <is>
          <t>1000078248</t>
        </is>
      </c>
      <c r="E134" t="inlineStr">
        <is>
          <t>Aal</t>
        </is>
      </c>
      <c r="F134" t="inlineStr">
        <is>
          <t>https://portal.dnb.de/opac.htm?method=simpleSearch&amp;cqlMode=true&amp;query=idn%3D1000078248</t>
        </is>
      </c>
      <c r="G134" t="inlineStr">
        <is>
          <t>III 6, 20</t>
        </is>
      </c>
      <c r="H134" t="inlineStr">
        <is>
          <t>III 6, 20</t>
        </is>
      </c>
      <c r="I134" t="inlineStr"/>
      <c r="J134" t="inlineStr"/>
      <c r="K134" t="inlineStr">
        <is>
          <t>bis 35 cm</t>
        </is>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is>
          <t>HD</t>
        </is>
      </c>
      <c r="AB134" t="inlineStr">
        <is>
          <t>x</t>
        </is>
      </c>
      <c r="AC134" t="inlineStr"/>
      <c r="AD134" t="inlineStr">
        <is>
          <t>f/V</t>
        </is>
      </c>
      <c r="AE134" t="inlineStr"/>
      <c r="AF134" t="inlineStr"/>
      <c r="AG134" t="inlineStr"/>
      <c r="AH134" t="inlineStr"/>
      <c r="AI134" t="inlineStr"/>
      <c r="AJ134" t="inlineStr">
        <is>
          <t>Pa</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60</t>
        </is>
      </c>
      <c r="AY134" t="inlineStr"/>
      <c r="AZ134" t="inlineStr"/>
      <c r="BA134" t="inlineStr"/>
      <c r="BB134" t="inlineStr">
        <is>
          <t>ja vor</t>
        </is>
      </c>
      <c r="BC134" t="n">
        <v>1.5</v>
      </c>
      <c r="BD134" t="inlineStr"/>
      <c r="BE134" t="inlineStr"/>
      <c r="BF134" t="inlineStr"/>
      <c r="BG134" t="inlineStr">
        <is>
          <t>x</t>
        </is>
      </c>
      <c r="BH134" t="inlineStr"/>
      <c r="BI134" t="inlineStr"/>
      <c r="BJ134" t="inlineStr"/>
      <c r="BK134" t="inlineStr"/>
      <c r="BL134" t="inlineStr"/>
      <c r="BM134" t="inlineStr"/>
      <c r="BN134" t="inlineStr"/>
      <c r="BO134" t="inlineStr">
        <is>
          <t>x</t>
        </is>
      </c>
      <c r="BP134" t="inlineStr">
        <is>
          <t>x</t>
        </is>
      </c>
      <c r="BQ134" t="inlineStr"/>
      <c r="BR134" t="inlineStr">
        <is>
          <t>v</t>
        </is>
      </c>
      <c r="BS134" t="inlineStr"/>
      <c r="BT134" t="inlineStr"/>
      <c r="BU134" t="inlineStr"/>
      <c r="BV134" t="inlineStr"/>
      <c r="BW134" t="inlineStr"/>
      <c r="BX134" t="inlineStr"/>
      <c r="BY134" t="inlineStr"/>
      <c r="BZ134" t="inlineStr"/>
      <c r="CA134" t="n">
        <v>1.5</v>
      </c>
      <c r="CB134" t="inlineStr">
        <is>
          <t>Rücken/Gelenk sichern, Ecke belassen</t>
        </is>
      </c>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b">
        <v>1</v>
      </c>
      <c r="B135" t="n">
        <v>102</v>
      </c>
      <c r="C135" t="inlineStr">
        <is>
          <t>L-1519-315490616</t>
        </is>
      </c>
      <c r="D135" t="inlineStr">
        <is>
          <t>1066960089</t>
        </is>
      </c>
      <c r="E135" t="inlineStr">
        <is>
          <t>Aaf</t>
        </is>
      </c>
      <c r="F135" t="inlineStr">
        <is>
          <t>https://portal.dnb.de/opac.htm?method=simpleSearch&amp;cqlMode=true&amp;query=idn%3D1066960089</t>
        </is>
      </c>
      <c r="G135" t="inlineStr">
        <is>
          <t>III 6, 21</t>
        </is>
      </c>
      <c r="H135" t="inlineStr">
        <is>
          <t>III 6, 21</t>
        </is>
      </c>
      <c r="I135" t="inlineStr">
        <is>
          <t>X</t>
        </is>
      </c>
      <c r="J135" t="inlineStr">
        <is>
          <t>Gewebeeinband</t>
        </is>
      </c>
      <c r="K135" t="inlineStr">
        <is>
          <t>bis 25 cm</t>
        </is>
      </c>
      <c r="L135" t="inlineStr">
        <is>
          <t>180°</t>
        </is>
      </c>
      <c r="M135" t="inlineStr">
        <is>
          <t>hohler Rücken</t>
        </is>
      </c>
      <c r="N135" t="inlineStr"/>
      <c r="O135" t="inlineStr"/>
      <c r="P135" t="inlineStr"/>
      <c r="Q135" t="n">
        <v>2</v>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n">
        <v>0</v>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b">
        <v>1</v>
      </c>
      <c r="B136" t="n">
        <v>103</v>
      </c>
      <c r="C136" t="inlineStr">
        <is>
          <t>L-1522-315469250</t>
        </is>
      </c>
      <c r="D136" t="inlineStr">
        <is>
          <t>1066941599</t>
        </is>
      </c>
      <c r="E136" t="inlineStr">
        <is>
          <t>Aaf</t>
        </is>
      </c>
      <c r="F136" t="inlineStr">
        <is>
          <t>https://portal.dnb.de/opac.htm?method=simpleSearch&amp;cqlMode=true&amp;query=idn%3D1066941599</t>
        </is>
      </c>
      <c r="G136" t="inlineStr">
        <is>
          <t>III 6, 22</t>
        </is>
      </c>
      <c r="H136" t="inlineStr">
        <is>
          <t>III 6, 22</t>
        </is>
      </c>
      <c r="I136" t="inlineStr">
        <is>
          <t>X</t>
        </is>
      </c>
      <c r="J136" t="inlineStr">
        <is>
          <t>Gewebeeinband</t>
        </is>
      </c>
      <c r="K136" t="inlineStr">
        <is>
          <t>bis 25 cm</t>
        </is>
      </c>
      <c r="L136" t="inlineStr">
        <is>
          <t>180°</t>
        </is>
      </c>
      <c r="M136" t="inlineStr">
        <is>
          <t>hohler Rücken</t>
        </is>
      </c>
      <c r="N136" t="inlineStr"/>
      <c r="O136" t="inlineStr"/>
      <c r="P136" t="inlineStr"/>
      <c r="Q136" t="n">
        <v>0</v>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n">
        <v>0</v>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b">
        <v>1</v>
      </c>
      <c r="B137" t="n">
        <v>104</v>
      </c>
      <c r="C137" t="inlineStr">
        <is>
          <t>L-1522-315489200</t>
        </is>
      </c>
      <c r="D137" t="inlineStr">
        <is>
          <t>1066958599</t>
        </is>
      </c>
      <c r="E137" t="inlineStr">
        <is>
          <t>Aaf</t>
        </is>
      </c>
      <c r="F137" t="inlineStr">
        <is>
          <t>https://portal.dnb.de/opac.htm?method=simpleSearch&amp;cqlMode=true&amp;query=idn%3D1066958599</t>
        </is>
      </c>
      <c r="G137" t="inlineStr">
        <is>
          <t>III 6, 25</t>
        </is>
      </c>
      <c r="H137" t="inlineStr">
        <is>
          <t>III 6, 25</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n">
        <v>0</v>
      </c>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b">
        <v>1</v>
      </c>
      <c r="B138" t="n">
        <v>105</v>
      </c>
      <c r="C138" t="inlineStr">
        <is>
          <t>L-1530-315490063</t>
        </is>
      </c>
      <c r="D138" t="inlineStr">
        <is>
          <t>1066959501</t>
        </is>
      </c>
      <c r="E138" t="inlineStr">
        <is>
          <t>Aaf</t>
        </is>
      </c>
      <c r="F138" t="inlineStr">
        <is>
          <t>https://portal.dnb.de/opac.htm?method=simpleSearch&amp;cqlMode=true&amp;query=idn%3D1066959501</t>
        </is>
      </c>
      <c r="G138" t="inlineStr">
        <is>
          <t>III 6, 26</t>
        </is>
      </c>
      <c r="H138" t="inlineStr">
        <is>
          <t>III 6, 26</t>
        </is>
      </c>
      <c r="I138" t="inlineStr">
        <is>
          <t>X</t>
        </is>
      </c>
      <c r="J138" t="inlineStr">
        <is>
          <t>Gewebeeinband, Schließen, erhabene Buchbeschläge</t>
        </is>
      </c>
      <c r="K138" t="inlineStr">
        <is>
          <t>bis 25 cm</t>
        </is>
      </c>
      <c r="L138" t="inlineStr">
        <is>
          <t>180°</t>
        </is>
      </c>
      <c r="M138" t="inlineStr">
        <is>
          <t>hohler Rücken</t>
        </is>
      </c>
      <c r="N138" t="inlineStr"/>
      <c r="O138" t="inlineStr">
        <is>
          <t>Buchschuh</t>
        </is>
      </c>
      <c r="P138" t="inlineStr">
        <is>
          <t>Nein</t>
        </is>
      </c>
      <c r="Q138" t="n">
        <v>0</v>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n">
        <v>0</v>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b">
        <v>1</v>
      </c>
      <c r="B139" t="n">
        <v>162</v>
      </c>
      <c r="C139" t="inlineStr">
        <is>
          <t>L-2009-324233</t>
        </is>
      </c>
      <c r="D139" t="inlineStr">
        <is>
          <t>997607521</t>
        </is>
      </c>
      <c r="E139" t="inlineStr">
        <is>
          <t>Aa</t>
        </is>
      </c>
      <c r="F139" t="inlineStr">
        <is>
          <t>https://portal.dnb.de/opac.htm?method=simpleSearch&amp;cqlMode=true&amp;query=idn%3D997607521</t>
        </is>
      </c>
      <c r="G139" t="inlineStr">
        <is>
          <t>III 6, 26 a</t>
        </is>
      </c>
      <c r="H139" t="inlineStr">
        <is>
          <t>III 6, 26 a</t>
        </is>
      </c>
      <c r="I139" t="inlineStr"/>
      <c r="J139" t="inlineStr">
        <is>
          <t>Broschur</t>
        </is>
      </c>
      <c r="K139" t="inlineStr">
        <is>
          <t>bis 25 cm</t>
        </is>
      </c>
      <c r="L139" t="inlineStr">
        <is>
          <t>180°</t>
        </is>
      </c>
      <c r="M139" t="inlineStr"/>
      <c r="N139" t="inlineStr"/>
      <c r="O139" t="inlineStr">
        <is>
          <t xml:space="preserve">Papierumschlag </t>
        </is>
      </c>
      <c r="P139" t="inlineStr">
        <is>
          <t>Nein</t>
        </is>
      </c>
      <c r="Q139" t="n">
        <v>0</v>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n">
        <v>0</v>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b">
        <v>0</v>
      </c>
      <c r="B140" t="n">
        <v>106</v>
      </c>
      <c r="C140" t="inlineStr">
        <is>
          <t>L-1544-154354929</t>
        </is>
      </c>
      <c r="D140" t="inlineStr">
        <is>
          <t>994041403</t>
        </is>
      </c>
      <c r="E140" t="inlineStr">
        <is>
          <t>Aal</t>
        </is>
      </c>
      <c r="F140" t="inlineStr">
        <is>
          <t>https://portal.dnb.de/opac.htm?method=simpleSearch&amp;cqlMode=true&amp;query=idn%3D994041403</t>
        </is>
      </c>
      <c r="G140" t="inlineStr">
        <is>
          <t>III 6, 27</t>
        </is>
      </c>
      <c r="H140" t="inlineStr">
        <is>
          <t>III 6, 27</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n">
        <v>0</v>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b">
        <v>0</v>
      </c>
      <c r="B141" t="n">
        <v>108</v>
      </c>
      <c r="C141" t="inlineStr">
        <is>
          <t>L-1544-154354929</t>
        </is>
      </c>
      <c r="D141" t="inlineStr">
        <is>
          <t>994041403</t>
        </is>
      </c>
      <c r="E141" t="inlineStr">
        <is>
          <t>Aal</t>
        </is>
      </c>
      <c r="F141" t="inlineStr">
        <is>
          <t>https://portal.dnb.de/opac.htm?method=simpleSearch&amp;cqlMode=true&amp;query=idn%3D994041403</t>
        </is>
      </c>
      <c r="G141" t="inlineStr">
        <is>
          <t>III 6, 27</t>
        </is>
      </c>
      <c r="H141" t="inlineStr">
        <is>
          <t>III 6, 27</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n">
        <v>0</v>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b">
        <v>1</v>
      </c>
      <c r="B142" t="n">
        <v>107</v>
      </c>
      <c r="C142" t="inlineStr">
        <is>
          <t>L-1540-315320400</t>
        </is>
      </c>
      <c r="D142" t="inlineStr">
        <is>
          <t>1066861765</t>
        </is>
      </c>
      <c r="E142" t="inlineStr">
        <is>
          <t>Aaf</t>
        </is>
      </c>
      <c r="F142" t="inlineStr">
        <is>
          <t>https://portal.dnb.de/opac.htm?method=simpleSearch&amp;cqlMode=true&amp;query=idn%3D1066861765</t>
        </is>
      </c>
      <c r="G142" t="inlineStr">
        <is>
          <t>III 6, 27</t>
        </is>
      </c>
      <c r="H142" t="inlineStr">
        <is>
          <t>III 6, 27</t>
        </is>
      </c>
      <c r="I142" t="inlineStr">
        <is>
          <t>X</t>
        </is>
      </c>
      <c r="J142" t="inlineStr">
        <is>
          <t>Ledereinband, Schließen, erhabene Buchbeschläge</t>
        </is>
      </c>
      <c r="K142" t="inlineStr">
        <is>
          <t>bis 35 cm</t>
        </is>
      </c>
      <c r="L142" t="inlineStr">
        <is>
          <t>80° bis 110°, einseitig digitalisierbar?</t>
        </is>
      </c>
      <c r="M142" t="inlineStr">
        <is>
          <t>fester Rücken mit Schmuckprägung</t>
        </is>
      </c>
      <c r="N142" t="inlineStr"/>
      <c r="O142" t="inlineStr">
        <is>
          <t>Buchschuh</t>
        </is>
      </c>
      <c r="P142" t="inlineStr">
        <is>
          <t>Nein</t>
        </is>
      </c>
      <c r="Q142" t="n">
        <v>0</v>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n">
        <v>0</v>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b">
        <v>1</v>
      </c>
      <c r="B143" t="n">
        <v>164</v>
      </c>
      <c r="C143" t="inlineStr">
        <is>
          <t>L-1544-159504325</t>
        </is>
      </c>
      <c r="D143" t="inlineStr">
        <is>
          <t>995417059</t>
        </is>
      </c>
      <c r="E143" t="inlineStr">
        <is>
          <t>Afl</t>
        </is>
      </c>
      <c r="F143" t="inlineStr">
        <is>
          <t>https://portal.dnb.de/opac.htm?method=simpleSearch&amp;cqlMode=true&amp;query=idn%3D995417059</t>
        </is>
      </c>
      <c r="G143" t="inlineStr">
        <is>
          <t>III 6, 27 a - 1</t>
        </is>
      </c>
      <c r="H143" t="inlineStr">
        <is>
          <t>III 6, 27 a</t>
        </is>
      </c>
      <c r="I143" t="inlineStr">
        <is>
          <t>X</t>
        </is>
      </c>
      <c r="J143" t="inlineStr">
        <is>
          <t>Ledereinband</t>
        </is>
      </c>
      <c r="K143" t="inlineStr">
        <is>
          <t>bis 25 cm</t>
        </is>
      </c>
      <c r="L143" t="inlineStr">
        <is>
          <t>80° bis 110°, einseitig digitalisierbar?</t>
        </is>
      </c>
      <c r="M143" t="inlineStr">
        <is>
          <t>fester Rücken mit Schmuckprägung</t>
        </is>
      </c>
      <c r="N143" t="inlineStr"/>
      <c r="O143" t="inlineStr">
        <is>
          <t>Kassette</t>
        </is>
      </c>
      <c r="P143" t="inlineStr">
        <is>
          <t>Nein</t>
        </is>
      </c>
      <c r="Q143" t="n">
        <v>0</v>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n">
        <v>0</v>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b">
        <v>1</v>
      </c>
      <c r="B144" t="n">
        <v>163</v>
      </c>
      <c r="C144" t="inlineStr">
        <is>
          <t>L-1544-15952167X</t>
        </is>
      </c>
      <c r="D144" t="inlineStr">
        <is>
          <t>995434395</t>
        </is>
      </c>
      <c r="E144" t="inlineStr">
        <is>
          <t>Afl</t>
        </is>
      </c>
      <c r="F144" t="inlineStr">
        <is>
          <t>https://portal.dnb.de/opac.htm?method=simpleSearch&amp;cqlMode=true&amp;query=idn%3D995434395</t>
        </is>
      </c>
      <c r="G144" t="inlineStr">
        <is>
          <t>III 6, 27 a - 2</t>
        </is>
      </c>
      <c r="H144" t="inlineStr">
        <is>
          <t>III 6, 27 a</t>
        </is>
      </c>
      <c r="I144" t="inlineStr"/>
      <c r="J144" t="inlineStr">
        <is>
          <t>Papier- oder Pappeinband</t>
        </is>
      </c>
      <c r="K144" t="inlineStr">
        <is>
          <t>bis 25 cm</t>
        </is>
      </c>
      <c r="L144" t="inlineStr">
        <is>
          <t>80° bis 110°, einseitig digitalisierbar?</t>
        </is>
      </c>
      <c r="M144" t="inlineStr">
        <is>
          <t>welliger Buchblock</t>
        </is>
      </c>
      <c r="N144" t="inlineStr"/>
      <c r="O144" t="inlineStr">
        <is>
          <t xml:space="preserve">Papierumschlag </t>
        </is>
      </c>
      <c r="P144" t="inlineStr">
        <is>
          <t>Ja</t>
        </is>
      </c>
      <c r="Q144" t="n">
        <v>2</v>
      </c>
      <c r="R144" t="inlineStr"/>
      <c r="S144" t="inlineStr"/>
      <c r="T144" t="inlineStr"/>
      <c r="U144" t="inlineStr"/>
      <c r="V144" t="inlineStr"/>
      <c r="W144" t="inlineStr"/>
      <c r="X144" t="inlineStr"/>
      <c r="Y144" t="inlineStr"/>
      <c r="Z144" t="inlineStr"/>
      <c r="AA144" t="inlineStr">
        <is>
          <t>Pg (Mak.)</t>
        </is>
      </c>
      <c r="AB144" t="inlineStr"/>
      <c r="AC144" t="inlineStr"/>
      <c r="AD144" t="inlineStr">
        <is>
          <t>f</t>
        </is>
      </c>
      <c r="AE144" t="inlineStr"/>
      <c r="AF144" t="inlineStr"/>
      <c r="AG144" t="inlineStr"/>
      <c r="AH144" t="inlineStr"/>
      <c r="AI144" t="inlineStr"/>
      <c r="AJ144" t="inlineStr">
        <is>
          <t>Pa</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45</t>
        </is>
      </c>
      <c r="AY144" t="inlineStr"/>
      <c r="AZ144" t="inlineStr"/>
      <c r="BA144" t="inlineStr"/>
      <c r="BB144" t="inlineStr">
        <is>
          <t>ja vor</t>
        </is>
      </c>
      <c r="BC144" t="n">
        <v>3</v>
      </c>
      <c r="BD144" t="inlineStr"/>
      <c r="BE144" t="inlineStr"/>
      <c r="BF144" t="inlineStr"/>
      <c r="BG144" t="inlineStr"/>
      <c r="BH144" t="inlineStr"/>
      <c r="BI144" t="inlineStr">
        <is>
          <t>x sauer</t>
        </is>
      </c>
      <c r="BJ144" t="inlineStr">
        <is>
          <t>x</t>
        </is>
      </c>
      <c r="BK144" t="inlineStr"/>
      <c r="BL144" t="inlineStr"/>
      <c r="BM144" t="inlineStr">
        <is>
          <t>Box (Pg. Mak.)</t>
        </is>
      </c>
      <c r="BN144" t="inlineStr">
        <is>
          <t>x</t>
        </is>
      </c>
      <c r="BO144" t="inlineStr"/>
      <c r="BP144" t="inlineStr">
        <is>
          <t>x</t>
        </is>
      </c>
      <c r="BQ144" t="inlineStr"/>
      <c r="BR144" t="inlineStr">
        <is>
          <t>v/h</t>
        </is>
      </c>
      <c r="BS144" t="inlineStr"/>
      <c r="BT144" t="inlineStr"/>
      <c r="BU144" t="inlineStr"/>
      <c r="BV144" t="inlineStr"/>
      <c r="BW144" t="inlineStr">
        <is>
          <t>x</t>
        </is>
      </c>
      <c r="BX144" t="inlineStr"/>
      <c r="BY144" t="inlineStr"/>
      <c r="BZ144" t="inlineStr"/>
      <c r="CA144" t="n">
        <v>3</v>
      </c>
      <c r="CB144" t="inlineStr">
        <is>
          <t>nur das Nötigste: Ecken stabilisieren, loses Material an Rücken und Ecken zurückkleben/sichern, ggf. teils mit JP überfangen</t>
        </is>
      </c>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b">
        <v>1</v>
      </c>
      <c r="B145" t="n">
        <v>166</v>
      </c>
      <c r="C145" t="inlineStr">
        <is>
          <t>L-1536-164449248</t>
        </is>
      </c>
      <c r="D145" t="inlineStr">
        <is>
          <t>997624930</t>
        </is>
      </c>
      <c r="E145" t="inlineStr">
        <is>
          <t>Aal</t>
        </is>
      </c>
      <c r="F145" t="inlineStr">
        <is>
          <t>https://portal.dnb.de/opac.htm?method=simpleSearch&amp;cqlMode=true&amp;query=idn%3D997624930</t>
        </is>
      </c>
      <c r="G145" t="inlineStr">
        <is>
          <t>III 6, 27 b</t>
        </is>
      </c>
      <c r="H145" t="inlineStr">
        <is>
          <t>III 6, 27 b</t>
        </is>
      </c>
      <c r="I145" t="inlineStr"/>
      <c r="J145" t="inlineStr"/>
      <c r="K145" t="inlineStr">
        <is>
          <t>bis 35 cm</t>
        </is>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is>
          <t>HD</t>
        </is>
      </c>
      <c r="AB145" t="inlineStr"/>
      <c r="AC145" t="inlineStr">
        <is>
          <t>x</t>
        </is>
      </c>
      <c r="AD145" t="inlineStr">
        <is>
          <t>f</t>
        </is>
      </c>
      <c r="AE145" t="inlineStr"/>
      <c r="AF145" t="inlineStr"/>
      <c r="AG145" t="inlineStr"/>
      <c r="AH145" t="inlineStr"/>
      <c r="AI145" t="inlineStr"/>
      <c r="AJ145" t="inlineStr">
        <is>
          <t>Pa</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110</t>
        </is>
      </c>
      <c r="AY145" t="inlineStr"/>
      <c r="AZ145" t="inlineStr">
        <is>
          <t>x</t>
        </is>
      </c>
      <c r="BA145" t="inlineStr"/>
      <c r="BB145" t="inlineStr">
        <is>
          <t>n</t>
        </is>
      </c>
      <c r="BC145" t="n">
        <v>0</v>
      </c>
      <c r="BD145" t="inlineStr"/>
      <c r="BE145" t="inlineStr">
        <is>
          <t>Gewebe mit Papier</t>
        </is>
      </c>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b">
        <v>0</v>
      </c>
      <c r="B146" t="n">
        <v>165</v>
      </c>
      <c r="C146" t="inlineStr">
        <is>
          <t>L-1536-169681939</t>
        </is>
      </c>
      <c r="D146" t="inlineStr">
        <is>
          <t>999907077</t>
        </is>
      </c>
      <c r="E146" t="inlineStr">
        <is>
          <t>Aal</t>
        </is>
      </c>
      <c r="F146" t="inlineStr">
        <is>
          <t>https://portal.dnb.de/opac.htm?method=simpleSearch&amp;cqlMode=true&amp;query=idn%3D999907077</t>
        </is>
      </c>
      <c r="G146" t="inlineStr">
        <is>
          <t>III 6, 27 b (angebunden?)</t>
        </is>
      </c>
      <c r="H146" t="inlineStr">
        <is>
          <t>III 6, 27 b</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n">
        <v>0</v>
      </c>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b">
        <v>0</v>
      </c>
      <c r="B147" t="n">
        <v>167</v>
      </c>
      <c r="C147" t="inlineStr">
        <is>
          <t>L-1557-161526888</t>
        </is>
      </c>
      <c r="D147" t="inlineStr">
        <is>
          <t>995989966</t>
        </is>
      </c>
      <c r="E147" t="inlineStr"/>
      <c r="F147" t="inlineStr">
        <is>
          <t>https://portal.dnb.de/opac.htm?method=simpleSearch&amp;cqlMode=true&amp;query=idn%3D995989966</t>
        </is>
      </c>
      <c r="G147" t="inlineStr">
        <is>
          <t>III 6, 27 c</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n">
        <v>0</v>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b">
        <v>1</v>
      </c>
      <c r="B148" t="n">
        <v>168</v>
      </c>
      <c r="C148" t="inlineStr">
        <is>
          <t>L-1557-163414513</t>
        </is>
      </c>
      <c r="D148" t="inlineStr">
        <is>
          <t>99713237X</t>
        </is>
      </c>
      <c r="E148" t="inlineStr">
        <is>
          <t>Aal</t>
        </is>
      </c>
      <c r="F148" t="inlineStr">
        <is>
          <t>https://portal.dnb.de/opac.htm?method=simpleSearch&amp;cqlMode=true&amp;query=idn%3D99713237X</t>
        </is>
      </c>
      <c r="G148" t="inlineStr">
        <is>
          <t>III 6, 27 c</t>
        </is>
      </c>
      <c r="H148" t="inlineStr">
        <is>
          <t>III 6, 27 c</t>
        </is>
      </c>
      <c r="I148" t="inlineStr">
        <is>
          <t>X</t>
        </is>
      </c>
      <c r="J148" t="inlineStr">
        <is>
          <t>Halbpergamentband</t>
        </is>
      </c>
      <c r="K148" t="inlineStr">
        <is>
          <t>bis 35 cm</t>
        </is>
      </c>
      <c r="L148" t="inlineStr">
        <is>
          <t>180°</t>
        </is>
      </c>
      <c r="M148" t="inlineStr">
        <is>
          <t>hohler Rücken, welliger Buchblock</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n">
        <v>0</v>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b">
        <v>0</v>
      </c>
      <c r="B149" t="n">
        <v>169</v>
      </c>
      <c r="C149" t="inlineStr">
        <is>
          <t>L-1556-162142099</t>
        </is>
      </c>
      <c r="D149" t="inlineStr">
        <is>
          <t>996432566</t>
        </is>
      </c>
      <c r="E149" t="inlineStr">
        <is>
          <t>Aal</t>
        </is>
      </c>
      <c r="F149" t="inlineStr">
        <is>
          <t>https://portal.dnb.de/opac.htm?method=simpleSearch&amp;cqlMode=true&amp;query=idn%3D996432566</t>
        </is>
      </c>
      <c r="G149" t="inlineStr">
        <is>
          <t>III 6, 27 d</t>
        </is>
      </c>
      <c r="H149" t="inlineStr">
        <is>
          <t>III 6, 27 d</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n">
        <v>0</v>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b">
        <v>1</v>
      </c>
      <c r="B150" t="n">
        <v>171</v>
      </c>
      <c r="C150" t="inlineStr">
        <is>
          <t>L-1556-166924229</t>
        </is>
      </c>
      <c r="D150" t="inlineStr">
        <is>
          <t>998780650</t>
        </is>
      </c>
      <c r="E150" t="inlineStr">
        <is>
          <t>Afl</t>
        </is>
      </c>
      <c r="F150" t="inlineStr">
        <is>
          <t>https://portal.dnb.de/opac.htm?method=simpleSearch&amp;cqlMode=true&amp;query=idn%3D998780650</t>
        </is>
      </c>
      <c r="G150" t="inlineStr">
        <is>
          <t>III 6, 27 d - 2</t>
        </is>
      </c>
      <c r="H150" t="inlineStr">
        <is>
          <t>III 6, 27 d</t>
        </is>
      </c>
      <c r="I150" t="inlineStr">
        <is>
          <t>X</t>
        </is>
      </c>
      <c r="J150" t="inlineStr">
        <is>
          <t>Ledereinband, Schließen, erhabene Buchbeschläge</t>
        </is>
      </c>
      <c r="K150" t="inlineStr">
        <is>
          <t>bis 25 cm</t>
        </is>
      </c>
      <c r="L150" t="inlineStr">
        <is>
          <t>80° bis 110°, einseitig digitalisierbar?</t>
        </is>
      </c>
      <c r="M150" t="inlineStr">
        <is>
          <t>fester Rücken mit Schmuckprägung, welliger Buchblock</t>
        </is>
      </c>
      <c r="N150" t="inlineStr"/>
      <c r="O150" t="inlineStr">
        <is>
          <t>Kassette</t>
        </is>
      </c>
      <c r="P150" t="inlineStr">
        <is>
          <t>Nein</t>
        </is>
      </c>
      <c r="Q150" t="n">
        <v>0</v>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n">
        <v>0</v>
      </c>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b">
        <v>1</v>
      </c>
      <c r="B151" t="n">
        <v>170</v>
      </c>
      <c r="C151" t="inlineStr">
        <is>
          <t>L-1556-16692430X</t>
        </is>
      </c>
      <c r="D151" t="inlineStr">
        <is>
          <t>998780723</t>
        </is>
      </c>
      <c r="E151" t="inlineStr">
        <is>
          <t>Afl</t>
        </is>
      </c>
      <c r="F151" t="inlineStr">
        <is>
          <t>https://portal.dnb.de/opac.htm?method=simpleSearch&amp;cqlMode=true&amp;query=idn%3D998780723</t>
        </is>
      </c>
      <c r="G151" t="inlineStr">
        <is>
          <t>III 6, 27 d - 3</t>
        </is>
      </c>
      <c r="H151" t="inlineStr">
        <is>
          <t>III 6, 27 d</t>
        </is>
      </c>
      <c r="I151" t="inlineStr">
        <is>
          <t>X</t>
        </is>
      </c>
      <c r="J151" t="inlineStr">
        <is>
          <t>Ledereinband, Schließen, erhabene Buchbeschläge</t>
        </is>
      </c>
      <c r="K151" t="inlineStr">
        <is>
          <t>bis 25 cm</t>
        </is>
      </c>
      <c r="L151" t="inlineStr">
        <is>
          <t>80° bis 110°, einseitig digitalisierbar?</t>
        </is>
      </c>
      <c r="M151" t="inlineStr">
        <is>
          <t>fester Rücken mit Schmuckprägung, welliger Buchblock</t>
        </is>
      </c>
      <c r="N151" t="inlineStr"/>
      <c r="O151" t="inlineStr">
        <is>
          <t>Kassette</t>
        </is>
      </c>
      <c r="P151" t="inlineStr">
        <is>
          <t>Nein</t>
        </is>
      </c>
      <c r="Q151" t="n">
        <v>0</v>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n">
        <v>0</v>
      </c>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b">
        <v>1</v>
      </c>
      <c r="B152" t="n">
        <v>172</v>
      </c>
      <c r="C152" t="inlineStr">
        <is>
          <t>L-1556-166924490</t>
        </is>
      </c>
      <c r="D152" t="inlineStr">
        <is>
          <t>998780944</t>
        </is>
      </c>
      <c r="E152" t="inlineStr">
        <is>
          <t>Afl</t>
        </is>
      </c>
      <c r="F152" t="inlineStr">
        <is>
          <t>https://portal.dnb.de/opac.htm?method=simpleSearch&amp;cqlMode=true&amp;query=idn%3D998780944</t>
        </is>
      </c>
      <c r="G152" t="inlineStr">
        <is>
          <t>III 6, 27 d - 4</t>
        </is>
      </c>
      <c r="H152" t="inlineStr">
        <is>
          <t>III 6, 27 d</t>
        </is>
      </c>
      <c r="I152" t="inlineStr">
        <is>
          <t>X</t>
        </is>
      </c>
      <c r="J152" t="inlineStr">
        <is>
          <t>Ledereinband, Schließen, erhabene Buchbeschläge</t>
        </is>
      </c>
      <c r="K152" t="inlineStr">
        <is>
          <t>bis 25 cm</t>
        </is>
      </c>
      <c r="L152" t="inlineStr">
        <is>
          <t>80° bis 110°, einseitig digitalisierbar?</t>
        </is>
      </c>
      <c r="M152" t="inlineStr">
        <is>
          <t>fester Rücken mit Schmuckprägung, welliger Buchblock, Tintenfraß</t>
        </is>
      </c>
      <c r="N152" t="inlineStr"/>
      <c r="O152" t="inlineStr">
        <is>
          <t>Kassette</t>
        </is>
      </c>
      <c r="P152" t="inlineStr">
        <is>
          <t>Nein</t>
        </is>
      </c>
      <c r="Q152" t="n">
        <v>0</v>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n">
        <v>0</v>
      </c>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b">
        <v>1</v>
      </c>
      <c r="B153" t="n">
        <v>173</v>
      </c>
      <c r="C153" t="inlineStr">
        <is>
          <t>L-1540-17709835X</t>
        </is>
      </c>
      <c r="D153" t="inlineStr">
        <is>
          <t>1002374065</t>
        </is>
      </c>
      <c r="E153" t="inlineStr">
        <is>
          <t>Aal</t>
        </is>
      </c>
      <c r="F153" t="inlineStr">
        <is>
          <t>https://portal.dnb.de/opac.htm?method=simpleSearch&amp;cqlMode=true&amp;query=idn%3D1002374065</t>
        </is>
      </c>
      <c r="G153" t="inlineStr">
        <is>
          <t>III 6, 27 e</t>
        </is>
      </c>
      <c r="H153" t="inlineStr">
        <is>
          <t>III 6, 27e</t>
        </is>
      </c>
      <c r="I153" t="inlineStr">
        <is>
          <t>X</t>
        </is>
      </c>
      <c r="J153" t="inlineStr">
        <is>
          <t>Papier- oder Pappeinband</t>
        </is>
      </c>
      <c r="K153" t="inlineStr">
        <is>
          <t>bis 35 cm</t>
        </is>
      </c>
      <c r="L153" t="inlineStr">
        <is>
          <t>180°</t>
        </is>
      </c>
      <c r="M153" t="inlineStr">
        <is>
          <t>hohler Rücken</t>
        </is>
      </c>
      <c r="N153" t="inlineStr"/>
      <c r="O153" t="inlineStr">
        <is>
          <t xml:space="preserve">Papierumschlag </t>
        </is>
      </c>
      <c r="P153" t="inlineStr">
        <is>
          <t>Ja</t>
        </is>
      </c>
      <c r="Q153" t="n">
        <v>0</v>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n">
        <v>0</v>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b">
        <v>1</v>
      </c>
      <c r="B154" t="n">
        <v>109</v>
      </c>
      <c r="C154" t="inlineStr">
        <is>
          <t>L-1557-315488565</t>
        </is>
      </c>
      <c r="D154" t="inlineStr">
        <is>
          <t>1066957924</t>
        </is>
      </c>
      <c r="E154" t="inlineStr">
        <is>
          <t>Aaf</t>
        </is>
      </c>
      <c r="F154" t="inlineStr">
        <is>
          <t>https://portal.dnb.de/opac.htm?method=simpleSearch&amp;cqlMode=true&amp;query=idn%3D1066957924</t>
        </is>
      </c>
      <c r="G154" t="inlineStr">
        <is>
          <t>III 6, 28</t>
        </is>
      </c>
      <c r="H154" t="inlineStr">
        <is>
          <t>III 6, 28</t>
        </is>
      </c>
      <c r="I154" t="inlineStr">
        <is>
          <t>X</t>
        </is>
      </c>
      <c r="J154" t="inlineStr">
        <is>
          <t>Halbpergamentband, Schließen, erhabene Buchbeschläge</t>
        </is>
      </c>
      <c r="K154" t="inlineStr">
        <is>
          <t>bis 35 cm</t>
        </is>
      </c>
      <c r="L154" t="inlineStr">
        <is>
          <t>180°</t>
        </is>
      </c>
      <c r="M154" t="inlineStr">
        <is>
          <t>hohler Rücken</t>
        </is>
      </c>
      <c r="N154" t="inlineStr"/>
      <c r="O154" t="inlineStr">
        <is>
          <t>Buchschuh</t>
        </is>
      </c>
      <c r="P154" t="inlineStr">
        <is>
          <t>Nein</t>
        </is>
      </c>
      <c r="Q154" t="n">
        <v>0</v>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n">
        <v>0</v>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b">
        <v>1</v>
      </c>
      <c r="B155" t="n">
        <v>110</v>
      </c>
      <c r="C155" t="inlineStr">
        <is>
          <t>L-1560-315329416</t>
        </is>
      </c>
      <c r="D155" t="inlineStr">
        <is>
          <t>1066871612</t>
        </is>
      </c>
      <c r="E155" t="inlineStr">
        <is>
          <t>Aaf</t>
        </is>
      </c>
      <c r="F155" t="inlineStr">
        <is>
          <t>https://portal.dnb.de/opac.htm?method=simpleSearch&amp;cqlMode=true&amp;query=idn%3D1066871612</t>
        </is>
      </c>
      <c r="G155" t="inlineStr">
        <is>
          <t>III 6, 29</t>
        </is>
      </c>
      <c r="H155" t="inlineStr">
        <is>
          <t>III 6, 29</t>
        </is>
      </c>
      <c r="I155" t="inlineStr">
        <is>
          <t>X</t>
        </is>
      </c>
      <c r="J155" t="inlineStr">
        <is>
          <t>Pergamentband, Schließen, erhabene Buchbeschläge</t>
        </is>
      </c>
      <c r="K155" t="inlineStr">
        <is>
          <t>bis 35 cm</t>
        </is>
      </c>
      <c r="L155" t="inlineStr">
        <is>
          <t>180°</t>
        </is>
      </c>
      <c r="M155" t="inlineStr">
        <is>
          <t>hohler Rücken, welliger Buchblock</t>
        </is>
      </c>
      <c r="N155" t="inlineStr"/>
      <c r="O155" t="inlineStr">
        <is>
          <t>Buchschuh</t>
        </is>
      </c>
      <c r="P155" t="inlineStr">
        <is>
          <t>Nein</t>
        </is>
      </c>
      <c r="Q155" t="n">
        <v>0</v>
      </c>
      <c r="R155" t="inlineStr"/>
      <c r="S155" t="inlineStr">
        <is>
          <t>gereinigt</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n">
        <v>0</v>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b">
        <v>0</v>
      </c>
      <c r="B156" t="n">
        <v>174</v>
      </c>
      <c r="C156" t="inlineStr">
        <is>
          <t>L-1549-175974756</t>
        </is>
      </c>
      <c r="D156" t="inlineStr">
        <is>
          <t>100199566X</t>
        </is>
      </c>
      <c r="E156" t="inlineStr"/>
      <c r="F156" t="inlineStr">
        <is>
          <t>https://portal.dnb.de/opac.htm?method=simpleSearch&amp;cqlMode=true&amp;query=idn%3D100199566X</t>
        </is>
      </c>
      <c r="G156" t="inlineStr">
        <is>
          <t>III 6, 29 a</t>
        </is>
      </c>
      <c r="H156" t="inlineStr"/>
      <c r="I156" t="inlineStr"/>
      <c r="J156" t="inlineStr"/>
      <c r="K156" t="inlineStr">
        <is>
          <t>bis 35 cm</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is>
          <t>HD</t>
        </is>
      </c>
      <c r="AB156" t="inlineStr"/>
      <c r="AC156" t="inlineStr">
        <is>
          <t>x</t>
        </is>
      </c>
      <c r="AD156" t="inlineStr">
        <is>
          <t>f</t>
        </is>
      </c>
      <c r="AE156" t="inlineStr"/>
      <c r="AF156" t="inlineStr"/>
      <c r="AG156" t="inlineStr"/>
      <c r="AH156" t="inlineStr"/>
      <c r="AI156" t="inlineStr"/>
      <c r="AJ156" t="inlineStr">
        <is>
          <t>Pa</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110</t>
        </is>
      </c>
      <c r="AY156" t="inlineStr"/>
      <c r="AZ156" t="inlineStr"/>
      <c r="BA156" t="inlineStr"/>
      <c r="BB156" t="inlineStr">
        <is>
          <t>n</t>
        </is>
      </c>
      <c r="BC156" t="n">
        <v>0</v>
      </c>
      <c r="BD156" t="inlineStr"/>
      <c r="BE156" t="inlineStr">
        <is>
          <t>Gewebe</t>
        </is>
      </c>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b">
        <v>1</v>
      </c>
      <c r="B157" t="inlineStr"/>
      <c r="C157" t="inlineStr">
        <is>
          <t>L-1549-441874363</t>
        </is>
      </c>
      <c r="D157" t="inlineStr">
        <is>
          <t>1155441567</t>
        </is>
      </c>
      <c r="E157" t="inlineStr">
        <is>
          <t>Qd</t>
        </is>
      </c>
      <c r="F157" t="inlineStr"/>
      <c r="G157" t="inlineStr">
        <is>
          <t>III 6, 29 a</t>
        </is>
      </c>
      <c r="H157" t="inlineStr">
        <is>
          <t>III 6, 29 a</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b">
        <v>1</v>
      </c>
      <c r="B158" t="n">
        <v>111</v>
      </c>
      <c r="C158" t="inlineStr">
        <is>
          <t>L-1533-315307676</t>
        </is>
      </c>
      <c r="D158" t="inlineStr">
        <is>
          <t>1066848572</t>
        </is>
      </c>
      <c r="E158" t="inlineStr">
        <is>
          <t>Aaf</t>
        </is>
      </c>
      <c r="F158" t="inlineStr">
        <is>
          <t>https://portal.dnb.de/opac.htm?method=simpleSearch&amp;cqlMode=true&amp;query=idn%3D1066848572</t>
        </is>
      </c>
      <c r="G158" t="inlineStr">
        <is>
          <t>III 6, 30</t>
        </is>
      </c>
      <c r="H158" t="inlineStr">
        <is>
          <t>III 6, 30</t>
        </is>
      </c>
      <c r="I158" t="inlineStr">
        <is>
          <t>X</t>
        </is>
      </c>
      <c r="J158" t="inlineStr">
        <is>
          <t>Papier- oder Pappeinband</t>
        </is>
      </c>
      <c r="K158" t="inlineStr">
        <is>
          <t>bis 25 cm</t>
        </is>
      </c>
      <c r="L158" t="inlineStr">
        <is>
          <t>180°</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is>
          <t>Pa</t>
        </is>
      </c>
      <c r="AB158" t="inlineStr"/>
      <c r="AC158" t="inlineStr"/>
      <c r="AD158" t="inlineStr"/>
      <c r="AE158" t="inlineStr"/>
      <c r="AF158" t="inlineStr"/>
      <c r="AG158" t="inlineStr"/>
      <c r="AH158" t="inlineStr"/>
      <c r="AI158" t="inlineStr"/>
      <c r="AJ158" t="inlineStr">
        <is>
          <t>Pa</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110</t>
        </is>
      </c>
      <c r="AY158" t="inlineStr"/>
      <c r="AZ158" t="inlineStr"/>
      <c r="BA158" t="inlineStr"/>
      <c r="BB158" t="inlineStr">
        <is>
          <t>ja vor</t>
        </is>
      </c>
      <c r="BC158" t="n">
        <v>1.5</v>
      </c>
      <c r="BD158" t="inlineStr"/>
      <c r="BE158" t="inlineStr"/>
      <c r="BF158" t="inlineStr"/>
      <c r="BG158" t="inlineStr"/>
      <c r="BH158" t="inlineStr"/>
      <c r="BI158" t="inlineStr"/>
      <c r="BJ158" t="inlineStr"/>
      <c r="BK158" t="inlineStr"/>
      <c r="BL158" t="inlineStr"/>
      <c r="BM158" t="inlineStr"/>
      <c r="BN158" t="inlineStr">
        <is>
          <t>x</t>
        </is>
      </c>
      <c r="BO158" t="inlineStr"/>
      <c r="BP158" t="inlineStr"/>
      <c r="BQ158" t="inlineStr"/>
      <c r="BR158" t="inlineStr">
        <is>
          <t>v</t>
        </is>
      </c>
      <c r="BS158" t="inlineStr"/>
      <c r="BT158" t="inlineStr">
        <is>
          <t>x</t>
        </is>
      </c>
      <c r="BU158" t="inlineStr"/>
      <c r="BV158" t="inlineStr"/>
      <c r="BW158" t="inlineStr"/>
      <c r="BX158" t="inlineStr"/>
      <c r="BY158" t="inlineStr"/>
      <c r="BZ158" t="inlineStr"/>
      <c r="CA158" t="n">
        <v>1.5</v>
      </c>
      <c r="CB158" t="inlineStr">
        <is>
          <t>Hülse, Ecken stabilisieren</t>
        </is>
      </c>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b">
        <v>1</v>
      </c>
      <c r="B159" t="n">
        <v>112</v>
      </c>
      <c r="C159" t="inlineStr">
        <is>
          <t>L-1534-315493275</t>
        </is>
      </c>
      <c r="D159" t="inlineStr">
        <is>
          <t>1066963002</t>
        </is>
      </c>
      <c r="E159" t="inlineStr">
        <is>
          <t>Aaf</t>
        </is>
      </c>
      <c r="F159" t="inlineStr">
        <is>
          <t>https://portal.dnb.de/opac.htm?method=simpleSearch&amp;cqlMode=true&amp;query=idn%3D1066963002</t>
        </is>
      </c>
      <c r="G159" t="inlineStr">
        <is>
          <t>III 6, 31</t>
        </is>
      </c>
      <c r="H159" t="inlineStr">
        <is>
          <t>III 6, 31</t>
        </is>
      </c>
      <c r="I159" t="inlineStr">
        <is>
          <t>X</t>
        </is>
      </c>
      <c r="J159" t="inlineStr">
        <is>
          <t>Ledereinband, Schließen, erhabene Buchbeschläge</t>
        </is>
      </c>
      <c r="K159" t="inlineStr">
        <is>
          <t>bis 25 cm</t>
        </is>
      </c>
      <c r="L159" t="inlineStr">
        <is>
          <t>80° bis 110°, einseitig digitalisierbar?</t>
        </is>
      </c>
      <c r="M159" t="inlineStr">
        <is>
          <t>hohler Rücken, welliger Buchblock</t>
        </is>
      </c>
      <c r="N159" t="inlineStr"/>
      <c r="O159" t="inlineStr">
        <is>
          <t>Buchschuh</t>
        </is>
      </c>
      <c r="P159" t="inlineStr">
        <is>
          <t>Nein</t>
        </is>
      </c>
      <c r="Q159" t="n">
        <v>1</v>
      </c>
      <c r="R159" t="inlineStr"/>
      <c r="S159" t="inlineStr">
        <is>
          <t>gereinigt</t>
        </is>
      </c>
      <c r="T159" t="inlineStr"/>
      <c r="U159" t="inlineStr"/>
      <c r="V159" t="inlineStr"/>
      <c r="W159" t="inlineStr"/>
      <c r="X159" t="inlineStr"/>
      <c r="Y159" t="inlineStr"/>
      <c r="Z159" t="inlineStr"/>
      <c r="AA159" t="inlineStr">
        <is>
          <t>HD</t>
        </is>
      </c>
      <c r="AB159" t="inlineStr">
        <is>
          <t>x</t>
        </is>
      </c>
      <c r="AC159" t="inlineStr"/>
      <c r="AD159" t="inlineStr">
        <is>
          <t>h</t>
        </is>
      </c>
      <c r="AE159" t="inlineStr"/>
      <c r="AF159" t="inlineStr"/>
      <c r="AG159" t="inlineStr"/>
      <c r="AH159" t="inlineStr"/>
      <c r="AI159" t="inlineStr"/>
      <c r="AJ159" t="inlineStr">
        <is>
          <t>Pa</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80</t>
        </is>
      </c>
      <c r="AY159" t="inlineStr"/>
      <c r="AZ159" t="inlineStr"/>
      <c r="BA159" t="inlineStr"/>
      <c r="BB159" t="inlineStr">
        <is>
          <t>n</t>
        </is>
      </c>
      <c r="BC159" t="n">
        <v>0</v>
      </c>
      <c r="BD159" t="inlineStr"/>
      <c r="BE159" t="inlineStr"/>
      <c r="BF159" t="inlineStr"/>
      <c r="BG159" t="inlineStr">
        <is>
          <t>x</t>
        </is>
      </c>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b">
        <v>1</v>
      </c>
      <c r="B160" t="n">
        <v>113</v>
      </c>
      <c r="C160" t="inlineStr">
        <is>
          <t>L-1540-315308206</t>
        </is>
      </c>
      <c r="D160" t="inlineStr">
        <is>
          <t>1066849153</t>
        </is>
      </c>
      <c r="E160" t="inlineStr">
        <is>
          <t>Aaf</t>
        </is>
      </c>
      <c r="F160" t="inlineStr">
        <is>
          <t>https://portal.dnb.de/opac.htm?method=simpleSearch&amp;cqlMode=true&amp;query=idn%3D1066849153</t>
        </is>
      </c>
      <c r="G160" t="inlineStr">
        <is>
          <t>III 6, 32</t>
        </is>
      </c>
      <c r="H160" t="inlineStr">
        <is>
          <t>III 6, 32</t>
        </is>
      </c>
      <c r="I160" t="inlineStr"/>
      <c r="J160" t="inlineStr"/>
      <c r="K160" t="inlineStr">
        <is>
          <t>bis 35 cm</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is>
          <t>HD</t>
        </is>
      </c>
      <c r="AB160" t="inlineStr">
        <is>
          <t>x</t>
        </is>
      </c>
      <c r="AC160" t="inlineStr">
        <is>
          <t>x</t>
        </is>
      </c>
      <c r="AD160" t="inlineStr">
        <is>
          <t>f</t>
        </is>
      </c>
      <c r="AE160" t="inlineStr"/>
      <c r="AF160" t="inlineStr"/>
      <c r="AG160" t="inlineStr"/>
      <c r="AH160" t="inlineStr"/>
      <c r="AI160" t="inlineStr"/>
      <c r="AJ160" t="inlineStr">
        <is>
          <t>Pa</t>
        </is>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45</t>
        </is>
      </c>
      <c r="AY160" t="inlineStr"/>
      <c r="AZ160" t="inlineStr"/>
      <c r="BA160" t="inlineStr"/>
      <c r="BB160" t="inlineStr">
        <is>
          <t>ja vor</t>
        </is>
      </c>
      <c r="BC160" t="n">
        <v>0.5</v>
      </c>
      <c r="BD160" t="inlineStr"/>
      <c r="BE160" t="inlineStr"/>
      <c r="BF160" t="inlineStr"/>
      <c r="BG160" t="inlineStr"/>
      <c r="BH160" t="inlineStr">
        <is>
          <t>x</t>
        </is>
      </c>
      <c r="BI160" t="inlineStr"/>
      <c r="BJ160" t="inlineStr"/>
      <c r="BK160" t="inlineStr"/>
      <c r="BL160" t="inlineStr"/>
      <c r="BM160" t="inlineStr"/>
      <c r="BN160" t="inlineStr"/>
      <c r="BO160" t="inlineStr">
        <is>
          <t>x</t>
        </is>
      </c>
      <c r="BP160" t="inlineStr">
        <is>
          <t>x</t>
        </is>
      </c>
      <c r="BQ160" t="inlineStr"/>
      <c r="BR160" t="inlineStr"/>
      <c r="BS160" t="inlineStr"/>
      <c r="BT160" t="inlineStr"/>
      <c r="BU160" t="inlineStr"/>
      <c r="BV160" t="inlineStr"/>
      <c r="BW160" t="inlineStr"/>
      <c r="BX160" t="inlineStr"/>
      <c r="BY160" t="inlineStr"/>
      <c r="BZ160" t="inlineStr"/>
      <c r="CA160" t="n">
        <v>0.5</v>
      </c>
      <c r="CB160" t="inlineStr">
        <is>
          <t>Gelenk ggf. mit JP überfangen</t>
        </is>
      </c>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b">
        <v>1</v>
      </c>
      <c r="B161" t="n">
        <v>175</v>
      </c>
      <c r="C161" t="inlineStr">
        <is>
          <t>L-1538-170205894</t>
        </is>
      </c>
      <c r="D161" t="inlineStr">
        <is>
          <t>1000202720</t>
        </is>
      </c>
      <c r="E161" t="inlineStr">
        <is>
          <t>Aal</t>
        </is>
      </c>
      <c r="F161" t="inlineStr">
        <is>
          <t>https://portal.dnb.de/opac.htm?method=simpleSearch&amp;cqlMode=true&amp;query=idn%3D1000202720</t>
        </is>
      </c>
      <c r="G161" t="inlineStr">
        <is>
          <t>III 6, 32 a</t>
        </is>
      </c>
      <c r="H161" t="inlineStr">
        <is>
          <t>III 6, 32a</t>
        </is>
      </c>
      <c r="I161" t="inlineStr">
        <is>
          <t>X</t>
        </is>
      </c>
      <c r="J161" t="inlineStr">
        <is>
          <t>Papier- oder Pappeinband</t>
        </is>
      </c>
      <c r="K161" t="inlineStr">
        <is>
          <t>bis 35 cm</t>
        </is>
      </c>
      <c r="L161" t="inlineStr">
        <is>
          <t>180°</t>
        </is>
      </c>
      <c r="M161" t="inlineStr">
        <is>
          <t>hohler Rücken</t>
        </is>
      </c>
      <c r="N161" t="inlineStr"/>
      <c r="O161" t="inlineStr"/>
      <c r="P161" t="inlineStr"/>
      <c r="Q161" t="n">
        <v>0</v>
      </c>
      <c r="R161" t="inlineStr"/>
      <c r="S161" t="inlineStr"/>
      <c r="T161" t="inlineStr"/>
      <c r="U161" t="inlineStr"/>
      <c r="V161" t="inlineStr"/>
      <c r="W161" t="inlineStr"/>
      <c r="X161" t="inlineStr"/>
      <c r="Y161" t="inlineStr"/>
      <c r="Z161" t="inlineStr"/>
      <c r="AA161" t="inlineStr">
        <is>
          <t>Pa</t>
        </is>
      </c>
      <c r="AB161" t="inlineStr"/>
      <c r="AC161" t="inlineStr"/>
      <c r="AD161" t="inlineStr">
        <is>
          <t>h/E</t>
        </is>
      </c>
      <c r="AE161" t="inlineStr"/>
      <c r="AF161" t="inlineStr"/>
      <c r="AG161" t="inlineStr"/>
      <c r="AH161" t="inlineStr"/>
      <c r="AI161" t="inlineStr"/>
      <c r="AJ161" t="inlineStr">
        <is>
          <t>Pa</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110</t>
        </is>
      </c>
      <c r="AY161" t="inlineStr"/>
      <c r="AZ161" t="inlineStr"/>
      <c r="BA161" t="inlineStr"/>
      <c r="BB161" t="inlineStr">
        <is>
          <t>n</t>
        </is>
      </c>
      <c r="BC161" t="n">
        <v>0</v>
      </c>
      <c r="BD161" t="inlineStr"/>
      <c r="BE161" t="inlineStr"/>
      <c r="BF161" t="inlineStr"/>
      <c r="BG161" t="inlineStr"/>
      <c r="BH161" t="inlineStr"/>
      <c r="BI161" t="inlineStr"/>
      <c r="BJ161" t="inlineStr"/>
      <c r="BK161" t="inlineStr">
        <is>
          <t>Schaden stabil</t>
        </is>
      </c>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b">
        <v>1</v>
      </c>
      <c r="B162" t="n">
        <v>176</v>
      </c>
      <c r="C162" t="inlineStr">
        <is>
          <t>L-1539-176023844</t>
        </is>
      </c>
      <c r="D162" t="inlineStr">
        <is>
          <t>1002030188</t>
        </is>
      </c>
      <c r="E162" t="inlineStr">
        <is>
          <t>Aal</t>
        </is>
      </c>
      <c r="F162" t="inlineStr">
        <is>
          <t>https://portal.dnb.de/opac.htm?method=simpleSearch&amp;cqlMode=true&amp;query=idn%3D1002030188</t>
        </is>
      </c>
      <c r="G162" t="inlineStr">
        <is>
          <t>III 6, 32 b</t>
        </is>
      </c>
      <c r="H162" t="inlineStr">
        <is>
          <t>III 6, 32b</t>
        </is>
      </c>
      <c r="I162" t="inlineStr"/>
      <c r="J162" t="inlineStr"/>
      <c r="K162" t="inlineStr">
        <is>
          <t>bis 35 cm</t>
        </is>
      </c>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is>
          <t>HPg</t>
        </is>
      </c>
      <c r="AB162" t="inlineStr"/>
      <c r="AC162" t="inlineStr"/>
      <c r="AD162" t="inlineStr">
        <is>
          <t>h/E</t>
        </is>
      </c>
      <c r="AE162" t="inlineStr"/>
      <c r="AF162" t="inlineStr"/>
      <c r="AG162" t="inlineStr"/>
      <c r="AH162" t="inlineStr"/>
      <c r="AI162" t="inlineStr"/>
      <c r="AJ162" t="inlineStr">
        <is>
          <t>Pa</t>
        </is>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max 110</t>
        </is>
      </c>
      <c r="AY162" t="inlineStr"/>
      <c r="AZ162" t="inlineStr"/>
      <c r="BA162" t="inlineStr">
        <is>
          <t>x</t>
        </is>
      </c>
      <c r="BB162" t="inlineStr">
        <is>
          <t>ja vor</t>
        </is>
      </c>
      <c r="BC162" t="n">
        <v>5</v>
      </c>
      <c r="BD162" t="inlineStr"/>
      <c r="BE162" t="inlineStr"/>
      <c r="BF162" t="inlineStr"/>
      <c r="BG162" t="inlineStr"/>
      <c r="BH162" t="inlineStr"/>
      <c r="BI162" t="inlineStr">
        <is>
          <t>x sauer</t>
        </is>
      </c>
      <c r="BJ162" t="inlineStr">
        <is>
          <t>x</t>
        </is>
      </c>
      <c r="BK162" t="inlineStr"/>
      <c r="BL162" t="inlineStr"/>
      <c r="BM162" t="inlineStr">
        <is>
          <t>Umschlag (abriebgefährdet)</t>
        </is>
      </c>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is>
          <t>x</t>
        </is>
      </c>
      <c r="CL162" t="inlineStr"/>
      <c r="CM162" t="inlineStr"/>
      <c r="CN162" t="inlineStr"/>
      <c r="CO162" t="inlineStr"/>
      <c r="CP162" t="inlineStr"/>
      <c r="CQ162" t="inlineStr"/>
      <c r="CR162" t="inlineStr"/>
      <c r="CS162" t="inlineStr"/>
      <c r="CT162" t="n">
        <v>5</v>
      </c>
      <c r="CU162" t="inlineStr">
        <is>
          <t>ca. 100-120 Seiten sind am Vorderschnitt sehr wattig --&gt; Nachleimen (Sprühen)</t>
        </is>
      </c>
    </row>
    <row r="163">
      <c r="A163" t="b">
        <v>1</v>
      </c>
      <c r="B163" t="n">
        <v>114</v>
      </c>
      <c r="C163" t="inlineStr">
        <is>
          <t>L-1538-315493291</t>
        </is>
      </c>
      <c r="D163" t="inlineStr">
        <is>
          <t>1066963029</t>
        </is>
      </c>
      <c r="E163" t="inlineStr">
        <is>
          <t>Aaf</t>
        </is>
      </c>
      <c r="F163" t="inlineStr">
        <is>
          <t>https://portal.dnb.de/opac.htm?method=simpleSearch&amp;cqlMode=true&amp;query=idn%3D1066963029</t>
        </is>
      </c>
      <c r="G163" t="inlineStr">
        <is>
          <t>III 6, 33</t>
        </is>
      </c>
      <c r="H163" t="inlineStr">
        <is>
          <t>III 6, 33</t>
        </is>
      </c>
      <c r="I163" t="inlineStr">
        <is>
          <t>X</t>
        </is>
      </c>
      <c r="J163" t="inlineStr">
        <is>
          <t>Halbledereinband</t>
        </is>
      </c>
      <c r="K163" t="inlineStr">
        <is>
          <t>bis 25 cm</t>
        </is>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is>
          <t>L</t>
        </is>
      </c>
      <c r="AB163" t="inlineStr"/>
      <c r="AC163" t="inlineStr"/>
      <c r="AD163" t="inlineStr">
        <is>
          <t>f/V</t>
        </is>
      </c>
      <c r="AE163" t="inlineStr"/>
      <c r="AF163" t="inlineStr"/>
      <c r="AG163" t="inlineStr"/>
      <c r="AH163" t="inlineStr"/>
      <c r="AI163" t="inlineStr"/>
      <c r="AJ163" t="inlineStr">
        <is>
          <t>Pa</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0</t>
        </is>
      </c>
      <c r="AY163" t="inlineStr"/>
      <c r="AZ163" t="inlineStr"/>
      <c r="BA163" t="inlineStr"/>
      <c r="BB163" t="inlineStr">
        <is>
          <t>n</t>
        </is>
      </c>
      <c r="BC163" t="n">
        <v>0</v>
      </c>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b">
        <v>1</v>
      </c>
      <c r="B164" t="n">
        <v>177</v>
      </c>
      <c r="C164" t="inlineStr">
        <is>
          <t>L-1538-315494654</t>
        </is>
      </c>
      <c r="D164" t="inlineStr">
        <is>
          <t>1066964424</t>
        </is>
      </c>
      <c r="E164" t="inlineStr">
        <is>
          <t>Aaf</t>
        </is>
      </c>
      <c r="F164" t="inlineStr">
        <is>
          <t>https://portal.dnb.de/opac.htm?method=simpleSearch&amp;cqlMode=true&amp;query=idn%3D1066964424</t>
        </is>
      </c>
      <c r="G164" t="inlineStr">
        <is>
          <t>III 6, 33 a</t>
        </is>
      </c>
      <c r="H164" t="inlineStr">
        <is>
          <t>III 6, 33 a</t>
        </is>
      </c>
      <c r="I164" t="inlineStr"/>
      <c r="J164" t="inlineStr"/>
      <c r="K164" t="inlineStr">
        <is>
          <t>bis 35 cm</t>
        </is>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is>
          <t>HD</t>
        </is>
      </c>
      <c r="AB164" t="inlineStr"/>
      <c r="AC164" t="inlineStr"/>
      <c r="AD164" t="inlineStr">
        <is>
          <t>f</t>
        </is>
      </c>
      <c r="AE164" t="inlineStr"/>
      <c r="AF164" t="inlineStr"/>
      <c r="AG164" t="inlineStr"/>
      <c r="AH164" t="inlineStr"/>
      <c r="AI164" t="inlineStr">
        <is>
          <t>x</t>
        </is>
      </c>
      <c r="AJ164" t="inlineStr">
        <is>
          <t>Pa</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60</t>
        </is>
      </c>
      <c r="AY164" t="inlineStr"/>
      <c r="AZ164" t="inlineStr"/>
      <c r="BA164" t="inlineStr">
        <is>
          <t>x</t>
        </is>
      </c>
      <c r="BB164" t="inlineStr">
        <is>
          <t>n</t>
        </is>
      </c>
      <c r="BC164" t="n">
        <v>0</v>
      </c>
      <c r="BD164" t="inlineStr"/>
      <c r="BE164" t="inlineStr">
        <is>
          <t>Gewebe</t>
        </is>
      </c>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b">
        <v>1</v>
      </c>
      <c r="B165" t="n">
        <v>178</v>
      </c>
      <c r="C165" t="inlineStr">
        <is>
          <t>L-1543-159380235</t>
        </is>
      </c>
      <c r="D165" t="inlineStr">
        <is>
          <t>995382972</t>
        </is>
      </c>
      <c r="E165" t="inlineStr">
        <is>
          <t>Aal</t>
        </is>
      </c>
      <c r="F165" t="inlineStr">
        <is>
          <t>https://portal.dnb.de/opac.htm?method=simpleSearch&amp;cqlMode=true&amp;query=idn%3D995382972</t>
        </is>
      </c>
      <c r="G165" t="inlineStr">
        <is>
          <t>III 6, 33 b</t>
        </is>
      </c>
      <c r="H165" t="inlineStr">
        <is>
          <t>III 6, 33 b</t>
        </is>
      </c>
      <c r="I165" t="inlineStr"/>
      <c r="J165" t="inlineStr"/>
      <c r="K165" t="inlineStr">
        <is>
          <t>bis 42 cm</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is>
          <t>HD</t>
        </is>
      </c>
      <c r="AB165" t="inlineStr"/>
      <c r="AC165" t="inlineStr"/>
      <c r="AD165" t="inlineStr">
        <is>
          <t>f</t>
        </is>
      </c>
      <c r="AE165" t="inlineStr"/>
      <c r="AF165" t="inlineStr"/>
      <c r="AG165" t="inlineStr"/>
      <c r="AH165" t="inlineStr"/>
      <c r="AI165" t="inlineStr"/>
      <c r="AJ165" t="inlineStr">
        <is>
          <t>Pa</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60</t>
        </is>
      </c>
      <c r="AY165" t="inlineStr"/>
      <c r="AZ165" t="inlineStr"/>
      <c r="BA165" t="inlineStr"/>
      <c r="BB165" t="inlineStr">
        <is>
          <t>ja vor</t>
        </is>
      </c>
      <c r="BC165" t="n">
        <v>2</v>
      </c>
      <c r="BD165" t="inlineStr"/>
      <c r="BE165" t="inlineStr"/>
      <c r="BF165" t="inlineStr"/>
      <c r="BG165" t="inlineStr"/>
      <c r="BH165" t="inlineStr"/>
      <c r="BI165" t="inlineStr">
        <is>
          <t>x sauer</t>
        </is>
      </c>
      <c r="BJ165" t="inlineStr">
        <is>
          <t>x</t>
        </is>
      </c>
      <c r="BK165" t="inlineStr"/>
      <c r="BL165" t="inlineStr"/>
      <c r="BM165" t="inlineStr">
        <is>
          <t>Box (sperrt)</t>
        </is>
      </c>
      <c r="BN165" t="inlineStr"/>
      <c r="BO165" t="inlineStr">
        <is>
          <t>x</t>
        </is>
      </c>
      <c r="BP165" t="inlineStr">
        <is>
          <t>x</t>
        </is>
      </c>
      <c r="BQ165" t="inlineStr"/>
      <c r="BR165" t="inlineStr">
        <is>
          <t>v</t>
        </is>
      </c>
      <c r="BS165" t="inlineStr"/>
      <c r="BT165" t="inlineStr"/>
      <c r="BU165" t="inlineStr"/>
      <c r="BV165" t="inlineStr"/>
      <c r="BW165" t="inlineStr"/>
      <c r="BX165" t="inlineStr"/>
      <c r="BY165" t="inlineStr"/>
      <c r="BZ165" t="inlineStr"/>
      <c r="CA165" t="n">
        <v>2</v>
      </c>
      <c r="CB165" t="inlineStr">
        <is>
          <t>Gelenk evtl. mit Leder anstatt JP unterlegen wegen Flexibilität</t>
        </is>
      </c>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b">
        <v>1</v>
      </c>
      <c r="B166" t="n">
        <v>115</v>
      </c>
      <c r="C166" t="inlineStr">
        <is>
          <t>L-1543-315489871</t>
        </is>
      </c>
      <c r="D166" t="inlineStr">
        <is>
          <t>1066959285</t>
        </is>
      </c>
      <c r="E166" t="inlineStr">
        <is>
          <t>Aaf</t>
        </is>
      </c>
      <c r="F166" t="inlineStr">
        <is>
          <t>https://portal.dnb.de/opac.htm?method=simpleSearch&amp;cqlMode=true&amp;query=idn%3D1066959285</t>
        </is>
      </c>
      <c r="G166" t="inlineStr">
        <is>
          <t>III 6, 34</t>
        </is>
      </c>
      <c r="H166" t="inlineStr">
        <is>
          <t>III 6, 34</t>
        </is>
      </c>
      <c r="I166" t="inlineStr">
        <is>
          <t>X</t>
        </is>
      </c>
      <c r="J166" t="inlineStr">
        <is>
          <t>Halbledereinband, Schließen, erhabene Buchbeschläge</t>
        </is>
      </c>
      <c r="K166" t="inlineStr">
        <is>
          <t>bis 35 cm</t>
        </is>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is>
          <t>HL</t>
        </is>
      </c>
      <c r="AB166" t="inlineStr">
        <is>
          <t>x</t>
        </is>
      </c>
      <c r="AC166" t="inlineStr"/>
      <c r="AD166" t="inlineStr">
        <is>
          <t>f/V</t>
        </is>
      </c>
      <c r="AE166" t="inlineStr"/>
      <c r="AF166" t="inlineStr"/>
      <c r="AG166" t="inlineStr"/>
      <c r="AH166" t="inlineStr"/>
      <c r="AI166" t="inlineStr"/>
      <c r="AJ166" t="inlineStr">
        <is>
          <t>Pa</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45</t>
        </is>
      </c>
      <c r="AY166" t="inlineStr"/>
      <c r="AZ166" t="inlineStr"/>
      <c r="BA166" t="inlineStr"/>
      <c r="BB166" t="inlineStr">
        <is>
          <t>ja vor</t>
        </is>
      </c>
      <c r="BC166" t="n">
        <v>6</v>
      </c>
      <c r="BD166" t="inlineStr"/>
      <c r="BE166" t="inlineStr"/>
      <c r="BF166" t="inlineStr"/>
      <c r="BG166" t="inlineStr">
        <is>
          <t>x</t>
        </is>
      </c>
      <c r="BH166" t="inlineStr"/>
      <c r="BI166" t="inlineStr"/>
      <c r="BJ166" t="inlineStr"/>
      <c r="BK166" t="inlineStr"/>
      <c r="BL166" t="inlineStr"/>
      <c r="BM166" t="inlineStr"/>
      <c r="BN166" t="inlineStr">
        <is>
          <t>x</t>
        </is>
      </c>
      <c r="BO166" t="inlineStr">
        <is>
          <t>x</t>
        </is>
      </c>
      <c r="BP166" t="inlineStr">
        <is>
          <t>x</t>
        </is>
      </c>
      <c r="BQ166" t="inlineStr"/>
      <c r="BR166" t="inlineStr">
        <is>
          <t>v/h</t>
        </is>
      </c>
      <c r="BS166" t="inlineStr"/>
      <c r="BT166" t="inlineStr"/>
      <c r="BU166" t="inlineStr"/>
      <c r="BV166" t="inlineStr"/>
      <c r="BW166" t="inlineStr"/>
      <c r="BX166" t="inlineStr"/>
      <c r="BY166" t="inlineStr"/>
      <c r="BZ166" t="inlineStr"/>
      <c r="CA166" t="n">
        <v>6</v>
      </c>
      <c r="CB166" t="inlineStr">
        <is>
          <t>loses Material fixieren, Gelenke mit JP unterlegen</t>
        </is>
      </c>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b">
        <v>0</v>
      </c>
      <c r="B167" t="n">
        <v>179</v>
      </c>
      <c r="C167" t="inlineStr">
        <is>
          <t>L-1553-177912766</t>
        </is>
      </c>
      <c r="D167" t="inlineStr">
        <is>
          <t>1002740533</t>
        </is>
      </c>
      <c r="E167" t="inlineStr">
        <is>
          <t>Aal</t>
        </is>
      </c>
      <c r="F167" t="inlineStr">
        <is>
          <t>https://portal.dnb.de/opac.htm?method=simpleSearch&amp;cqlMode=true&amp;query=idn%3D1002740533</t>
        </is>
      </c>
      <c r="G167" t="inlineStr">
        <is>
          <t>III 6, 34 a</t>
        </is>
      </c>
      <c r="H167" t="inlineStr">
        <is>
          <t>III 6, 34a</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n">
        <v>0</v>
      </c>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b">
        <v>1</v>
      </c>
      <c r="B168" t="n">
        <v>180</v>
      </c>
      <c r="C168" t="inlineStr">
        <is>
          <t>L-1553-177913002</t>
        </is>
      </c>
      <c r="D168" t="inlineStr">
        <is>
          <t>1002740738</t>
        </is>
      </c>
      <c r="E168" t="inlineStr">
        <is>
          <t>Aal</t>
        </is>
      </c>
      <c r="F168" t="inlineStr">
        <is>
          <t>https://portal.dnb.de/opac.htm?method=simpleSearch&amp;cqlMode=true&amp;query=idn%3D1002740738</t>
        </is>
      </c>
      <c r="G168" t="inlineStr">
        <is>
          <t>III 6, 34 a</t>
        </is>
      </c>
      <c r="H168" t="inlineStr">
        <is>
          <t>III 6, 34a</t>
        </is>
      </c>
      <c r="I168" t="inlineStr">
        <is>
          <t>X</t>
        </is>
      </c>
      <c r="J168" t="inlineStr">
        <is>
          <t>Ledereinband, Schließen, erhabene Buchbeschläge</t>
        </is>
      </c>
      <c r="K168" t="inlineStr">
        <is>
          <t>bis 25 cm</t>
        </is>
      </c>
      <c r="L168" t="inlineStr">
        <is>
          <t>80° bis 110°, einseitig digitalisierbar?</t>
        </is>
      </c>
      <c r="M168" t="inlineStr">
        <is>
          <t>welliger Buchblock</t>
        </is>
      </c>
      <c r="N168" t="inlineStr"/>
      <c r="O168" t="inlineStr">
        <is>
          <t>Kassette</t>
        </is>
      </c>
      <c r="P168" t="inlineStr">
        <is>
          <t>Nein</t>
        </is>
      </c>
      <c r="Q168" t="n">
        <v>0</v>
      </c>
      <c r="R168" t="inlineStr"/>
      <c r="S168" t="inlineStr">
        <is>
          <t>gereinigt</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n">
        <v>0</v>
      </c>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b">
        <v>1</v>
      </c>
      <c r="B169" t="n">
        <v>181</v>
      </c>
      <c r="C169" t="inlineStr">
        <is>
          <t>L-1549-169972550</t>
        </is>
      </c>
      <c r="D169" t="inlineStr">
        <is>
          <t>1000079600</t>
        </is>
      </c>
      <c r="E169" t="inlineStr">
        <is>
          <t>Aal</t>
        </is>
      </c>
      <c r="F169" t="inlineStr">
        <is>
          <t>https://portal.dnb.de/opac.htm?method=simpleSearch&amp;cqlMode=true&amp;query=idn%3D1000079600</t>
        </is>
      </c>
      <c r="G169" t="inlineStr">
        <is>
          <t>III 6, 34 b</t>
        </is>
      </c>
      <c r="H169" t="inlineStr">
        <is>
          <t>III 6, 34b</t>
        </is>
      </c>
      <c r="I169" t="inlineStr"/>
      <c r="J169" t="inlineStr"/>
      <c r="K169" t="inlineStr">
        <is>
          <t>bis 42 cm</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is>
          <t>HD</t>
        </is>
      </c>
      <c r="AB169" t="inlineStr"/>
      <c r="AC169" t="inlineStr"/>
      <c r="AD169" t="inlineStr">
        <is>
          <t>f</t>
        </is>
      </c>
      <c r="AE169" t="inlineStr"/>
      <c r="AF169" t="inlineStr"/>
      <c r="AG169" t="inlineStr"/>
      <c r="AH169" t="inlineStr"/>
      <c r="AI169" t="inlineStr"/>
      <c r="AJ169" t="inlineStr">
        <is>
          <t>Pa</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60</t>
        </is>
      </c>
      <c r="AY169" t="inlineStr"/>
      <c r="AZ169" t="inlineStr"/>
      <c r="BA169" t="inlineStr"/>
      <c r="BB169" t="inlineStr">
        <is>
          <t>n</t>
        </is>
      </c>
      <c r="BC169" t="n">
        <v>0</v>
      </c>
      <c r="BD169" t="inlineStr"/>
      <c r="BE169" t="inlineStr"/>
      <c r="BF169" t="inlineStr">
        <is>
          <t>x</t>
        </is>
      </c>
      <c r="BG169" t="inlineStr"/>
      <c r="BH169" t="inlineStr"/>
      <c r="BI169" t="inlineStr"/>
      <c r="BJ169" t="inlineStr">
        <is>
          <t>x</t>
        </is>
      </c>
      <c r="BK169" t="inlineStr"/>
      <c r="BL169" t="inlineStr"/>
      <c r="BM169" t="inlineStr">
        <is>
          <t>Box (sperrt)</t>
        </is>
      </c>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b">
        <v>1</v>
      </c>
      <c r="B170" t="n">
        <v>182</v>
      </c>
      <c r="C170" t="inlineStr">
        <is>
          <t>L-1551-180257552</t>
        </is>
      </c>
      <c r="D170" t="inlineStr">
        <is>
          <t>1003588670</t>
        </is>
      </c>
      <c r="E170" t="inlineStr">
        <is>
          <t>Afl</t>
        </is>
      </c>
      <c r="F170" t="inlineStr">
        <is>
          <t>https://portal.dnb.de/opac.htm?method=simpleSearch&amp;cqlMode=true&amp;query=idn%3D1003588670</t>
        </is>
      </c>
      <c r="G170" t="inlineStr">
        <is>
          <t>III 6, 34 c</t>
        </is>
      </c>
      <c r="H170" t="inlineStr">
        <is>
          <t>III 6, 34c</t>
        </is>
      </c>
      <c r="I170" t="inlineStr"/>
      <c r="J170" t="inlineStr">
        <is>
          <t>Ledereinband</t>
        </is>
      </c>
      <c r="K170" t="inlineStr">
        <is>
          <t>bis 25 cm</t>
        </is>
      </c>
      <c r="L170" t="inlineStr">
        <is>
          <t>nur sehr geringer Öffnungswinkel</t>
        </is>
      </c>
      <c r="M170" t="inlineStr">
        <is>
          <t>fester Rücken mit Schmuckprägung, Schrift bis in den Falz</t>
        </is>
      </c>
      <c r="N170" t="inlineStr"/>
      <c r="O170" t="inlineStr">
        <is>
          <t>Kassette</t>
        </is>
      </c>
      <c r="P170" t="inlineStr">
        <is>
          <t>Nein</t>
        </is>
      </c>
      <c r="Q170" t="n">
        <v>0</v>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n">
        <v>0</v>
      </c>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b">
        <v>1</v>
      </c>
      <c r="B171" t="n">
        <v>116</v>
      </c>
      <c r="C171" t="inlineStr">
        <is>
          <t>L-1543-315490411</t>
        </is>
      </c>
      <c r="D171" t="inlineStr">
        <is>
          <t>1066959897</t>
        </is>
      </c>
      <c r="E171" t="inlineStr">
        <is>
          <t>Aaf</t>
        </is>
      </c>
      <c r="F171" t="inlineStr">
        <is>
          <t>https://portal.dnb.de/opac.htm?method=simpleSearch&amp;cqlMode=true&amp;query=idn%3D1066959897</t>
        </is>
      </c>
      <c r="G171" t="inlineStr">
        <is>
          <t>III 6, 35</t>
        </is>
      </c>
      <c r="H171" t="inlineStr">
        <is>
          <t>III 6, 35</t>
        </is>
      </c>
      <c r="I171" t="inlineStr">
        <is>
          <t>X</t>
        </is>
      </c>
      <c r="J171" t="inlineStr">
        <is>
          <t>Ledereinband, Schließen, erhabene Buchbeschläge</t>
        </is>
      </c>
      <c r="K171" t="inlineStr">
        <is>
          <t>bis 25 cm</t>
        </is>
      </c>
      <c r="L171" t="inlineStr">
        <is>
          <t>nur sehr geringer Öffnungswinkel</t>
        </is>
      </c>
      <c r="M171" t="inlineStr">
        <is>
          <t>fester Rücken mit Schmuckprägung, Schrift bis in den Falz</t>
        </is>
      </c>
      <c r="N171" t="inlineStr"/>
      <c r="O171" t="inlineStr">
        <is>
          <t>Kassette</t>
        </is>
      </c>
      <c r="P171" t="inlineStr">
        <is>
          <t>Nein</t>
        </is>
      </c>
      <c r="Q171" t="n">
        <v>0</v>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n">
        <v>0</v>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b">
        <v>1</v>
      </c>
      <c r="B172" t="n">
        <v>117</v>
      </c>
      <c r="C172" t="inlineStr">
        <is>
          <t>L-1543-315494433</t>
        </is>
      </c>
      <c r="D172" t="inlineStr">
        <is>
          <t>1066964203</t>
        </is>
      </c>
      <c r="E172" t="inlineStr">
        <is>
          <t>Aaf</t>
        </is>
      </c>
      <c r="F172" t="inlineStr">
        <is>
          <t>https://portal.dnb.de/opac.htm?method=simpleSearch&amp;cqlMode=true&amp;query=idn%3D1066964203</t>
        </is>
      </c>
      <c r="G172" t="inlineStr">
        <is>
          <t>III 6, 36</t>
        </is>
      </c>
      <c r="H172" t="inlineStr">
        <is>
          <t>III 6, 36</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n">
        <v>0</v>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b">
        <v>1</v>
      </c>
      <c r="B173" t="n">
        <v>183</v>
      </c>
      <c r="C173" t="inlineStr">
        <is>
          <t>L-1538-179398717</t>
        </is>
      </c>
      <c r="D173" t="inlineStr">
        <is>
          <t>1003299857</t>
        </is>
      </c>
      <c r="E173" t="inlineStr">
        <is>
          <t>Aal</t>
        </is>
      </c>
      <c r="F173" t="inlineStr">
        <is>
          <t>https://portal.dnb.de/opac.htm?method=simpleSearch&amp;cqlMode=true&amp;query=idn%3D1003299857</t>
        </is>
      </c>
      <c r="G173" t="inlineStr">
        <is>
          <t>III 6, 36 a</t>
        </is>
      </c>
      <c r="H173" t="inlineStr">
        <is>
          <t>III 6, 36a</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n">
        <v>0</v>
      </c>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b">
        <v>1</v>
      </c>
      <c r="B174" t="n">
        <v>118</v>
      </c>
      <c r="C174" t="inlineStr">
        <is>
          <t>L-1551-163598088</t>
        </is>
      </c>
      <c r="D174" t="inlineStr">
        <is>
          <t>997291915</t>
        </is>
      </c>
      <c r="E174" t="inlineStr">
        <is>
          <t>Afl</t>
        </is>
      </c>
      <c r="F174" t="inlineStr">
        <is>
          <t>https://portal.dnb.de/opac.htm?method=simpleSearch&amp;cqlMode=true&amp;query=idn%3D997291915</t>
        </is>
      </c>
      <c r="G174" t="inlineStr">
        <is>
          <t>III 6, 37</t>
        </is>
      </c>
      <c r="H174" t="inlineStr">
        <is>
          <t>III 6, 37</t>
        </is>
      </c>
      <c r="I174" t="inlineStr"/>
      <c r="J174" t="inlineStr"/>
      <c r="K174" t="inlineStr">
        <is>
          <t>bis 35 cm</t>
        </is>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is>
          <t>Pg</t>
        </is>
      </c>
      <c r="AB174" t="inlineStr">
        <is>
          <t>x</t>
        </is>
      </c>
      <c r="AC174" t="inlineStr"/>
      <c r="AD174" t="inlineStr">
        <is>
          <t>h</t>
        </is>
      </c>
      <c r="AE174" t="inlineStr">
        <is>
          <t>x</t>
        </is>
      </c>
      <c r="AF174" t="inlineStr"/>
      <c r="AG174" t="inlineStr"/>
      <c r="AH174" t="inlineStr"/>
      <c r="AI174" t="inlineStr"/>
      <c r="AJ174" t="inlineStr">
        <is>
          <t>Pa</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110</t>
        </is>
      </c>
      <c r="AY174" t="inlineStr"/>
      <c r="AZ174" t="inlineStr"/>
      <c r="BA174" t="inlineStr"/>
      <c r="BB174" t="inlineStr">
        <is>
          <t>ja vor</t>
        </is>
      </c>
      <c r="BC174" t="n">
        <v>0.5</v>
      </c>
      <c r="BD174" t="inlineStr"/>
      <c r="BE174" t="inlineStr"/>
      <c r="BF174" t="inlineStr"/>
      <c r="BG174" t="inlineStr">
        <is>
          <t>x</t>
        </is>
      </c>
      <c r="BH174" t="inlineStr"/>
      <c r="BI174" t="inlineStr"/>
      <c r="BJ174" t="inlineStr"/>
      <c r="BK174" t="inlineStr"/>
      <c r="BL174" t="inlineStr"/>
      <c r="BM174" t="inlineStr"/>
      <c r="BN174" t="inlineStr">
        <is>
          <t>x</t>
        </is>
      </c>
      <c r="BO174" t="inlineStr"/>
      <c r="BP174" t="inlineStr">
        <is>
          <t>x</t>
        </is>
      </c>
      <c r="BQ174" t="inlineStr"/>
      <c r="BR174" t="inlineStr"/>
      <c r="BS174" t="inlineStr"/>
      <c r="BT174" t="inlineStr"/>
      <c r="BU174" t="inlineStr"/>
      <c r="BV174" t="inlineStr"/>
      <c r="BW174" t="inlineStr"/>
      <c r="BX174" t="inlineStr"/>
      <c r="BY174" t="inlineStr"/>
      <c r="BZ174" t="inlineStr"/>
      <c r="CA174" t="n">
        <v>0.5</v>
      </c>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b">
        <v>1</v>
      </c>
      <c r="B175" t="n">
        <v>119</v>
      </c>
      <c r="C175" t="inlineStr">
        <is>
          <t>L-1551-163598045</t>
        </is>
      </c>
      <c r="D175" t="inlineStr">
        <is>
          <t>997291877</t>
        </is>
      </c>
      <c r="E175" t="inlineStr">
        <is>
          <t>Afl</t>
        </is>
      </c>
      <c r="F175" t="inlineStr">
        <is>
          <t>https://portal.dnb.de/opac.htm?method=simpleSearch&amp;cqlMode=true&amp;query=idn%3D997291877</t>
        </is>
      </c>
      <c r="G175" t="inlineStr">
        <is>
          <t>III 6, 37 (angebunden?)</t>
        </is>
      </c>
      <c r="H175" t="inlineStr">
        <is>
          <t>III 6, 37</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n">
        <v>0</v>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b">
        <v>0</v>
      </c>
      <c r="B176" t="n">
        <v>120</v>
      </c>
      <c r="C176" t="inlineStr">
        <is>
          <t>L-1551-169971058</t>
        </is>
      </c>
      <c r="D176" t="inlineStr">
        <is>
          <t>1000072444</t>
        </is>
      </c>
      <c r="E176" t="inlineStr">
        <is>
          <t>Aal</t>
        </is>
      </c>
      <c r="F176" t="inlineStr">
        <is>
          <t>https://portal.dnb.de/opac.htm?method=simpleSearch&amp;cqlMode=true&amp;query=idn%3D1000072444</t>
        </is>
      </c>
      <c r="G176" t="inlineStr">
        <is>
          <t>III 6, 37 (angebunden?)</t>
        </is>
      </c>
      <c r="H176" t="inlineStr">
        <is>
          <t>III 6, 37</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n">
        <v>0</v>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b">
        <v>1</v>
      </c>
      <c r="B177" t="n">
        <v>184</v>
      </c>
      <c r="C177" t="inlineStr">
        <is>
          <t>L-1551-163598789</t>
        </is>
      </c>
      <c r="D177" t="inlineStr">
        <is>
          <t>997291915</t>
        </is>
      </c>
      <c r="E177" t="inlineStr">
        <is>
          <t>Afl</t>
        </is>
      </c>
      <c r="F177" t="inlineStr">
        <is>
          <t>https://portal.dnb.de/opac.htm?method=simpleSearch&amp;cqlMode=true&amp;query=idn%3D997291915</t>
        </is>
      </c>
      <c r="G177" t="inlineStr">
        <is>
          <t>III 6, 37 a</t>
        </is>
      </c>
      <c r="H177" t="inlineStr">
        <is>
          <t>III 6, 37 a</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n">
        <v>0</v>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b">
        <v>1</v>
      </c>
      <c r="B178" t="n">
        <v>185</v>
      </c>
      <c r="C178" t="inlineStr">
        <is>
          <t>L-1553-16359869X</t>
        </is>
      </c>
      <c r="D178" t="inlineStr">
        <is>
          <t>99729261X</t>
        </is>
      </c>
      <c r="E178" t="inlineStr">
        <is>
          <t>Afl</t>
        </is>
      </c>
      <c r="F178" t="inlineStr">
        <is>
          <t>https://portal.dnb.de/opac.htm?method=simpleSearch&amp;cqlMode=true&amp;query=idn%3D99729261X</t>
        </is>
      </c>
      <c r="G178" t="inlineStr">
        <is>
          <t>III 6, 37 a</t>
        </is>
      </c>
      <c r="H178" t="inlineStr">
        <is>
          <t>III 6, 37a</t>
        </is>
      </c>
      <c r="I178" t="inlineStr"/>
      <c r="J178" t="inlineStr">
        <is>
          <t>Ledereinband, Schließen, erhabene Buchbeschläge</t>
        </is>
      </c>
      <c r="K178" t="inlineStr">
        <is>
          <t>bis 35 cm</t>
        </is>
      </c>
      <c r="L178" t="inlineStr">
        <is>
          <t>80° bis 110°, einseitig digitalisierbar?</t>
        </is>
      </c>
      <c r="M178" t="inlineStr">
        <is>
          <t>Schrift bis in den Falz</t>
        </is>
      </c>
      <c r="N178" t="inlineStr"/>
      <c r="O178" t="inlineStr">
        <is>
          <t>Kassette</t>
        </is>
      </c>
      <c r="P178" t="inlineStr">
        <is>
          <t>Nein, Signaturfahne austauschen</t>
        </is>
      </c>
      <c r="Q178" t="n">
        <v>0</v>
      </c>
      <c r="R178" t="inlineStr"/>
      <c r="S178" t="inlineStr"/>
      <c r="T178" t="inlineStr"/>
      <c r="U178" t="inlineStr"/>
      <c r="V178" t="inlineStr"/>
      <c r="W178" t="inlineStr"/>
      <c r="X178" t="inlineStr"/>
      <c r="Y178" t="inlineStr"/>
      <c r="Z178" t="inlineStr"/>
      <c r="AA178" t="inlineStr">
        <is>
          <t>HD</t>
        </is>
      </c>
      <c r="AB178" t="inlineStr"/>
      <c r="AC178" t="inlineStr">
        <is>
          <t>x</t>
        </is>
      </c>
      <c r="AD178" t="inlineStr">
        <is>
          <t>f</t>
        </is>
      </c>
      <c r="AE178" t="inlineStr"/>
      <c r="AF178" t="inlineStr"/>
      <c r="AG178" t="inlineStr"/>
      <c r="AH178" t="inlineStr"/>
      <c r="AI178" t="inlineStr"/>
      <c r="AJ178" t="inlineStr">
        <is>
          <t>Pa</t>
        </is>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110</t>
        </is>
      </c>
      <c r="AY178" t="inlineStr"/>
      <c r="AZ178" t="inlineStr">
        <is>
          <t>x</t>
        </is>
      </c>
      <c r="BA178" t="inlineStr"/>
      <c r="BB178" t="inlineStr">
        <is>
          <t>n</t>
        </is>
      </c>
      <c r="BC178" t="n">
        <v>0</v>
      </c>
      <c r="BD178" t="inlineStr"/>
      <c r="BE178" t="inlineStr">
        <is>
          <t>Gewebe</t>
        </is>
      </c>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b">
        <v>1</v>
      </c>
      <c r="B179" t="n">
        <v>186</v>
      </c>
      <c r="C179" t="inlineStr">
        <is>
          <t>L-1553-173762050</t>
        </is>
      </c>
      <c r="D179" t="inlineStr">
        <is>
          <t>1001169433</t>
        </is>
      </c>
      <c r="E179" t="inlineStr">
        <is>
          <t>Afl</t>
        </is>
      </c>
      <c r="F179" t="inlineStr">
        <is>
          <t>https://portal.dnb.de/opac.htm?method=simpleSearch&amp;cqlMode=true&amp;query=idn%3D1001169433</t>
        </is>
      </c>
      <c r="G179" t="inlineStr">
        <is>
          <t>III 6, 37 a</t>
        </is>
      </c>
      <c r="H179" t="inlineStr">
        <is>
          <t>III 6, 37a</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n">
        <v>0</v>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b">
        <v>0</v>
      </c>
      <c r="B180" t="n">
        <v>187</v>
      </c>
      <c r="C180" t="inlineStr">
        <is>
          <t>L-1551-169971120</t>
        </is>
      </c>
      <c r="D180" t="inlineStr">
        <is>
          <t>1000072495</t>
        </is>
      </c>
      <c r="E180" t="inlineStr">
        <is>
          <t>Aal</t>
        </is>
      </c>
      <c r="F180" t="inlineStr">
        <is>
          <t>https://portal.dnb.de/opac.htm?method=simpleSearch&amp;cqlMode=true&amp;query=idn%3D1000072495</t>
        </is>
      </c>
      <c r="G180" t="inlineStr">
        <is>
          <t>III 6, 37 a</t>
        </is>
      </c>
      <c r="H180" t="inlineStr">
        <is>
          <t>III 6, 37a</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n">
        <v>0</v>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b">
        <v>1</v>
      </c>
      <c r="B181" t="n">
        <v>121</v>
      </c>
      <c r="C181" t="inlineStr">
        <is>
          <t>L-1552-315493992</t>
        </is>
      </c>
      <c r="D181" t="inlineStr">
        <is>
          <t>1066963789</t>
        </is>
      </c>
      <c r="E181" t="inlineStr">
        <is>
          <t>Aaf</t>
        </is>
      </c>
      <c r="F181" t="inlineStr">
        <is>
          <t>https://portal.dnb.de/opac.htm?method=simpleSearch&amp;cqlMode=true&amp;query=idn%3D1066963789</t>
        </is>
      </c>
      <c r="G181" t="inlineStr">
        <is>
          <t>III 6, 38</t>
        </is>
      </c>
      <c r="H181" t="inlineStr">
        <is>
          <t>III 6, 38</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n">
        <v>0</v>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b">
        <v>0</v>
      </c>
      <c r="B182" t="n">
        <v>122</v>
      </c>
      <c r="C182" t="inlineStr">
        <is>
          <t>L-1555-17842868X</t>
        </is>
      </c>
      <c r="D182" t="inlineStr">
        <is>
          <t>1002919940</t>
        </is>
      </c>
      <c r="E182" t="inlineStr">
        <is>
          <t>Aal</t>
        </is>
      </c>
      <c r="F182" t="inlineStr">
        <is>
          <t>https://portal.dnb.de/opac.htm?method=simpleSearch&amp;cqlMode=true&amp;query=idn%3D1002919940</t>
        </is>
      </c>
      <c r="G182" t="inlineStr">
        <is>
          <t>III 6, 40</t>
        </is>
      </c>
      <c r="H182" t="inlineStr">
        <is>
          <t>III 6, 40</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n">
        <v>0</v>
      </c>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b">
        <v>0</v>
      </c>
      <c r="B183" t="n">
        <v>123</v>
      </c>
      <c r="C183" t="inlineStr">
        <is>
          <t>L-1555-170542408</t>
        </is>
      </c>
      <c r="D183" t="inlineStr">
        <is>
          <t>1000376133</t>
        </is>
      </c>
      <c r="E183" t="inlineStr">
        <is>
          <t>Aal</t>
        </is>
      </c>
      <c r="F183" t="inlineStr">
        <is>
          <t>https://portal.dnb.de/opac.htm?method=simpleSearch&amp;cqlMode=true&amp;query=idn%3D1000376133</t>
        </is>
      </c>
      <c r="G183" t="inlineStr">
        <is>
          <t>III 6, 40</t>
        </is>
      </c>
      <c r="H183" t="inlineStr">
        <is>
          <t>III 6, 40</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n">
        <v>0</v>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b">
        <v>1</v>
      </c>
      <c r="B184" t="n">
        <v>124</v>
      </c>
      <c r="C184" t="inlineStr">
        <is>
          <t>L-1555-159344743</t>
        </is>
      </c>
      <c r="D184" t="inlineStr">
        <is>
          <t>995360138</t>
        </is>
      </c>
      <c r="E184" t="inlineStr">
        <is>
          <t>Aal</t>
        </is>
      </c>
      <c r="F184" t="inlineStr">
        <is>
          <t>https://portal.dnb.de/opac.htm?method=simpleSearch&amp;cqlMode=true&amp;query=idn%3D995360138</t>
        </is>
      </c>
      <c r="G184" t="inlineStr">
        <is>
          <t>III 6, 40</t>
        </is>
      </c>
      <c r="H184" t="inlineStr">
        <is>
          <t>III 6, 40</t>
        </is>
      </c>
      <c r="I184" t="inlineStr">
        <is>
          <t>X</t>
        </is>
      </c>
      <c r="J184" t="inlineStr">
        <is>
          <t>Ledereinband, Schließen, erhabene Buchbeschläge</t>
        </is>
      </c>
      <c r="K184" t="inlineStr">
        <is>
          <t>bis 25 cm</t>
        </is>
      </c>
      <c r="L184" t="inlineStr">
        <is>
          <t>180°</t>
        </is>
      </c>
      <c r="M184" t="inlineStr">
        <is>
          <t>hohler Rücken</t>
        </is>
      </c>
      <c r="N184" t="inlineStr"/>
      <c r="O184" t="inlineStr">
        <is>
          <t>Buchschuh</t>
        </is>
      </c>
      <c r="P184" t="inlineStr">
        <is>
          <t>Nein, Signaturfahne austauschen</t>
        </is>
      </c>
      <c r="Q184" t="n">
        <v>1</v>
      </c>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n">
        <v>0</v>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b">
        <v>1</v>
      </c>
      <c r="B185" t="n">
        <v>125</v>
      </c>
      <c r="C185" t="inlineStr">
        <is>
          <t>L-1555-178428493</t>
        </is>
      </c>
      <c r="D185" t="inlineStr">
        <is>
          <t>1002919827</t>
        </is>
      </c>
      <c r="E185" t="inlineStr">
        <is>
          <t>Afl</t>
        </is>
      </c>
      <c r="F185" t="inlineStr">
        <is>
          <t>https://portal.dnb.de/opac.htm?method=simpleSearch&amp;cqlMode=true&amp;query=idn%3D1002919827</t>
        </is>
      </c>
      <c r="G185" t="inlineStr">
        <is>
          <t>III 6, 42</t>
        </is>
      </c>
      <c r="H185" t="inlineStr">
        <is>
          <t>III 6, 42</t>
        </is>
      </c>
      <c r="I185" t="inlineStr">
        <is>
          <t>X</t>
        </is>
      </c>
      <c r="J185" t="inlineStr">
        <is>
          <t>Pergamentband</t>
        </is>
      </c>
      <c r="K185" t="inlineStr">
        <is>
          <t>bis 35 cm</t>
        </is>
      </c>
      <c r="L185" t="inlineStr">
        <is>
          <t>80° bis 110°, einseitig digitalisierbar?</t>
        </is>
      </c>
      <c r="M185" t="inlineStr">
        <is>
          <t>hohler Rücken, Einband mit Schutz- oder Stoßkanten</t>
        </is>
      </c>
      <c r="N185" t="inlineStr"/>
      <c r="O185" t="inlineStr">
        <is>
          <t>Kassette</t>
        </is>
      </c>
      <c r="P185" t="inlineStr">
        <is>
          <t>Nein</t>
        </is>
      </c>
      <c r="Q185" t="n">
        <v>0</v>
      </c>
      <c r="R185" t="inlineStr"/>
      <c r="S185" t="inlineStr"/>
      <c r="T185" t="inlineStr"/>
      <c r="U185" t="inlineStr"/>
      <c r="V185" t="inlineStr"/>
      <c r="W185" t="inlineStr"/>
      <c r="X185" t="inlineStr"/>
      <c r="Y185" t="inlineStr"/>
      <c r="Z185" t="inlineStr"/>
      <c r="AA185" t="inlineStr">
        <is>
          <t>Pg</t>
        </is>
      </c>
      <c r="AB185" t="inlineStr"/>
      <c r="AC185" t="inlineStr">
        <is>
          <t>x</t>
        </is>
      </c>
      <c r="AD185" t="inlineStr">
        <is>
          <t>h/E</t>
        </is>
      </c>
      <c r="AE185" t="inlineStr">
        <is>
          <t>x</t>
        </is>
      </c>
      <c r="AF185" t="inlineStr"/>
      <c r="AG185" t="inlineStr"/>
      <c r="AH185" t="inlineStr"/>
      <c r="AI185" t="inlineStr"/>
      <c r="AJ185" t="inlineStr">
        <is>
          <t>Pa</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110</t>
        </is>
      </c>
      <c r="AY185" t="inlineStr"/>
      <c r="AZ185" t="inlineStr"/>
      <c r="BA185" t="inlineStr"/>
      <c r="BB185" t="inlineStr">
        <is>
          <t>n</t>
        </is>
      </c>
      <c r="BC185" t="n">
        <v>0</v>
      </c>
      <c r="BD185" t="inlineStr"/>
      <c r="BE185" t="inlineStr">
        <is>
          <t>Gewebe</t>
        </is>
      </c>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b">
        <v>1</v>
      </c>
      <c r="B186" t="n">
        <v>126</v>
      </c>
      <c r="C186" t="inlineStr">
        <is>
          <t>L-1560-178157546</t>
        </is>
      </c>
      <c r="D186" t="inlineStr">
        <is>
          <t>1002778123</t>
        </is>
      </c>
      <c r="E186" t="inlineStr">
        <is>
          <t>Aal</t>
        </is>
      </c>
      <c r="F186" t="inlineStr">
        <is>
          <t>https://portal.dnb.de/opac.htm?method=simpleSearch&amp;cqlMode=true&amp;query=idn%3D1002778123</t>
        </is>
      </c>
      <c r="G186" t="inlineStr">
        <is>
          <t>III 6, 43</t>
        </is>
      </c>
      <c r="H186" t="inlineStr">
        <is>
          <t>III 6, 43</t>
        </is>
      </c>
      <c r="I186" t="inlineStr"/>
      <c r="J186" t="inlineStr">
        <is>
          <t>Ledereinband, Schließen, erhabene Buchbeschläge</t>
        </is>
      </c>
      <c r="K186" t="inlineStr">
        <is>
          <t>bis 25 cm</t>
        </is>
      </c>
      <c r="L186" t="inlineStr">
        <is>
          <t>nur sehr geringer Öffnungswinkel</t>
        </is>
      </c>
      <c r="M186" t="inlineStr">
        <is>
          <t>fester Rücken mit Schmuckprägung, Schrift bis in den Falz</t>
        </is>
      </c>
      <c r="N186" t="inlineStr"/>
      <c r="O186" t="inlineStr">
        <is>
          <t>Kassette</t>
        </is>
      </c>
      <c r="P186" t="inlineStr">
        <is>
          <t>Nein</t>
        </is>
      </c>
      <c r="Q186" t="n">
        <v>0</v>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n">
        <v>0</v>
      </c>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b">
        <v>1</v>
      </c>
      <c r="B187" t="n">
        <v>127</v>
      </c>
      <c r="C187" t="inlineStr">
        <is>
          <t>L-1560-162039808</t>
        </is>
      </c>
      <c r="D187" t="inlineStr">
        <is>
          <t>996355340</t>
        </is>
      </c>
      <c r="E187" t="inlineStr">
        <is>
          <t>Aal</t>
        </is>
      </c>
      <c r="F187" t="inlineStr">
        <is>
          <t>https://portal.dnb.de/opac.htm?method=simpleSearch&amp;cqlMode=true&amp;query=idn%3D996355340</t>
        </is>
      </c>
      <c r="G187" t="inlineStr">
        <is>
          <t>III 6, 44</t>
        </is>
      </c>
      <c r="H187" t="inlineStr">
        <is>
          <t>III 6, 44</t>
        </is>
      </c>
      <c r="I187" t="inlineStr"/>
      <c r="J187" t="inlineStr">
        <is>
          <t>Ledereinband, Schließen, erhabene Buchbeschläge</t>
        </is>
      </c>
      <c r="K187" t="inlineStr">
        <is>
          <t>bis 35 cm</t>
        </is>
      </c>
      <c r="L187" t="inlineStr">
        <is>
          <t>nur sehr geringer Öffnungswinkel</t>
        </is>
      </c>
      <c r="M187" t="inlineStr">
        <is>
          <t>Schrift bis in den Falz</t>
        </is>
      </c>
      <c r="N187" t="inlineStr"/>
      <c r="O187" t="inlineStr">
        <is>
          <t>Buchschuh</t>
        </is>
      </c>
      <c r="P187" t="inlineStr">
        <is>
          <t>Nein</t>
        </is>
      </c>
      <c r="Q187" t="n">
        <v>1</v>
      </c>
      <c r="R187" t="inlineStr"/>
      <c r="S187" t="inlineStr"/>
      <c r="T187" t="inlineStr"/>
      <c r="U187" t="inlineStr"/>
      <c r="V187" t="inlineStr"/>
      <c r="W187" t="inlineStr"/>
      <c r="X187" t="inlineStr"/>
      <c r="Y187" t="inlineStr"/>
      <c r="Z187" t="inlineStr"/>
      <c r="AA187" t="inlineStr">
        <is>
          <t>HD</t>
        </is>
      </c>
      <c r="AB187" t="inlineStr"/>
      <c r="AC187" t="inlineStr"/>
      <c r="AD187" t="inlineStr">
        <is>
          <t>f</t>
        </is>
      </c>
      <c r="AE187" t="inlineStr"/>
      <c r="AF187" t="inlineStr"/>
      <c r="AG187" t="inlineStr"/>
      <c r="AH187" t="inlineStr"/>
      <c r="AI187" t="inlineStr"/>
      <c r="AJ187" t="inlineStr">
        <is>
          <t>Pa</t>
        </is>
      </c>
      <c r="AK187" t="inlineStr"/>
      <c r="AL187" t="inlineStr"/>
      <c r="AM187" t="inlineStr"/>
      <c r="AN187" t="inlineStr">
        <is>
          <t>x</t>
        </is>
      </c>
      <c r="AO187" t="inlineStr"/>
      <c r="AP187" t="inlineStr"/>
      <c r="AQ187" t="inlineStr"/>
      <c r="AR187" t="inlineStr"/>
      <c r="AS187" t="inlineStr"/>
      <c r="AT187" t="inlineStr"/>
      <c r="AU187" t="inlineStr"/>
      <c r="AV187" t="n">
        <v>2</v>
      </c>
      <c r="AW187" t="inlineStr">
        <is>
          <t>x</t>
        </is>
      </c>
      <c r="AX187" t="inlineStr">
        <is>
          <t>45</t>
        </is>
      </c>
      <c r="AY187" t="inlineStr"/>
      <c r="AZ187" t="inlineStr"/>
      <c r="BA187" t="inlineStr"/>
      <c r="BB187" t="inlineStr">
        <is>
          <t>ja vor</t>
        </is>
      </c>
      <c r="BC187" t="n">
        <v>2</v>
      </c>
      <c r="BD187" t="inlineStr"/>
      <c r="BE187" t="inlineStr"/>
      <c r="BF187" t="inlineStr"/>
      <c r="BG187" t="inlineStr">
        <is>
          <t>x</t>
        </is>
      </c>
      <c r="BH187" t="inlineStr"/>
      <c r="BI187" t="inlineStr"/>
      <c r="BJ187" t="inlineStr"/>
      <c r="BK187" t="inlineStr"/>
      <c r="BL187" t="inlineStr"/>
      <c r="BM187" t="inlineStr"/>
      <c r="BN187" t="inlineStr"/>
      <c r="BO187" t="inlineStr"/>
      <c r="BP187" t="inlineStr">
        <is>
          <t>x</t>
        </is>
      </c>
      <c r="BQ187" t="inlineStr"/>
      <c r="BR187" t="inlineStr"/>
      <c r="BS187" t="inlineStr"/>
      <c r="BT187" t="inlineStr"/>
      <c r="BU187" t="inlineStr"/>
      <c r="BV187" t="inlineStr">
        <is>
          <t>x</t>
        </is>
      </c>
      <c r="BW187" t="inlineStr"/>
      <c r="BX187" t="inlineStr"/>
      <c r="BY187" t="inlineStr"/>
      <c r="BZ187" t="inlineStr"/>
      <c r="CA187" t="n">
        <v>2</v>
      </c>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b">
        <v>1</v>
      </c>
      <c r="B188" t="n">
        <v>128</v>
      </c>
      <c r="C188" t="inlineStr">
        <is>
          <t>L-1550-154117374</t>
        </is>
      </c>
      <c r="D188" t="inlineStr">
        <is>
          <t>993976697</t>
        </is>
      </c>
      <c r="E188" t="inlineStr">
        <is>
          <t>Afl</t>
        </is>
      </c>
      <c r="F188" t="inlineStr">
        <is>
          <t>https://portal.dnb.de/opac.htm?method=simpleSearch&amp;cqlMode=true&amp;query=idn%3D993976697</t>
        </is>
      </c>
      <c r="G188" t="inlineStr">
        <is>
          <t>III 6, 45</t>
        </is>
      </c>
      <c r="H188" t="inlineStr">
        <is>
          <t>III 6, 45</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n">
        <v>0</v>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b">
        <v>1</v>
      </c>
      <c r="B189" t="n">
        <v>129</v>
      </c>
      <c r="C189" t="inlineStr">
        <is>
          <t>L-1550-154117307</t>
        </is>
      </c>
      <c r="D189" t="inlineStr">
        <is>
          <t>993976670</t>
        </is>
      </c>
      <c r="E189" t="inlineStr">
        <is>
          <t>Afl</t>
        </is>
      </c>
      <c r="F189" t="inlineStr">
        <is>
          <t>https://portal.dnb.de/opac.htm?method=simpleSearch&amp;cqlMode=true&amp;query=idn%3D993976670</t>
        </is>
      </c>
      <c r="G189" t="inlineStr">
        <is>
          <t>III 6, 45</t>
        </is>
      </c>
      <c r="H189" t="inlineStr">
        <is>
          <t>III 6, 45</t>
        </is>
      </c>
      <c r="I189" t="inlineStr"/>
      <c r="J189" t="inlineStr">
        <is>
          <t>Ledereinband, Schließen, erhabene Buchbeschläge</t>
        </is>
      </c>
      <c r="K189" t="inlineStr">
        <is>
          <t>bis 42 cm</t>
        </is>
      </c>
      <c r="L189" t="inlineStr">
        <is>
          <t>80° bis 110°, einseitig digitalisierbar?</t>
        </is>
      </c>
      <c r="M189" t="inlineStr">
        <is>
          <t>Schrift bis in den Falz</t>
        </is>
      </c>
      <c r="N189" t="inlineStr"/>
      <c r="O189" t="inlineStr">
        <is>
          <t>Kassette</t>
        </is>
      </c>
      <c r="P189" t="inlineStr">
        <is>
          <t>Nein</t>
        </is>
      </c>
      <c r="Q189" t="n">
        <v>0</v>
      </c>
      <c r="R189" t="inlineStr"/>
      <c r="S189" t="inlineStr"/>
      <c r="T189" t="inlineStr"/>
      <c r="U189" t="inlineStr"/>
      <c r="V189" t="inlineStr"/>
      <c r="W189" t="inlineStr"/>
      <c r="X189" t="inlineStr"/>
      <c r="Y189" t="inlineStr"/>
      <c r="Z189" t="inlineStr"/>
      <c r="AA189" t="inlineStr">
        <is>
          <t>HD</t>
        </is>
      </c>
      <c r="AB189" t="inlineStr"/>
      <c r="AC189" t="inlineStr">
        <is>
          <t>x</t>
        </is>
      </c>
      <c r="AD189" t="inlineStr">
        <is>
          <t>f</t>
        </is>
      </c>
      <c r="AE189" t="inlineStr"/>
      <c r="AF189" t="inlineStr"/>
      <c r="AG189" t="inlineStr"/>
      <c r="AH189" t="inlineStr"/>
      <c r="AI189" t="inlineStr"/>
      <c r="AJ189" t="inlineStr">
        <is>
          <t>Pa</t>
        </is>
      </c>
      <c r="AK189" t="inlineStr"/>
      <c r="AL189" t="inlineStr"/>
      <c r="AM189" t="inlineStr"/>
      <c r="AN189" t="inlineStr"/>
      <c r="AO189" t="inlineStr">
        <is>
          <t>x</t>
        </is>
      </c>
      <c r="AP189" t="inlineStr"/>
      <c r="AQ189" t="inlineStr"/>
      <c r="AR189" t="inlineStr"/>
      <c r="AS189" t="inlineStr"/>
      <c r="AT189" t="inlineStr"/>
      <c r="AU189" t="inlineStr"/>
      <c r="AV189" t="n">
        <v>2</v>
      </c>
      <c r="AW189" t="inlineStr"/>
      <c r="AX189" t="inlineStr">
        <is>
          <t>110</t>
        </is>
      </c>
      <c r="AY189" t="inlineStr"/>
      <c r="AZ189" t="inlineStr"/>
      <c r="BA189" t="inlineStr"/>
      <c r="BB189" t="inlineStr">
        <is>
          <t>ja vor</t>
        </is>
      </c>
      <c r="BC189" t="n">
        <v>1</v>
      </c>
      <c r="BD189" t="inlineStr"/>
      <c r="BE189" t="inlineStr">
        <is>
          <t>Gewebe</t>
        </is>
      </c>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is>
          <t>x</t>
        </is>
      </c>
      <c r="BV189" t="inlineStr"/>
      <c r="BW189" t="inlineStr"/>
      <c r="BX189" t="inlineStr"/>
      <c r="BY189" t="inlineStr"/>
      <c r="BZ189" t="inlineStr"/>
      <c r="CA189" t="n">
        <v>1</v>
      </c>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b">
        <v>1</v>
      </c>
      <c r="B190" t="n">
        <v>130</v>
      </c>
      <c r="C190" t="inlineStr">
        <is>
          <t>L-2009-322713</t>
        </is>
      </c>
      <c r="D190" t="inlineStr">
        <is>
          <t>998517313</t>
        </is>
      </c>
      <c r="E190" t="inlineStr">
        <is>
          <t>Aa</t>
        </is>
      </c>
      <c r="F190" t="inlineStr">
        <is>
          <t>https://portal.dnb.de/opac.htm?method=simpleSearch&amp;cqlMode=true&amp;query=idn%3D998517313</t>
        </is>
      </c>
      <c r="G190" t="inlineStr">
        <is>
          <t>III 6, 46</t>
        </is>
      </c>
      <c r="H190" t="inlineStr">
        <is>
          <t>III 6, 46</t>
        </is>
      </c>
      <c r="I190" t="inlineStr"/>
      <c r="J190" t="inlineStr">
        <is>
          <t>Halbpergamentband</t>
        </is>
      </c>
      <c r="K190" t="inlineStr">
        <is>
          <t>bis 35 cm</t>
        </is>
      </c>
      <c r="L190" t="inlineStr">
        <is>
          <t>180°</t>
        </is>
      </c>
      <c r="M190" t="inlineStr">
        <is>
          <t>hohler Rücken</t>
        </is>
      </c>
      <c r="N190" t="inlineStr"/>
      <c r="O190" t="inlineStr">
        <is>
          <t xml:space="preserve">Papierumschlag </t>
        </is>
      </c>
      <c r="P190" t="inlineStr">
        <is>
          <t>Unklar</t>
        </is>
      </c>
      <c r="Q190" t="n">
        <v>0</v>
      </c>
      <c r="R190" t="inlineStr"/>
      <c r="S190" t="inlineStr">
        <is>
          <t>gereinigt</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n">
        <v>0</v>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b">
        <v>1</v>
      </c>
      <c r="B191" t="n">
        <v>131</v>
      </c>
      <c r="C191" t="inlineStr">
        <is>
          <t>L-2012-327132</t>
        </is>
      </c>
      <c r="D191" t="inlineStr">
        <is>
          <t>1027390439</t>
        </is>
      </c>
      <c r="E191" t="inlineStr">
        <is>
          <t>Aa</t>
        </is>
      </c>
      <c r="F191" t="inlineStr">
        <is>
          <t>https://portal.dnb.de/opac.htm?method=simpleSearch&amp;cqlMode=true&amp;query=idn%3D1027390439</t>
        </is>
      </c>
      <c r="G191" t="inlineStr">
        <is>
          <t>III 6, 47</t>
        </is>
      </c>
      <c r="H191" t="inlineStr">
        <is>
          <t>III 6, 47</t>
        </is>
      </c>
      <c r="I191" t="inlineStr"/>
      <c r="J191" t="inlineStr">
        <is>
          <t>Gewebeeinband</t>
        </is>
      </c>
      <c r="K191" t="inlineStr">
        <is>
          <t>bis 35 cm</t>
        </is>
      </c>
      <c r="L191" t="inlineStr">
        <is>
          <t>180°</t>
        </is>
      </c>
      <c r="M191" t="inlineStr">
        <is>
          <t>hohler Rücken</t>
        </is>
      </c>
      <c r="N191" t="inlineStr"/>
      <c r="O191" t="inlineStr">
        <is>
          <t>Archivkarton</t>
        </is>
      </c>
      <c r="P191" t="inlineStr">
        <is>
          <t>Nein</t>
        </is>
      </c>
      <c r="Q191" t="n">
        <v>0</v>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n">
        <v>0</v>
      </c>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b">
        <v>1</v>
      </c>
      <c r="B192" t="n">
        <v>188</v>
      </c>
      <c r="C192" t="inlineStr">
        <is>
          <t>L-1513-320046397</t>
        </is>
      </c>
      <c r="D192" t="inlineStr">
        <is>
          <t>1068927240</t>
        </is>
      </c>
      <c r="E192" t="inlineStr">
        <is>
          <t>Aa</t>
        </is>
      </c>
      <c r="F192" t="inlineStr">
        <is>
          <t>https://portal.dnb.de/opac.htm?method=simpleSearch&amp;cqlMode=true&amp;query=idn%3D1068927240</t>
        </is>
      </c>
      <c r="G192" t="inlineStr">
        <is>
          <t>III 6, 48 - Fragm.</t>
        </is>
      </c>
      <c r="H192" t="inlineStr">
        <is>
          <t>III 6, 48 - Fragm.</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n">
        <v>0</v>
      </c>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b">
        <v>1</v>
      </c>
      <c r="B193" t="n">
        <v>192</v>
      </c>
      <c r="C193" t="inlineStr">
        <is>
          <t>L-1542-315494409</t>
        </is>
      </c>
      <c r="D193" t="inlineStr">
        <is>
          <t>1066964181</t>
        </is>
      </c>
      <c r="E193" t="inlineStr">
        <is>
          <t>Aaf</t>
        </is>
      </c>
      <c r="F193" t="inlineStr">
        <is>
          <t>https://portal.dnb.de/opac.htm?method=simpleSearch&amp;cqlMode=true&amp;query=idn%3D1066964181</t>
        </is>
      </c>
      <c r="G193" t="inlineStr">
        <is>
          <t>III 7, 1</t>
        </is>
      </c>
      <c r="H193" t="inlineStr">
        <is>
          <t>III 7, 1</t>
        </is>
      </c>
      <c r="I193" t="inlineStr">
        <is>
          <t>X</t>
        </is>
      </c>
      <c r="J193" t="inlineStr">
        <is>
          <t>Pergamentband, Schließen, erhabene Buchbeschläge</t>
        </is>
      </c>
      <c r="K193" t="inlineStr">
        <is>
          <t>bis 25 cm</t>
        </is>
      </c>
      <c r="L193" t="inlineStr">
        <is>
          <t>180°</t>
        </is>
      </c>
      <c r="M193" t="inlineStr"/>
      <c r="N193" t="inlineStr"/>
      <c r="O193" t="inlineStr">
        <is>
          <t>Kassette</t>
        </is>
      </c>
      <c r="P193" t="inlineStr">
        <is>
          <t>Nein</t>
        </is>
      </c>
      <c r="Q193" t="n">
        <v>3</v>
      </c>
      <c r="R193" t="inlineStr"/>
      <c r="S193" t="inlineStr">
        <is>
          <t>Einband und Buchblock jeweils einzeln im Archivkarton</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n">
        <v>0</v>
      </c>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b">
        <v>1</v>
      </c>
      <c r="B194" t="n">
        <v>193</v>
      </c>
      <c r="C194" t="inlineStr">
        <is>
          <t>L-1555-315487259</t>
        </is>
      </c>
      <c r="D194" t="inlineStr">
        <is>
          <t>1066956596</t>
        </is>
      </c>
      <c r="E194" t="inlineStr">
        <is>
          <t>Aaf</t>
        </is>
      </c>
      <c r="F194" t="inlineStr">
        <is>
          <t>https://portal.dnb.de/opac.htm?method=simpleSearch&amp;cqlMode=true&amp;query=idn%3D1066956596</t>
        </is>
      </c>
      <c r="G194" t="inlineStr">
        <is>
          <t>III 7, 2</t>
        </is>
      </c>
      <c r="H194" t="inlineStr">
        <is>
          <t>III 7, 2</t>
        </is>
      </c>
      <c r="I194" t="inlineStr">
        <is>
          <t>X</t>
        </is>
      </c>
      <c r="J194" t="inlineStr">
        <is>
          <t>Halbledereinband</t>
        </is>
      </c>
      <c r="K194" t="inlineStr">
        <is>
          <t>bis 25 cm</t>
        </is>
      </c>
      <c r="L194" t="inlineStr">
        <is>
          <t>80° bis 110°, einseitig digitalisierbar?</t>
        </is>
      </c>
      <c r="M194" t="inlineStr">
        <is>
          <t>fester Rücken mit Schmuckprägung, gefaltete Blätter</t>
        </is>
      </c>
      <c r="N194" t="inlineStr"/>
      <c r="O194" t="inlineStr">
        <is>
          <t xml:space="preserve">Papierumschlag </t>
        </is>
      </c>
      <c r="P194" t="inlineStr">
        <is>
          <t>Ja</t>
        </is>
      </c>
      <c r="Q194" t="n">
        <v>0</v>
      </c>
      <c r="R194" t="inlineStr"/>
      <c r="S194" t="inlineStr"/>
      <c r="T194" t="inlineStr"/>
      <c r="U194" t="inlineStr"/>
      <c r="V194" t="inlineStr"/>
      <c r="W194" t="inlineStr"/>
      <c r="X194" t="inlineStr"/>
      <c r="Y194" t="inlineStr"/>
      <c r="Z194" t="inlineStr"/>
      <c r="AA194" t="inlineStr">
        <is>
          <t>HL</t>
        </is>
      </c>
      <c r="AB194" t="inlineStr"/>
      <c r="AC194" t="inlineStr"/>
      <c r="AD194" t="inlineStr">
        <is>
          <t>f</t>
        </is>
      </c>
      <c r="AE194" t="inlineStr"/>
      <c r="AF194" t="inlineStr"/>
      <c r="AG194" t="inlineStr"/>
      <c r="AH194" t="inlineStr"/>
      <c r="AI194" t="inlineStr"/>
      <c r="AJ194" t="inlineStr">
        <is>
          <t>Pa</t>
        </is>
      </c>
      <c r="AK194" t="inlineStr"/>
      <c r="AL194" t="inlineStr"/>
      <c r="AM194" t="inlineStr"/>
      <c r="AN194" t="inlineStr"/>
      <c r="AO194" t="inlineStr"/>
      <c r="AP194" t="inlineStr"/>
      <c r="AQ194" t="inlineStr">
        <is>
          <t>x</t>
        </is>
      </c>
      <c r="AR194" t="inlineStr">
        <is>
          <t>B: 15x21
F: 33x42</t>
        </is>
      </c>
      <c r="AS194" t="inlineStr"/>
      <c r="AT194" t="inlineStr"/>
      <c r="AU194" t="inlineStr"/>
      <c r="AV194" t="inlineStr"/>
      <c r="AW194" t="inlineStr"/>
      <c r="AX194" t="inlineStr">
        <is>
          <t>80</t>
        </is>
      </c>
      <c r="AY194" t="inlineStr"/>
      <c r="AZ194" t="inlineStr"/>
      <c r="BA194" t="inlineStr"/>
      <c r="BB194" t="inlineStr">
        <is>
          <t>ja vor</t>
        </is>
      </c>
      <c r="BC194" t="n">
        <v>1</v>
      </c>
      <c r="BD194" t="inlineStr"/>
      <c r="BE194" t="inlineStr"/>
      <c r="BF194" t="inlineStr"/>
      <c r="BG194" t="inlineStr"/>
      <c r="BH194" t="inlineStr"/>
      <c r="BI194" t="inlineStr">
        <is>
          <t>x sauer</t>
        </is>
      </c>
      <c r="BJ194" t="inlineStr">
        <is>
          <t>x</t>
        </is>
      </c>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is>
          <t>x</t>
        </is>
      </c>
      <c r="CM194" t="inlineStr"/>
      <c r="CN194" t="inlineStr"/>
      <c r="CO194" t="inlineStr">
        <is>
          <t>x</t>
        </is>
      </c>
      <c r="CP194" t="inlineStr"/>
      <c r="CQ194" t="inlineStr"/>
      <c r="CR194" t="inlineStr"/>
      <c r="CS194" t="inlineStr"/>
      <c r="CT194" t="n">
        <v>1</v>
      </c>
      <c r="CU194" t="inlineStr"/>
    </row>
    <row r="195">
      <c r="A195" t="b">
        <v>1</v>
      </c>
      <c r="B195" t="n">
        <v>194</v>
      </c>
      <c r="C195" t="inlineStr">
        <is>
          <t>L-1556-315306424</t>
        </is>
      </c>
      <c r="D195" t="inlineStr">
        <is>
          <t>1066847134</t>
        </is>
      </c>
      <c r="E195" t="inlineStr">
        <is>
          <t>AaB</t>
        </is>
      </c>
      <c r="F195" t="inlineStr">
        <is>
          <t>https://portal.dnb.de/opac.htm?method=simpleSearch&amp;cqlMode=true&amp;query=idn%3D1066847134</t>
        </is>
      </c>
      <c r="G195" t="inlineStr">
        <is>
          <t>III 7, 3</t>
        </is>
      </c>
      <c r="H195" t="inlineStr">
        <is>
          <t>III 7, 3</t>
        </is>
      </c>
      <c r="I195" t="inlineStr">
        <is>
          <t>X</t>
        </is>
      </c>
      <c r="J195" t="inlineStr">
        <is>
          <t>Gewebeeinband, Schließen, erhabene Buchbeschläge</t>
        </is>
      </c>
      <c r="K195" t="inlineStr">
        <is>
          <t>bis 25 cm</t>
        </is>
      </c>
      <c r="L195" t="inlineStr">
        <is>
          <t>180°</t>
        </is>
      </c>
      <c r="M195" t="inlineStr">
        <is>
          <t>hohler Rücken</t>
        </is>
      </c>
      <c r="N195" t="inlineStr"/>
      <c r="O195" t="inlineStr">
        <is>
          <t>Buchschuh</t>
        </is>
      </c>
      <c r="P195" t="inlineStr">
        <is>
          <t>Nein</t>
        </is>
      </c>
      <c r="Q195" t="n">
        <v>0</v>
      </c>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n">
        <v>0</v>
      </c>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b">
        <v>1</v>
      </c>
      <c r="B196" t="n">
        <v>195</v>
      </c>
      <c r="C196" t="inlineStr">
        <is>
          <t>L-1557-315490152</t>
        </is>
      </c>
      <c r="D196" t="inlineStr">
        <is>
          <t>1066959625</t>
        </is>
      </c>
      <c r="E196" t="inlineStr">
        <is>
          <t>Aaf</t>
        </is>
      </c>
      <c r="F196" t="inlineStr">
        <is>
          <t>https://portal.dnb.de/opac.htm?method=simpleSearch&amp;cqlMode=true&amp;query=idn%3D1066959625</t>
        </is>
      </c>
      <c r="G196" t="inlineStr">
        <is>
          <t>III 7, 4</t>
        </is>
      </c>
      <c r="H196" t="inlineStr">
        <is>
          <t>III 7, 4</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n">
        <v>0</v>
      </c>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b">
        <v>1</v>
      </c>
      <c r="B197" t="n">
        <v>196</v>
      </c>
      <c r="C197" t="inlineStr">
        <is>
          <t>L-1540-315328770</t>
        </is>
      </c>
      <c r="D197" t="inlineStr">
        <is>
          <t>1066870896</t>
        </is>
      </c>
      <c r="E197" t="inlineStr">
        <is>
          <t>Aaf</t>
        </is>
      </c>
      <c r="F197" t="inlineStr">
        <is>
          <t>https://portal.dnb.de/opac.htm?method=simpleSearch&amp;cqlMode=true&amp;query=idn%3D1066870896</t>
        </is>
      </c>
      <c r="G197" t="inlineStr">
        <is>
          <t>III 8, 1</t>
        </is>
      </c>
      <c r="H197" t="inlineStr">
        <is>
          <t>III 8, 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n">
        <v>0</v>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b">
        <v>1</v>
      </c>
      <c r="B198" t="n">
        <v>197</v>
      </c>
      <c r="C198" t="inlineStr">
        <is>
          <t>L-1541-315183861</t>
        </is>
      </c>
      <c r="D198" t="inlineStr">
        <is>
          <t>1066761140</t>
        </is>
      </c>
      <c r="E198" t="inlineStr">
        <is>
          <t>Aaf</t>
        </is>
      </c>
      <c r="F198" t="inlineStr">
        <is>
          <t>https://portal.dnb.de/opac.htm?method=simpleSearch&amp;cqlMode=true&amp;query=idn%3D1066761140</t>
        </is>
      </c>
      <c r="G198" t="inlineStr">
        <is>
          <t>III 8, 2</t>
        </is>
      </c>
      <c r="H198" t="inlineStr">
        <is>
          <t>III 8, 2</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n">
        <v>0</v>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b">
        <v>1</v>
      </c>
      <c r="B199" t="n">
        <v>198</v>
      </c>
      <c r="C199" t="inlineStr">
        <is>
          <t>L-1542-315330813</t>
        </is>
      </c>
      <c r="D199" t="inlineStr">
        <is>
          <t>1066873054</t>
        </is>
      </c>
      <c r="E199" t="inlineStr">
        <is>
          <t>Aaf</t>
        </is>
      </c>
      <c r="F199" t="inlineStr">
        <is>
          <t>https://portal.dnb.de/opac.htm?method=simpleSearch&amp;cqlMode=true&amp;query=idn%3D1066873054</t>
        </is>
      </c>
      <c r="G199" t="inlineStr">
        <is>
          <t>III 8, 3</t>
        </is>
      </c>
      <c r="H199" t="inlineStr">
        <is>
          <t>III 8, 3</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n">
        <v>0</v>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b">
        <v>1</v>
      </c>
      <c r="B200" t="n">
        <v>199</v>
      </c>
      <c r="C200" t="inlineStr">
        <is>
          <t>L-1939-315298626</t>
        </is>
      </c>
      <c r="D200" t="inlineStr">
        <is>
          <t>1066838550</t>
        </is>
      </c>
      <c r="E200" t="inlineStr">
        <is>
          <t>Aaf</t>
        </is>
      </c>
      <c r="F200" t="inlineStr">
        <is>
          <t>https://portal.dnb.de/opac.htm?method=simpleSearch&amp;cqlMode=true&amp;query=idn%3D1066838550</t>
        </is>
      </c>
      <c r="G200" t="inlineStr">
        <is>
          <t>III 9, 1</t>
        </is>
      </c>
      <c r="H200" t="inlineStr">
        <is>
          <t>III 9, 1</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n">
        <v>0</v>
      </c>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b">
        <v>0</v>
      </c>
      <c r="B201" t="n">
        <v>200</v>
      </c>
      <c r="C201" t="inlineStr">
        <is>
          <t>L-1543-315487356</t>
        </is>
      </c>
      <c r="D201" t="inlineStr">
        <is>
          <t>1066956715</t>
        </is>
      </c>
      <c r="E201" t="inlineStr"/>
      <c r="F201" t="inlineStr">
        <is>
          <t>https://portal.dnb.de/opac.htm?method=simpleSearch&amp;cqlMode=true&amp;query=idn%3D1066956715</t>
        </is>
      </c>
      <c r="G201" t="inlineStr">
        <is>
          <t>III 10, 1</t>
        </is>
      </c>
      <c r="H201" t="inlineStr"/>
      <c r="I201" t="inlineStr">
        <is>
          <t>X</t>
        </is>
      </c>
      <c r="J201" t="inlineStr">
        <is>
          <t>Pergamentband</t>
        </is>
      </c>
      <c r="K201" t="inlineStr">
        <is>
          <t>bis 35 cm</t>
        </is>
      </c>
      <c r="L201" t="inlineStr">
        <is>
          <t>180°</t>
        </is>
      </c>
      <c r="M201" t="inlineStr">
        <is>
          <t>hohler Rücken</t>
        </is>
      </c>
      <c r="N201" t="inlineStr"/>
      <c r="O201" t="inlineStr">
        <is>
          <t>Kassette</t>
        </is>
      </c>
      <c r="P201" t="inlineStr">
        <is>
          <t>Nein</t>
        </is>
      </c>
      <c r="Q201" t="n">
        <v>3</v>
      </c>
      <c r="R201" t="inlineStr"/>
      <c r="S201" t="inlineStr"/>
      <c r="T201" t="inlineStr"/>
      <c r="U201" t="inlineStr"/>
      <c r="V201" t="inlineStr"/>
      <c r="W201" t="inlineStr"/>
      <c r="X201" t="inlineStr"/>
      <c r="Y201" t="inlineStr"/>
      <c r="Z201" t="inlineStr"/>
      <c r="AA201" t="inlineStr">
        <is>
          <t>Pg</t>
        </is>
      </c>
      <c r="AB201" t="inlineStr"/>
      <c r="AC201" t="inlineStr"/>
      <c r="AD201" t="inlineStr">
        <is>
          <t>h</t>
        </is>
      </c>
      <c r="AE201" t="inlineStr"/>
      <c r="AF201" t="inlineStr"/>
      <c r="AG201" t="inlineStr"/>
      <c r="AH201" t="inlineStr"/>
      <c r="AI201" t="inlineStr"/>
      <c r="AJ201" t="inlineStr">
        <is>
          <t>Pa</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80</t>
        </is>
      </c>
      <c r="AY201" t="inlineStr"/>
      <c r="AZ201" t="inlineStr"/>
      <c r="BA201" t="inlineStr"/>
      <c r="BB201" t="inlineStr">
        <is>
          <t>n</t>
        </is>
      </c>
      <c r="BC201" t="n">
        <v>0</v>
      </c>
      <c r="BD201" t="inlineStr"/>
      <c r="BE201" t="inlineStr">
        <is>
          <t>Gewebe</t>
        </is>
      </c>
      <c r="BF201" t="inlineStr"/>
      <c r="BG201" t="inlineStr"/>
      <c r="BH201" t="inlineStr"/>
      <c r="BI201" t="inlineStr"/>
      <c r="BJ201" t="inlineStr"/>
      <c r="BK201" t="inlineStr">
        <is>
          <t>Schaden stabil</t>
        </is>
      </c>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b">
        <v>1</v>
      </c>
      <c r="B202" t="inlineStr"/>
      <c r="C202" t="inlineStr">
        <is>
          <t>L-9999-414746600</t>
        </is>
      </c>
      <c r="D202" t="inlineStr">
        <is>
          <t>1138241385</t>
        </is>
      </c>
      <c r="E202" t="inlineStr">
        <is>
          <t>Qd</t>
        </is>
      </c>
      <c r="F202" t="inlineStr"/>
      <c r="G202" t="inlineStr">
        <is>
          <t>III 10, 1</t>
        </is>
      </c>
      <c r="H202" t="inlineStr">
        <is>
          <t>III 10, 1</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b">
        <v>0</v>
      </c>
      <c r="B203" t="n">
        <v>201</v>
      </c>
      <c r="C203" t="inlineStr">
        <is>
          <t>L-1545-667831827</t>
        </is>
      </c>
      <c r="D203" t="inlineStr">
        <is>
          <t>1207426016</t>
        </is>
      </c>
      <c r="E203" t="inlineStr"/>
      <c r="F203" t="inlineStr">
        <is>
          <t>https://portal.dnb.de/opac.htm?method=simpleSearch&amp;cqlMode=true&amp;query=idn%3D1207426016</t>
        </is>
      </c>
      <c r="G203" t="inlineStr">
        <is>
          <t>III 10, 1 (1. angebundenes Werk)</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n">
        <v>0</v>
      </c>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b">
        <v>0</v>
      </c>
      <c r="B204" t="n">
        <v>202</v>
      </c>
      <c r="C204" t="inlineStr">
        <is>
          <t>L-1547-668126027</t>
        </is>
      </c>
      <c r="D204" t="inlineStr">
        <is>
          <t>1207571555</t>
        </is>
      </c>
      <c r="E204" t="inlineStr"/>
      <c r="F204" t="inlineStr">
        <is>
          <t>https://portal.dnb.de/opac.htm?method=simpleSearch&amp;cqlMode=true&amp;query=idn%3D1207571555</t>
        </is>
      </c>
      <c r="G204" t="inlineStr">
        <is>
          <t>III 10, 1 (2. angebundenes Werk)</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n">
        <v>0</v>
      </c>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b">
        <v>1</v>
      </c>
      <c r="B205" t="n">
        <v>1198</v>
      </c>
      <c r="C205" t="inlineStr">
        <is>
          <t>L-1539-170700631</t>
        </is>
      </c>
      <c r="D205" t="inlineStr">
        <is>
          <t>100048369X</t>
        </is>
      </c>
      <c r="E205" t="inlineStr">
        <is>
          <t>Aal</t>
        </is>
      </c>
      <c r="F205" t="inlineStr">
        <is>
          <t>https://portal.dnb.de/opac.htm?method=simpleSearch&amp;cqlMode=true&amp;query=idn%3D100048369X</t>
        </is>
      </c>
      <c r="G205" t="inlineStr">
        <is>
          <t>III 11 D, 1</t>
        </is>
      </c>
      <c r="H205" t="inlineStr">
        <is>
          <t>III 11 D, 1</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n">
        <v>0</v>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b">
        <v>1</v>
      </c>
      <c r="B206" t="n">
        <v>1199</v>
      </c>
      <c r="C206" t="inlineStr">
        <is>
          <t>L-1539-170700836</t>
        </is>
      </c>
      <c r="D206" t="inlineStr">
        <is>
          <t>100048369X</t>
        </is>
      </c>
      <c r="E206" t="inlineStr">
        <is>
          <t>Aal</t>
        </is>
      </c>
      <c r="F206" t="inlineStr">
        <is>
          <t>https://portal.dnb.de/opac.htm?method=simpleSearch&amp;cqlMode=true&amp;query=idn%3D100048369X</t>
        </is>
      </c>
      <c r="G206" t="inlineStr">
        <is>
          <t>III 11 D, 1 a</t>
        </is>
      </c>
      <c r="H206" t="inlineStr">
        <is>
          <t>III 11 D, 1 a</t>
        </is>
      </c>
      <c r="I206" t="inlineStr"/>
      <c r="J206" t="inlineStr"/>
      <c r="K206" t="inlineStr">
        <is>
          <t>bis 25 cm</t>
        </is>
      </c>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is>
          <t>HPg</t>
        </is>
      </c>
      <c r="AB206" t="inlineStr"/>
      <c r="AC206" t="inlineStr">
        <is>
          <t>x</t>
        </is>
      </c>
      <c r="AD206" t="inlineStr">
        <is>
          <t>h/E</t>
        </is>
      </c>
      <c r="AE206" t="inlineStr"/>
      <c r="AF206" t="inlineStr"/>
      <c r="AG206" t="inlineStr"/>
      <c r="AH206" t="inlineStr"/>
      <c r="AI206" t="inlineStr"/>
      <c r="AJ206" t="inlineStr">
        <is>
          <t>Pa</t>
        </is>
      </c>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is>
          <t>110</t>
        </is>
      </c>
      <c r="AY206" t="inlineStr"/>
      <c r="AZ206" t="inlineStr"/>
      <c r="BA206" t="inlineStr"/>
      <c r="BB206" t="inlineStr">
        <is>
          <t>n</t>
        </is>
      </c>
      <c r="BC206" t="n">
        <v>0</v>
      </c>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b">
        <v>1</v>
      </c>
      <c r="B207" t="n">
        <v>203</v>
      </c>
      <c r="C207" t="inlineStr">
        <is>
          <t>L-1557-315334738</t>
        </is>
      </c>
      <c r="D207" t="inlineStr">
        <is>
          <t>1066877033</t>
        </is>
      </c>
      <c r="E207" t="inlineStr">
        <is>
          <t>Aaf</t>
        </is>
      </c>
      <c r="F207" t="inlineStr">
        <is>
          <t>https://portal.dnb.de/opac.htm?method=simpleSearch&amp;cqlMode=true&amp;query=idn%3D1066877033</t>
        </is>
      </c>
      <c r="G207" t="inlineStr">
        <is>
          <t>III 11, 1</t>
        </is>
      </c>
      <c r="H207" t="inlineStr">
        <is>
          <t>III 11, 1</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n">
        <v>0</v>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b">
        <v>0</v>
      </c>
      <c r="B208" t="n">
        <v>204</v>
      </c>
      <c r="C208" t="inlineStr">
        <is>
          <t>L-1523-315469307</t>
        </is>
      </c>
      <c r="D208" t="inlineStr">
        <is>
          <t>1066941653</t>
        </is>
      </c>
      <c r="E208" t="inlineStr">
        <is>
          <t>Aaf</t>
        </is>
      </c>
      <c r="F208" t="inlineStr">
        <is>
          <t>https://portal.dnb.de/opac.htm?method=simpleSearch&amp;cqlMode=true&amp;query=idn%3D1066941653</t>
        </is>
      </c>
      <c r="G208" t="inlineStr">
        <is>
          <t>III 12, 1</t>
        </is>
      </c>
      <c r="H208" t="inlineStr">
        <is>
          <t>III 12, 1</t>
        </is>
      </c>
      <c r="I208" t="inlineStr"/>
      <c r="J208" t="inlineStr">
        <is>
          <t>Halbledereinband, Schließen, erhabene Buchbeschläge</t>
        </is>
      </c>
      <c r="K208" t="inlineStr">
        <is>
          <t>bis 25 cm</t>
        </is>
      </c>
      <c r="L208" t="inlineStr">
        <is>
          <t>180°</t>
        </is>
      </c>
      <c r="M208" t="inlineStr">
        <is>
          <t>hohler Rücken</t>
        </is>
      </c>
      <c r="N208" t="inlineStr"/>
      <c r="O208" t="inlineStr">
        <is>
          <t>Buchschuh</t>
        </is>
      </c>
      <c r="P208" t="inlineStr">
        <is>
          <t>Nein</t>
        </is>
      </c>
      <c r="Q208" t="n">
        <v>0</v>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n">
        <v>0</v>
      </c>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b">
        <v>1</v>
      </c>
      <c r="B209" t="inlineStr"/>
      <c r="C209" t="inlineStr">
        <is>
          <t>L-1523-848039629</t>
        </is>
      </c>
      <c r="D209" t="inlineStr">
        <is>
          <t>1272478661</t>
        </is>
      </c>
      <c r="E209" t="inlineStr"/>
      <c r="F209" t="inlineStr"/>
      <c r="G209" t="inlineStr">
        <is>
          <t>III 12, 1</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b">
        <v>0</v>
      </c>
      <c r="B210" t="n">
        <v>207</v>
      </c>
      <c r="C210" t="inlineStr">
        <is>
          <t>L-1870-370531019</t>
        </is>
      </c>
      <c r="D210" t="inlineStr">
        <is>
          <t>10730419</t>
        </is>
      </c>
      <c r="E210" t="inlineStr"/>
      <c r="F210" t="inlineStr">
        <is>
          <t>https://portal.dnb.de/opac.htm?method=simpleSearch&amp;cqlMode=true&amp;query=idn%3D10730419</t>
        </is>
      </c>
      <c r="G210" t="inlineStr">
        <is>
          <t>III 12, 1 (angebunden)</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n">
        <v>0</v>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b">
        <v>1</v>
      </c>
      <c r="B211" t="n">
        <v>205</v>
      </c>
      <c r="C211" t="inlineStr">
        <is>
          <t>L-1523-315488174</t>
        </is>
      </c>
      <c r="D211" t="inlineStr">
        <is>
          <t>1066957541</t>
        </is>
      </c>
      <c r="E211" t="inlineStr">
        <is>
          <t>Aaf</t>
        </is>
      </c>
      <c r="F211" t="inlineStr">
        <is>
          <t>https://portal.dnb.de/opac.htm?method=simpleSearch&amp;cqlMode=true&amp;query=idn%3D1066957541</t>
        </is>
      </c>
      <c r="G211" t="inlineStr">
        <is>
          <t>III 12, 2</t>
        </is>
      </c>
      <c r="H211" t="inlineStr">
        <is>
          <t>III 12, 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n">
        <v>0</v>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b">
        <v>1</v>
      </c>
      <c r="B212" t="n">
        <v>206</v>
      </c>
      <c r="C212" t="inlineStr">
        <is>
          <t>L-1519-315488638</t>
        </is>
      </c>
      <c r="D212" t="inlineStr">
        <is>
          <t>1066957991</t>
        </is>
      </c>
      <c r="E212" t="inlineStr">
        <is>
          <t>Aaf</t>
        </is>
      </c>
      <c r="F212" t="inlineStr">
        <is>
          <t>https://portal.dnb.de/opac.htm?method=simpleSearch&amp;cqlMode=true&amp;query=idn%3D1066957991</t>
        </is>
      </c>
      <c r="G212" t="inlineStr">
        <is>
          <t>III 12, 3</t>
        </is>
      </c>
      <c r="H212" t="inlineStr">
        <is>
          <t>III 12, 3</t>
        </is>
      </c>
      <c r="I212" t="inlineStr">
        <is>
          <t>X</t>
        </is>
      </c>
      <c r="J212" t="inlineStr">
        <is>
          <t>Halbgewebeband</t>
        </is>
      </c>
      <c r="K212" t="inlineStr">
        <is>
          <t>bis 25 cm</t>
        </is>
      </c>
      <c r="L212" t="inlineStr">
        <is>
          <t>180°</t>
        </is>
      </c>
      <c r="M212" t="inlineStr"/>
      <c r="N212" t="inlineStr"/>
      <c r="O212" t="inlineStr"/>
      <c r="P212" t="inlineStr">
        <is>
          <t>Signaturfahne austauschen</t>
        </is>
      </c>
      <c r="Q212" t="n">
        <v>0</v>
      </c>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n">
        <v>0</v>
      </c>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b">
        <v>1</v>
      </c>
      <c r="B213" t="n">
        <v>208</v>
      </c>
      <c r="C213" t="inlineStr">
        <is>
          <t>L-1520-315338350</t>
        </is>
      </c>
      <c r="D213" t="inlineStr">
        <is>
          <t>1066880867</t>
        </is>
      </c>
      <c r="E213" t="inlineStr">
        <is>
          <t>Aaf</t>
        </is>
      </c>
      <c r="F213" t="inlineStr">
        <is>
          <t>https://portal.dnb.de/opac.htm?method=simpleSearch&amp;cqlMode=true&amp;query=idn%3D1066880867</t>
        </is>
      </c>
      <c r="G213" t="inlineStr">
        <is>
          <t>III 13, 1</t>
        </is>
      </c>
      <c r="H213" t="inlineStr">
        <is>
          <t>III 13, 1</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n">
        <v>0</v>
      </c>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b">
        <v>1</v>
      </c>
      <c r="B214" t="n">
        <v>209</v>
      </c>
      <c r="C214" t="inlineStr">
        <is>
          <t>L-1545-406971099</t>
        </is>
      </c>
      <c r="D214" t="inlineStr">
        <is>
          <t>1132654785</t>
        </is>
      </c>
      <c r="E214" t="inlineStr">
        <is>
          <t>Af</t>
        </is>
      </c>
      <c r="F214" t="inlineStr">
        <is>
          <t>https://portal.dnb.de/opac.htm?method=simpleSearch&amp;cqlMode=true&amp;query=idn%3D1132654785</t>
        </is>
      </c>
      <c r="G214" t="inlineStr">
        <is>
          <t>III 14, 1</t>
        </is>
      </c>
      <c r="H214" t="inlineStr">
        <is>
          <t>III 14, 1</t>
        </is>
      </c>
      <c r="I214" t="inlineStr">
        <is>
          <t>X</t>
        </is>
      </c>
      <c r="J214" t="inlineStr">
        <is>
          <t>Halbledereinband, Schließen, erhabene Buchbeschläge</t>
        </is>
      </c>
      <c r="K214" t="inlineStr">
        <is>
          <t>bis 35 cm</t>
        </is>
      </c>
      <c r="L214" t="inlineStr">
        <is>
          <t>180°</t>
        </is>
      </c>
      <c r="M214" t="inlineStr">
        <is>
          <t>fester Rücken mit Schmuckprägung</t>
        </is>
      </c>
      <c r="N214" t="inlineStr"/>
      <c r="O214" t="inlineStr">
        <is>
          <t>Buchschuh</t>
        </is>
      </c>
      <c r="P214" t="inlineStr">
        <is>
          <t>Nein</t>
        </is>
      </c>
      <c r="Q214" t="n">
        <v>2</v>
      </c>
      <c r="R214" t="inlineStr"/>
      <c r="S214" t="inlineStr"/>
      <c r="T214" t="inlineStr"/>
      <c r="U214" t="inlineStr"/>
      <c r="V214" t="inlineStr"/>
      <c r="W214" t="inlineStr"/>
      <c r="X214" t="inlineStr"/>
      <c r="Y214" t="inlineStr"/>
      <c r="Z214" t="inlineStr"/>
      <c r="AA214" t="inlineStr">
        <is>
          <t>HL</t>
        </is>
      </c>
      <c r="AB214" t="inlineStr">
        <is>
          <t>x</t>
        </is>
      </c>
      <c r="AC214" t="inlineStr"/>
      <c r="AD214" t="inlineStr">
        <is>
          <t>h/E</t>
        </is>
      </c>
      <c r="AE214" t="inlineStr"/>
      <c r="AF214" t="inlineStr"/>
      <c r="AG214" t="inlineStr"/>
      <c r="AH214" t="inlineStr"/>
      <c r="AI214" t="inlineStr"/>
      <c r="AJ214" t="inlineStr">
        <is>
          <t>Pa</t>
        </is>
      </c>
      <c r="AK214" t="inlineStr">
        <is>
          <t>x</t>
        </is>
      </c>
      <c r="AL214" t="inlineStr"/>
      <c r="AM214" t="inlineStr"/>
      <c r="AN214" t="inlineStr"/>
      <c r="AO214" t="inlineStr"/>
      <c r="AP214" t="inlineStr"/>
      <c r="AQ214" t="inlineStr"/>
      <c r="AR214" t="inlineStr"/>
      <c r="AS214" t="inlineStr"/>
      <c r="AT214" t="inlineStr"/>
      <c r="AU214" t="inlineStr"/>
      <c r="AV214" t="inlineStr"/>
      <c r="AW214" t="inlineStr"/>
      <c r="AX214" t="inlineStr">
        <is>
          <t>110</t>
        </is>
      </c>
      <c r="AY214" t="inlineStr"/>
      <c r="AZ214" t="inlineStr"/>
      <c r="BA214" t="inlineStr"/>
      <c r="BB214" t="inlineStr">
        <is>
          <t>n</t>
        </is>
      </c>
      <c r="BC214" t="n">
        <v>0</v>
      </c>
      <c r="BD214" t="inlineStr"/>
      <c r="BE214" t="inlineStr"/>
      <c r="BF214" t="inlineStr"/>
      <c r="BG214" t="inlineStr">
        <is>
          <t>x</t>
        </is>
      </c>
      <c r="BH214" t="inlineStr"/>
      <c r="BI214" t="inlineStr"/>
      <c r="BJ214" t="inlineStr"/>
      <c r="BK214" t="inlineStr">
        <is>
          <t>Schaden stabil</t>
        </is>
      </c>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b">
        <v>1</v>
      </c>
      <c r="B215" t="n">
        <v>210</v>
      </c>
      <c r="C215" t="inlineStr">
        <is>
          <t>L-1506-315066989</t>
        </is>
      </c>
      <c r="D215" t="inlineStr">
        <is>
          <t>1066678340</t>
        </is>
      </c>
      <c r="E215" t="inlineStr">
        <is>
          <t>Aaf</t>
        </is>
      </c>
      <c r="F215" t="inlineStr">
        <is>
          <t>https://portal.dnb.de/opac.htm?method=simpleSearch&amp;cqlMode=true&amp;query=idn%3D1066678340</t>
        </is>
      </c>
      <c r="G215" t="inlineStr">
        <is>
          <t>III 15, 1</t>
        </is>
      </c>
      <c r="H215" t="inlineStr">
        <is>
          <t>III 15, 1</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n">
        <v>0</v>
      </c>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b">
        <v>1</v>
      </c>
      <c r="B216" t="n">
        <v>211</v>
      </c>
      <c r="C216" t="inlineStr">
        <is>
          <t>L-1510-315468580</t>
        </is>
      </c>
      <c r="D216" t="inlineStr">
        <is>
          <t>1066940827</t>
        </is>
      </c>
      <c r="E216" t="inlineStr">
        <is>
          <t>Aaf</t>
        </is>
      </c>
      <c r="F216" t="inlineStr">
        <is>
          <t>https://portal.dnb.de/opac.htm?method=simpleSearch&amp;cqlMode=true&amp;query=idn%3D1066940827</t>
        </is>
      </c>
      <c r="G216" t="inlineStr">
        <is>
          <t>III 17, 1</t>
        </is>
      </c>
      <c r="H216" t="inlineStr">
        <is>
          <t>III 17, 1</t>
        </is>
      </c>
      <c r="I216" t="inlineStr"/>
      <c r="J216" t="inlineStr"/>
      <c r="K216" t="inlineStr">
        <is>
          <t>bis 35 cm</t>
        </is>
      </c>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is>
          <t>HL</t>
        </is>
      </c>
      <c r="AB216" t="inlineStr">
        <is>
          <t>x</t>
        </is>
      </c>
      <c r="AC216" t="inlineStr"/>
      <c r="AD216" t="inlineStr">
        <is>
          <t>h/E</t>
        </is>
      </c>
      <c r="AE216" t="inlineStr"/>
      <c r="AF216" t="inlineStr">
        <is>
          <t>x</t>
        </is>
      </c>
      <c r="AG216" t="inlineStr"/>
      <c r="AH216" t="inlineStr"/>
      <c r="AI216" t="inlineStr"/>
      <c r="AJ216" t="inlineStr">
        <is>
          <t>Pa</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110</t>
        </is>
      </c>
      <c r="AY216" t="inlineStr"/>
      <c r="AZ216" t="inlineStr"/>
      <c r="BA216" t="inlineStr"/>
      <c r="BB216" t="inlineStr">
        <is>
          <t>n</t>
        </is>
      </c>
      <c r="BC216" t="n">
        <v>0</v>
      </c>
      <c r="BD216" t="inlineStr"/>
      <c r="BE216" t="inlineStr"/>
      <c r="BF216" t="inlineStr"/>
      <c r="BG216" t="inlineStr">
        <is>
          <t>x</t>
        </is>
      </c>
      <c r="BH216" t="inlineStr"/>
      <c r="BI216" t="inlineStr"/>
      <c r="BJ216" t="inlineStr"/>
      <c r="BK216" t="inlineStr">
        <is>
          <t>Schaden stabil</t>
        </is>
      </c>
      <c r="BL216" t="inlineStr">
        <is>
          <t>x 110</t>
        </is>
      </c>
      <c r="BM216" t="inlineStr">
        <is>
          <t>Umschlag (Leder pudert)</t>
        </is>
      </c>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b">
        <v>1</v>
      </c>
      <c r="B217" t="n">
        <v>212</v>
      </c>
      <c r="C217" t="inlineStr">
        <is>
          <t>L-1543-153967803</t>
        </is>
      </c>
      <c r="D217" t="inlineStr">
        <is>
          <t>993906184</t>
        </is>
      </c>
      <c r="E217" t="inlineStr">
        <is>
          <t>Aal</t>
        </is>
      </c>
      <c r="F217" t="inlineStr">
        <is>
          <t>https://portal.dnb.de/opac.htm?method=simpleSearch&amp;cqlMode=true&amp;query=idn%3D993906184</t>
        </is>
      </c>
      <c r="G217" t="inlineStr">
        <is>
          <t>III 18, 1</t>
        </is>
      </c>
      <c r="H217" t="inlineStr">
        <is>
          <t>III 18, 1</t>
        </is>
      </c>
      <c r="I217" t="inlineStr">
        <is>
          <t>X</t>
        </is>
      </c>
      <c r="J217" t="inlineStr">
        <is>
          <t>Pergamentband, Schließen, erhabene Buchbeschläge</t>
        </is>
      </c>
      <c r="K217" t="inlineStr">
        <is>
          <t>bis 25 cm</t>
        </is>
      </c>
      <c r="L217" t="inlineStr">
        <is>
          <t>180°</t>
        </is>
      </c>
      <c r="M217" t="inlineStr">
        <is>
          <t>hohler Rücken</t>
        </is>
      </c>
      <c r="N217" t="inlineStr"/>
      <c r="O217" t="inlineStr">
        <is>
          <t>Buchschuh</t>
        </is>
      </c>
      <c r="P217" t="inlineStr">
        <is>
          <t>Nein</t>
        </is>
      </c>
      <c r="Q217" t="n">
        <v>0</v>
      </c>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n">
        <v>0</v>
      </c>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b">
        <v>1</v>
      </c>
      <c r="B218" t="n">
        <v>213</v>
      </c>
      <c r="C218" t="inlineStr">
        <is>
          <t>L-1550-153916583</t>
        </is>
      </c>
      <c r="D218" t="inlineStr">
        <is>
          <t>993862659</t>
        </is>
      </c>
      <c r="E218" t="inlineStr">
        <is>
          <t>Aal</t>
        </is>
      </c>
      <c r="F218" t="inlineStr">
        <is>
          <t>https://portal.dnb.de/opac.htm?method=simpleSearch&amp;cqlMode=true&amp;query=idn%3D993862659</t>
        </is>
      </c>
      <c r="G218" t="inlineStr">
        <is>
          <t>III 20, 1</t>
        </is>
      </c>
      <c r="H218" t="inlineStr">
        <is>
          <t>III 20, 1</t>
        </is>
      </c>
      <c r="I218" t="inlineStr">
        <is>
          <t>X</t>
        </is>
      </c>
      <c r="J218" t="inlineStr">
        <is>
          <t>Papier- oder Pappeinband</t>
        </is>
      </c>
      <c r="K218" t="inlineStr">
        <is>
          <t>bis 25 cm</t>
        </is>
      </c>
      <c r="L218" t="inlineStr">
        <is>
          <t>180°</t>
        </is>
      </c>
      <c r="M218" t="inlineStr">
        <is>
          <t>hohler Rücken</t>
        </is>
      </c>
      <c r="N218" t="inlineStr"/>
      <c r="O218" t="inlineStr"/>
      <c r="P218" t="inlineStr"/>
      <c r="Q218" t="n">
        <v>1</v>
      </c>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n">
        <v>0</v>
      </c>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b">
        <v>1</v>
      </c>
      <c r="B219" t="n">
        <v>214</v>
      </c>
      <c r="C219" t="inlineStr">
        <is>
          <t>L-1551-315492651</t>
        </is>
      </c>
      <c r="D219" t="inlineStr">
        <is>
          <t>1066962251</t>
        </is>
      </c>
      <c r="E219" t="inlineStr">
        <is>
          <t>Aaf</t>
        </is>
      </c>
      <c r="F219" t="inlineStr">
        <is>
          <t>https://portal.dnb.de/opac.htm?method=simpleSearch&amp;cqlMode=true&amp;query=idn%3D1066962251</t>
        </is>
      </c>
      <c r="G219" t="inlineStr">
        <is>
          <t>III 20, 2</t>
        </is>
      </c>
      <c r="H219" t="inlineStr">
        <is>
          <t>III 20, 2</t>
        </is>
      </c>
      <c r="I219" t="inlineStr">
        <is>
          <t>x</t>
        </is>
      </c>
      <c r="J219" t="inlineStr">
        <is>
          <t>Halbgewebeband</t>
        </is>
      </c>
      <c r="K219" t="inlineStr">
        <is>
          <t>bis 25 cm</t>
        </is>
      </c>
      <c r="L219" t="inlineStr">
        <is>
          <t>180°</t>
        </is>
      </c>
      <c r="M219" t="inlineStr"/>
      <c r="N219" t="inlineStr"/>
      <c r="O219" t="inlineStr"/>
      <c r="P219" t="inlineStr"/>
      <c r="Q219" t="n">
        <v>0</v>
      </c>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n">
        <v>0</v>
      </c>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b">
        <v>1</v>
      </c>
      <c r="B220" t="n">
        <v>215</v>
      </c>
      <c r="C220" t="inlineStr">
        <is>
          <t>L-1501-31533228X</t>
        </is>
      </c>
      <c r="D220" t="inlineStr">
        <is>
          <t>1066874492</t>
        </is>
      </c>
      <c r="E220" t="inlineStr">
        <is>
          <t>Aaf</t>
        </is>
      </c>
      <c r="F220" t="inlineStr">
        <is>
          <t>https://portal.dnb.de/opac.htm?method=simpleSearch&amp;cqlMode=true&amp;query=idn%3D1066874492</t>
        </is>
      </c>
      <c r="G220" t="inlineStr">
        <is>
          <t>III 21, 1</t>
        </is>
      </c>
      <c r="H220" t="inlineStr">
        <is>
          <t>III 21, 1</t>
        </is>
      </c>
      <c r="I220" t="inlineStr">
        <is>
          <t>x</t>
        </is>
      </c>
      <c r="J220" t="inlineStr">
        <is>
          <t>Halbledereinband, Schließen, erhabene Buchbeschläge</t>
        </is>
      </c>
      <c r="K220" t="inlineStr">
        <is>
          <t>bis 25 cm</t>
        </is>
      </c>
      <c r="L220" t="inlineStr">
        <is>
          <t>180°</t>
        </is>
      </c>
      <c r="M220" t="inlineStr">
        <is>
          <t>fester Rücken mit Schmuckprägung, Schrift bis in den Falz</t>
        </is>
      </c>
      <c r="N220" t="inlineStr"/>
      <c r="O220" t="inlineStr">
        <is>
          <t>Buchschuh</t>
        </is>
      </c>
      <c r="P220" t="inlineStr">
        <is>
          <t>Nein</t>
        </is>
      </c>
      <c r="Q220" t="n">
        <v>3</v>
      </c>
      <c r="R220" t="inlineStr"/>
      <c r="S220" t="inlineStr"/>
      <c r="T220" t="inlineStr"/>
      <c r="U220" t="inlineStr"/>
      <c r="V220" t="inlineStr"/>
      <c r="W220" t="inlineStr"/>
      <c r="X220" t="inlineStr"/>
      <c r="Y220" t="inlineStr"/>
      <c r="Z220" t="inlineStr"/>
      <c r="AA220" t="inlineStr">
        <is>
          <t>HL</t>
        </is>
      </c>
      <c r="AB220" t="inlineStr">
        <is>
          <t>x</t>
        </is>
      </c>
      <c r="AC220" t="inlineStr"/>
      <c r="AD220" t="inlineStr">
        <is>
          <t>h/E</t>
        </is>
      </c>
      <c r="AE220" t="inlineStr"/>
      <c r="AF220" t="inlineStr"/>
      <c r="AG220" t="inlineStr"/>
      <c r="AH220" t="inlineStr"/>
      <c r="AI220" t="inlineStr"/>
      <c r="AJ220" t="inlineStr">
        <is>
          <t>Pa</t>
        </is>
      </c>
      <c r="AK220" t="inlineStr">
        <is>
          <t>x</t>
        </is>
      </c>
      <c r="AL220" t="inlineStr"/>
      <c r="AM220" t="inlineStr"/>
      <c r="AN220" t="inlineStr"/>
      <c r="AO220" t="inlineStr"/>
      <c r="AP220" t="inlineStr"/>
      <c r="AQ220" t="inlineStr"/>
      <c r="AR220" t="inlineStr"/>
      <c r="AS220" t="inlineStr"/>
      <c r="AT220" t="inlineStr"/>
      <c r="AU220" t="inlineStr"/>
      <c r="AV220" t="inlineStr"/>
      <c r="AW220" t="inlineStr"/>
      <c r="AX220" t="inlineStr">
        <is>
          <t>80</t>
        </is>
      </c>
      <c r="AY220" t="inlineStr"/>
      <c r="AZ220" t="inlineStr"/>
      <c r="BA220" t="inlineStr"/>
      <c r="BB220" t="inlineStr">
        <is>
          <t>n</t>
        </is>
      </c>
      <c r="BC220" t="n">
        <v>0</v>
      </c>
      <c r="BD220" t="inlineStr"/>
      <c r="BE220" t="inlineStr"/>
      <c r="BF220" t="inlineStr"/>
      <c r="BG220" t="inlineStr">
        <is>
          <t>x</t>
        </is>
      </c>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b">
        <v>1</v>
      </c>
      <c r="B221" t="n">
        <v>216</v>
      </c>
      <c r="C221" t="inlineStr">
        <is>
          <t>L-1502-154070270</t>
        </is>
      </c>
      <c r="D221" t="inlineStr">
        <is>
          <t>993948014</t>
        </is>
      </c>
      <c r="E221" t="inlineStr">
        <is>
          <t>Aal</t>
        </is>
      </c>
      <c r="F221" t="inlineStr">
        <is>
          <t>https://portal.dnb.de/opac.htm?method=simpleSearch&amp;cqlMode=true&amp;query=idn%3D993948014</t>
        </is>
      </c>
      <c r="G221" t="inlineStr">
        <is>
          <t>III 21, 2</t>
        </is>
      </c>
      <c r="H221" t="inlineStr">
        <is>
          <t>III 21, 2</t>
        </is>
      </c>
      <c r="I221" t="inlineStr"/>
      <c r="J221" t="inlineStr">
        <is>
          <t>Ledereinband, Schließen, erhabene Buchbeschläge</t>
        </is>
      </c>
      <c r="K221" t="inlineStr">
        <is>
          <t>bis 25 cm</t>
        </is>
      </c>
      <c r="L221" t="inlineStr">
        <is>
          <t>80° bis 110°, einseitig digitalisierbar?</t>
        </is>
      </c>
      <c r="M221" t="inlineStr">
        <is>
          <t>hohler Rücken</t>
        </is>
      </c>
      <c r="N221" t="inlineStr"/>
      <c r="O221" t="inlineStr">
        <is>
          <t>Buchschuh</t>
        </is>
      </c>
      <c r="P221" t="inlineStr">
        <is>
          <t>Nein</t>
        </is>
      </c>
      <c r="Q221" t="n">
        <v>0</v>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n">
        <v>0</v>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b">
        <v>1</v>
      </c>
      <c r="B222" t="n">
        <v>256</v>
      </c>
      <c r="C222" t="inlineStr">
        <is>
          <t>L-1506-166225983</t>
        </is>
      </c>
      <c r="D222" t="inlineStr">
        <is>
          <t>998441562</t>
        </is>
      </c>
      <c r="E222" t="inlineStr">
        <is>
          <t>Aal</t>
        </is>
      </c>
      <c r="F222" t="inlineStr">
        <is>
          <t>https://portal.dnb.de/opac.htm?method=simpleSearch&amp;cqlMode=true&amp;query=idn%3D998441562</t>
        </is>
      </c>
      <c r="G222" t="inlineStr">
        <is>
          <t>III 21, 2 a</t>
        </is>
      </c>
      <c r="H222" t="inlineStr">
        <is>
          <t>III 21, 2 a</t>
        </is>
      </c>
      <c r="I222" t="inlineStr"/>
      <c r="J222" t="inlineStr">
        <is>
          <t>Halbpergamentband</t>
        </is>
      </c>
      <c r="K222" t="inlineStr">
        <is>
          <t>bis 25 cm</t>
        </is>
      </c>
      <c r="L222" t="inlineStr">
        <is>
          <t>180°</t>
        </is>
      </c>
      <c r="M222" t="inlineStr">
        <is>
          <t>hohler Rücken</t>
        </is>
      </c>
      <c r="N222" t="inlineStr"/>
      <c r="O222" t="inlineStr"/>
      <c r="P222" t="inlineStr"/>
      <c r="Q222" t="n">
        <v>0</v>
      </c>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n">
        <v>0</v>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b">
        <v>0</v>
      </c>
      <c r="B223" t="inlineStr"/>
      <c r="C223" t="inlineStr"/>
      <c r="D223" t="inlineStr"/>
      <c r="E223" t="inlineStr"/>
      <c r="F223" t="inlineStr"/>
      <c r="G223" t="inlineStr">
        <is>
          <t>III 21, 3</t>
        </is>
      </c>
      <c r="H223" t="inlineStr"/>
      <c r="I223" t="inlineStr">
        <is>
          <t>X</t>
        </is>
      </c>
      <c r="J223" t="inlineStr">
        <is>
          <t>Gewebeeinband</t>
        </is>
      </c>
      <c r="K223" t="inlineStr">
        <is>
          <t>bis 25 cm</t>
        </is>
      </c>
      <c r="L223" t="inlineStr">
        <is>
          <t>180°</t>
        </is>
      </c>
      <c r="M223" t="inlineStr">
        <is>
          <t>hohler Rücken</t>
        </is>
      </c>
      <c r="N223" t="inlineStr"/>
      <c r="O223" t="inlineStr"/>
      <c r="P223" t="inlineStr"/>
      <c r="Q223" t="n">
        <v>0</v>
      </c>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n">
        <v>0</v>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b">
        <v>1</v>
      </c>
      <c r="B224" t="n">
        <v>217</v>
      </c>
      <c r="C224" t="inlineStr">
        <is>
          <t>L-1516-31549249X</t>
        </is>
      </c>
      <c r="D224" t="inlineStr">
        <is>
          <t>106696209X</t>
        </is>
      </c>
      <c r="E224" t="inlineStr">
        <is>
          <t>Aaf</t>
        </is>
      </c>
      <c r="F224" t="inlineStr">
        <is>
          <t>https://portal.dnb.de/opac.htm?method=simpleSearch&amp;cqlMode=true&amp;query=idn%3D106696209X</t>
        </is>
      </c>
      <c r="G224" t="inlineStr">
        <is>
          <t>III 21, 4</t>
        </is>
      </c>
      <c r="H224" t="inlineStr">
        <is>
          <t>III 21, 4</t>
        </is>
      </c>
      <c r="I224" t="inlineStr">
        <is>
          <t>X</t>
        </is>
      </c>
      <c r="J224" t="inlineStr">
        <is>
          <t>Gewebeeinband</t>
        </is>
      </c>
      <c r="K224" t="inlineStr">
        <is>
          <t>bis 25 cm</t>
        </is>
      </c>
      <c r="L224" t="inlineStr">
        <is>
          <t>180°</t>
        </is>
      </c>
      <c r="M224" t="inlineStr">
        <is>
          <t>hohler Rücken</t>
        </is>
      </c>
      <c r="N224" t="inlineStr"/>
      <c r="O224" t="inlineStr"/>
      <c r="P224" t="inlineStr"/>
      <c r="Q224" t="n">
        <v>0</v>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n">
        <v>0</v>
      </c>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b">
        <v>1</v>
      </c>
      <c r="B225" t="n">
        <v>218</v>
      </c>
      <c r="C225" t="inlineStr">
        <is>
          <t>L-1518-315299193</t>
        </is>
      </c>
      <c r="D225" t="inlineStr">
        <is>
          <t>106683914X</t>
        </is>
      </c>
      <c r="E225" t="inlineStr">
        <is>
          <t>Aaf</t>
        </is>
      </c>
      <c r="F225" t="inlineStr">
        <is>
          <t>https://portal.dnb.de/opac.htm?method=simpleSearch&amp;cqlMode=true&amp;query=idn%3D106683914X</t>
        </is>
      </c>
      <c r="G225" t="inlineStr">
        <is>
          <t>III 21, 5</t>
        </is>
      </c>
      <c r="H225" t="inlineStr">
        <is>
          <t>III 21, 5</t>
        </is>
      </c>
      <c r="I225" t="inlineStr">
        <is>
          <t>X</t>
        </is>
      </c>
      <c r="J225" t="inlineStr">
        <is>
          <t>Gewebeeinband, Schließen, erhabene Buchbeschläge</t>
        </is>
      </c>
      <c r="K225" t="inlineStr">
        <is>
          <t>bis 25 cm</t>
        </is>
      </c>
      <c r="L225" t="inlineStr">
        <is>
          <t>80° bis 110°, einseitig digitalisierbar?</t>
        </is>
      </c>
      <c r="M225" t="inlineStr">
        <is>
          <t>hohler Rücken</t>
        </is>
      </c>
      <c r="N225" t="inlineStr"/>
      <c r="O225" t="inlineStr">
        <is>
          <t>Buchschuh</t>
        </is>
      </c>
      <c r="P225" t="inlineStr">
        <is>
          <t>Nein</t>
        </is>
      </c>
      <c r="Q225" t="n">
        <v>0</v>
      </c>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n">
        <v>0</v>
      </c>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b">
        <v>1</v>
      </c>
      <c r="B226" t="n">
        <v>219</v>
      </c>
      <c r="C226" t="inlineStr">
        <is>
          <t>L-1524-315329734</t>
        </is>
      </c>
      <c r="D226" t="inlineStr">
        <is>
          <t>1066871981</t>
        </is>
      </c>
      <c r="E226" t="inlineStr">
        <is>
          <t>Aaf</t>
        </is>
      </c>
      <c r="F226" t="inlineStr">
        <is>
          <t>https://portal.dnb.de/opac.htm?method=simpleSearch&amp;cqlMode=true&amp;query=idn%3D1066871981</t>
        </is>
      </c>
      <c r="G226" t="inlineStr">
        <is>
          <t>III 21, 6</t>
        </is>
      </c>
      <c r="H226" t="inlineStr">
        <is>
          <t>III 21, 6</t>
        </is>
      </c>
      <c r="I226" t="inlineStr">
        <is>
          <t>X</t>
        </is>
      </c>
      <c r="J226" t="inlineStr">
        <is>
          <t>Gewebeeinband, Schließen, erhabene Buchbeschläge</t>
        </is>
      </c>
      <c r="K226" t="inlineStr">
        <is>
          <t>bis 25 cm</t>
        </is>
      </c>
      <c r="L226" t="inlineStr">
        <is>
          <t>180°</t>
        </is>
      </c>
      <c r="M226" t="inlineStr">
        <is>
          <t>hohler Rücken</t>
        </is>
      </c>
      <c r="N226" t="inlineStr"/>
      <c r="O226" t="inlineStr">
        <is>
          <t>Buchschuh</t>
        </is>
      </c>
      <c r="P226" t="inlineStr">
        <is>
          <t>Nein</t>
        </is>
      </c>
      <c r="Q226" t="n">
        <v>0</v>
      </c>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n">
        <v>0</v>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b">
        <v>1</v>
      </c>
      <c r="B227" t="n">
        <v>220</v>
      </c>
      <c r="C227" t="inlineStr">
        <is>
          <t>L-1525-315323558</t>
        </is>
      </c>
      <c r="D227" t="inlineStr">
        <is>
          <t>1066865256</t>
        </is>
      </c>
      <c r="E227" t="inlineStr">
        <is>
          <t>Aaf</t>
        </is>
      </c>
      <c r="F227" t="inlineStr">
        <is>
          <t>https://portal.dnb.de/opac.htm?method=simpleSearch&amp;cqlMode=true&amp;query=idn%3D1066865256</t>
        </is>
      </c>
      <c r="G227" t="inlineStr">
        <is>
          <t>III 21, 7</t>
        </is>
      </c>
      <c r="H227" t="inlineStr">
        <is>
          <t>III 21, 7</t>
        </is>
      </c>
      <c r="I227" t="inlineStr">
        <is>
          <t>X</t>
        </is>
      </c>
      <c r="J227" t="inlineStr">
        <is>
          <t>Gewebeeinband</t>
        </is>
      </c>
      <c r="K227" t="inlineStr">
        <is>
          <t>bis 25 cm</t>
        </is>
      </c>
      <c r="L227" t="inlineStr">
        <is>
          <t>180°</t>
        </is>
      </c>
      <c r="M227" t="inlineStr">
        <is>
          <t>hohler Rücken</t>
        </is>
      </c>
      <c r="N227" t="inlineStr"/>
      <c r="O227" t="inlineStr"/>
      <c r="P227" t="inlineStr"/>
      <c r="Q227" t="n">
        <v>0</v>
      </c>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n">
        <v>0</v>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b">
        <v>1</v>
      </c>
      <c r="B228" t="n">
        <v>221</v>
      </c>
      <c r="C228" t="inlineStr">
        <is>
          <t>L-1508-31548960X</t>
        </is>
      </c>
      <c r="D228" t="inlineStr">
        <is>
          <t>1066958998</t>
        </is>
      </c>
      <c r="E228" t="inlineStr">
        <is>
          <t>Aaf</t>
        </is>
      </c>
      <c r="F228" t="inlineStr">
        <is>
          <t>https://portal.dnb.de/opac.htm?method=simpleSearch&amp;cqlMode=true&amp;query=idn%3D1066958998</t>
        </is>
      </c>
      <c r="G228" t="inlineStr">
        <is>
          <t>III 21, 8</t>
        </is>
      </c>
      <c r="H228" t="inlineStr">
        <is>
          <t>III 21, 3</t>
        </is>
      </c>
      <c r="I228" t="inlineStr">
        <is>
          <t>X</t>
        </is>
      </c>
      <c r="J228" t="inlineStr">
        <is>
          <t>Ledereinband</t>
        </is>
      </c>
      <c r="K228" t="inlineStr">
        <is>
          <t>bis 25 cm</t>
        </is>
      </c>
      <c r="L228" t="inlineStr">
        <is>
          <t>80° bis 110°, einseitig digitalisierbar?</t>
        </is>
      </c>
      <c r="M228" t="inlineStr">
        <is>
          <t>hohler Rücken</t>
        </is>
      </c>
      <c r="N228" t="inlineStr"/>
      <c r="O228" t="inlineStr">
        <is>
          <t>Kassette</t>
        </is>
      </c>
      <c r="P228" t="inlineStr">
        <is>
          <t>Nein</t>
        </is>
      </c>
      <c r="Q228" t="n">
        <v>0</v>
      </c>
      <c r="R228" t="inlineStr"/>
      <c r="S228" t="inlineStr"/>
      <c r="T228" t="inlineStr">
        <is>
          <t>falscher Link zum Portal; Link gehört zu III 21, 3</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n">
        <v>0</v>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b">
        <v>1</v>
      </c>
      <c r="B229" t="inlineStr"/>
      <c r="C229" t="inlineStr">
        <is>
          <t>L-1531-83361035X</t>
        </is>
      </c>
      <c r="D229" t="inlineStr">
        <is>
          <t>1268570087</t>
        </is>
      </c>
      <c r="E229" t="inlineStr">
        <is>
          <t>Aa</t>
        </is>
      </c>
      <c r="F229" t="inlineStr"/>
      <c r="G229" t="inlineStr">
        <is>
          <t>III 21, 8</t>
        </is>
      </c>
      <c r="H229" t="inlineStr">
        <is>
          <t>III 21, 8</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b">
        <v>1</v>
      </c>
      <c r="B230" t="n">
        <v>222</v>
      </c>
      <c r="C230" t="inlineStr">
        <is>
          <t>L-1549-315488158</t>
        </is>
      </c>
      <c r="D230" t="inlineStr">
        <is>
          <t>1066957525</t>
        </is>
      </c>
      <c r="E230" t="inlineStr">
        <is>
          <t>Aaf</t>
        </is>
      </c>
      <c r="F230" t="inlineStr">
        <is>
          <t>https://portal.dnb.de/opac.htm?method=simpleSearch&amp;cqlMode=true&amp;query=idn%3D1066957525</t>
        </is>
      </c>
      <c r="G230" t="inlineStr">
        <is>
          <t>III 21, 9</t>
        </is>
      </c>
      <c r="H230" t="inlineStr">
        <is>
          <t>III 21, 9</t>
        </is>
      </c>
      <c r="I230" t="inlineStr">
        <is>
          <t>X</t>
        </is>
      </c>
      <c r="J230" t="inlineStr">
        <is>
          <t>Gewebeeinband</t>
        </is>
      </c>
      <c r="K230" t="inlineStr">
        <is>
          <t>bis 25 cm</t>
        </is>
      </c>
      <c r="L230" t="inlineStr">
        <is>
          <t>180°</t>
        </is>
      </c>
      <c r="M230" t="inlineStr">
        <is>
          <t>hohler Rücken</t>
        </is>
      </c>
      <c r="N230" t="inlineStr"/>
      <c r="O230" t="inlineStr"/>
      <c r="P230" t="inlineStr"/>
      <c r="Q230" t="n">
        <v>1</v>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n">
        <v>0</v>
      </c>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b">
        <v>1</v>
      </c>
      <c r="B231" t="n">
        <v>223</v>
      </c>
      <c r="C231" t="inlineStr">
        <is>
          <t>L-1549-315493429</t>
        </is>
      </c>
      <c r="D231" t="inlineStr">
        <is>
          <t>1066963142</t>
        </is>
      </c>
      <c r="E231" t="inlineStr">
        <is>
          <t>Aaf</t>
        </is>
      </c>
      <c r="F231" t="inlineStr">
        <is>
          <t>https://portal.dnb.de/opac.htm?method=simpleSearch&amp;cqlMode=true&amp;query=idn%3D1066963142</t>
        </is>
      </c>
      <c r="G231" t="inlineStr">
        <is>
          <t>III 21, 10</t>
        </is>
      </c>
      <c r="H231" t="inlineStr">
        <is>
          <t>III 21, 10</t>
        </is>
      </c>
      <c r="I231" t="inlineStr">
        <is>
          <t>X</t>
        </is>
      </c>
      <c r="J231" t="inlineStr">
        <is>
          <t>Gewebeeinband</t>
        </is>
      </c>
      <c r="K231" t="inlineStr">
        <is>
          <t>bis 25 cm</t>
        </is>
      </c>
      <c r="L231" t="inlineStr">
        <is>
          <t>180°</t>
        </is>
      </c>
      <c r="M231" t="inlineStr">
        <is>
          <t>hohler Rücken</t>
        </is>
      </c>
      <c r="N231" t="inlineStr"/>
      <c r="O231" t="inlineStr"/>
      <c r="P231" t="inlineStr"/>
      <c r="Q231" t="n">
        <v>0</v>
      </c>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n">
        <v>0</v>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b">
        <v>1</v>
      </c>
      <c r="B232" t="n">
        <v>224</v>
      </c>
      <c r="C232" t="inlineStr">
        <is>
          <t>L-1554-315492392</t>
        </is>
      </c>
      <c r="D232" t="inlineStr">
        <is>
          <t>1066961999</t>
        </is>
      </c>
      <c r="E232" t="inlineStr">
        <is>
          <t>Aaf</t>
        </is>
      </c>
      <c r="F232" t="inlineStr">
        <is>
          <t>https://portal.dnb.de/opac.htm?method=simpleSearch&amp;cqlMode=true&amp;query=idn%3D1066961999</t>
        </is>
      </c>
      <c r="G232" t="inlineStr">
        <is>
          <t>III 21, 11</t>
        </is>
      </c>
      <c r="H232" t="inlineStr">
        <is>
          <t>III 21, 11</t>
        </is>
      </c>
      <c r="I232" t="inlineStr">
        <is>
          <t>X</t>
        </is>
      </c>
      <c r="J232" t="inlineStr">
        <is>
          <t>Ledereinband</t>
        </is>
      </c>
      <c r="K232" t="inlineStr">
        <is>
          <t>bis 35 cm</t>
        </is>
      </c>
      <c r="L232" t="inlineStr"/>
      <c r="M232" t="inlineStr">
        <is>
          <t>hohler Rücken</t>
        </is>
      </c>
      <c r="N232" t="inlineStr"/>
      <c r="O232" t="inlineStr"/>
      <c r="P232" t="inlineStr"/>
      <c r="Q232" t="n">
        <v>0</v>
      </c>
      <c r="R232" t="inlineStr"/>
      <c r="S232" t="inlineStr"/>
      <c r="T232" t="inlineStr"/>
      <c r="U232" t="inlineStr"/>
      <c r="V232" t="inlineStr"/>
      <c r="W232" t="inlineStr"/>
      <c r="X232" t="inlineStr"/>
      <c r="Y232" t="inlineStr"/>
      <c r="Z232" t="inlineStr"/>
      <c r="AA232" t="inlineStr">
        <is>
          <t>L</t>
        </is>
      </c>
      <c r="AB232" t="inlineStr">
        <is>
          <t>x</t>
        </is>
      </c>
      <c r="AC232" t="inlineStr"/>
      <c r="AD232" t="inlineStr">
        <is>
          <t>h/E</t>
        </is>
      </c>
      <c r="AE232" t="inlineStr"/>
      <c r="AF232" t="inlineStr"/>
      <c r="AG232" t="inlineStr"/>
      <c r="AH232" t="inlineStr"/>
      <c r="AI232" t="inlineStr"/>
      <c r="AJ232" t="inlineStr">
        <is>
          <t>Pa</t>
        </is>
      </c>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is>
          <t>110</t>
        </is>
      </c>
      <c r="AY232" t="inlineStr"/>
      <c r="AZ232" t="inlineStr"/>
      <c r="BA232" t="inlineStr"/>
      <c r="BB232" t="inlineStr">
        <is>
          <t>n</t>
        </is>
      </c>
      <c r="BC232" t="n">
        <v>0</v>
      </c>
      <c r="BD232" t="inlineStr"/>
      <c r="BE232" t="inlineStr"/>
      <c r="BF232" t="inlineStr"/>
      <c r="BG232" t="inlineStr"/>
      <c r="BH232" t="inlineStr"/>
      <c r="BI232" t="inlineStr"/>
      <c r="BJ232" t="inlineStr"/>
      <c r="BK232" t="inlineStr"/>
      <c r="BL232" t="inlineStr">
        <is>
          <t>x 110</t>
        </is>
      </c>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b">
        <v>1</v>
      </c>
      <c r="B233" t="n">
        <v>225</v>
      </c>
      <c r="C233" t="inlineStr">
        <is>
          <t>L-1555-315490748</t>
        </is>
      </c>
      <c r="D233" t="inlineStr">
        <is>
          <t>1066960232</t>
        </is>
      </c>
      <c r="E233" t="inlineStr">
        <is>
          <t>Aaf</t>
        </is>
      </c>
      <c r="F233" t="inlineStr">
        <is>
          <t>https://portal.dnb.de/opac.htm?method=simpleSearch&amp;cqlMode=true&amp;query=idn%3D1066960232</t>
        </is>
      </c>
      <c r="G233" t="inlineStr">
        <is>
          <t>III 21, 12</t>
        </is>
      </c>
      <c r="H233" t="inlineStr">
        <is>
          <t>III 21, 12</t>
        </is>
      </c>
      <c r="I233" t="inlineStr">
        <is>
          <t>X</t>
        </is>
      </c>
      <c r="J233" t="inlineStr">
        <is>
          <t>Ledereinband, Schließen, erhabene Buchbeschläge</t>
        </is>
      </c>
      <c r="K233" t="inlineStr">
        <is>
          <t>bis 25 cm</t>
        </is>
      </c>
      <c r="L233" t="inlineStr">
        <is>
          <t>nur sehr geringer Öffnungswinkel</t>
        </is>
      </c>
      <c r="M233" t="inlineStr">
        <is>
          <t>fester Rücken mit Schmuckprägung, welliger Buchblock, Schrift bis in den Falz</t>
        </is>
      </c>
      <c r="N233" t="inlineStr"/>
      <c r="O233" t="inlineStr">
        <is>
          <t>Buchschuh</t>
        </is>
      </c>
      <c r="P233" t="inlineStr">
        <is>
          <t>Nein</t>
        </is>
      </c>
      <c r="Q233" t="n">
        <v>0</v>
      </c>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n">
        <v>0</v>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b">
        <v>1</v>
      </c>
      <c r="B234" t="n">
        <v>226</v>
      </c>
      <c r="C234" t="inlineStr">
        <is>
          <t>L-1503-315489111</t>
        </is>
      </c>
      <c r="D234" t="inlineStr">
        <is>
          <t>1066958491</t>
        </is>
      </c>
      <c r="E234" t="inlineStr">
        <is>
          <t>Aaf</t>
        </is>
      </c>
      <c r="F234" t="inlineStr">
        <is>
          <t>https://portal.dnb.de/opac.htm?method=simpleSearch&amp;cqlMode=true&amp;query=idn%3D1066958491</t>
        </is>
      </c>
      <c r="G234" t="inlineStr">
        <is>
          <t>III 21, 13</t>
        </is>
      </c>
      <c r="H234" t="inlineStr">
        <is>
          <t>III 21, 13</t>
        </is>
      </c>
      <c r="I234" t="inlineStr">
        <is>
          <t>X</t>
        </is>
      </c>
      <c r="J234" t="inlineStr">
        <is>
          <t>Gewebeeinband</t>
        </is>
      </c>
      <c r="K234" t="inlineStr">
        <is>
          <t>bis 25 cm</t>
        </is>
      </c>
      <c r="L234" t="inlineStr">
        <is>
          <t>80° bis 110°, einseitig digitalisierbar?</t>
        </is>
      </c>
      <c r="M234" t="inlineStr">
        <is>
          <t>hohler Rücken</t>
        </is>
      </c>
      <c r="N234" t="inlineStr"/>
      <c r="O234" t="inlineStr"/>
      <c r="P234" t="inlineStr"/>
      <c r="Q234" t="n">
        <v>0</v>
      </c>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n">
        <v>0</v>
      </c>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b">
        <v>0</v>
      </c>
      <c r="B235" t="n">
        <v>227</v>
      </c>
      <c r="C235" t="inlineStr">
        <is>
          <t>L-1504-315464100</t>
        </is>
      </c>
      <c r="D235" t="inlineStr">
        <is>
          <t>1066936242</t>
        </is>
      </c>
      <c r="E235" t="inlineStr"/>
      <c r="F235" t="inlineStr">
        <is>
          <t>https://portal.dnb.de/opac.htm?method=simpleSearch&amp;cqlMode=true&amp;query=idn%3D1066936242</t>
        </is>
      </c>
      <c r="G235" t="inlineStr">
        <is>
          <t>III 21, 14</t>
        </is>
      </c>
      <c r="H235" t="inlineStr"/>
      <c r="I235" t="inlineStr">
        <is>
          <t>X</t>
        </is>
      </c>
      <c r="J235" t="inlineStr">
        <is>
          <t>Ledereinband, Schließen, erhabene Buchbeschläge</t>
        </is>
      </c>
      <c r="K235" t="inlineStr">
        <is>
          <t>bis 25 cm</t>
        </is>
      </c>
      <c r="L235" t="inlineStr">
        <is>
          <t>nur sehr geringer Öffnungswinkel</t>
        </is>
      </c>
      <c r="M235" t="inlineStr">
        <is>
          <t>fester Rücken mit Schmuckprägung, welliger Buchblock, Schrift bis in den Falz</t>
        </is>
      </c>
      <c r="N235" t="inlineStr"/>
      <c r="O235" t="inlineStr">
        <is>
          <t>Kassette</t>
        </is>
      </c>
      <c r="P235" t="inlineStr">
        <is>
          <t>Nein</t>
        </is>
      </c>
      <c r="Q235" t="n">
        <v>0</v>
      </c>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n">
        <v>0</v>
      </c>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b">
        <v>1</v>
      </c>
      <c r="B236" t="inlineStr"/>
      <c r="C236" t="inlineStr">
        <is>
          <t>L-9999-414377192</t>
        </is>
      </c>
      <c r="D236" t="inlineStr">
        <is>
          <t>1138058696</t>
        </is>
      </c>
      <c r="E236" t="inlineStr">
        <is>
          <t>Qd</t>
        </is>
      </c>
      <c r="F236" t="inlineStr"/>
      <c r="G236" t="inlineStr">
        <is>
          <t>III 21, 14</t>
        </is>
      </c>
      <c r="H236" t="inlineStr">
        <is>
          <t>III 21, 14</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b">
        <v>0</v>
      </c>
      <c r="B237" t="n">
        <v>254</v>
      </c>
      <c r="C237" t="inlineStr">
        <is>
          <t>L-1503-676545815</t>
        </is>
      </c>
      <c r="D237" t="inlineStr">
        <is>
          <t>1210208466</t>
        </is>
      </c>
      <c r="E237" t="inlineStr"/>
      <c r="F237" t="inlineStr">
        <is>
          <t>https://portal.dnb.de/opac.htm?method=simpleSearch&amp;cqlMode=true&amp;query=idn%3D1210208466</t>
        </is>
      </c>
      <c r="G237" t="inlineStr">
        <is>
          <t>III 21, 14 (Angebundenes Werk)</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n">
        <v>0</v>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b">
        <v>1</v>
      </c>
      <c r="B238" t="n">
        <v>228</v>
      </c>
      <c r="C238" t="inlineStr">
        <is>
          <t>L-1506-315492910</t>
        </is>
      </c>
      <c r="D238" t="inlineStr">
        <is>
          <t>1066962561</t>
        </is>
      </c>
      <c r="E238" t="inlineStr">
        <is>
          <t>Aaf</t>
        </is>
      </c>
      <c r="F238" t="inlineStr">
        <is>
          <t>https://portal.dnb.de/opac.htm?method=simpleSearch&amp;cqlMode=true&amp;query=idn%3D1066962561</t>
        </is>
      </c>
      <c r="G238" t="inlineStr">
        <is>
          <t>III 21, 15</t>
        </is>
      </c>
      <c r="H238" t="inlineStr">
        <is>
          <t>III 21, 15</t>
        </is>
      </c>
      <c r="I238" t="inlineStr">
        <is>
          <t>X</t>
        </is>
      </c>
      <c r="J238" t="inlineStr">
        <is>
          <t>Halbledereinband, Schließen, erhabene Buchbeschläge</t>
        </is>
      </c>
      <c r="K238" t="inlineStr">
        <is>
          <t>bis 25 cm</t>
        </is>
      </c>
      <c r="L238" t="inlineStr">
        <is>
          <t>80° bis 110°, einseitig digitalisierbar?</t>
        </is>
      </c>
      <c r="M238" t="inlineStr">
        <is>
          <t>fester Rücken mit Schmuckprägung</t>
        </is>
      </c>
      <c r="N238" t="inlineStr"/>
      <c r="O238" t="inlineStr">
        <is>
          <t>Buchschuh</t>
        </is>
      </c>
      <c r="P238" t="inlineStr">
        <is>
          <t>Nein</t>
        </is>
      </c>
      <c r="Q238" t="n">
        <v>0</v>
      </c>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n">
        <v>0</v>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b">
        <v>1</v>
      </c>
      <c r="B239" t="n">
        <v>229</v>
      </c>
      <c r="C239" t="inlineStr">
        <is>
          <t>L-1508-315324228</t>
        </is>
      </c>
      <c r="D239" t="inlineStr">
        <is>
          <t>1066865949</t>
        </is>
      </c>
      <c r="E239" t="inlineStr">
        <is>
          <t>Aaf</t>
        </is>
      </c>
      <c r="F239" t="inlineStr">
        <is>
          <t>https://portal.dnb.de/opac.htm?method=simpleSearch&amp;cqlMode=true&amp;query=idn%3D1066865949</t>
        </is>
      </c>
      <c r="G239" t="inlineStr">
        <is>
          <t>III 21, 16</t>
        </is>
      </c>
      <c r="H239" t="inlineStr">
        <is>
          <t>III 21, 16</t>
        </is>
      </c>
      <c r="I239" t="inlineStr">
        <is>
          <t>X</t>
        </is>
      </c>
      <c r="J239" t="inlineStr">
        <is>
          <t>Gewebeeinband</t>
        </is>
      </c>
      <c r="K239" t="inlineStr">
        <is>
          <t>bis 25 cm</t>
        </is>
      </c>
      <c r="L239" t="inlineStr">
        <is>
          <t>180°</t>
        </is>
      </c>
      <c r="M239" t="inlineStr">
        <is>
          <t>hohler Rücken</t>
        </is>
      </c>
      <c r="N239" t="inlineStr"/>
      <c r="O239" t="inlineStr"/>
      <c r="P239" t="inlineStr"/>
      <c r="Q239" t="n">
        <v>0</v>
      </c>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n">
        <v>0</v>
      </c>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b">
        <v>1</v>
      </c>
      <c r="B240" t="n">
        <v>230</v>
      </c>
      <c r="C240" t="inlineStr">
        <is>
          <t>L-1510-315487119</t>
        </is>
      </c>
      <c r="D240" t="inlineStr">
        <is>
          <t>106695643X</t>
        </is>
      </c>
      <c r="E240" t="inlineStr">
        <is>
          <t>Aaf</t>
        </is>
      </c>
      <c r="F240" t="inlineStr">
        <is>
          <t>https://portal.dnb.de/opac.htm?method=simpleSearch&amp;cqlMode=true&amp;query=idn%3D106695643X</t>
        </is>
      </c>
      <c r="G240" t="inlineStr">
        <is>
          <t>III 21, 17</t>
        </is>
      </c>
      <c r="H240" t="inlineStr">
        <is>
          <t>III 21, 17</t>
        </is>
      </c>
      <c r="I240" t="inlineStr">
        <is>
          <t>X</t>
        </is>
      </c>
      <c r="J240" t="inlineStr">
        <is>
          <t>Gewebeeinband, Schließen, erhabene Buchbeschläge</t>
        </is>
      </c>
      <c r="K240" t="inlineStr">
        <is>
          <t>bis 25 cm</t>
        </is>
      </c>
      <c r="L240" t="inlineStr">
        <is>
          <t>80° bis 110°, einseitig digitalisierbar?</t>
        </is>
      </c>
      <c r="M240" t="inlineStr">
        <is>
          <t>hohler Rücken</t>
        </is>
      </c>
      <c r="N240" t="inlineStr"/>
      <c r="O240" t="inlineStr">
        <is>
          <t>Buchschuh</t>
        </is>
      </c>
      <c r="P240" t="inlineStr">
        <is>
          <t>Nein</t>
        </is>
      </c>
      <c r="Q240" t="n">
        <v>0</v>
      </c>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n">
        <v>0</v>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b">
        <v>0</v>
      </c>
      <c r="B241" t="n">
        <v>231</v>
      </c>
      <c r="C241" t="inlineStr">
        <is>
          <t>L-1508-315490632</t>
        </is>
      </c>
      <c r="D241" t="inlineStr">
        <is>
          <t>1066960119</t>
        </is>
      </c>
      <c r="E241" t="inlineStr"/>
      <c r="F241" t="inlineStr">
        <is>
          <t>https://portal.dnb.de/opac.htm?method=simpleSearch&amp;cqlMode=true&amp;query=idn%3D1066960119</t>
        </is>
      </c>
      <c r="G241" t="inlineStr">
        <is>
          <t>III 21, 18</t>
        </is>
      </c>
      <c r="H241" t="inlineStr"/>
      <c r="I241" t="inlineStr">
        <is>
          <t>X</t>
        </is>
      </c>
      <c r="J241" t="inlineStr">
        <is>
          <t>Halbledereinband, Schließen, erhabene Buchbeschläge</t>
        </is>
      </c>
      <c r="K241" t="inlineStr">
        <is>
          <t>bis 25 cm</t>
        </is>
      </c>
      <c r="L241" t="inlineStr">
        <is>
          <t>180°</t>
        </is>
      </c>
      <c r="M241" t="inlineStr">
        <is>
          <t>hohler Rücken</t>
        </is>
      </c>
      <c r="N241" t="inlineStr"/>
      <c r="O241" t="inlineStr">
        <is>
          <t>Buchschuh</t>
        </is>
      </c>
      <c r="P241" t="inlineStr">
        <is>
          <t>Nein</t>
        </is>
      </c>
      <c r="Q241" t="n">
        <v>0</v>
      </c>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n">
        <v>0</v>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b">
        <v>1</v>
      </c>
      <c r="B242" t="inlineStr"/>
      <c r="C242" t="inlineStr">
        <is>
          <t>L-9999-414748514</t>
        </is>
      </c>
      <c r="D242" t="inlineStr">
        <is>
          <t>1138244430</t>
        </is>
      </c>
      <c r="E242" t="inlineStr">
        <is>
          <t>Qd</t>
        </is>
      </c>
      <c r="F242" t="inlineStr"/>
      <c r="G242" t="inlineStr">
        <is>
          <t>III 21, 18</t>
        </is>
      </c>
      <c r="H242" t="inlineStr">
        <is>
          <t>III 21, 18</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b">
        <v>0</v>
      </c>
      <c r="B243" t="n">
        <v>255</v>
      </c>
      <c r="C243" t="inlineStr">
        <is>
          <t>L-1880-678548862</t>
        </is>
      </c>
      <c r="D243" t="inlineStr">
        <is>
          <t>121095611X</t>
        </is>
      </c>
      <c r="E243" t="inlineStr"/>
      <c r="F243" t="inlineStr">
        <is>
          <t>https://portal.dnb.de/opac.htm?method=simpleSearch&amp;cqlMode=true&amp;query=idn%3D121095611X</t>
        </is>
      </c>
      <c r="G243" t="inlineStr">
        <is>
          <t>III 21, 18 (1. angebundenes Werk)</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n">
        <v>0</v>
      </c>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b">
        <v>1</v>
      </c>
      <c r="B244" t="n">
        <v>232</v>
      </c>
      <c r="C244" t="inlineStr">
        <is>
          <t>L-1508-315491116</t>
        </is>
      </c>
      <c r="D244" t="inlineStr">
        <is>
          <t>1066960623</t>
        </is>
      </c>
      <c r="E244" t="inlineStr">
        <is>
          <t>Aaf</t>
        </is>
      </c>
      <c r="F244" t="inlineStr">
        <is>
          <t>https://portal.dnb.de/opac.htm?method=simpleSearch&amp;cqlMode=true&amp;query=idn%3D1066960623</t>
        </is>
      </c>
      <c r="G244" t="inlineStr">
        <is>
          <t>III 21, 19</t>
        </is>
      </c>
      <c r="H244" t="inlineStr">
        <is>
          <t>III 21, 19</t>
        </is>
      </c>
      <c r="I244" t="inlineStr">
        <is>
          <t>X</t>
        </is>
      </c>
      <c r="J244" t="inlineStr">
        <is>
          <t>Halbledereinband</t>
        </is>
      </c>
      <c r="K244" t="inlineStr">
        <is>
          <t>bis 25 cm</t>
        </is>
      </c>
      <c r="L244" t="inlineStr">
        <is>
          <t>180°</t>
        </is>
      </c>
      <c r="M244" t="inlineStr">
        <is>
          <t>hohler Rücken</t>
        </is>
      </c>
      <c r="N244" t="inlineStr"/>
      <c r="O244" t="inlineStr"/>
      <c r="P244" t="inlineStr"/>
      <c r="Q244" t="n">
        <v>1</v>
      </c>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n">
        <v>0</v>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b">
        <v>1</v>
      </c>
      <c r="B245" t="n">
        <v>233</v>
      </c>
      <c r="C245" t="inlineStr">
        <is>
          <t>L-1509-315493216</t>
        </is>
      </c>
      <c r="D245" t="inlineStr">
        <is>
          <t>1066962944</t>
        </is>
      </c>
      <c r="E245" t="inlineStr">
        <is>
          <t>Aaf</t>
        </is>
      </c>
      <c r="F245" t="inlineStr">
        <is>
          <t>https://portal.dnb.de/opac.htm?method=simpleSearch&amp;cqlMode=true&amp;query=idn%3D1066962944</t>
        </is>
      </c>
      <c r="G245" t="inlineStr">
        <is>
          <t>III 21, 20</t>
        </is>
      </c>
      <c r="H245" t="inlineStr">
        <is>
          <t>III 21, 20</t>
        </is>
      </c>
      <c r="I245" t="inlineStr">
        <is>
          <t>X</t>
        </is>
      </c>
      <c r="J245" t="inlineStr">
        <is>
          <t>Gewebeeinband, Schließen, erhabene Buchbeschläge</t>
        </is>
      </c>
      <c r="K245" t="inlineStr">
        <is>
          <t>bis 25 cm</t>
        </is>
      </c>
      <c r="L245" t="inlineStr">
        <is>
          <t>180°</t>
        </is>
      </c>
      <c r="M245" t="inlineStr">
        <is>
          <t>hohler Rücken</t>
        </is>
      </c>
      <c r="N245" t="inlineStr"/>
      <c r="O245" t="inlineStr">
        <is>
          <t>Buchschuh</t>
        </is>
      </c>
      <c r="P245" t="inlineStr">
        <is>
          <t>Nein</t>
        </is>
      </c>
      <c r="Q245" t="n">
        <v>0</v>
      </c>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n">
        <v>0</v>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b">
        <v>0</v>
      </c>
      <c r="B246" t="n">
        <v>234</v>
      </c>
      <c r="C246" t="inlineStr">
        <is>
          <t>L-1519-315487623</t>
        </is>
      </c>
      <c r="D246" t="inlineStr">
        <is>
          <t>1066957002</t>
        </is>
      </c>
      <c r="E246" t="inlineStr"/>
      <c r="F246" t="inlineStr">
        <is>
          <t>https://portal.dnb.de/opac.htm?method=simpleSearch&amp;cqlMode=true&amp;query=idn%3D1066957002</t>
        </is>
      </c>
      <c r="G246" t="inlineStr">
        <is>
          <t>III 21, 21</t>
        </is>
      </c>
      <c r="H246" t="inlineStr"/>
      <c r="I246" t="inlineStr">
        <is>
          <t>X</t>
        </is>
      </c>
      <c r="J246" t="inlineStr">
        <is>
          <t>Ledereinband, Schließen, erhabene Buchbeschläge</t>
        </is>
      </c>
      <c r="K246" t="inlineStr">
        <is>
          <t>bis 35 cm</t>
        </is>
      </c>
      <c r="L246" t="inlineStr">
        <is>
          <t>80° bis 110°, einseitig digitalisierbar?</t>
        </is>
      </c>
      <c r="M246" t="inlineStr">
        <is>
          <t>fester Rücken mit Schmuckprägung</t>
        </is>
      </c>
      <c r="N246" t="inlineStr"/>
      <c r="O246" t="inlineStr">
        <is>
          <t>Kassette</t>
        </is>
      </c>
      <c r="P246" t="inlineStr">
        <is>
          <t>Nein</t>
        </is>
      </c>
      <c r="Q246" t="n">
        <v>0</v>
      </c>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n">
        <v>0</v>
      </c>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b">
        <v>1</v>
      </c>
      <c r="B247" t="inlineStr"/>
      <c r="C247" t="inlineStr">
        <is>
          <t>L-9999-414746635</t>
        </is>
      </c>
      <c r="D247" t="inlineStr">
        <is>
          <t>1138241431</t>
        </is>
      </c>
      <c r="E247" t="inlineStr">
        <is>
          <t>Qd</t>
        </is>
      </c>
      <c r="F247" t="inlineStr"/>
      <c r="G247" t="inlineStr">
        <is>
          <t>III 21, 21</t>
        </is>
      </c>
      <c r="H247" t="inlineStr">
        <is>
          <t>III 21, 21</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b">
        <v>0</v>
      </c>
      <c r="B248" t="n">
        <v>257</v>
      </c>
      <c r="C248" t="inlineStr">
        <is>
          <t>L-1520-679679731</t>
        </is>
      </c>
      <c r="D248" t="inlineStr">
        <is>
          <t>1211505642</t>
        </is>
      </c>
      <c r="E248" t="inlineStr"/>
      <c r="F248" t="inlineStr">
        <is>
          <t>https://portal.dnb.de/opac.htm?method=simpleSearch&amp;cqlMode=true&amp;query=idn%3D1211505642</t>
        </is>
      </c>
      <c r="G248" t="inlineStr">
        <is>
          <t>III 21, 21 (Angebundenes Werk)</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n">
        <v>0</v>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b">
        <v>0</v>
      </c>
      <c r="B249" t="n">
        <v>264</v>
      </c>
      <c r="C249" t="inlineStr">
        <is>
          <t>L-1532-167685104</t>
        </is>
      </c>
      <c r="D249" t="inlineStr">
        <is>
          <t>999178415</t>
        </is>
      </c>
      <c r="E249" t="inlineStr"/>
      <c r="F249" t="inlineStr">
        <is>
          <t>https://portal.dnb.de/opac.htm?method=simpleSearch&amp;cqlMode=true&amp;query=idn%3D999178415</t>
        </is>
      </c>
      <c r="G249" t="inlineStr">
        <is>
          <t>III 21, 21 a</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n">
        <v>0</v>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b">
        <v>0</v>
      </c>
      <c r="B250" t="n">
        <v>265</v>
      </c>
      <c r="C250" t="inlineStr">
        <is>
          <t>L-1529-167646516</t>
        </is>
      </c>
      <c r="D250" t="inlineStr">
        <is>
          <t>999172697</t>
        </is>
      </c>
      <c r="E250" t="inlineStr"/>
      <c r="F250" t="inlineStr">
        <is>
          <t>https://portal.dnb.de/opac.htm?method=simpleSearch&amp;cqlMode=true&amp;query=idn%3D999172697</t>
        </is>
      </c>
      <c r="G250" t="inlineStr">
        <is>
          <t>III 21, 21 a</t>
        </is>
      </c>
      <c r="H250" t="inlineStr"/>
      <c r="I250" t="inlineStr"/>
      <c r="J250" t="inlineStr">
        <is>
          <t>Ledereinband, Schließen, erhabene Buchbeschläge</t>
        </is>
      </c>
      <c r="K250" t="inlineStr">
        <is>
          <t>bis 25 cm</t>
        </is>
      </c>
      <c r="L250" t="inlineStr">
        <is>
          <t>nur sehr geringer Öffnungswinkel</t>
        </is>
      </c>
      <c r="M250" t="inlineStr">
        <is>
          <t>fester Rücken mit Schmuckprägung, Schrift bis in den Falz</t>
        </is>
      </c>
      <c r="N250" t="inlineStr"/>
      <c r="O250" t="inlineStr">
        <is>
          <t>Kassette</t>
        </is>
      </c>
      <c r="P250" t="inlineStr">
        <is>
          <t>Nein</t>
        </is>
      </c>
      <c r="Q250" t="n">
        <v>0</v>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n">
        <v>0</v>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b">
        <v>1</v>
      </c>
      <c r="B251" t="inlineStr"/>
      <c r="C251" t="inlineStr">
        <is>
          <t>L-1529-812449851</t>
        </is>
      </c>
      <c r="D251" t="inlineStr">
        <is>
          <t>1267872691</t>
        </is>
      </c>
      <c r="E251" t="inlineStr">
        <is>
          <t>Qd</t>
        </is>
      </c>
      <c r="F251" t="inlineStr"/>
      <c r="G251" t="inlineStr">
        <is>
          <t>III 21, 21 a</t>
        </is>
      </c>
      <c r="H251" t="inlineStr">
        <is>
          <t>III 21, 21 a</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b">
        <v>0</v>
      </c>
      <c r="B252" t="n">
        <v>258</v>
      </c>
      <c r="C252" t="inlineStr">
        <is>
          <t>L-1531-159236924</t>
        </is>
      </c>
      <c r="D252" t="inlineStr">
        <is>
          <t>995310181</t>
        </is>
      </c>
      <c r="E252" t="inlineStr"/>
      <c r="F252" t="inlineStr">
        <is>
          <t>https://portal.dnb.de/opac.htm?method=simpleSearch&amp;cqlMode=true&amp;query=idn%3D995310181</t>
        </is>
      </c>
      <c r="G252" t="inlineStr">
        <is>
          <t>III 21, 21 a ( 1. Angebundenes Werk)</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n">
        <v>0</v>
      </c>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b">
        <v>0</v>
      </c>
      <c r="B253" t="n">
        <v>262</v>
      </c>
      <c r="C253" t="inlineStr">
        <is>
          <t>L-1530-162143168</t>
        </is>
      </c>
      <c r="D253" t="inlineStr">
        <is>
          <t>996433384</t>
        </is>
      </c>
      <c r="E253" t="inlineStr"/>
      <c r="F253" t="inlineStr">
        <is>
          <t>https://portal.dnb.de/opac.htm?method=simpleSearch&amp;cqlMode=true&amp;query=idn%3D996433384</t>
        </is>
      </c>
      <c r="G253" t="inlineStr">
        <is>
          <t>III 21, 21 a ( 2. Angebundenes Werk)</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n">
        <v>0</v>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b">
        <v>0</v>
      </c>
      <c r="B254" t="n">
        <v>261</v>
      </c>
      <c r="C254" t="inlineStr">
        <is>
          <t>L-1530-169892549</t>
        </is>
      </c>
      <c r="D254" t="inlineStr">
        <is>
          <t>1000018237</t>
        </is>
      </c>
      <c r="E254" t="inlineStr"/>
      <c r="F254" t="inlineStr">
        <is>
          <t>https://portal.dnb.de/opac.htm?method=simpleSearch&amp;cqlMode=true&amp;query=idn%3D1000018237</t>
        </is>
      </c>
      <c r="G254" t="inlineStr">
        <is>
          <t>III 21, 21 a ( 3. Angebundenes Werk)</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n">
        <v>0</v>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b">
        <v>0</v>
      </c>
      <c r="B255" t="n">
        <v>267</v>
      </c>
      <c r="C255" t="inlineStr">
        <is>
          <t>L-1532-180006444</t>
        </is>
      </c>
      <c r="D255" t="inlineStr">
        <is>
          <t>1003501338</t>
        </is>
      </c>
      <c r="E255" t="inlineStr"/>
      <c r="F255" t="inlineStr">
        <is>
          <t>https://portal.dnb.de/opac.htm?method=simpleSearch&amp;cqlMode=true&amp;query=idn%3D1003501338</t>
        </is>
      </c>
      <c r="G255" t="inlineStr">
        <is>
          <t>III 21, 21 a ( 4. Angebundenes Werk)</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n">
        <v>0</v>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b">
        <v>0</v>
      </c>
      <c r="B256" t="n">
        <v>263</v>
      </c>
      <c r="C256" t="inlineStr">
        <is>
          <t>L-1532-167685015</t>
        </is>
      </c>
      <c r="D256" t="inlineStr">
        <is>
          <t>99917830X</t>
        </is>
      </c>
      <c r="E256" t="inlineStr"/>
      <c r="F256" t="inlineStr">
        <is>
          <t>https://portal.dnb.de/opac.htm?method=simpleSearch&amp;cqlMode=true&amp;query=idn%3D99917830X</t>
        </is>
      </c>
      <c r="G256" t="inlineStr">
        <is>
          <t>III 21, 21 a ( 5. Angebundenes Werk)</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n">
        <v>0</v>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b">
        <v>0</v>
      </c>
      <c r="B257" t="n">
        <v>268</v>
      </c>
      <c r="C257" t="inlineStr">
        <is>
          <t>L-1530-177109114</t>
        </is>
      </c>
      <c r="D257" t="inlineStr">
        <is>
          <t>100238494X</t>
        </is>
      </c>
      <c r="E257" t="inlineStr"/>
      <c r="F257" t="inlineStr">
        <is>
          <t>https://portal.dnb.de/opac.htm?method=simpleSearch&amp;cqlMode=true&amp;query=idn%3D100238494X</t>
        </is>
      </c>
      <c r="G257" t="inlineStr">
        <is>
          <t>III 21, 21 a ( 6. Angebundenes Werk)</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n">
        <v>0</v>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b">
        <v>0</v>
      </c>
      <c r="B258" t="n">
        <v>266</v>
      </c>
      <c r="C258" t="inlineStr">
        <is>
          <t>L-1530-154382876</t>
        </is>
      </c>
      <c r="D258" t="inlineStr">
        <is>
          <t>994054076</t>
        </is>
      </c>
      <c r="E258" t="inlineStr"/>
      <c r="F258" t="inlineStr">
        <is>
          <t>https://portal.dnb.de/opac.htm?method=simpleSearch&amp;cqlMode=true&amp;query=idn%3D994054076</t>
        </is>
      </c>
      <c r="G258" t="inlineStr">
        <is>
          <t>III 21, 21 a ( 7. Angebundenes Werk)</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n">
        <v>0</v>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b">
        <v>0</v>
      </c>
      <c r="B259" t="n">
        <v>259</v>
      </c>
      <c r="C259" t="inlineStr">
        <is>
          <t>L-1532-167685066</t>
        </is>
      </c>
      <c r="D259" t="inlineStr">
        <is>
          <t>999178369</t>
        </is>
      </c>
      <c r="E259" t="inlineStr"/>
      <c r="F259" t="inlineStr">
        <is>
          <t>https://portal.dnb.de/opac.htm?method=simpleSearch&amp;cqlMode=true&amp;query=idn%3D999178369</t>
        </is>
      </c>
      <c r="G259" t="inlineStr">
        <is>
          <t>III 21, 21 a (Angebundenes Werk)</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n">
        <v>0</v>
      </c>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b">
        <v>0</v>
      </c>
      <c r="B260" t="n">
        <v>260</v>
      </c>
      <c r="C260" t="inlineStr">
        <is>
          <t>L-1532-167685198</t>
        </is>
      </c>
      <c r="D260" t="inlineStr">
        <is>
          <t>999178547</t>
        </is>
      </c>
      <c r="E260" t="inlineStr"/>
      <c r="F260" t="inlineStr">
        <is>
          <t>https://portal.dnb.de/opac.htm?method=simpleSearch&amp;cqlMode=true&amp;query=idn%3D999178547</t>
        </is>
      </c>
      <c r="G260" t="inlineStr">
        <is>
          <t>III 21, 21 a (Angebundenes Werk)</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n">
        <v>0</v>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b">
        <v>0</v>
      </c>
      <c r="B261" t="n">
        <v>269</v>
      </c>
      <c r="C261" t="inlineStr">
        <is>
          <t>L-1533-157862615</t>
        </is>
      </c>
      <c r="D261" t="inlineStr">
        <is>
          <t>994801777</t>
        </is>
      </c>
      <c r="E261" t="inlineStr"/>
      <c r="F261" t="inlineStr">
        <is>
          <t>https://portal.dnb.de/opac.htm?method=simpleSearch&amp;cqlMode=true&amp;query=idn%3D994801777</t>
        </is>
      </c>
      <c r="G261" t="inlineStr">
        <is>
          <t>III 21, 21 c</t>
        </is>
      </c>
      <c r="H261" t="inlineStr"/>
      <c r="I261" t="inlineStr">
        <is>
          <t>X</t>
        </is>
      </c>
      <c r="J261" t="inlineStr">
        <is>
          <t>Ledereinband, Schließen, erhabene Buchbeschläge</t>
        </is>
      </c>
      <c r="K261" t="inlineStr">
        <is>
          <t>bis 25 cm</t>
        </is>
      </c>
      <c r="L261" t="inlineStr">
        <is>
          <t>nur sehr geringer Öffnungswinkel</t>
        </is>
      </c>
      <c r="M261" t="inlineStr">
        <is>
          <t>fester Rücken mit Schmuckprägung, Schrift bis in den Falz</t>
        </is>
      </c>
      <c r="N261" t="inlineStr"/>
      <c r="O261" t="inlineStr">
        <is>
          <t>Kassette</t>
        </is>
      </c>
      <c r="P261" t="inlineStr">
        <is>
          <t>Nein</t>
        </is>
      </c>
      <c r="Q261" t="n">
        <v>0</v>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n">
        <v>0</v>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b">
        <v>1</v>
      </c>
      <c r="B262" t="inlineStr"/>
      <c r="C262" t="inlineStr">
        <is>
          <t>L-1532-833464094</t>
        </is>
      </c>
      <c r="D262" t="inlineStr">
        <is>
          <t>1268481602</t>
        </is>
      </c>
      <c r="E262" t="inlineStr">
        <is>
          <t>Qd</t>
        </is>
      </c>
      <c r="F262" t="inlineStr"/>
      <c r="G262" t="inlineStr">
        <is>
          <t>III 21, 21 c</t>
        </is>
      </c>
      <c r="H262" t="inlineStr">
        <is>
          <t>III 21, 21 c</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b">
        <v>0</v>
      </c>
      <c r="B263" t="n">
        <v>270</v>
      </c>
      <c r="C263" t="inlineStr">
        <is>
          <t>L-1532-167049003</t>
        </is>
      </c>
      <c r="D263" t="inlineStr">
        <is>
          <t>998842877</t>
        </is>
      </c>
      <c r="E263" t="inlineStr"/>
      <c r="F263" t="inlineStr">
        <is>
          <t>https://portal.dnb.de/opac.htm?method=simpleSearch&amp;cqlMode=true&amp;query=idn%3D998842877</t>
        </is>
      </c>
      <c r="G263" t="inlineStr">
        <is>
          <t>III 21, 21 c (Angebundenes Werk)</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n">
        <v>0</v>
      </c>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row r="264">
      <c r="A264" t="b">
        <v>1</v>
      </c>
      <c r="B264" t="n">
        <v>271</v>
      </c>
      <c r="C264" t="inlineStr">
        <is>
          <t>L-2006-325430</t>
        </is>
      </c>
      <c r="D264" t="inlineStr">
        <is>
          <t>981668178</t>
        </is>
      </c>
      <c r="E264" t="inlineStr">
        <is>
          <t>Aa</t>
        </is>
      </c>
      <c r="F264" t="inlineStr">
        <is>
          <t>https://portal.dnb.de/opac.htm?method=simpleSearch&amp;cqlMode=true&amp;query=idn%3D981668178</t>
        </is>
      </c>
      <c r="G264" t="inlineStr">
        <is>
          <t>III 21, 21 d</t>
        </is>
      </c>
      <c r="H264" t="inlineStr">
        <is>
          <t>III 21, 21 d</t>
        </is>
      </c>
      <c r="I264" t="inlineStr"/>
      <c r="J264" t="inlineStr">
        <is>
          <t>Halbgewebeband, Halbledereinband</t>
        </is>
      </c>
      <c r="K264" t="inlineStr">
        <is>
          <t>bis 35 cm</t>
        </is>
      </c>
      <c r="L264" t="inlineStr">
        <is>
          <t>180°</t>
        </is>
      </c>
      <c r="M264" t="inlineStr">
        <is>
          <t>fester Rücken mit Schmuckprägung</t>
        </is>
      </c>
      <c r="N264" t="inlineStr"/>
      <c r="O264" t="inlineStr">
        <is>
          <t>Mappe</t>
        </is>
      </c>
      <c r="P264" t="inlineStr">
        <is>
          <t>Nein</t>
        </is>
      </c>
      <c r="Q264" t="n">
        <v>2</v>
      </c>
      <c r="R264" t="inlineStr"/>
      <c r="S264" t="inlineStr"/>
      <c r="T264" t="inlineStr"/>
      <c r="U264" t="inlineStr"/>
      <c r="V264" t="inlineStr"/>
      <c r="W264" t="inlineStr"/>
      <c r="X264" t="inlineStr"/>
      <c r="Y264" t="inlineStr"/>
      <c r="Z264" t="inlineStr"/>
      <c r="AA264" t="inlineStr">
        <is>
          <t>HPg</t>
        </is>
      </c>
      <c r="AB264" t="inlineStr"/>
      <c r="AC264" t="inlineStr"/>
      <c r="AD264" t="inlineStr">
        <is>
          <t>h</t>
        </is>
      </c>
      <c r="AE264" t="inlineStr"/>
      <c r="AF264" t="inlineStr"/>
      <c r="AG264" t="inlineStr"/>
      <c r="AH264" t="inlineStr"/>
      <c r="AI264" t="inlineStr"/>
      <c r="AJ264" t="inlineStr">
        <is>
          <t>Pa</t>
        </is>
      </c>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is>
          <t>110</t>
        </is>
      </c>
      <c r="AY264" t="inlineStr"/>
      <c r="AZ264" t="inlineStr"/>
      <c r="BA264" t="inlineStr"/>
      <c r="BB264" t="inlineStr">
        <is>
          <t>n</t>
        </is>
      </c>
      <c r="BC264" t="n">
        <v>0</v>
      </c>
      <c r="BD264" t="inlineStr"/>
      <c r="BE264" t="inlineStr"/>
      <c r="BF264" t="inlineStr"/>
      <c r="BG264" t="inlineStr"/>
      <c r="BH264" t="inlineStr">
        <is>
          <t>x</t>
        </is>
      </c>
      <c r="BI264" t="inlineStr"/>
      <c r="BJ264" t="inlineStr"/>
      <c r="BK264" t="inlineStr">
        <is>
          <t>Schaden stabil</t>
        </is>
      </c>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row>
    <row r="265">
      <c r="A265" t="b">
        <v>1</v>
      </c>
      <c r="B265" t="n">
        <v>272</v>
      </c>
      <c r="C265" t="inlineStr">
        <is>
          <t>L-1525-161362591</t>
        </is>
      </c>
      <c r="D265" t="inlineStr">
        <is>
          <t>995935467</t>
        </is>
      </c>
      <c r="E265" t="inlineStr">
        <is>
          <t>Aal</t>
        </is>
      </c>
      <c r="F265" t="inlineStr">
        <is>
          <t>https://portal.dnb.de/opac.htm?method=simpleSearch&amp;cqlMode=true&amp;query=idn%3D995935467</t>
        </is>
      </c>
      <c r="G265" t="inlineStr">
        <is>
          <t>III 21, 21/b</t>
        </is>
      </c>
      <c r="H265" t="inlineStr">
        <is>
          <t>III 21, 21/b</t>
        </is>
      </c>
      <c r="I265" t="inlineStr"/>
      <c r="J265" t="inlineStr">
        <is>
          <t>Papier- oder Pappeinband</t>
        </is>
      </c>
      <c r="K265" t="inlineStr">
        <is>
          <t>bis 25 cm</t>
        </is>
      </c>
      <c r="L265" t="inlineStr">
        <is>
          <t>180°</t>
        </is>
      </c>
      <c r="M265" t="inlineStr">
        <is>
          <t>hohler Rücken</t>
        </is>
      </c>
      <c r="N265" t="inlineStr"/>
      <c r="O265" t="inlineStr"/>
      <c r="P265" t="inlineStr">
        <is>
          <t>Signaturfahne austauschen</t>
        </is>
      </c>
      <c r="Q265" t="n">
        <v>0</v>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n">
        <v>0</v>
      </c>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row>
    <row r="266">
      <c r="A266" t="b">
        <v>1</v>
      </c>
      <c r="B266" t="n">
        <v>235</v>
      </c>
      <c r="C266" t="inlineStr">
        <is>
          <t>L-1522-315494190</t>
        </is>
      </c>
      <c r="D266" t="inlineStr">
        <is>
          <t>1066963983</t>
        </is>
      </c>
      <c r="E266" t="inlineStr">
        <is>
          <t>Aaf</t>
        </is>
      </c>
      <c r="F266" t="inlineStr">
        <is>
          <t>https://portal.dnb.de/opac.htm?method=simpleSearch&amp;cqlMode=true&amp;query=idn%3D1066963983</t>
        </is>
      </c>
      <c r="G266" t="inlineStr">
        <is>
          <t>III 21, 22</t>
        </is>
      </c>
      <c r="H266" t="inlineStr">
        <is>
          <t>III 21, 22</t>
        </is>
      </c>
      <c r="I266" t="inlineStr">
        <is>
          <t>X</t>
        </is>
      </c>
      <c r="J266" t="inlineStr">
        <is>
          <t>Pergamentband</t>
        </is>
      </c>
      <c r="K266" t="inlineStr">
        <is>
          <t>bis 25 cm</t>
        </is>
      </c>
      <c r="L266" t="inlineStr">
        <is>
          <t>80° bis 110°, einseitig digitalisierbar?</t>
        </is>
      </c>
      <c r="M266" t="inlineStr">
        <is>
          <t>hohler Rücken</t>
        </is>
      </c>
      <c r="N266" t="inlineStr"/>
      <c r="O266" t="inlineStr">
        <is>
          <t>Kassette</t>
        </is>
      </c>
      <c r="P266" t="inlineStr">
        <is>
          <t>Nein</t>
        </is>
      </c>
      <c r="Q266" t="n">
        <v>0</v>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n">
        <v>0</v>
      </c>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row>
    <row r="267">
      <c r="A267" t="b">
        <v>0</v>
      </c>
      <c r="B267" t="n">
        <v>236</v>
      </c>
      <c r="C267" t="inlineStr">
        <is>
          <t>L-1510-315493909</t>
        </is>
      </c>
      <c r="D267" t="inlineStr">
        <is>
          <t>1066963665</t>
        </is>
      </c>
      <c r="E267" t="inlineStr"/>
      <c r="F267" t="inlineStr">
        <is>
          <t>https://portal.dnb.de/opac.htm?method=simpleSearch&amp;cqlMode=true&amp;query=idn%3D1066963665</t>
        </is>
      </c>
      <c r="G267" t="inlineStr">
        <is>
          <t>III 21, 23</t>
        </is>
      </c>
      <c r="H267" t="inlineStr"/>
      <c r="I267" t="inlineStr">
        <is>
          <t>X</t>
        </is>
      </c>
      <c r="J267" t="inlineStr">
        <is>
          <t>Gewebeeinband</t>
        </is>
      </c>
      <c r="K267" t="inlineStr">
        <is>
          <t>bis 25 cm</t>
        </is>
      </c>
      <c r="L267" t="inlineStr">
        <is>
          <t>80° bis 110°, einseitig digitalisierbar?</t>
        </is>
      </c>
      <c r="M267" t="inlineStr">
        <is>
          <t>hohler Rücken</t>
        </is>
      </c>
      <c r="N267" t="inlineStr"/>
      <c r="O267" t="inlineStr"/>
      <c r="P267" t="inlineStr"/>
      <c r="Q267" t="n">
        <v>0</v>
      </c>
      <c r="R267" t="inlineStr"/>
      <c r="S267" t="inlineStr"/>
      <c r="T267" t="inlineStr"/>
      <c r="U267" t="inlineStr"/>
      <c r="V267" t="inlineStr">
        <is>
          <t>Sonderkonto</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n">
        <v>0</v>
      </c>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row>
    <row r="268">
      <c r="A268" t="b">
        <v>1</v>
      </c>
      <c r="B268" t="inlineStr"/>
      <c r="C268" t="inlineStr">
        <is>
          <t>L-9999-414986288</t>
        </is>
      </c>
      <c r="D268" t="inlineStr">
        <is>
          <t>1138379727</t>
        </is>
      </c>
      <c r="E268" t="inlineStr">
        <is>
          <t>Qd</t>
        </is>
      </c>
      <c r="F268" t="inlineStr"/>
      <c r="G268" t="inlineStr">
        <is>
          <t>III 21, 23</t>
        </is>
      </c>
      <c r="H268" t="inlineStr">
        <is>
          <t>III 21, 23</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row>
    <row r="269">
      <c r="A269" t="b">
        <v>0</v>
      </c>
      <c r="B269" t="n">
        <v>237</v>
      </c>
      <c r="C269" t="inlineStr">
        <is>
          <t>L-1526-315492473</t>
        </is>
      </c>
      <c r="D269" t="inlineStr">
        <is>
          <t>1066962073</t>
        </is>
      </c>
      <c r="E269" t="inlineStr"/>
      <c r="F269" t="inlineStr">
        <is>
          <t>https://portal.dnb.de/opac.htm?method=simpleSearch&amp;cqlMode=true&amp;query=idn%3D1066962073</t>
        </is>
      </c>
      <c r="G269" t="inlineStr">
        <is>
          <t>III 21, 24</t>
        </is>
      </c>
      <c r="H269" t="inlineStr"/>
      <c r="I269" t="inlineStr">
        <is>
          <t>X</t>
        </is>
      </c>
      <c r="J269" t="inlineStr">
        <is>
          <t>Ledereinband, Schließen, erhabene Buchbeschläge</t>
        </is>
      </c>
      <c r="K269" t="inlineStr">
        <is>
          <t>bis 35 cm</t>
        </is>
      </c>
      <c r="L269" t="inlineStr">
        <is>
          <t>80° bis 110°, einseitig digitalisierbar?</t>
        </is>
      </c>
      <c r="M269" t="inlineStr">
        <is>
          <t>fester Rücken mit Schmuckprägung, welliger Buchblock</t>
        </is>
      </c>
      <c r="N269" t="inlineStr"/>
      <c r="O269" t="inlineStr">
        <is>
          <t>Buchschuh</t>
        </is>
      </c>
      <c r="P269" t="inlineStr">
        <is>
          <t>Nein</t>
        </is>
      </c>
      <c r="Q269" t="n">
        <v>1</v>
      </c>
      <c r="R269" t="inlineStr"/>
      <c r="S269" t="inlineStr"/>
      <c r="T269" t="inlineStr"/>
      <c r="U269" t="inlineStr"/>
      <c r="V269" t="inlineStr"/>
      <c r="W269" t="inlineStr"/>
      <c r="X269" t="inlineStr"/>
      <c r="Y269" t="inlineStr"/>
      <c r="Z269" t="inlineStr"/>
      <c r="AA269" t="inlineStr">
        <is>
          <t>HD</t>
        </is>
      </c>
      <c r="AB269" t="inlineStr">
        <is>
          <t>x</t>
        </is>
      </c>
      <c r="AC269" t="inlineStr"/>
      <c r="AD269" t="inlineStr">
        <is>
          <t>f/V</t>
        </is>
      </c>
      <c r="AE269" t="inlineStr"/>
      <c r="AF269" t="inlineStr"/>
      <c r="AG269" t="inlineStr"/>
      <c r="AH269" t="inlineStr"/>
      <c r="AI269" t="inlineStr"/>
      <c r="AJ269" t="inlineStr">
        <is>
          <t>Pa</t>
        </is>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is>
          <t>45</t>
        </is>
      </c>
      <c r="AY269" t="inlineStr"/>
      <c r="AZ269" t="inlineStr"/>
      <c r="BA269" t="inlineStr"/>
      <c r="BB269" t="inlineStr">
        <is>
          <t>ja vor</t>
        </is>
      </c>
      <c r="BC269" t="n">
        <v>1</v>
      </c>
      <c r="BD269" t="inlineStr"/>
      <c r="BE269" t="inlineStr"/>
      <c r="BF269" t="inlineStr"/>
      <c r="BG269" t="inlineStr">
        <is>
          <t>x</t>
        </is>
      </c>
      <c r="BH269" t="inlineStr"/>
      <c r="BI269" t="inlineStr"/>
      <c r="BJ269" t="inlineStr"/>
      <c r="BK269" t="inlineStr"/>
      <c r="BL269" t="inlineStr"/>
      <c r="BM269" t="inlineStr"/>
      <c r="BN269" t="inlineStr">
        <is>
          <t>x</t>
        </is>
      </c>
      <c r="BO269" t="inlineStr"/>
      <c r="BP269" t="inlineStr">
        <is>
          <t>x</t>
        </is>
      </c>
      <c r="BQ269" t="inlineStr"/>
      <c r="BR269" t="inlineStr"/>
      <c r="BS269" t="inlineStr"/>
      <c r="BT269" t="inlineStr"/>
      <c r="BU269" t="inlineStr"/>
      <c r="BV269" t="inlineStr"/>
      <c r="BW269" t="inlineStr"/>
      <c r="BX269" t="inlineStr"/>
      <c r="BY269" t="inlineStr"/>
      <c r="BZ269" t="inlineStr">
        <is>
          <t>o</t>
        </is>
      </c>
      <c r="CA269" t="n">
        <v>1</v>
      </c>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row>
    <row r="270">
      <c r="A270" t="b">
        <v>1</v>
      </c>
      <c r="B270" t="inlineStr"/>
      <c r="C270" t="inlineStr">
        <is>
          <t>L-9999-414828461</t>
        </is>
      </c>
      <c r="D270" t="inlineStr">
        <is>
          <t>1138311480</t>
        </is>
      </c>
      <c r="E270" t="inlineStr">
        <is>
          <t>Qd</t>
        </is>
      </c>
      <c r="F270" t="inlineStr"/>
      <c r="G270" t="inlineStr">
        <is>
          <t>III 21, 24</t>
        </is>
      </c>
      <c r="H270" t="inlineStr">
        <is>
          <t>III 21, 24</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row>
    <row r="271">
      <c r="A271" t="b">
        <v>0</v>
      </c>
      <c r="B271" t="n">
        <v>273</v>
      </c>
      <c r="C271" t="inlineStr">
        <is>
          <t>L-1526-671050176</t>
        </is>
      </c>
      <c r="D271" t="inlineStr">
        <is>
          <t>1208924478</t>
        </is>
      </c>
      <c r="E271" t="inlineStr"/>
      <c r="F271" t="inlineStr">
        <is>
          <t>https://portal.dnb.de/opac.htm?method=simpleSearch&amp;cqlMode=true&amp;query=idn%3D1208924478</t>
        </is>
      </c>
      <c r="G271" t="inlineStr">
        <is>
          <t>III 21, 24 (1. angebundenes Werk)</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n">
        <v>0</v>
      </c>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row>
    <row r="272">
      <c r="A272" t="b">
        <v>0</v>
      </c>
      <c r="B272" t="n">
        <v>274</v>
      </c>
      <c r="C272" t="inlineStr">
        <is>
          <t>L-1526-671050001</t>
        </is>
      </c>
      <c r="D272" t="inlineStr">
        <is>
          <t>1208924192</t>
        </is>
      </c>
      <c r="E272" t="inlineStr"/>
      <c r="F272" t="inlineStr">
        <is>
          <t>https://portal.dnb.de/opac.htm?method=simpleSearch&amp;cqlMode=true&amp;query=idn%3D1208924192</t>
        </is>
      </c>
      <c r="G272" t="inlineStr">
        <is>
          <t>III 21, 24 (2. angebundenes Werk)</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n">
        <v>0</v>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row>
    <row r="273">
      <c r="A273" t="b">
        <v>0</v>
      </c>
      <c r="B273" t="n">
        <v>275</v>
      </c>
      <c r="C273" t="inlineStr">
        <is>
          <t>L-1526-671049410</t>
        </is>
      </c>
      <c r="D273" t="inlineStr">
        <is>
          <t>1208923269</t>
        </is>
      </c>
      <c r="E273" t="inlineStr"/>
      <c r="F273" t="inlineStr">
        <is>
          <t>https://portal.dnb.de/opac.htm?method=simpleSearch&amp;cqlMode=true&amp;query=idn%3D1208923269</t>
        </is>
      </c>
      <c r="G273" t="inlineStr">
        <is>
          <t>III 21, 24 (3. angebundenes Werk)</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n">
        <v>0</v>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row>
    <row r="274">
      <c r="A274" t="b">
        <v>1</v>
      </c>
      <c r="B274" t="n">
        <v>276</v>
      </c>
      <c r="C274" t="inlineStr">
        <is>
          <t>L-1557-167360604</t>
        </is>
      </c>
      <c r="D274" t="inlineStr">
        <is>
          <t>999011383</t>
        </is>
      </c>
      <c r="E274" t="inlineStr">
        <is>
          <t>Aal</t>
        </is>
      </c>
      <c r="F274" t="inlineStr">
        <is>
          <t>https://portal.dnb.de/opac.htm?method=simpleSearch&amp;cqlMode=true&amp;query=idn%3D999011383</t>
        </is>
      </c>
      <c r="G274" t="inlineStr">
        <is>
          <t>III 21, 24 a</t>
        </is>
      </c>
      <c r="H274" t="inlineStr">
        <is>
          <t>III 21, 24 a</t>
        </is>
      </c>
      <c r="I274" t="inlineStr"/>
      <c r="J274" t="inlineStr">
        <is>
          <t>Pergamentband, Schließen, erhabene Buchbeschläge</t>
        </is>
      </c>
      <c r="K274" t="inlineStr">
        <is>
          <t>bis 25 cm</t>
        </is>
      </c>
      <c r="L274" t="inlineStr">
        <is>
          <t>80° bis 110°, einseitig digitalisierbar?</t>
        </is>
      </c>
      <c r="M274" t="inlineStr">
        <is>
          <t>hohler Rücken, Einband mit Schutz- oder Stoßkanten</t>
        </is>
      </c>
      <c r="N274" t="inlineStr"/>
      <c r="O274" t="inlineStr">
        <is>
          <t>Kassette</t>
        </is>
      </c>
      <c r="P274" t="inlineStr">
        <is>
          <t>Nein</t>
        </is>
      </c>
      <c r="Q274" t="n">
        <v>0</v>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n">
        <v>0</v>
      </c>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row>
    <row r="275">
      <c r="A275" t="b">
        <v>1</v>
      </c>
      <c r="B275" t="n">
        <v>238</v>
      </c>
      <c r="C275" t="inlineStr">
        <is>
          <t>L-1526-315488379</t>
        </is>
      </c>
      <c r="D275" t="inlineStr">
        <is>
          <t>1066957754</t>
        </is>
      </c>
      <c r="E275" t="inlineStr">
        <is>
          <t>Aaf</t>
        </is>
      </c>
      <c r="F275" t="inlineStr">
        <is>
          <t>https://portal.dnb.de/opac.htm?method=simpleSearch&amp;cqlMode=true&amp;query=idn%3D1066957754</t>
        </is>
      </c>
      <c r="G275" t="inlineStr">
        <is>
          <t>III 21, 25</t>
        </is>
      </c>
      <c r="H275" t="inlineStr">
        <is>
          <t>III 21, 25</t>
        </is>
      </c>
      <c r="I275" t="inlineStr">
        <is>
          <t>X</t>
        </is>
      </c>
      <c r="J275" t="inlineStr">
        <is>
          <t>Gewebeeinband, Schließen, erhabene Buchbeschläge</t>
        </is>
      </c>
      <c r="K275" t="inlineStr">
        <is>
          <t>bis 35 cm</t>
        </is>
      </c>
      <c r="L275" t="inlineStr">
        <is>
          <t>180°</t>
        </is>
      </c>
      <c r="M275" t="inlineStr">
        <is>
          <t>hohler Rücken</t>
        </is>
      </c>
      <c r="N275" t="inlineStr"/>
      <c r="O275" t="inlineStr">
        <is>
          <t>Buchschuh</t>
        </is>
      </c>
      <c r="P275" t="inlineStr">
        <is>
          <t>Nein</t>
        </is>
      </c>
      <c r="Q275" t="n">
        <v>1</v>
      </c>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n">
        <v>0</v>
      </c>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row>
    <row r="276">
      <c r="A276" t="b">
        <v>1</v>
      </c>
      <c r="B276" t="n">
        <v>239</v>
      </c>
      <c r="C276" t="inlineStr">
        <is>
          <t>L-1526-315181427</t>
        </is>
      </c>
      <c r="D276" t="inlineStr">
        <is>
          <t>1066758786</t>
        </is>
      </c>
      <c r="E276" t="inlineStr">
        <is>
          <t>AaB</t>
        </is>
      </c>
      <c r="F276" t="inlineStr">
        <is>
          <t>https://portal.dnb.de/opac.htm?method=simpleSearch&amp;cqlMode=true&amp;query=idn%3D1066758786</t>
        </is>
      </c>
      <c r="G276" t="inlineStr">
        <is>
          <t>III 21, 26</t>
        </is>
      </c>
      <c r="H276" t="inlineStr">
        <is>
          <t>III 21, 26</t>
        </is>
      </c>
      <c r="I276" t="inlineStr">
        <is>
          <t>X</t>
        </is>
      </c>
      <c r="J276" t="inlineStr">
        <is>
          <t>Gewebeeinband</t>
        </is>
      </c>
      <c r="K276" t="inlineStr">
        <is>
          <t>bis 35 cm</t>
        </is>
      </c>
      <c r="L276" t="inlineStr">
        <is>
          <t>180°</t>
        </is>
      </c>
      <c r="M276" t="inlineStr">
        <is>
          <t>hohler Rücken</t>
        </is>
      </c>
      <c r="N276" t="inlineStr"/>
      <c r="O276" t="inlineStr"/>
      <c r="P276" t="inlineStr"/>
      <c r="Q276" t="n">
        <v>1</v>
      </c>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n">
        <v>0</v>
      </c>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row>
    <row r="277">
      <c r="A277" t="b">
        <v>1</v>
      </c>
      <c r="B277" t="n">
        <v>240</v>
      </c>
      <c r="C277" t="inlineStr">
        <is>
          <t>L-1531-153964464</t>
        </is>
      </c>
      <c r="D277" t="inlineStr">
        <is>
          <t>993901212</t>
        </is>
      </c>
      <c r="E277" t="inlineStr">
        <is>
          <t>Aal</t>
        </is>
      </c>
      <c r="F277" t="inlineStr">
        <is>
          <t>https://portal.dnb.de/opac.htm?method=simpleSearch&amp;cqlMode=true&amp;query=idn%3D993901212</t>
        </is>
      </c>
      <c r="G277" t="inlineStr">
        <is>
          <t>III 21, 27</t>
        </is>
      </c>
      <c r="H277" t="inlineStr">
        <is>
          <t>III 21, 27</t>
        </is>
      </c>
      <c r="I277" t="inlineStr">
        <is>
          <t>X</t>
        </is>
      </c>
      <c r="J277" t="inlineStr">
        <is>
          <t>Pergamentband, Schließen, erhabene Buchbeschläge</t>
        </is>
      </c>
      <c r="K277" t="inlineStr">
        <is>
          <t>bis 25 cm</t>
        </is>
      </c>
      <c r="L277" t="inlineStr">
        <is>
          <t>80° bis 110°, einseitig digitalisierbar?</t>
        </is>
      </c>
      <c r="M277" t="inlineStr"/>
      <c r="N277" t="inlineStr"/>
      <c r="O277" t="inlineStr">
        <is>
          <t>Kassette</t>
        </is>
      </c>
      <c r="P277" t="inlineStr">
        <is>
          <t>Nein</t>
        </is>
      </c>
      <c r="Q277" t="n">
        <v>0</v>
      </c>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n">
        <v>0</v>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row>
    <row r="278">
      <c r="A278" t="b">
        <v>1</v>
      </c>
      <c r="B278" t="n">
        <v>241</v>
      </c>
      <c r="C278" t="inlineStr">
        <is>
          <t>L-1527-154280437</t>
        </is>
      </c>
      <c r="D278" t="inlineStr">
        <is>
          <t>994000316</t>
        </is>
      </c>
      <c r="E278" t="inlineStr">
        <is>
          <t>Aal</t>
        </is>
      </c>
      <c r="F278" t="inlineStr">
        <is>
          <t>https://portal.dnb.de/opac.htm?method=simpleSearch&amp;cqlMode=true&amp;query=idn%3D994000316</t>
        </is>
      </c>
      <c r="G278" t="inlineStr">
        <is>
          <t>III 21, 28</t>
        </is>
      </c>
      <c r="H278" t="inlineStr">
        <is>
          <t>III 21, 28</t>
        </is>
      </c>
      <c r="I278" t="inlineStr">
        <is>
          <t>X</t>
        </is>
      </c>
      <c r="J278" t="inlineStr">
        <is>
          <t>Gewebeeinband</t>
        </is>
      </c>
      <c r="K278" t="inlineStr">
        <is>
          <t>bis 25 cm</t>
        </is>
      </c>
      <c r="L278" t="inlineStr">
        <is>
          <t>80° bis 110°, einseitig digitalisierbar?</t>
        </is>
      </c>
      <c r="M278" t="inlineStr">
        <is>
          <t>hohler Rücken, Schrift bis in den Falz</t>
        </is>
      </c>
      <c r="N278" t="inlineStr"/>
      <c r="O278" t="inlineStr"/>
      <c r="P278" t="inlineStr"/>
      <c r="Q278" t="n">
        <v>0</v>
      </c>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n">
        <v>0</v>
      </c>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row>
    <row r="279">
      <c r="A279" t="b">
        <v>1</v>
      </c>
      <c r="B279" t="n">
        <v>242</v>
      </c>
      <c r="C279" t="inlineStr">
        <is>
          <t>L-1531-315468513</t>
        </is>
      </c>
      <c r="D279" t="inlineStr">
        <is>
          <t>1066940754</t>
        </is>
      </c>
      <c r="E279" t="inlineStr">
        <is>
          <t>Aaf</t>
        </is>
      </c>
      <c r="F279" t="inlineStr">
        <is>
          <t>https://portal.dnb.de/opac.htm?method=simpleSearch&amp;cqlMode=true&amp;query=idn%3D1066940754</t>
        </is>
      </c>
      <c r="G279" t="inlineStr">
        <is>
          <t>III 21, 29</t>
        </is>
      </c>
      <c r="H279" t="inlineStr">
        <is>
          <t>III 21, 29</t>
        </is>
      </c>
      <c r="I279" t="inlineStr">
        <is>
          <t>X</t>
        </is>
      </c>
      <c r="J279" t="inlineStr">
        <is>
          <t>Papier- oder Pappeinband</t>
        </is>
      </c>
      <c r="K279" t="inlineStr">
        <is>
          <t>bis 25 cm</t>
        </is>
      </c>
      <c r="L279" t="inlineStr">
        <is>
          <t>80° bis 110°, einseitig digitalisierbar?</t>
        </is>
      </c>
      <c r="M279" t="inlineStr">
        <is>
          <t>hohler Rücken</t>
        </is>
      </c>
      <c r="N279" t="inlineStr"/>
      <c r="O279" t="inlineStr"/>
      <c r="P279" t="inlineStr"/>
      <c r="Q279" t="n">
        <v>1</v>
      </c>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n">
        <v>0</v>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row>
    <row r="280">
      <c r="A280" t="b">
        <v>1</v>
      </c>
      <c r="B280" t="n">
        <v>243</v>
      </c>
      <c r="C280" t="inlineStr">
        <is>
          <t>L-1532-315487801</t>
        </is>
      </c>
      <c r="D280" t="inlineStr">
        <is>
          <t>1066957185</t>
        </is>
      </c>
      <c r="E280" t="inlineStr">
        <is>
          <t>Aaf</t>
        </is>
      </c>
      <c r="F280" t="inlineStr">
        <is>
          <t>https://portal.dnb.de/opac.htm?method=simpleSearch&amp;cqlMode=true&amp;query=idn%3D1066957185</t>
        </is>
      </c>
      <c r="G280" t="inlineStr">
        <is>
          <t>III 21, 30</t>
        </is>
      </c>
      <c r="H280" t="inlineStr">
        <is>
          <t>III 21, 30</t>
        </is>
      </c>
      <c r="I280" t="inlineStr">
        <is>
          <t>X</t>
        </is>
      </c>
      <c r="J280" t="inlineStr">
        <is>
          <t>Gewebeeinband</t>
        </is>
      </c>
      <c r="K280" t="inlineStr">
        <is>
          <t>bis 25 cm</t>
        </is>
      </c>
      <c r="L280" t="inlineStr">
        <is>
          <t>80° bis 110°, einseitig digitalisierbar?</t>
        </is>
      </c>
      <c r="M280" t="inlineStr">
        <is>
          <t>hohler Rücken</t>
        </is>
      </c>
      <c r="N280" t="inlineStr"/>
      <c r="O280" t="inlineStr"/>
      <c r="P280" t="inlineStr"/>
      <c r="Q280" t="n">
        <v>0</v>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n">
        <v>0</v>
      </c>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row>
    <row r="281">
      <c r="A281" t="b">
        <v>1</v>
      </c>
      <c r="B281" t="n">
        <v>244</v>
      </c>
      <c r="C281" t="inlineStr">
        <is>
          <t>L-1532-315491167</t>
        </is>
      </c>
      <c r="D281" t="inlineStr">
        <is>
          <t>1066960682</t>
        </is>
      </c>
      <c r="E281" t="inlineStr">
        <is>
          <t>Aaf</t>
        </is>
      </c>
      <c r="F281" t="inlineStr">
        <is>
          <t>https://portal.dnb.de/opac.htm?method=simpleSearch&amp;cqlMode=true&amp;query=idn%3D1066960682</t>
        </is>
      </c>
      <c r="G281" t="inlineStr">
        <is>
          <t>III 21, 31</t>
        </is>
      </c>
      <c r="H281" t="inlineStr">
        <is>
          <t>III 21, 31</t>
        </is>
      </c>
      <c r="I281" t="inlineStr">
        <is>
          <t>X</t>
        </is>
      </c>
      <c r="J281" t="inlineStr">
        <is>
          <t>Ledereinband, Schließen, erhabene Buchbeschläge</t>
        </is>
      </c>
      <c r="K281" t="inlineStr">
        <is>
          <t>bis 25 cm</t>
        </is>
      </c>
      <c r="L281" t="inlineStr">
        <is>
          <t>80° bis 110°, einseitig digitalisierbar?</t>
        </is>
      </c>
      <c r="M281" t="inlineStr">
        <is>
          <t>fester Rücken mit Schmuckprägung</t>
        </is>
      </c>
      <c r="N281" t="inlineStr"/>
      <c r="O281" t="inlineStr">
        <is>
          <t>Buchschuh</t>
        </is>
      </c>
      <c r="P281" t="inlineStr">
        <is>
          <t>Nein</t>
        </is>
      </c>
      <c r="Q281" t="n">
        <v>2</v>
      </c>
      <c r="R281" t="inlineStr"/>
      <c r="S281" t="inlineStr"/>
      <c r="T281" t="inlineStr"/>
      <c r="U281" t="inlineStr"/>
      <c r="V281" t="inlineStr"/>
      <c r="W281" t="inlineStr"/>
      <c r="X281" t="inlineStr"/>
      <c r="Y281" t="inlineStr"/>
      <c r="Z281" t="inlineStr"/>
      <c r="AA281" t="inlineStr">
        <is>
          <t>L</t>
        </is>
      </c>
      <c r="AB281" t="inlineStr">
        <is>
          <t>x</t>
        </is>
      </c>
      <c r="AC281" t="inlineStr"/>
      <c r="AD281" t="inlineStr">
        <is>
          <t>h</t>
        </is>
      </c>
      <c r="AE281" t="inlineStr"/>
      <c r="AF281" t="inlineStr"/>
      <c r="AG281" t="inlineStr"/>
      <c r="AH281" t="inlineStr"/>
      <c r="AI281" t="inlineStr"/>
      <c r="AJ281" t="inlineStr">
        <is>
          <t>Pa</t>
        </is>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is>
          <t>110</t>
        </is>
      </c>
      <c r="AY281" t="inlineStr"/>
      <c r="AZ281" t="inlineStr"/>
      <c r="BA281" t="inlineStr"/>
      <c r="BB281" t="inlineStr">
        <is>
          <t>n</t>
        </is>
      </c>
      <c r="BC281" t="n">
        <v>0</v>
      </c>
      <c r="BD281" t="inlineStr"/>
      <c r="BE281" t="inlineStr"/>
      <c r="BF281" t="inlineStr"/>
      <c r="BG281" t="inlineStr">
        <is>
          <t>x</t>
        </is>
      </c>
      <c r="BH281" t="inlineStr"/>
      <c r="BI281" t="inlineStr"/>
      <c r="BJ281" t="inlineStr"/>
      <c r="BK281" t="inlineStr">
        <is>
          <t>Schaden stabil</t>
        </is>
      </c>
      <c r="BL281" t="inlineStr">
        <is>
          <t>x 110</t>
        </is>
      </c>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row>
    <row r="282">
      <c r="A282" t="b">
        <v>1</v>
      </c>
      <c r="B282" t="n">
        <v>277</v>
      </c>
      <c r="C282" t="inlineStr">
        <is>
          <t>L-1530-169953572</t>
        </is>
      </c>
      <c r="D282" t="inlineStr">
        <is>
          <t>1000055183</t>
        </is>
      </c>
      <c r="E282" t="inlineStr">
        <is>
          <t>Aal</t>
        </is>
      </c>
      <c r="F282" t="inlineStr">
        <is>
          <t>https://portal.dnb.de/opac.htm?method=simpleSearch&amp;cqlMode=true&amp;query=idn%3D1000055183</t>
        </is>
      </c>
      <c r="G282" t="inlineStr">
        <is>
          <t>III 21, 31 a</t>
        </is>
      </c>
      <c r="H282" t="inlineStr">
        <is>
          <t>III 21, 31 a</t>
        </is>
      </c>
      <c r="I282" t="inlineStr"/>
      <c r="J282" t="inlineStr">
        <is>
          <t>Pergamentband</t>
        </is>
      </c>
      <c r="K282" t="inlineStr">
        <is>
          <t>bis 25 cm</t>
        </is>
      </c>
      <c r="L282" t="inlineStr">
        <is>
          <t>80° bis 110°, einseitig digitalisierbar?</t>
        </is>
      </c>
      <c r="M282" t="inlineStr"/>
      <c r="N282" t="inlineStr"/>
      <c r="O282" t="inlineStr">
        <is>
          <t xml:space="preserve">Papierumschlag </t>
        </is>
      </c>
      <c r="P282" t="inlineStr">
        <is>
          <t>Ja</t>
        </is>
      </c>
      <c r="Q282" t="n">
        <v>1</v>
      </c>
      <c r="R282" t="inlineStr"/>
      <c r="S282" t="inlineStr"/>
      <c r="T282" t="inlineStr"/>
      <c r="U282" t="inlineStr"/>
      <c r="V282" t="inlineStr"/>
      <c r="W282" t="inlineStr"/>
      <c r="X282" t="inlineStr"/>
      <c r="Y282" t="inlineStr"/>
      <c r="Z282" t="inlineStr"/>
      <c r="AA282" t="inlineStr">
        <is>
          <t>Pg</t>
        </is>
      </c>
      <c r="AB282" t="inlineStr"/>
      <c r="AC282" t="inlineStr"/>
      <c r="AD282" t="inlineStr">
        <is>
          <t>h</t>
        </is>
      </c>
      <c r="AE282" t="inlineStr"/>
      <c r="AF282" t="inlineStr"/>
      <c r="AG282" t="inlineStr"/>
      <c r="AH282" t="inlineStr"/>
      <c r="AI282" t="inlineStr"/>
      <c r="AJ282" t="inlineStr">
        <is>
          <t>Pa</t>
        </is>
      </c>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is>
          <t>45</t>
        </is>
      </c>
      <c r="AY282" t="inlineStr"/>
      <c r="AZ282" t="inlineStr"/>
      <c r="BA282" t="inlineStr"/>
      <c r="BB282" t="inlineStr">
        <is>
          <t>n</t>
        </is>
      </c>
      <c r="BC282" t="n">
        <v>0</v>
      </c>
      <c r="BD282" t="inlineStr"/>
      <c r="BE282" t="inlineStr"/>
      <c r="BF282" t="inlineStr"/>
      <c r="BG282" t="inlineStr"/>
      <c r="BH282" t="inlineStr"/>
      <c r="BI282" t="inlineStr">
        <is>
          <t>x sauer</t>
        </is>
      </c>
      <c r="BJ282" t="inlineStr">
        <is>
          <t>x</t>
        </is>
      </c>
      <c r="BK282" t="inlineStr">
        <is>
          <t>Schaden stabil</t>
        </is>
      </c>
      <c r="BL282" t="inlineStr"/>
      <c r="BM282" t="inlineStr">
        <is>
          <t>Box (flexibler Pg.)</t>
        </is>
      </c>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row>
    <row r="283">
      <c r="A283" t="b">
        <v>1</v>
      </c>
      <c r="B283" t="n">
        <v>245</v>
      </c>
      <c r="C283" t="inlineStr">
        <is>
          <t>L-1536-315200499</t>
        </is>
      </c>
      <c r="D283" t="inlineStr">
        <is>
          <t>1066778531</t>
        </is>
      </c>
      <c r="E283" t="inlineStr">
        <is>
          <t>Aaf</t>
        </is>
      </c>
      <c r="F283" t="inlineStr">
        <is>
          <t>https://portal.dnb.de/opac.htm?method=simpleSearch&amp;cqlMode=true&amp;query=idn%3D1066778531</t>
        </is>
      </c>
      <c r="G283" t="inlineStr">
        <is>
          <t>III 21, 32</t>
        </is>
      </c>
      <c r="H283" t="inlineStr">
        <is>
          <t>III 21, 32</t>
        </is>
      </c>
      <c r="I283" t="inlineStr">
        <is>
          <t>X</t>
        </is>
      </c>
      <c r="J283" t="inlineStr">
        <is>
          <t>Ledereinband, Schließen, erhabene Buchbeschläge</t>
        </is>
      </c>
      <c r="K283" t="inlineStr">
        <is>
          <t>bis 25 cm</t>
        </is>
      </c>
      <c r="L283" t="inlineStr">
        <is>
          <t>80° bis 110°, einseitig digitalisierbar?</t>
        </is>
      </c>
      <c r="M283" t="inlineStr">
        <is>
          <t>fester Rücken mit Schmuckprägung</t>
        </is>
      </c>
      <c r="N283" t="inlineStr"/>
      <c r="O283" t="inlineStr">
        <is>
          <t>Buchschuh</t>
        </is>
      </c>
      <c r="P283" t="inlineStr">
        <is>
          <t>Nein</t>
        </is>
      </c>
      <c r="Q283" t="n">
        <v>0</v>
      </c>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n">
        <v>0</v>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row>
    <row r="284">
      <c r="A284" t="b">
        <v>1</v>
      </c>
      <c r="B284" t="n">
        <v>246</v>
      </c>
      <c r="C284" t="inlineStr">
        <is>
          <t>L-1539-315494484</t>
        </is>
      </c>
      <c r="D284" t="inlineStr">
        <is>
          <t>1066964254</t>
        </is>
      </c>
      <c r="E284" t="inlineStr">
        <is>
          <t>Aaf</t>
        </is>
      </c>
      <c r="F284" t="inlineStr">
        <is>
          <t>https://portal.dnb.de/opac.htm?method=simpleSearch&amp;cqlMode=true&amp;query=idn%3D1066964254</t>
        </is>
      </c>
      <c r="G284" t="inlineStr">
        <is>
          <t>III 21, 33</t>
        </is>
      </c>
      <c r="H284" t="inlineStr">
        <is>
          <t>III 21, 33</t>
        </is>
      </c>
      <c r="I284" t="inlineStr">
        <is>
          <t>X</t>
        </is>
      </c>
      <c r="J284" t="inlineStr">
        <is>
          <t>Gewebeeinband</t>
        </is>
      </c>
      <c r="K284" t="inlineStr">
        <is>
          <t>bis 35 cm</t>
        </is>
      </c>
      <c r="L284" t="inlineStr">
        <is>
          <t>80° bis 110°, einseitig digitalisierbar?</t>
        </is>
      </c>
      <c r="M284" t="inlineStr">
        <is>
          <t>hohler Rücken</t>
        </is>
      </c>
      <c r="N284" t="inlineStr"/>
      <c r="O284" t="inlineStr"/>
      <c r="P284" t="inlineStr"/>
      <c r="Q284" t="n">
        <v>1</v>
      </c>
      <c r="R284" t="inlineStr"/>
      <c r="S284" t="inlineStr"/>
      <c r="T284" t="inlineStr"/>
      <c r="U284" t="inlineStr"/>
      <c r="V284" t="inlineStr"/>
      <c r="W284" t="inlineStr"/>
      <c r="X284" t="inlineStr"/>
      <c r="Y284" t="inlineStr"/>
      <c r="Z284" t="inlineStr"/>
      <c r="AA284" t="inlineStr">
        <is>
          <t>G</t>
        </is>
      </c>
      <c r="AB284" t="inlineStr">
        <is>
          <t>x</t>
        </is>
      </c>
      <c r="AC284" t="inlineStr"/>
      <c r="AD284" t="inlineStr">
        <is>
          <t>h/E</t>
        </is>
      </c>
      <c r="AE284" t="inlineStr"/>
      <c r="AF284" t="inlineStr"/>
      <c r="AG284" t="inlineStr"/>
      <c r="AH284" t="inlineStr"/>
      <c r="AI284" t="inlineStr"/>
      <c r="AJ284" t="inlineStr">
        <is>
          <t>Pa</t>
        </is>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is>
          <t>45</t>
        </is>
      </c>
      <c r="AY284" t="inlineStr"/>
      <c r="AZ284" t="inlineStr"/>
      <c r="BA284" t="inlineStr"/>
      <c r="BB284" t="inlineStr">
        <is>
          <t>n</t>
        </is>
      </c>
      <c r="BC284" t="n">
        <v>0</v>
      </c>
      <c r="BD284" t="inlineStr"/>
      <c r="BE284" t="inlineStr"/>
      <c r="BF284" t="inlineStr"/>
      <c r="BG284" t="inlineStr"/>
      <c r="BH284" t="inlineStr"/>
      <c r="BI284" t="inlineStr"/>
      <c r="BJ284" t="inlineStr"/>
      <c r="BK284" t="inlineStr">
        <is>
          <t>Schaden stabil</t>
        </is>
      </c>
      <c r="BL284" t="inlineStr">
        <is>
          <t>x 45</t>
        </is>
      </c>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row>
    <row r="285">
      <c r="A285" t="b">
        <v>1</v>
      </c>
      <c r="B285" t="n">
        <v>278</v>
      </c>
      <c r="C285" t="inlineStr">
        <is>
          <t>L-1542-154112917</t>
        </is>
      </c>
      <c r="D285" t="inlineStr">
        <is>
          <t>993972926</t>
        </is>
      </c>
      <c r="E285" t="inlineStr">
        <is>
          <t>Aal</t>
        </is>
      </c>
      <c r="F285" t="inlineStr">
        <is>
          <t>https://portal.dnb.de/opac.htm?method=simpleSearch&amp;cqlMode=true&amp;query=idn%3D993972926</t>
        </is>
      </c>
      <c r="G285" t="inlineStr">
        <is>
          <t>III 21, 33 a</t>
        </is>
      </c>
      <c r="H285" t="inlineStr">
        <is>
          <t>III 21, 33 a</t>
        </is>
      </c>
      <c r="I285" t="inlineStr">
        <is>
          <t>X</t>
        </is>
      </c>
      <c r="J285" t="inlineStr">
        <is>
          <t>Halbpergamentband</t>
        </is>
      </c>
      <c r="K285" t="inlineStr">
        <is>
          <t>bis 25 cm</t>
        </is>
      </c>
      <c r="L285" t="inlineStr">
        <is>
          <t>80° bis 110°, einseitig digitalisierbar?</t>
        </is>
      </c>
      <c r="M285" t="inlineStr"/>
      <c r="N285" t="inlineStr"/>
      <c r="O285" t="inlineStr"/>
      <c r="P285" t="inlineStr">
        <is>
          <t>Signaturfahne austauschen</t>
        </is>
      </c>
      <c r="Q285" t="n">
        <v>0</v>
      </c>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n">
        <v>0</v>
      </c>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row>
    <row r="286">
      <c r="A286" t="b">
        <v>1</v>
      </c>
      <c r="B286" t="n">
        <v>247</v>
      </c>
      <c r="C286" t="inlineStr">
        <is>
          <t>L-1544-315494360</t>
        </is>
      </c>
      <c r="D286" t="inlineStr">
        <is>
          <t>1066964149</t>
        </is>
      </c>
      <c r="E286" t="inlineStr">
        <is>
          <t>Aaf</t>
        </is>
      </c>
      <c r="F286" t="inlineStr">
        <is>
          <t>https://portal.dnb.de/opac.htm?method=simpleSearch&amp;cqlMode=true&amp;query=idn%3D1066964149</t>
        </is>
      </c>
      <c r="G286" t="inlineStr">
        <is>
          <t>III 21, 34</t>
        </is>
      </c>
      <c r="H286" t="inlineStr">
        <is>
          <t>III 21, 34</t>
        </is>
      </c>
      <c r="I286" t="inlineStr">
        <is>
          <t>X</t>
        </is>
      </c>
      <c r="J286" t="inlineStr">
        <is>
          <t>Gewebeeinband</t>
        </is>
      </c>
      <c r="K286" t="inlineStr">
        <is>
          <t>bis 25 cm</t>
        </is>
      </c>
      <c r="L286" t="inlineStr">
        <is>
          <t>80° bis 110°, einseitig digitalisierbar?</t>
        </is>
      </c>
      <c r="M286" t="inlineStr">
        <is>
          <t>hohler Rücken, Schrift bis in den Falz</t>
        </is>
      </c>
      <c r="N286" t="inlineStr"/>
      <c r="O286" t="inlineStr"/>
      <c r="P286" t="inlineStr"/>
      <c r="Q286" t="n">
        <v>0</v>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n">
        <v>0</v>
      </c>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row>
    <row r="287">
      <c r="A287" t="b">
        <v>1</v>
      </c>
      <c r="B287" t="n">
        <v>248</v>
      </c>
      <c r="C287" t="inlineStr">
        <is>
          <t>L-1538-315324120</t>
        </is>
      </c>
      <c r="D287" t="inlineStr">
        <is>
          <t>1066865841</t>
        </is>
      </c>
      <c r="E287" t="inlineStr">
        <is>
          <t>Aaf</t>
        </is>
      </c>
      <c r="F287" t="inlineStr">
        <is>
          <t>https://portal.dnb.de/opac.htm?method=simpleSearch&amp;cqlMode=true&amp;query=idn%3D1066865841</t>
        </is>
      </c>
      <c r="G287" t="inlineStr">
        <is>
          <t>III 21, 35</t>
        </is>
      </c>
      <c r="H287" t="inlineStr">
        <is>
          <t>III 21, 35</t>
        </is>
      </c>
      <c r="I287" t="inlineStr">
        <is>
          <t>X</t>
        </is>
      </c>
      <c r="J287" t="inlineStr">
        <is>
          <t>Gewebeeinband</t>
        </is>
      </c>
      <c r="K287" t="inlineStr">
        <is>
          <t>bis 25 cm</t>
        </is>
      </c>
      <c r="L287" t="inlineStr">
        <is>
          <t>80° bis 110°, einseitig digitalisierbar?</t>
        </is>
      </c>
      <c r="M287" t="inlineStr">
        <is>
          <t>hohler Rücken</t>
        </is>
      </c>
      <c r="N287" t="inlineStr"/>
      <c r="O287" t="inlineStr"/>
      <c r="P287" t="inlineStr"/>
      <c r="Q287" t="n">
        <v>0</v>
      </c>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n">
        <v>0</v>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row>
    <row r="288">
      <c r="A288" t="b">
        <v>1</v>
      </c>
      <c r="B288" t="n">
        <v>249</v>
      </c>
      <c r="C288" t="inlineStr">
        <is>
          <t>L-1550-315490322</t>
        </is>
      </c>
      <c r="D288" t="inlineStr">
        <is>
          <t>1066959803</t>
        </is>
      </c>
      <c r="E288" t="inlineStr">
        <is>
          <t>Aaf</t>
        </is>
      </c>
      <c r="F288" t="inlineStr">
        <is>
          <t>https://portal.dnb.de/opac.htm?method=simpleSearch&amp;cqlMode=true&amp;query=idn%3D1066959803</t>
        </is>
      </c>
      <c r="G288" t="inlineStr">
        <is>
          <t>III 21, 36</t>
        </is>
      </c>
      <c r="H288" t="inlineStr">
        <is>
          <t>III 21, 36</t>
        </is>
      </c>
      <c r="I288" t="inlineStr">
        <is>
          <t>X</t>
        </is>
      </c>
      <c r="J288" t="inlineStr">
        <is>
          <t>Gewebeeinband</t>
        </is>
      </c>
      <c r="K288" t="inlineStr">
        <is>
          <t>bis 25 cm</t>
        </is>
      </c>
      <c r="L288" t="inlineStr">
        <is>
          <t>80° bis 110°, einseitig digitalisierbar?</t>
        </is>
      </c>
      <c r="M288" t="inlineStr">
        <is>
          <t>hohler Rücken</t>
        </is>
      </c>
      <c r="N288" t="inlineStr"/>
      <c r="O288" t="inlineStr"/>
      <c r="P288" t="inlineStr"/>
      <c r="Q288" t="n">
        <v>1</v>
      </c>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n">
        <v>0</v>
      </c>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row>
    <row r="289">
      <c r="A289" t="b">
        <v>1</v>
      </c>
      <c r="B289" t="n">
        <v>250</v>
      </c>
      <c r="C289" t="inlineStr">
        <is>
          <t>L-1552-315487410</t>
        </is>
      </c>
      <c r="D289" t="inlineStr">
        <is>
          <t>1066956804</t>
        </is>
      </c>
      <c r="E289" t="inlineStr">
        <is>
          <t>Aaf</t>
        </is>
      </c>
      <c r="F289" t="inlineStr">
        <is>
          <t>https://portal.dnb.de/opac.htm?method=simpleSearch&amp;cqlMode=true&amp;query=idn%3D1066956804</t>
        </is>
      </c>
      <c r="G289" t="inlineStr">
        <is>
          <t>III 21, 37</t>
        </is>
      </c>
      <c r="H289" t="inlineStr">
        <is>
          <t>III 21, 37</t>
        </is>
      </c>
      <c r="I289" t="inlineStr">
        <is>
          <t>X</t>
        </is>
      </c>
      <c r="J289" t="inlineStr">
        <is>
          <t>Gewebeeinband</t>
        </is>
      </c>
      <c r="K289" t="inlineStr">
        <is>
          <t>bis 35 cm</t>
        </is>
      </c>
      <c r="L289" t="inlineStr">
        <is>
          <t>80° bis 110°, einseitig digitalisierbar?</t>
        </is>
      </c>
      <c r="M289" t="inlineStr">
        <is>
          <t>hohler Rücken</t>
        </is>
      </c>
      <c r="N289" t="inlineStr"/>
      <c r="O289" t="inlineStr"/>
      <c r="P289" t="inlineStr"/>
      <c r="Q289" t="n">
        <v>0</v>
      </c>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n">
        <v>0</v>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row>
    <row r="290">
      <c r="A290" t="b">
        <v>1</v>
      </c>
      <c r="B290" t="n">
        <v>251</v>
      </c>
      <c r="C290" t="inlineStr">
        <is>
          <t>L-1560-155912321</t>
        </is>
      </c>
      <c r="D290" t="inlineStr">
        <is>
          <t>994422881</t>
        </is>
      </c>
      <c r="E290" t="inlineStr">
        <is>
          <t>Aal</t>
        </is>
      </c>
      <c r="F290" t="inlineStr">
        <is>
          <t>https://portal.dnb.de/opac.htm?method=simpleSearch&amp;cqlMode=true&amp;query=idn%3D994422881</t>
        </is>
      </c>
      <c r="G290" t="inlineStr">
        <is>
          <t>III 21, 38</t>
        </is>
      </c>
      <c r="H290" t="inlineStr">
        <is>
          <t>III 21, 38</t>
        </is>
      </c>
      <c r="I290" t="inlineStr"/>
      <c r="J290" t="inlineStr">
        <is>
          <t>Pergamentband</t>
        </is>
      </c>
      <c r="K290" t="inlineStr">
        <is>
          <t>bis 25 cm</t>
        </is>
      </c>
      <c r="L290" t="inlineStr">
        <is>
          <t>80° bis 110°, einseitig digitalisierbar?</t>
        </is>
      </c>
      <c r="M290" t="inlineStr">
        <is>
          <t>Schrift bis in den Falz</t>
        </is>
      </c>
      <c r="N290" t="inlineStr"/>
      <c r="O290" t="inlineStr">
        <is>
          <t>Kassette</t>
        </is>
      </c>
      <c r="P290" t="inlineStr">
        <is>
          <t>Nein</t>
        </is>
      </c>
      <c r="Q290" t="n">
        <v>0</v>
      </c>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n">
        <v>0</v>
      </c>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row>
    <row r="291">
      <c r="A291" t="b">
        <v>0</v>
      </c>
      <c r="B291" t="n">
        <v>252</v>
      </c>
      <c r="C291" t="inlineStr">
        <is>
          <t>L-1505-16792236X</t>
        </is>
      </c>
      <c r="D291" t="inlineStr">
        <is>
          <t>999323601</t>
        </is>
      </c>
      <c r="E291" t="inlineStr"/>
      <c r="F291" t="inlineStr">
        <is>
          <t>https://portal.dnb.de/opac.htm?method=simpleSearch&amp;cqlMode=true&amp;query=idn%3D999323601</t>
        </is>
      </c>
      <c r="G291" t="inlineStr">
        <is>
          <t>III 21, 39</t>
        </is>
      </c>
      <c r="H291" t="inlineStr"/>
      <c r="I291" t="inlineStr"/>
      <c r="J291" t="inlineStr">
        <is>
          <t>Pergamentband</t>
        </is>
      </c>
      <c r="K291" t="inlineStr">
        <is>
          <t>bis 25 cm</t>
        </is>
      </c>
      <c r="L291" t="inlineStr">
        <is>
          <t>80° bis 110°, einseitig digitalisierbar?</t>
        </is>
      </c>
      <c r="M291" t="inlineStr"/>
      <c r="N291" t="inlineStr"/>
      <c r="O291" t="inlineStr">
        <is>
          <t>Kassette</t>
        </is>
      </c>
      <c r="P291" t="inlineStr">
        <is>
          <t>Nein</t>
        </is>
      </c>
      <c r="Q291" t="n">
        <v>2</v>
      </c>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n">
        <v>0</v>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row>
    <row r="292">
      <c r="A292" t="b">
        <v>1</v>
      </c>
      <c r="B292" t="inlineStr"/>
      <c r="C292" t="inlineStr">
        <is>
          <t>L-9999-414837339</t>
        </is>
      </c>
      <c r="D292" t="inlineStr">
        <is>
          <t>1138320404</t>
        </is>
      </c>
      <c r="E292" t="inlineStr">
        <is>
          <t>Qd</t>
        </is>
      </c>
      <c r="F292" t="inlineStr"/>
      <c r="G292" t="inlineStr">
        <is>
          <t>III 21, 39</t>
        </is>
      </c>
      <c r="H292" t="inlineStr">
        <is>
          <t>III 21, 39</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row>
    <row r="293">
      <c r="A293" t="b">
        <v>0</v>
      </c>
      <c r="B293" t="n">
        <v>279</v>
      </c>
      <c r="C293" t="inlineStr">
        <is>
          <t>L-1505-154046310</t>
        </is>
      </c>
      <c r="D293" t="inlineStr">
        <is>
          <t>99393689X</t>
        </is>
      </c>
      <c r="E293" t="inlineStr"/>
      <c r="F293" t="inlineStr">
        <is>
          <t>https://portal.dnb.de/opac.htm?method=simpleSearch&amp;cqlMode=true&amp;query=idn%3D99393689X</t>
        </is>
      </c>
      <c r="G293" t="inlineStr">
        <is>
          <t>III 21, 39 (1. angebundenes Werk)</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n">
        <v>0</v>
      </c>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row>
    <row r="294">
      <c r="A294" t="b">
        <v>0</v>
      </c>
      <c r="B294" t="n">
        <v>280</v>
      </c>
      <c r="C294" t="inlineStr">
        <is>
          <t>L-1500-405944926</t>
        </is>
      </c>
      <c r="D294" t="inlineStr">
        <is>
          <t>1132093619</t>
        </is>
      </c>
      <c r="E294" t="inlineStr"/>
      <c r="F294" t="inlineStr">
        <is>
          <t>https://portal.dnb.de/opac.htm?method=simpleSearch&amp;cqlMode=true&amp;query=idn%3D1132093619</t>
        </is>
      </c>
      <c r="G294" t="inlineStr">
        <is>
          <t>III 21, 39 (2. angebundenes Werk)</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n">
        <v>0</v>
      </c>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row>
    <row r="295">
      <c r="A295" t="b">
        <v>0</v>
      </c>
      <c r="B295" t="n">
        <v>281</v>
      </c>
      <c r="C295" t="inlineStr">
        <is>
          <t>L-1500-405944926</t>
        </is>
      </c>
      <c r="D295" t="inlineStr">
        <is>
          <t>1132093619</t>
        </is>
      </c>
      <c r="E295" t="inlineStr"/>
      <c r="F295" t="inlineStr">
        <is>
          <t>https://portal.dnb.de/opac.htm?method=simpleSearch&amp;cqlMode=true&amp;query=idn%3D1132093619</t>
        </is>
      </c>
      <c r="G295" t="inlineStr">
        <is>
          <t>III 21, 39 (2. angebundenes Werk)</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n">
        <v>0</v>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row>
    <row r="296">
      <c r="A296" t="b">
        <v>0</v>
      </c>
      <c r="B296" t="n">
        <v>282</v>
      </c>
      <c r="C296" t="inlineStr">
        <is>
          <t>L-1505-153972785</t>
        </is>
      </c>
      <c r="D296" t="inlineStr">
        <is>
          <t>993910246</t>
        </is>
      </c>
      <c r="E296" t="inlineStr"/>
      <c r="F296" t="inlineStr">
        <is>
          <t>https://portal.dnb.de/opac.htm?method=simpleSearch&amp;cqlMode=true&amp;query=idn%3D993910246</t>
        </is>
      </c>
      <c r="G296" t="inlineStr">
        <is>
          <t>III 21, 39 (3. angebundenes Werk)</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n">
        <v>0</v>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row>
    <row r="297">
      <c r="A297" t="b">
        <v>1</v>
      </c>
      <c r="B297" t="n">
        <v>253</v>
      </c>
      <c r="C297" t="inlineStr">
        <is>
          <t>L-2019-302374</t>
        </is>
      </c>
      <c r="D297" t="inlineStr">
        <is>
          <t>1194269303</t>
        </is>
      </c>
      <c r="E297" t="inlineStr">
        <is>
          <t>Aa</t>
        </is>
      </c>
      <c r="F297" t="inlineStr">
        <is>
          <t>https://portal.dnb.de/opac.htm?method=simpleSearch&amp;cqlMode=true&amp;query=idn%3D1194269303</t>
        </is>
      </c>
      <c r="G297" t="inlineStr">
        <is>
          <t>III 21, 40</t>
        </is>
      </c>
      <c r="H297" t="inlineStr">
        <is>
          <t>III 21, 40</t>
        </is>
      </c>
      <c r="I297" t="inlineStr"/>
      <c r="J297" t="inlineStr"/>
      <c r="K297" t="inlineStr">
        <is>
          <t>&gt; 42 cm</t>
        </is>
      </c>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is>
          <t>HD</t>
        </is>
      </c>
      <c r="AB297" t="inlineStr"/>
      <c r="AC297" t="inlineStr"/>
      <c r="AD297" t="inlineStr">
        <is>
          <t>f</t>
        </is>
      </c>
      <c r="AE297" t="inlineStr"/>
      <c r="AF297" t="inlineStr"/>
      <c r="AG297" t="inlineStr"/>
      <c r="AH297" t="inlineStr"/>
      <c r="AI297" t="inlineStr"/>
      <c r="AJ297" t="inlineStr">
        <is>
          <t>Pa</t>
        </is>
      </c>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is>
          <t>110</t>
        </is>
      </c>
      <c r="AY297" t="inlineStr"/>
      <c r="AZ297" t="inlineStr"/>
      <c r="BA297" t="inlineStr"/>
      <c r="BB297" t="inlineStr">
        <is>
          <t>ja vor</t>
        </is>
      </c>
      <c r="BC297" t="n">
        <v>64</v>
      </c>
      <c r="BD297" t="inlineStr"/>
      <c r="BE297" t="inlineStr">
        <is>
          <t>Wellpappe</t>
        </is>
      </c>
      <c r="BF297" t="inlineStr"/>
      <c r="BG297" t="inlineStr"/>
      <c r="BH297" t="inlineStr"/>
      <c r="BI297" t="inlineStr"/>
      <c r="BJ297" t="inlineStr"/>
      <c r="BK297" t="inlineStr"/>
      <c r="BL297" t="inlineStr"/>
      <c r="BM297" t="inlineStr"/>
      <c r="BN297" t="inlineStr"/>
      <c r="BO297" t="inlineStr"/>
      <c r="BP297" t="inlineStr">
        <is>
          <t>x</t>
        </is>
      </c>
      <c r="BQ297" t="inlineStr"/>
      <c r="BR297" t="inlineStr"/>
      <c r="BS297" t="inlineStr"/>
      <c r="BT297" t="inlineStr"/>
      <c r="BU297" t="inlineStr"/>
      <c r="BV297" t="inlineStr"/>
      <c r="BW297" t="inlineStr"/>
      <c r="BX297" t="inlineStr">
        <is>
          <t>VD</t>
        </is>
      </c>
      <c r="BY297" t="inlineStr"/>
      <c r="BZ297" t="inlineStr"/>
      <c r="CA297" t="n">
        <v>4</v>
      </c>
      <c r="CB297" t="inlineStr"/>
      <c r="CC297" t="inlineStr"/>
      <c r="CD297" t="inlineStr">
        <is>
          <t>x</t>
        </is>
      </c>
      <c r="CE297" t="inlineStr"/>
      <c r="CF297" t="inlineStr"/>
      <c r="CG297" t="inlineStr"/>
      <c r="CH297" t="inlineStr">
        <is>
          <t>x</t>
        </is>
      </c>
      <c r="CI297" t="inlineStr"/>
      <c r="CJ297" t="inlineStr"/>
      <c r="CK297" t="inlineStr">
        <is>
          <t>x</t>
        </is>
      </c>
      <c r="CL297" t="inlineStr">
        <is>
          <t>x</t>
        </is>
      </c>
      <c r="CM297" t="inlineStr">
        <is>
          <t>x</t>
        </is>
      </c>
      <c r="CN297" t="inlineStr"/>
      <c r="CO297" t="inlineStr"/>
      <c r="CP297" t="inlineStr"/>
      <c r="CQ297" t="inlineStr"/>
      <c r="CR297" t="inlineStr"/>
      <c r="CS297" t="inlineStr"/>
      <c r="CT297" t="n">
        <v>60</v>
      </c>
      <c r="CU297" t="inlineStr">
        <is>
          <t>nahezu gesamter BB mit Rissen, Fehlstellen, wattierten Blattbereichen; Rest.bedarf muss noch genauer geschätzt werden</t>
        </is>
      </c>
    </row>
    <row r="298">
      <c r="A298" t="b">
        <v>0</v>
      </c>
      <c r="B298" t="n">
        <v>283</v>
      </c>
      <c r="C298" t="inlineStr">
        <is>
          <t>L-1521-315466200</t>
        </is>
      </c>
      <c r="D298" t="inlineStr">
        <is>
          <t>1066938423</t>
        </is>
      </c>
      <c r="E298" t="inlineStr"/>
      <c r="F298" t="inlineStr">
        <is>
          <t>https://portal.dnb.de/opac.htm?method=simpleSearch&amp;cqlMode=true&amp;query=idn%3D1066938423</t>
        </is>
      </c>
      <c r="G298" t="inlineStr">
        <is>
          <t>III 22, 1</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is>
          <t>DA</t>
        </is>
      </c>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n">
        <v>0</v>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row>
    <row r="299">
      <c r="A299" t="b">
        <v>1</v>
      </c>
      <c r="B299" t="n">
        <v>284</v>
      </c>
      <c r="C299" t="inlineStr">
        <is>
          <t>L-1506-315217251</t>
        </is>
      </c>
      <c r="D299" t="inlineStr">
        <is>
          <t>1066796890</t>
        </is>
      </c>
      <c r="E299" t="inlineStr">
        <is>
          <t>Aaf</t>
        </is>
      </c>
      <c r="F299" t="inlineStr">
        <is>
          <t>https://portal.dnb.de/opac.htm?method=simpleSearch&amp;cqlMode=true&amp;query=idn%3D1066796890</t>
        </is>
      </c>
      <c r="G299" t="inlineStr">
        <is>
          <t>III 23, 1</t>
        </is>
      </c>
      <c r="H299" t="inlineStr">
        <is>
          <t>III 23, 1</t>
        </is>
      </c>
      <c r="I299" t="inlineStr"/>
      <c r="J299" t="inlineStr">
        <is>
          <t>Pergamentband</t>
        </is>
      </c>
      <c r="K299" t="inlineStr">
        <is>
          <t>bis 25 cm</t>
        </is>
      </c>
      <c r="L299" t="inlineStr">
        <is>
          <t>80° bis 110°, einseitig digitalisierbar?</t>
        </is>
      </c>
      <c r="M299" t="inlineStr"/>
      <c r="N299" t="inlineStr"/>
      <c r="O299" t="inlineStr">
        <is>
          <t>Kassette</t>
        </is>
      </c>
      <c r="P299" t="inlineStr">
        <is>
          <t>Nein</t>
        </is>
      </c>
      <c r="Q299" t="n">
        <v>0</v>
      </c>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n">
        <v>0</v>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row>
    <row r="300">
      <c r="A300" t="b">
        <v>1</v>
      </c>
      <c r="B300" t="n">
        <v>285</v>
      </c>
      <c r="C300" t="inlineStr">
        <is>
          <t>L-1518-315328878</t>
        </is>
      </c>
      <c r="D300" t="inlineStr">
        <is>
          <t>1066871019</t>
        </is>
      </c>
      <c r="E300" t="inlineStr">
        <is>
          <t>Aaf</t>
        </is>
      </c>
      <c r="F300" t="inlineStr">
        <is>
          <t>https://portal.dnb.de/opac.htm?method=simpleSearch&amp;cqlMode=true&amp;query=idn%3D1066871019</t>
        </is>
      </c>
      <c r="G300" t="inlineStr">
        <is>
          <t>III 23, 2</t>
        </is>
      </c>
      <c r="H300" t="inlineStr">
        <is>
          <t>III 23, 2</t>
        </is>
      </c>
      <c r="I300" t="inlineStr">
        <is>
          <t>X</t>
        </is>
      </c>
      <c r="J300" t="inlineStr">
        <is>
          <t>Halbledereinband</t>
        </is>
      </c>
      <c r="K300" t="inlineStr">
        <is>
          <t>bis 25 cm</t>
        </is>
      </c>
      <c r="L300" t="inlineStr">
        <is>
          <t>180°</t>
        </is>
      </c>
      <c r="M300" t="inlineStr"/>
      <c r="N300" t="inlineStr"/>
      <c r="O300" t="inlineStr"/>
      <c r="P300" t="inlineStr"/>
      <c r="Q300" t="n">
        <v>0</v>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n">
        <v>0</v>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row>
    <row r="301">
      <c r="A301" t="b">
        <v>1</v>
      </c>
      <c r="B301" t="n">
        <v>286</v>
      </c>
      <c r="C301" t="inlineStr">
        <is>
          <t>L-1553-31533178X</t>
        </is>
      </c>
      <c r="D301" t="inlineStr">
        <is>
          <t>1066873984</t>
        </is>
      </c>
      <c r="E301" t="inlineStr">
        <is>
          <t>Aaf</t>
        </is>
      </c>
      <c r="F301" t="inlineStr">
        <is>
          <t>https://portal.dnb.de/opac.htm?method=simpleSearch&amp;cqlMode=true&amp;query=idn%3D1066873984</t>
        </is>
      </c>
      <c r="G301" t="inlineStr">
        <is>
          <t>III 24, 1</t>
        </is>
      </c>
      <c r="H301" t="inlineStr">
        <is>
          <t>III 24, 1</t>
        </is>
      </c>
      <c r="I301" t="inlineStr">
        <is>
          <t>X</t>
        </is>
      </c>
      <c r="J301" t="inlineStr">
        <is>
          <t>Pergamentband</t>
        </is>
      </c>
      <c r="K301" t="inlineStr">
        <is>
          <t>bis 25 cm</t>
        </is>
      </c>
      <c r="L301" t="inlineStr">
        <is>
          <t>80° bis 110°, einseitig digitalisierbar?</t>
        </is>
      </c>
      <c r="M301" t="inlineStr"/>
      <c r="N301" t="inlineStr"/>
      <c r="O301" t="inlineStr"/>
      <c r="P301" t="inlineStr"/>
      <c r="Q301" t="n">
        <v>0</v>
      </c>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n">
        <v>0</v>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row>
    <row r="302">
      <c r="A302" t="b">
        <v>1</v>
      </c>
      <c r="B302" t="n">
        <v>290</v>
      </c>
      <c r="C302" t="inlineStr">
        <is>
          <t>L-1553-161856195</t>
        </is>
      </c>
      <c r="D302" t="inlineStr">
        <is>
          <t>996193081</t>
        </is>
      </c>
      <c r="E302" t="inlineStr">
        <is>
          <t>Aal</t>
        </is>
      </c>
      <c r="F302" t="inlineStr">
        <is>
          <t>https://portal.dnb.de/opac.htm?method=simpleSearch&amp;cqlMode=true&amp;query=idn%3D996193081</t>
        </is>
      </c>
      <c r="G302" t="inlineStr">
        <is>
          <t>III 24, 1 a</t>
        </is>
      </c>
      <c r="H302" t="inlineStr">
        <is>
          <t>III 24, 1 a</t>
        </is>
      </c>
      <c r="I302" t="inlineStr"/>
      <c r="J302" t="inlineStr">
        <is>
          <t>Pergamentband</t>
        </is>
      </c>
      <c r="K302" t="inlineStr">
        <is>
          <t>bis 25 cm</t>
        </is>
      </c>
      <c r="L302" t="inlineStr">
        <is>
          <t>80° bis 110°, einseitig digitalisierbar?</t>
        </is>
      </c>
      <c r="M302" t="inlineStr">
        <is>
          <t>Schrift bis in den Falz</t>
        </is>
      </c>
      <c r="N302" t="inlineStr"/>
      <c r="O302" t="inlineStr"/>
      <c r="P302" t="inlineStr"/>
      <c r="Q302" t="n">
        <v>2</v>
      </c>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n">
        <v>0</v>
      </c>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row>
    <row r="303">
      <c r="A303" t="b">
        <v>1</v>
      </c>
      <c r="B303" t="n">
        <v>287</v>
      </c>
      <c r="C303" t="inlineStr">
        <is>
          <t>L-1555-315490640</t>
        </is>
      </c>
      <c r="D303" t="inlineStr">
        <is>
          <t>1066960127</t>
        </is>
      </c>
      <c r="E303" t="inlineStr">
        <is>
          <t>Aaf</t>
        </is>
      </c>
      <c r="F303" t="inlineStr">
        <is>
          <t>https://portal.dnb.de/opac.htm?method=simpleSearch&amp;cqlMode=true&amp;query=idn%3D1066960127</t>
        </is>
      </c>
      <c r="G303" t="inlineStr">
        <is>
          <t>III 24, 2</t>
        </is>
      </c>
      <c r="H303" t="inlineStr">
        <is>
          <t>III 24, 2</t>
        </is>
      </c>
      <c r="I303" t="inlineStr">
        <is>
          <t>X</t>
        </is>
      </c>
      <c r="J303" t="inlineStr">
        <is>
          <t>Pergamentband, Schließen, erhabene Buchbeschläge</t>
        </is>
      </c>
      <c r="K303" t="inlineStr">
        <is>
          <t>bis 42 cm</t>
        </is>
      </c>
      <c r="L303" t="inlineStr">
        <is>
          <t>80° bis 110°, einseitig digitalisierbar?</t>
        </is>
      </c>
      <c r="M303" t="inlineStr">
        <is>
          <t>Einband mit Schutz- oder Stoßkanten, Schrift bis in den Falz, welliger Buchblock</t>
        </is>
      </c>
      <c r="N303" t="inlineStr"/>
      <c r="O303" t="inlineStr">
        <is>
          <t>Buchschuh</t>
        </is>
      </c>
      <c r="P303" t="inlineStr">
        <is>
          <t>Nein</t>
        </is>
      </c>
      <c r="Q303" t="n">
        <v>0</v>
      </c>
      <c r="R303" t="inlineStr"/>
      <c r="S303" t="inlineStr"/>
      <c r="T303" t="inlineStr"/>
      <c r="U303" t="inlineStr"/>
      <c r="V303" t="inlineStr"/>
      <c r="W303" t="inlineStr"/>
      <c r="X303" t="inlineStr"/>
      <c r="Y303" t="inlineStr"/>
      <c r="Z303" t="inlineStr"/>
      <c r="AA303" t="inlineStr">
        <is>
          <t>Pg</t>
        </is>
      </c>
      <c r="AB303" t="inlineStr"/>
      <c r="AC303" t="inlineStr">
        <is>
          <t>x</t>
        </is>
      </c>
      <c r="AD303" t="inlineStr">
        <is>
          <t>h/E</t>
        </is>
      </c>
      <c r="AE303" t="inlineStr">
        <is>
          <t>x</t>
        </is>
      </c>
      <c r="AF303" t="inlineStr"/>
      <c r="AG303" t="inlineStr"/>
      <c r="AH303" t="inlineStr"/>
      <c r="AI303" t="inlineStr"/>
      <c r="AJ303" t="inlineStr">
        <is>
          <t>Pa/Pg</t>
        </is>
      </c>
      <c r="AK303" t="inlineStr"/>
      <c r="AL303" t="inlineStr"/>
      <c r="AM303" t="inlineStr"/>
      <c r="AN303" t="inlineStr"/>
      <c r="AO303" t="inlineStr"/>
      <c r="AP303" t="inlineStr"/>
      <c r="AQ303" t="inlineStr"/>
      <c r="AR303" t="inlineStr"/>
      <c r="AS303" t="inlineStr"/>
      <c r="AT303" t="inlineStr">
        <is>
          <t>B/I/R</t>
        </is>
      </c>
      <c r="AU303" t="inlineStr">
        <is>
          <t>xx</t>
        </is>
      </c>
      <c r="AV303" t="inlineStr"/>
      <c r="AW303" t="inlineStr"/>
      <c r="AX303" t="inlineStr">
        <is>
          <t>nur 110</t>
        </is>
      </c>
      <c r="AY303" t="inlineStr"/>
      <c r="AZ303" t="inlineStr"/>
      <c r="BA303" t="inlineStr"/>
      <c r="BB303" t="inlineStr">
        <is>
          <t>n</t>
        </is>
      </c>
      <c r="BC303" t="n">
        <v>0</v>
      </c>
      <c r="BD303" t="inlineStr"/>
      <c r="BE303" t="inlineStr"/>
      <c r="BF303" t="inlineStr"/>
      <c r="BG303" t="inlineStr">
        <is>
          <t>x</t>
        </is>
      </c>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row>
    <row r="304">
      <c r="A304" t="b">
        <v>1</v>
      </c>
      <c r="B304" t="n">
        <v>288</v>
      </c>
      <c r="C304" t="inlineStr">
        <is>
          <t>L-1558-153966785</t>
        </is>
      </c>
      <c r="D304" t="inlineStr">
        <is>
          <t>993903541</t>
        </is>
      </c>
      <c r="E304" t="inlineStr">
        <is>
          <t>Aal</t>
        </is>
      </c>
      <c r="F304" t="inlineStr">
        <is>
          <t>https://portal.dnb.de/opac.htm?method=simpleSearch&amp;cqlMode=true&amp;query=idn%3D993903541</t>
        </is>
      </c>
      <c r="G304" t="inlineStr">
        <is>
          <t>III 24, 3</t>
        </is>
      </c>
      <c r="H304" t="inlineStr">
        <is>
          <t>III 24, 3</t>
        </is>
      </c>
      <c r="I304" t="inlineStr">
        <is>
          <t>X</t>
        </is>
      </c>
      <c r="J304" t="inlineStr">
        <is>
          <t>Gewebeeinband, Schließen, erhabene Buchbeschläge</t>
        </is>
      </c>
      <c r="K304" t="inlineStr">
        <is>
          <t>bis 25 cm</t>
        </is>
      </c>
      <c r="L304" t="inlineStr">
        <is>
          <t>80° bis 110°, einseitig digitalisierbar?</t>
        </is>
      </c>
      <c r="M304" t="inlineStr">
        <is>
          <t>hohler Rücken</t>
        </is>
      </c>
      <c r="N304" t="inlineStr"/>
      <c r="O304" t="inlineStr">
        <is>
          <t>Buchschuh</t>
        </is>
      </c>
      <c r="P304" t="inlineStr">
        <is>
          <t>Nein</t>
        </is>
      </c>
      <c r="Q304" t="n">
        <v>0</v>
      </c>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n">
        <v>0</v>
      </c>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row>
    <row r="305">
      <c r="A305" t="b">
        <v>0</v>
      </c>
      <c r="B305" t="n">
        <v>289</v>
      </c>
      <c r="C305" t="inlineStr">
        <is>
          <t>L-1560-315465689</t>
        </is>
      </c>
      <c r="D305" t="inlineStr">
        <is>
          <t>1066937885</t>
        </is>
      </c>
      <c r="E305" t="inlineStr"/>
      <c r="F305" t="inlineStr">
        <is>
          <t>https://portal.dnb.de/opac.htm?method=simpleSearch&amp;cqlMode=true&amp;query=idn%3D1066937885</t>
        </is>
      </c>
      <c r="G305" t="inlineStr">
        <is>
          <t>III 24, 4</t>
        </is>
      </c>
      <c r="H305" t="inlineStr"/>
      <c r="I305" t="inlineStr">
        <is>
          <t>X</t>
        </is>
      </c>
      <c r="J305" t="inlineStr">
        <is>
          <t>Ledereinband</t>
        </is>
      </c>
      <c r="K305" t="inlineStr">
        <is>
          <t>bis 25 cm</t>
        </is>
      </c>
      <c r="L305" t="inlineStr">
        <is>
          <t>80° bis 110°, einseitig digitalisierbar?</t>
        </is>
      </c>
      <c r="M305" t="inlineStr">
        <is>
          <t>hohler Rücken</t>
        </is>
      </c>
      <c r="N305" t="inlineStr"/>
      <c r="O305" t="inlineStr">
        <is>
          <t>Buchschuh</t>
        </is>
      </c>
      <c r="P305" t="inlineStr">
        <is>
          <t>Nein</t>
        </is>
      </c>
      <c r="Q305" t="n">
        <v>1</v>
      </c>
      <c r="R305" t="inlineStr"/>
      <c r="S305" t="inlineStr"/>
      <c r="T305" t="inlineStr"/>
      <c r="U305" t="inlineStr"/>
      <c r="V305" t="inlineStr"/>
      <c r="W305" t="inlineStr"/>
      <c r="X305" t="inlineStr"/>
      <c r="Y305" t="inlineStr"/>
      <c r="Z305" t="inlineStr"/>
      <c r="AA305" t="inlineStr">
        <is>
          <t>HD</t>
        </is>
      </c>
      <c r="AB305" t="inlineStr">
        <is>
          <t>x</t>
        </is>
      </c>
      <c r="AC305" t="inlineStr"/>
      <c r="AD305" t="inlineStr">
        <is>
          <t>f</t>
        </is>
      </c>
      <c r="AE305" t="inlineStr"/>
      <c r="AF305" t="inlineStr"/>
      <c r="AG305" t="inlineStr"/>
      <c r="AH305" t="inlineStr"/>
      <c r="AI305" t="inlineStr">
        <is>
          <t>x</t>
        </is>
      </c>
      <c r="AJ305" t="inlineStr">
        <is>
          <t>Pa</t>
        </is>
      </c>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is>
          <t>45</t>
        </is>
      </c>
      <c r="AY305" t="inlineStr"/>
      <c r="AZ305" t="inlineStr"/>
      <c r="BA305" t="inlineStr"/>
      <c r="BB305" t="inlineStr">
        <is>
          <t>n</t>
        </is>
      </c>
      <c r="BC305" t="n">
        <v>0</v>
      </c>
      <c r="BD305" t="inlineStr"/>
      <c r="BE305" t="inlineStr"/>
      <c r="BF305" t="inlineStr"/>
      <c r="BG305" t="inlineStr">
        <is>
          <t>x</t>
        </is>
      </c>
      <c r="BH305" t="inlineStr"/>
      <c r="BI305" t="inlineStr"/>
      <c r="BJ305" t="inlineStr"/>
      <c r="BK305" t="inlineStr">
        <is>
          <t>wie geht das bei 45° mit der steifen Schließe?</t>
        </is>
      </c>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row>
    <row r="306">
      <c r="A306" t="b">
        <v>1</v>
      </c>
      <c r="B306" t="inlineStr"/>
      <c r="C306" t="inlineStr">
        <is>
          <t>L-9999-414378555</t>
        </is>
      </c>
      <c r="D306" t="inlineStr">
        <is>
          <t>1138060658</t>
        </is>
      </c>
      <c r="E306" t="inlineStr">
        <is>
          <t>Qd</t>
        </is>
      </c>
      <c r="F306" t="inlineStr"/>
      <c r="G306" t="inlineStr">
        <is>
          <t>III 24, 4</t>
        </is>
      </c>
      <c r="H306" t="inlineStr">
        <is>
          <t>III 24, 4</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row>
    <row r="307">
      <c r="A307" t="b">
        <v>0</v>
      </c>
      <c r="B307" t="n">
        <v>291</v>
      </c>
      <c r="C307" t="inlineStr">
        <is>
          <t>L-1560-676525075</t>
        </is>
      </c>
      <c r="D307" t="inlineStr">
        <is>
          <t>1210182750</t>
        </is>
      </c>
      <c r="E307" t="inlineStr"/>
      <c r="F307" t="inlineStr">
        <is>
          <t>https://portal.dnb.de/opac.htm?method=simpleSearch&amp;cqlMode=true&amp;query=idn%3D1210182750</t>
        </is>
      </c>
      <c r="G307" t="inlineStr">
        <is>
          <t>III 24, 4 (Angebundenes Werk)</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n">
        <v>0</v>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row>
    <row r="308">
      <c r="A308" t="b">
        <v>1</v>
      </c>
      <c r="B308" t="n">
        <v>292</v>
      </c>
      <c r="C308" t="inlineStr">
        <is>
          <t>L-1524-315329645</t>
        </is>
      </c>
      <c r="D308" t="inlineStr">
        <is>
          <t>1066871884</t>
        </is>
      </c>
      <c r="E308" t="inlineStr">
        <is>
          <t>Aaf</t>
        </is>
      </c>
      <c r="F308" t="inlineStr">
        <is>
          <t>https://portal.dnb.de/opac.htm?method=simpleSearch&amp;cqlMode=true&amp;query=idn%3D1066871884</t>
        </is>
      </c>
      <c r="G308" t="inlineStr">
        <is>
          <t>III 25, 1</t>
        </is>
      </c>
      <c r="H308" t="inlineStr">
        <is>
          <t>III 25, 1</t>
        </is>
      </c>
      <c r="I308" t="inlineStr">
        <is>
          <t>X</t>
        </is>
      </c>
      <c r="J308" t="inlineStr">
        <is>
          <t>Pergamentband</t>
        </is>
      </c>
      <c r="K308" t="inlineStr">
        <is>
          <t>bis 25 cm</t>
        </is>
      </c>
      <c r="L308" t="inlineStr">
        <is>
          <t>80° bis 110°, einseitig digitalisierbar?</t>
        </is>
      </c>
      <c r="M308" t="inlineStr">
        <is>
          <t>hohler Rücken</t>
        </is>
      </c>
      <c r="N308" t="inlineStr"/>
      <c r="O308" t="inlineStr"/>
      <c r="P308" t="inlineStr"/>
      <c r="Q308" t="n">
        <v>1</v>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n">
        <v>0</v>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row>
    <row r="309">
      <c r="A309" t="b">
        <v>1</v>
      </c>
      <c r="B309" t="n">
        <v>293</v>
      </c>
      <c r="C309" t="inlineStr">
        <is>
          <t>L-1524-315329300</t>
        </is>
      </c>
      <c r="D309" t="inlineStr">
        <is>
          <t>1066871523</t>
        </is>
      </c>
      <c r="E309" t="inlineStr">
        <is>
          <t>Aaf</t>
        </is>
      </c>
      <c r="F309" t="inlineStr">
        <is>
          <t>https://portal.dnb.de/opac.htm?method=simpleSearch&amp;cqlMode=true&amp;query=idn%3D1066871523</t>
        </is>
      </c>
      <c r="G309" t="inlineStr">
        <is>
          <t>III 25, 2</t>
        </is>
      </c>
      <c r="H309" t="inlineStr">
        <is>
          <t>III 25, 2</t>
        </is>
      </c>
      <c r="I309" t="inlineStr">
        <is>
          <t>X</t>
        </is>
      </c>
      <c r="J309" t="inlineStr">
        <is>
          <t>Pergamentband</t>
        </is>
      </c>
      <c r="K309" t="inlineStr">
        <is>
          <t>bis 25 cm</t>
        </is>
      </c>
      <c r="L309" t="inlineStr">
        <is>
          <t>180°</t>
        </is>
      </c>
      <c r="M309" t="inlineStr"/>
      <c r="N309" t="inlineStr"/>
      <c r="O309" t="inlineStr"/>
      <c r="P309" t="inlineStr"/>
      <c r="Q309" t="n">
        <v>1</v>
      </c>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n">
        <v>0</v>
      </c>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row>
    <row r="310">
      <c r="A310" t="b">
        <v>1</v>
      </c>
      <c r="B310" t="n">
        <v>294</v>
      </c>
      <c r="C310" t="inlineStr">
        <is>
          <t>L-1527-406933499</t>
        </is>
      </c>
      <c r="D310" t="inlineStr">
        <is>
          <t>1132614945</t>
        </is>
      </c>
      <c r="E310" t="inlineStr">
        <is>
          <t>Aaf</t>
        </is>
      </c>
      <c r="F310" t="inlineStr">
        <is>
          <t>https://portal.dnb.de/opac.htm?method=simpleSearch&amp;cqlMode=true&amp;query=idn%3D1132614945</t>
        </is>
      </c>
      <c r="G310" t="inlineStr">
        <is>
          <t>III 25, 3</t>
        </is>
      </c>
      <c r="H310" t="inlineStr">
        <is>
          <t>III 25, 3</t>
        </is>
      </c>
      <c r="I310" t="inlineStr"/>
      <c r="J310" t="inlineStr">
        <is>
          <t>Ledereinband, Schließen, erhabene Buchbeschläge</t>
        </is>
      </c>
      <c r="K310" t="inlineStr">
        <is>
          <t>bis 35 cm</t>
        </is>
      </c>
      <c r="L310" t="inlineStr">
        <is>
          <t>80° bis 110°, einseitig digitalisierbar?</t>
        </is>
      </c>
      <c r="M310" t="inlineStr">
        <is>
          <t>Schrift bis in den Falz</t>
        </is>
      </c>
      <c r="N310" t="inlineStr"/>
      <c r="O310" t="inlineStr">
        <is>
          <t>Kassette</t>
        </is>
      </c>
      <c r="P310" t="inlineStr">
        <is>
          <t>Nein</t>
        </is>
      </c>
      <c r="Q310" t="n">
        <v>0</v>
      </c>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n">
        <v>0</v>
      </c>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row>
    <row r="311">
      <c r="A311" t="b">
        <v>0</v>
      </c>
      <c r="B311" t="n">
        <v>295</v>
      </c>
      <c r="C311" t="inlineStr">
        <is>
          <t>L-1530-155465481</t>
        </is>
      </c>
      <c r="D311" t="inlineStr">
        <is>
          <t>99435195X</t>
        </is>
      </c>
      <c r="E311" t="inlineStr"/>
      <c r="F311" t="inlineStr">
        <is>
          <t>https://portal.dnb.de/opac.htm?method=simpleSearch&amp;cqlMode=true&amp;query=idn%3D99435195X</t>
        </is>
      </c>
      <c r="G311" t="inlineStr">
        <is>
          <t>III 26, 1</t>
        </is>
      </c>
      <c r="H311" t="inlineStr"/>
      <c r="I311" t="inlineStr">
        <is>
          <t>X</t>
        </is>
      </c>
      <c r="J311" t="inlineStr">
        <is>
          <t>Gewebeeinband, Schließen, erhabene Buchbeschläge</t>
        </is>
      </c>
      <c r="K311" t="inlineStr">
        <is>
          <t>bis 25 cm</t>
        </is>
      </c>
      <c r="L311" t="inlineStr">
        <is>
          <t>80° bis 110°, einseitig digitalisierbar?</t>
        </is>
      </c>
      <c r="M311" t="inlineStr">
        <is>
          <t>hohler Rücken</t>
        </is>
      </c>
      <c r="N311" t="inlineStr"/>
      <c r="O311" t="inlineStr">
        <is>
          <t>Buchschuh</t>
        </is>
      </c>
      <c r="P311" t="inlineStr">
        <is>
          <t>Nein</t>
        </is>
      </c>
      <c r="Q311" t="n">
        <v>0</v>
      </c>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n">
        <v>0</v>
      </c>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row>
    <row r="312">
      <c r="A312" t="b">
        <v>1</v>
      </c>
      <c r="B312" t="inlineStr"/>
      <c r="C312" t="inlineStr">
        <is>
          <t>L-9999-678830347</t>
        </is>
      </c>
      <c r="D312" t="inlineStr">
        <is>
          <t>1211119106</t>
        </is>
      </c>
      <c r="E312" t="inlineStr">
        <is>
          <t>Qd</t>
        </is>
      </c>
      <c r="F312" t="inlineStr"/>
      <c r="G312" t="inlineStr">
        <is>
          <t>III 26, 1</t>
        </is>
      </c>
      <c r="H312" t="inlineStr">
        <is>
          <t>III 26, 1</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row>
    <row r="313">
      <c r="A313" t="b">
        <v>0</v>
      </c>
      <c r="B313" t="n">
        <v>296</v>
      </c>
      <c r="C313" t="inlineStr">
        <is>
          <t>L-1881-163020639</t>
        </is>
      </c>
      <c r="D313" t="inlineStr">
        <is>
          <t>996910387</t>
        </is>
      </c>
      <c r="E313" t="inlineStr"/>
      <c r="F313" t="inlineStr">
        <is>
          <t>https://portal.dnb.de/opac.htm?method=simpleSearch&amp;cqlMode=true&amp;query=idn%3D996910387</t>
        </is>
      </c>
      <c r="G313" t="inlineStr">
        <is>
          <t>III 26, 1 (1. angebundenes Werk)</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n">
        <v>0</v>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row>
    <row r="314">
      <c r="A314" t="b">
        <v>0</v>
      </c>
      <c r="B314" t="n">
        <v>297</v>
      </c>
      <c r="C314" t="inlineStr">
        <is>
          <t>L-1880-170568237</t>
        </is>
      </c>
      <c r="D314" t="inlineStr">
        <is>
          <t>1000401340</t>
        </is>
      </c>
      <c r="E314" t="inlineStr"/>
      <c r="F314" t="inlineStr">
        <is>
          <t>https://portal.dnb.de/opac.htm?method=simpleSearch&amp;cqlMode=true&amp;query=idn%3D1000401340</t>
        </is>
      </c>
      <c r="G314" t="inlineStr">
        <is>
          <t>III 26, 1 (2. angebundenes Werk)</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n">
        <v>0</v>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row>
    <row r="315">
      <c r="A315" t="b">
        <v>0</v>
      </c>
      <c r="B315" t="n">
        <v>298</v>
      </c>
      <c r="C315" t="inlineStr">
        <is>
          <t>L-1873-170566617</t>
        </is>
      </c>
      <c r="D315" t="inlineStr">
        <is>
          <t>26289377</t>
        </is>
      </c>
      <c r="E315" t="inlineStr"/>
      <c r="F315" t="inlineStr">
        <is>
          <t>https://portal.dnb.de/opac.htm?method=simpleSearch&amp;cqlMode=true&amp;query=idn%3D26289377</t>
        </is>
      </c>
      <c r="G315" t="inlineStr">
        <is>
          <t>III 26, 1 (3 an)</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n">
        <v>0</v>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row>
    <row r="316">
      <c r="A316" t="b">
        <v>0</v>
      </c>
      <c r="B316" t="n">
        <v>299</v>
      </c>
      <c r="C316" t="inlineStr">
        <is>
          <t>L-1880-170566714</t>
        </is>
      </c>
      <c r="D316" t="inlineStr">
        <is>
          <t>1000399702</t>
        </is>
      </c>
      <c r="E316" t="inlineStr"/>
      <c r="F316" t="inlineStr">
        <is>
          <t>https://portal.dnb.de/opac.htm?method=simpleSearch&amp;cqlMode=true&amp;query=idn%3D1000399702</t>
        </is>
      </c>
      <c r="G316" t="inlineStr">
        <is>
          <t>III 26, 1 (3. angebundenes Werk)</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n">
        <v>0</v>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row>
    <row r="317">
      <c r="A317" t="b">
        <v>0</v>
      </c>
      <c r="B317" t="n">
        <v>300</v>
      </c>
      <c r="C317" t="inlineStr">
        <is>
          <t>L-1870-370531027</t>
        </is>
      </c>
      <c r="D317" t="inlineStr">
        <is>
          <t>10730419</t>
        </is>
      </c>
      <c r="E317" t="inlineStr"/>
      <c r="F317" t="inlineStr">
        <is>
          <t>https://portal.dnb.de/opac.htm?method=simpleSearch&amp;cqlMode=true&amp;query=idn%3D10730419</t>
        </is>
      </c>
      <c r="G317" t="inlineStr">
        <is>
          <t>III 26, 1 (angebunden)</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n">
        <v>0</v>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row>
    <row r="318">
      <c r="A318" t="b">
        <v>0</v>
      </c>
      <c r="B318" t="n">
        <v>301</v>
      </c>
      <c r="C318" t="inlineStr">
        <is>
          <t>L-1523-315492783</t>
        </is>
      </c>
      <c r="D318" t="inlineStr">
        <is>
          <t>1066962413</t>
        </is>
      </c>
      <c r="E318" t="inlineStr"/>
      <c r="F318" t="inlineStr">
        <is>
          <t>https://portal.dnb.de/opac.htm?method=simpleSearch&amp;cqlMode=true&amp;query=idn%3D1066962413</t>
        </is>
      </c>
      <c r="G318" t="inlineStr">
        <is>
          <t>III 28, 1</t>
        </is>
      </c>
      <c r="H318" t="inlineStr"/>
      <c r="I318" t="inlineStr">
        <is>
          <t>X</t>
        </is>
      </c>
      <c r="J318" t="inlineStr">
        <is>
          <t>Halbledereinband, Schließen, erhabene Buchbeschläge</t>
        </is>
      </c>
      <c r="K318" t="inlineStr">
        <is>
          <t>bis 25 cm</t>
        </is>
      </c>
      <c r="L318" t="inlineStr">
        <is>
          <t>80° bis 110°, einseitig digitalisierbar?</t>
        </is>
      </c>
      <c r="M318" t="inlineStr">
        <is>
          <t>hohler Rücken</t>
        </is>
      </c>
      <c r="N318" t="inlineStr"/>
      <c r="O318" t="inlineStr">
        <is>
          <t>Buchschuh</t>
        </is>
      </c>
      <c r="P318" t="inlineStr">
        <is>
          <t>Nein</t>
        </is>
      </c>
      <c r="Q318" t="n">
        <v>1</v>
      </c>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n">
        <v>0</v>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row>
    <row r="319">
      <c r="A319" t="b">
        <v>1</v>
      </c>
      <c r="B319" t="inlineStr"/>
      <c r="C319" t="inlineStr">
        <is>
          <t>L-9999-414831152</t>
        </is>
      </c>
      <c r="D319" t="inlineStr">
        <is>
          <t>1138314196</t>
        </is>
      </c>
      <c r="E319" t="inlineStr">
        <is>
          <t>Qd</t>
        </is>
      </c>
      <c r="F319" t="inlineStr"/>
      <c r="G319" t="inlineStr">
        <is>
          <t>III 28, 1</t>
        </is>
      </c>
      <c r="H319" t="inlineStr">
        <is>
          <t>III 28, 1</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row>
    <row r="320">
      <c r="A320" t="b">
        <v>0</v>
      </c>
      <c r="B320" t="n">
        <v>304</v>
      </c>
      <c r="C320" t="inlineStr">
        <is>
          <t>L-1896-670707023</t>
        </is>
      </c>
      <c r="D320" t="inlineStr">
        <is>
          <t>19699794</t>
        </is>
      </c>
      <c r="E320" t="inlineStr"/>
      <c r="F320" t="inlineStr">
        <is>
          <t>https://portal.dnb.de/opac.htm?method=simpleSearch&amp;cqlMode=true&amp;query=idn%3D19699794</t>
        </is>
      </c>
      <c r="G320" t="inlineStr">
        <is>
          <t>III 28, 1 (1. angebundenes Werk)</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n">
        <v>0</v>
      </c>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row>
    <row r="321">
      <c r="A321" t="b">
        <v>0</v>
      </c>
      <c r="B321" t="n">
        <v>305</v>
      </c>
      <c r="C321" t="inlineStr">
        <is>
          <t>L-1880-670707007</t>
        </is>
      </c>
      <c r="D321" t="inlineStr">
        <is>
          <t>1208738313</t>
        </is>
      </c>
      <c r="E321" t="inlineStr"/>
      <c r="F321" t="inlineStr">
        <is>
          <t>https://portal.dnb.de/opac.htm?method=simpleSearch&amp;cqlMode=true&amp;query=idn%3D1208738313</t>
        </is>
      </c>
      <c r="G321" t="inlineStr">
        <is>
          <t>III 28, 1 (1.angebundenes Werk)</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n">
        <v>0</v>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row>
    <row r="322">
      <c r="A322" t="b">
        <v>0</v>
      </c>
      <c r="B322" t="n">
        <v>306</v>
      </c>
      <c r="C322" t="inlineStr">
        <is>
          <t>L-1880-670819859</t>
        </is>
      </c>
      <c r="D322" t="inlineStr">
        <is>
          <t>1208798723</t>
        </is>
      </c>
      <c r="E322" t="inlineStr"/>
      <c r="F322" t="inlineStr">
        <is>
          <t>https://portal.dnb.de/opac.htm?method=simpleSearch&amp;cqlMode=true&amp;query=idn%3D1208798723</t>
        </is>
      </c>
      <c r="G322" t="inlineStr">
        <is>
          <t>III 28, 1 (2. angebundenes Werk)</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n">
        <v>0</v>
      </c>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row>
    <row r="323">
      <c r="A323" t="b">
        <v>0</v>
      </c>
      <c r="B323" t="n">
        <v>307</v>
      </c>
      <c r="C323" t="inlineStr">
        <is>
          <t>L-1880-670014834</t>
        </is>
      </c>
      <c r="D323" t="inlineStr">
        <is>
          <t>120834126X</t>
        </is>
      </c>
      <c r="E323" t="inlineStr"/>
      <c r="F323" t="inlineStr">
        <is>
          <t>https://portal.dnb.de/opac.htm?method=simpleSearch&amp;cqlMode=true&amp;query=idn%3D120834126X</t>
        </is>
      </c>
      <c r="G323" t="inlineStr">
        <is>
          <t>III 28, 1 (3.angebundenes Werk)</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n">
        <v>0</v>
      </c>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row>
    <row r="324">
      <c r="A324" t="b">
        <v>0</v>
      </c>
      <c r="B324" t="n">
        <v>308</v>
      </c>
      <c r="C324" t="inlineStr">
        <is>
          <t>L-1880-670952753</t>
        </is>
      </c>
      <c r="D324" t="inlineStr">
        <is>
          <t>1208877550</t>
        </is>
      </c>
      <c r="E324" t="inlineStr"/>
      <c r="F324" t="inlineStr">
        <is>
          <t>https://portal.dnb.de/opac.htm?method=simpleSearch&amp;cqlMode=true&amp;query=idn%3D1208877550</t>
        </is>
      </c>
      <c r="G324" t="inlineStr">
        <is>
          <t>III 28, 1 (4. angebundenes Werk)</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n">
        <v>0</v>
      </c>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row>
    <row r="325">
      <c r="A325" t="b">
        <v>1</v>
      </c>
      <c r="B325" t="n">
        <v>302</v>
      </c>
      <c r="C325" t="inlineStr">
        <is>
          <t>L-1524-315490993</t>
        </is>
      </c>
      <c r="D325" t="inlineStr">
        <is>
          <t>106696050X</t>
        </is>
      </c>
      <c r="E325" t="inlineStr">
        <is>
          <t>Aaf</t>
        </is>
      </c>
      <c r="F325" t="inlineStr">
        <is>
          <t>https://portal.dnb.de/opac.htm?method=simpleSearch&amp;cqlMode=true&amp;query=idn%3D106696050X</t>
        </is>
      </c>
      <c r="G325" t="inlineStr">
        <is>
          <t>III 28, 2</t>
        </is>
      </c>
      <c r="H325" t="inlineStr">
        <is>
          <t>III 28, 2</t>
        </is>
      </c>
      <c r="I325" t="inlineStr">
        <is>
          <t>X</t>
        </is>
      </c>
      <c r="J325" t="inlineStr">
        <is>
          <t>Ledereinband</t>
        </is>
      </c>
      <c r="K325" t="inlineStr">
        <is>
          <t>bis 25 cm</t>
        </is>
      </c>
      <c r="L325" t="inlineStr">
        <is>
          <t>180°</t>
        </is>
      </c>
      <c r="M325" t="inlineStr">
        <is>
          <t>hohler Rücken</t>
        </is>
      </c>
      <c r="N325" t="inlineStr"/>
      <c r="O325" t="inlineStr"/>
      <c r="P325" t="inlineStr"/>
      <c r="Q325" t="n">
        <v>0</v>
      </c>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n">
        <v>0</v>
      </c>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row>
    <row r="326">
      <c r="A326" t="b">
        <v>1</v>
      </c>
      <c r="B326" t="n">
        <v>303</v>
      </c>
      <c r="C326" t="inlineStr">
        <is>
          <t>L-1524-315491981</t>
        </is>
      </c>
      <c r="D326" t="inlineStr">
        <is>
          <t>1066961581</t>
        </is>
      </c>
      <c r="E326" t="inlineStr">
        <is>
          <t>Aaf</t>
        </is>
      </c>
      <c r="F326" t="inlineStr">
        <is>
          <t>https://portal.dnb.de/opac.htm?method=simpleSearch&amp;cqlMode=true&amp;query=idn%3D1066961581</t>
        </is>
      </c>
      <c r="G326" t="inlineStr">
        <is>
          <t>III 28, 3</t>
        </is>
      </c>
      <c r="H326" t="inlineStr">
        <is>
          <t>III 28, 3</t>
        </is>
      </c>
      <c r="I326" t="inlineStr">
        <is>
          <t>X</t>
        </is>
      </c>
      <c r="J326" t="inlineStr">
        <is>
          <t>Halbledereinband, Schließen, erhabene Buchbeschläge</t>
        </is>
      </c>
      <c r="K326" t="inlineStr">
        <is>
          <t>bis 25 cm</t>
        </is>
      </c>
      <c r="L326" t="inlineStr">
        <is>
          <t>80° bis 110°, einseitig digitalisierbar?</t>
        </is>
      </c>
      <c r="M326" t="inlineStr"/>
      <c r="N326" t="inlineStr"/>
      <c r="O326" t="inlineStr">
        <is>
          <t>Mappe</t>
        </is>
      </c>
      <c r="P326" t="inlineStr">
        <is>
          <t>Nein</t>
        </is>
      </c>
      <c r="Q326" t="n">
        <v>3</v>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n">
        <v>0</v>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row>
    <row r="327">
      <c r="A327" t="b">
        <v>1</v>
      </c>
      <c r="B327" t="n">
        <v>309</v>
      </c>
      <c r="C327" t="inlineStr">
        <is>
          <t>L-1559-315488298</t>
        </is>
      </c>
      <c r="D327" t="inlineStr">
        <is>
          <t>1066957673</t>
        </is>
      </c>
      <c r="E327" t="inlineStr">
        <is>
          <t>Aaf</t>
        </is>
      </c>
      <c r="F327" t="inlineStr">
        <is>
          <t>https://portal.dnb.de/opac.htm?method=simpleSearch&amp;cqlMode=true&amp;query=idn%3D1066957673</t>
        </is>
      </c>
      <c r="G327" t="inlineStr">
        <is>
          <t>III 29, 2</t>
        </is>
      </c>
      <c r="H327" t="inlineStr">
        <is>
          <t>III 29, 2</t>
        </is>
      </c>
      <c r="I327" t="inlineStr">
        <is>
          <t>X</t>
        </is>
      </c>
      <c r="J327" t="inlineStr">
        <is>
          <t>Papier- oder Pappeinband</t>
        </is>
      </c>
      <c r="K327" t="inlineStr">
        <is>
          <t>bis 25 cm</t>
        </is>
      </c>
      <c r="L327" t="inlineStr">
        <is>
          <t>180°</t>
        </is>
      </c>
      <c r="M327" t="inlineStr"/>
      <c r="N327" t="inlineStr"/>
      <c r="O327" t="inlineStr">
        <is>
          <t>Mappe</t>
        </is>
      </c>
      <c r="P327" t="inlineStr">
        <is>
          <t>Ja</t>
        </is>
      </c>
      <c r="Q327" t="n">
        <v>0</v>
      </c>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n">
        <v>0</v>
      </c>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row>
    <row r="328">
      <c r="A328" t="b">
        <v>1</v>
      </c>
      <c r="B328" t="n">
        <v>310</v>
      </c>
      <c r="C328" t="inlineStr">
        <is>
          <t>L-1560-315492740</t>
        </is>
      </c>
      <c r="D328" t="inlineStr">
        <is>
          <t>1066962367</t>
        </is>
      </c>
      <c r="E328" t="inlineStr">
        <is>
          <t>Aaf</t>
        </is>
      </c>
      <c r="F328" t="inlineStr">
        <is>
          <t>https://portal.dnb.de/opac.htm?method=simpleSearch&amp;cqlMode=true&amp;query=idn%3D1066962367</t>
        </is>
      </c>
      <c r="G328" t="inlineStr">
        <is>
          <t>III 29, 3</t>
        </is>
      </c>
      <c r="H328" t="inlineStr">
        <is>
          <t>III 29, 3</t>
        </is>
      </c>
      <c r="I328" t="inlineStr">
        <is>
          <t>X</t>
        </is>
      </c>
      <c r="J328" t="inlineStr">
        <is>
          <t>Halbpergamentband, Schließen, erhabene Buchbeschläge</t>
        </is>
      </c>
      <c r="K328" t="inlineStr">
        <is>
          <t>bis 25 cm</t>
        </is>
      </c>
      <c r="L328" t="inlineStr">
        <is>
          <t>180°</t>
        </is>
      </c>
      <c r="M328" t="inlineStr">
        <is>
          <t>hohler Rücken, stark deformiertes Objekt</t>
        </is>
      </c>
      <c r="N328" t="inlineStr"/>
      <c r="O328" t="inlineStr">
        <is>
          <t>Buchschuh</t>
        </is>
      </c>
      <c r="P328" t="inlineStr">
        <is>
          <t>Nein</t>
        </is>
      </c>
      <c r="Q328" t="n">
        <v>1</v>
      </c>
      <c r="R328" t="inlineStr"/>
      <c r="S328" t="inlineStr"/>
      <c r="T328" t="inlineStr"/>
      <c r="U328" t="inlineStr"/>
      <c r="V328" t="inlineStr"/>
      <c r="W328" t="inlineStr"/>
      <c r="X328" t="inlineStr"/>
      <c r="Y328" t="inlineStr"/>
      <c r="Z328" t="inlineStr"/>
      <c r="AA328" t="inlineStr">
        <is>
          <t>Pg (Mak.)</t>
        </is>
      </c>
      <c r="AB328" t="inlineStr">
        <is>
          <t>x</t>
        </is>
      </c>
      <c r="AC328" t="inlineStr"/>
      <c r="AD328" t="inlineStr">
        <is>
          <t>h</t>
        </is>
      </c>
      <c r="AE328" t="inlineStr"/>
      <c r="AF328" t="inlineStr"/>
      <c r="AG328" t="inlineStr"/>
      <c r="AH328" t="inlineStr"/>
      <c r="AI328" t="inlineStr"/>
      <c r="AJ328" t="inlineStr">
        <is>
          <t>Pa</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is>
          <t>110</t>
        </is>
      </c>
      <c r="AY328" t="inlineStr"/>
      <c r="AZ328" t="inlineStr"/>
      <c r="BA328" t="inlineStr"/>
      <c r="BB328" t="inlineStr">
        <is>
          <t>n</t>
        </is>
      </c>
      <c r="BC328" t="n">
        <v>0</v>
      </c>
      <c r="BD328" t="inlineStr"/>
      <c r="BE328" t="inlineStr"/>
      <c r="BF328" t="inlineStr"/>
      <c r="BG328" t="inlineStr">
        <is>
          <t>x</t>
        </is>
      </c>
      <c r="BH328" t="inlineStr"/>
      <c r="BI328" t="inlineStr"/>
      <c r="BJ328" t="inlineStr"/>
      <c r="BK328" t="inlineStr">
        <is>
          <t>Schaden ist stabil</t>
        </is>
      </c>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row>
    <row r="329">
      <c r="A329" t="b">
        <v>1</v>
      </c>
      <c r="B329" t="n">
        <v>311</v>
      </c>
      <c r="C329" t="inlineStr">
        <is>
          <t>L-1554-171708245</t>
        </is>
      </c>
      <c r="D329" t="inlineStr">
        <is>
          <t>1000941396</t>
        </is>
      </c>
      <c r="E329" t="inlineStr">
        <is>
          <t>Aal</t>
        </is>
      </c>
      <c r="F329" t="inlineStr">
        <is>
          <t>https://portal.dnb.de/opac.htm?method=simpleSearch&amp;cqlMode=true&amp;query=idn%3D1000941396</t>
        </is>
      </c>
      <c r="G329" t="inlineStr">
        <is>
          <t>III 29, 4</t>
        </is>
      </c>
      <c r="H329" t="inlineStr">
        <is>
          <t>III 29, 4</t>
        </is>
      </c>
      <c r="I329" t="inlineStr"/>
      <c r="J329" t="inlineStr">
        <is>
          <t>Halbpergamentband</t>
        </is>
      </c>
      <c r="K329" t="inlineStr">
        <is>
          <t>bis 25 cm</t>
        </is>
      </c>
      <c r="L329" t="inlineStr">
        <is>
          <t>180°</t>
        </is>
      </c>
      <c r="M329" t="inlineStr">
        <is>
          <t>hohler Rücken</t>
        </is>
      </c>
      <c r="N329" t="inlineStr"/>
      <c r="O329" t="inlineStr"/>
      <c r="P329" t="inlineStr"/>
      <c r="Q329" t="n">
        <v>0</v>
      </c>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n">
        <v>0</v>
      </c>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row>
    <row r="330">
      <c r="A330" t="b">
        <v>1</v>
      </c>
      <c r="B330" t="n">
        <v>312</v>
      </c>
      <c r="C330" t="inlineStr">
        <is>
          <t>L-1560-154524085</t>
        </is>
      </c>
      <c r="D330" t="inlineStr">
        <is>
          <t>994116683</t>
        </is>
      </c>
      <c r="E330" t="inlineStr">
        <is>
          <t>Aal</t>
        </is>
      </c>
      <c r="F330" t="inlineStr">
        <is>
          <t>https://portal.dnb.de/opac.htm?method=simpleSearch&amp;cqlMode=true&amp;query=idn%3D994116683</t>
        </is>
      </c>
      <c r="G330" t="inlineStr">
        <is>
          <t>III 29, 5</t>
        </is>
      </c>
      <c r="H330" t="inlineStr">
        <is>
          <t>III 29, 5</t>
        </is>
      </c>
      <c r="I330" t="inlineStr"/>
      <c r="J330" t="inlineStr">
        <is>
          <t>Ledereinband, Schließen, erhabene Buchbeschläge</t>
        </is>
      </c>
      <c r="K330" t="inlineStr">
        <is>
          <t>bis 25 cm</t>
        </is>
      </c>
      <c r="L330" t="inlineStr">
        <is>
          <t>80° bis 110°, einseitig digitalisierbar?</t>
        </is>
      </c>
      <c r="M330" t="inlineStr">
        <is>
          <t>welliger Buchblock</t>
        </is>
      </c>
      <c r="N330" t="inlineStr"/>
      <c r="O330" t="inlineStr"/>
      <c r="P330" t="inlineStr"/>
      <c r="Q330" t="n">
        <v>2</v>
      </c>
      <c r="R330" t="inlineStr"/>
      <c r="S330" t="inlineStr"/>
      <c r="T330" t="inlineStr"/>
      <c r="U330" t="inlineStr"/>
      <c r="V330" t="inlineStr"/>
      <c r="W330" t="inlineStr"/>
      <c r="X330" t="inlineStr"/>
      <c r="Y330" t="inlineStr"/>
      <c r="Z330" t="inlineStr"/>
      <c r="AA330" t="inlineStr">
        <is>
          <t>HD</t>
        </is>
      </c>
      <c r="AB330" t="inlineStr"/>
      <c r="AC330" t="inlineStr"/>
      <c r="AD330" t="inlineStr">
        <is>
          <t>f</t>
        </is>
      </c>
      <c r="AE330" t="inlineStr"/>
      <c r="AF330" t="inlineStr"/>
      <c r="AG330" t="inlineStr"/>
      <c r="AH330" t="inlineStr"/>
      <c r="AI330" t="inlineStr"/>
      <c r="AJ330" t="inlineStr">
        <is>
          <t>Pa</t>
        </is>
      </c>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is>
          <t>45</t>
        </is>
      </c>
      <c r="AY330" t="inlineStr"/>
      <c r="AZ330" t="inlineStr"/>
      <c r="BA330" t="inlineStr"/>
      <c r="BB330" t="inlineStr">
        <is>
          <t>n</t>
        </is>
      </c>
      <c r="BC330" t="n">
        <v>0</v>
      </c>
      <c r="BD330" t="inlineStr"/>
      <c r="BE330" t="inlineStr"/>
      <c r="BF330" t="inlineStr"/>
      <c r="BG330" t="inlineStr"/>
      <c r="BH330" t="inlineStr"/>
      <c r="BI330" t="inlineStr"/>
      <c r="BJ330" t="inlineStr"/>
      <c r="BK330" t="inlineStr">
        <is>
          <t>Schaden ist stabil</t>
        </is>
      </c>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row>
    <row r="331">
      <c r="A331" t="b">
        <v>1</v>
      </c>
      <c r="B331" t="n">
        <v>313</v>
      </c>
      <c r="C331" t="inlineStr">
        <is>
          <t>L-1514-315493143</t>
        </is>
      </c>
      <c r="D331" t="inlineStr">
        <is>
          <t>1066962855</t>
        </is>
      </c>
      <c r="E331" t="inlineStr">
        <is>
          <t>Aaf</t>
        </is>
      </c>
      <c r="F331" t="inlineStr">
        <is>
          <t>https://portal.dnb.de/opac.htm?method=simpleSearch&amp;cqlMode=true&amp;query=idn%3D1066962855</t>
        </is>
      </c>
      <c r="G331" t="inlineStr">
        <is>
          <t>III 30, 1</t>
        </is>
      </c>
      <c r="H331" t="inlineStr">
        <is>
          <t>III 30, 1</t>
        </is>
      </c>
      <c r="I331" t="inlineStr">
        <is>
          <t>X</t>
        </is>
      </c>
      <c r="J331" t="inlineStr">
        <is>
          <t>Pergamentband</t>
        </is>
      </c>
      <c r="K331" t="inlineStr">
        <is>
          <t>bis 25 cm</t>
        </is>
      </c>
      <c r="L331" t="inlineStr">
        <is>
          <t>80° bis 110°, einseitig digitalisierbar?</t>
        </is>
      </c>
      <c r="M331" t="inlineStr">
        <is>
          <t>hohler Rücken</t>
        </is>
      </c>
      <c r="N331" t="inlineStr"/>
      <c r="O331" t="inlineStr"/>
      <c r="P331" t="inlineStr"/>
      <c r="Q331" t="n">
        <v>0</v>
      </c>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n">
        <v>0</v>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row>
    <row r="332">
      <c r="A332" t="b">
        <v>1</v>
      </c>
      <c r="B332" t="n">
        <v>317</v>
      </c>
      <c r="C332" t="inlineStr">
        <is>
          <t>L-1519-158978161</t>
        </is>
      </c>
      <c r="D332" t="inlineStr">
        <is>
          <t>995212651</t>
        </is>
      </c>
      <c r="E332" t="inlineStr">
        <is>
          <t>Aal</t>
        </is>
      </c>
      <c r="F332" t="inlineStr">
        <is>
          <t>https://portal.dnb.de/opac.htm?method=simpleSearch&amp;cqlMode=true&amp;query=idn%3D995212651</t>
        </is>
      </c>
      <c r="G332" t="inlineStr">
        <is>
          <t>III 30, 1 a</t>
        </is>
      </c>
      <c r="H332" t="inlineStr">
        <is>
          <t>III 30, 1 a</t>
        </is>
      </c>
      <c r="I332" t="inlineStr"/>
      <c r="J332" t="inlineStr">
        <is>
          <t>Pergamentband, Broschur</t>
        </is>
      </c>
      <c r="K332" t="inlineStr">
        <is>
          <t>bis 25 cm</t>
        </is>
      </c>
      <c r="L332" t="inlineStr">
        <is>
          <t>80° bis 110°, einseitig digitalisierbar?</t>
        </is>
      </c>
      <c r="M332" t="inlineStr"/>
      <c r="N332" t="inlineStr"/>
      <c r="O332" t="inlineStr">
        <is>
          <t>Kassette</t>
        </is>
      </c>
      <c r="P332" t="inlineStr">
        <is>
          <t>Nein</t>
        </is>
      </c>
      <c r="Q332" t="n">
        <v>1</v>
      </c>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n">
        <v>0</v>
      </c>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row>
    <row r="333">
      <c r="A333" t="b">
        <v>1</v>
      </c>
      <c r="B333" t="n">
        <v>318</v>
      </c>
      <c r="C333" t="inlineStr">
        <is>
          <t>L-1519-158977858</t>
        </is>
      </c>
      <c r="D333" t="inlineStr">
        <is>
          <t>995212384</t>
        </is>
      </c>
      <c r="E333" t="inlineStr">
        <is>
          <t>Aal</t>
        </is>
      </c>
      <c r="F333" t="inlineStr">
        <is>
          <t>https://portal.dnb.de/opac.htm?method=simpleSearch&amp;cqlMode=true&amp;query=idn%3D995212384</t>
        </is>
      </c>
      <c r="G333" t="inlineStr">
        <is>
          <t>III 30, 1 b</t>
        </is>
      </c>
      <c r="H333" t="inlineStr">
        <is>
          <t>III 30, 1 b</t>
        </is>
      </c>
      <c r="I333" t="inlineStr">
        <is>
          <t>X</t>
        </is>
      </c>
      <c r="J333" t="inlineStr">
        <is>
          <t>Halbledereinband</t>
        </is>
      </c>
      <c r="K333" t="inlineStr">
        <is>
          <t>bis 25 cm</t>
        </is>
      </c>
      <c r="L333" t="inlineStr">
        <is>
          <t>80° bis 110°, einseitig digitalisierbar?</t>
        </is>
      </c>
      <c r="M333" t="inlineStr">
        <is>
          <t>hohler Rücken, stark brüchiges Einbandmaterial</t>
        </is>
      </c>
      <c r="N333" t="inlineStr"/>
      <c r="O333" t="inlineStr"/>
      <c r="P333" t="inlineStr"/>
      <c r="Q333" t="n">
        <v>3</v>
      </c>
      <c r="R333" t="inlineStr"/>
      <c r="S333" t="inlineStr"/>
      <c r="T333" t="inlineStr"/>
      <c r="U333" t="inlineStr"/>
      <c r="V333" t="inlineStr"/>
      <c r="W333" t="inlineStr"/>
      <c r="X333" t="inlineStr"/>
      <c r="Y333" t="inlineStr"/>
      <c r="Z333" t="inlineStr"/>
      <c r="AA333" t="inlineStr">
        <is>
          <t>HL</t>
        </is>
      </c>
      <c r="AB333" t="inlineStr"/>
      <c r="AC333" t="inlineStr"/>
      <c r="AD333" t="inlineStr">
        <is>
          <t>h/E</t>
        </is>
      </c>
      <c r="AE333" t="inlineStr"/>
      <c r="AF333" t="inlineStr">
        <is>
          <t>x</t>
        </is>
      </c>
      <c r="AG333" t="inlineStr"/>
      <c r="AH333" t="inlineStr"/>
      <c r="AI333" t="inlineStr"/>
      <c r="AJ333" t="inlineStr">
        <is>
          <t>Pa</t>
        </is>
      </c>
      <c r="AK333" t="inlineStr">
        <is>
          <t>x</t>
        </is>
      </c>
      <c r="AL333" t="inlineStr"/>
      <c r="AM333" t="inlineStr"/>
      <c r="AN333" t="inlineStr"/>
      <c r="AO333" t="inlineStr"/>
      <c r="AP333" t="inlineStr"/>
      <c r="AQ333" t="inlineStr"/>
      <c r="AR333" t="inlineStr"/>
      <c r="AS333" t="inlineStr"/>
      <c r="AT333" t="inlineStr"/>
      <c r="AU333" t="inlineStr"/>
      <c r="AV333" t="inlineStr"/>
      <c r="AW333" t="inlineStr"/>
      <c r="AX333" t="inlineStr">
        <is>
          <t>110</t>
        </is>
      </c>
      <c r="AY333" t="inlineStr"/>
      <c r="AZ333" t="inlineStr"/>
      <c r="BA333" t="inlineStr">
        <is>
          <t>x</t>
        </is>
      </c>
      <c r="BB333" t="inlineStr">
        <is>
          <t>n</t>
        </is>
      </c>
      <c r="BC333" t="n">
        <v>0</v>
      </c>
      <c r="BD333" t="inlineStr"/>
      <c r="BE333" t="inlineStr"/>
      <c r="BF333" t="inlineStr"/>
      <c r="BG333" t="inlineStr"/>
      <c r="BH333" t="inlineStr"/>
      <c r="BI333" t="inlineStr"/>
      <c r="BJ333" t="inlineStr"/>
      <c r="BK333" t="inlineStr"/>
      <c r="BL333" t="inlineStr"/>
      <c r="BM333" t="inlineStr">
        <is>
          <t>Umschlag (Leder pudert)</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row>
    <row r="334">
      <c r="A334" t="b">
        <v>0</v>
      </c>
      <c r="B334" t="n">
        <v>314</v>
      </c>
      <c r="C334" t="inlineStr">
        <is>
          <t>L-1523-315489340</t>
        </is>
      </c>
      <c r="D334" t="inlineStr">
        <is>
          <t>1066958734</t>
        </is>
      </c>
      <c r="E334" t="inlineStr"/>
      <c r="F334" t="inlineStr">
        <is>
          <t>https://portal.dnb.de/opac.htm?method=simpleSearch&amp;cqlMode=true&amp;query=idn%3D1066958734</t>
        </is>
      </c>
      <c r="G334" t="inlineStr">
        <is>
          <t>III 30, 2</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n">
        <v>0</v>
      </c>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row>
    <row r="335">
      <c r="A335" t="b">
        <v>1</v>
      </c>
      <c r="B335" t="inlineStr"/>
      <c r="C335" t="inlineStr">
        <is>
          <t>L-9999-41474702X</t>
        </is>
      </c>
      <c r="D335" t="inlineStr">
        <is>
          <t>1138242128</t>
        </is>
      </c>
      <c r="E335" t="inlineStr">
        <is>
          <t>Qd</t>
        </is>
      </c>
      <c r="F335" t="inlineStr"/>
      <c r="G335" t="inlineStr">
        <is>
          <t>III 30, 2</t>
        </is>
      </c>
      <c r="H335" t="inlineStr">
        <is>
          <t>III 30, 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row>
    <row r="336">
      <c r="A336" t="b">
        <v>0</v>
      </c>
      <c r="B336" t="n">
        <v>319</v>
      </c>
      <c r="C336" t="inlineStr">
        <is>
          <t>L-1881-670704695</t>
        </is>
      </c>
      <c r="D336" t="inlineStr">
        <is>
          <t>1208734385</t>
        </is>
      </c>
      <c r="E336" t="inlineStr"/>
      <c r="F336" t="inlineStr">
        <is>
          <t>https://portal.dnb.de/opac.htm?method=simpleSearch&amp;cqlMode=true&amp;query=idn%3D1208734385</t>
        </is>
      </c>
      <c r="G336" t="inlineStr">
        <is>
          <t>III 30, 2 (1. angebundenes Werk)</t>
        </is>
      </c>
      <c r="H336" t="inlineStr"/>
      <c r="I336" t="inlineStr">
        <is>
          <t>X</t>
        </is>
      </c>
      <c r="J336" t="inlineStr">
        <is>
          <t>Halbledereinband</t>
        </is>
      </c>
      <c r="K336" t="inlineStr">
        <is>
          <t>bis 25 cm</t>
        </is>
      </c>
      <c r="L336" t="inlineStr">
        <is>
          <t>80° bis 110°, einseitig digitalisierbar?</t>
        </is>
      </c>
      <c r="M336" t="inlineStr">
        <is>
          <t>hohler Rücken, Mehrfacheinbände innerhalb eines Buches</t>
        </is>
      </c>
      <c r="N336" t="inlineStr"/>
      <c r="O336" t="inlineStr"/>
      <c r="P336" t="inlineStr"/>
      <c r="Q336" t="n">
        <v>2</v>
      </c>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n">
        <v>0</v>
      </c>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row>
    <row r="337">
      <c r="A337" t="b">
        <v>0</v>
      </c>
      <c r="B337" t="n">
        <v>320</v>
      </c>
      <c r="C337" t="inlineStr">
        <is>
          <t>L-1879-670801143</t>
        </is>
      </c>
      <c r="D337" t="inlineStr">
        <is>
          <t>1208775456</t>
        </is>
      </c>
      <c r="E337" t="inlineStr"/>
      <c r="F337" t="inlineStr">
        <is>
          <t>https://portal.dnb.de/opac.htm?method=simpleSearch&amp;cqlMode=true&amp;query=idn%3D1208775456</t>
        </is>
      </c>
      <c r="G337" t="inlineStr">
        <is>
          <t>III 30, 2 (2. angebundenes Werk)</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n">
        <v>0</v>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row>
    <row r="338">
      <c r="A338" t="b">
        <v>0</v>
      </c>
      <c r="B338" t="n">
        <v>321</v>
      </c>
      <c r="C338" t="inlineStr">
        <is>
          <t>L-1880-670704938</t>
        </is>
      </c>
      <c r="D338" t="inlineStr">
        <is>
          <t>1208734695</t>
        </is>
      </c>
      <c r="E338" t="inlineStr"/>
      <c r="F338" t="inlineStr">
        <is>
          <t>https://portal.dnb.de/opac.htm?method=simpleSearch&amp;cqlMode=true&amp;query=idn%3D1208734695</t>
        </is>
      </c>
      <c r="G338" t="inlineStr">
        <is>
          <t>III 30, 2 (3. angebundenes Werk)</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n">
        <v>0</v>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row>
    <row r="339">
      <c r="A339" t="b">
        <v>1</v>
      </c>
      <c r="B339" t="n">
        <v>322</v>
      </c>
      <c r="C339" t="inlineStr">
        <is>
          <t>L-1522-162909306</t>
        </is>
      </c>
      <c r="D339" t="inlineStr">
        <is>
          <t>996820817</t>
        </is>
      </c>
      <c r="E339" t="inlineStr">
        <is>
          <t>Aal</t>
        </is>
      </c>
      <c r="F339" t="inlineStr">
        <is>
          <t>https://portal.dnb.de/opac.htm?method=simpleSearch&amp;cqlMode=true&amp;query=idn%3D996820817</t>
        </is>
      </c>
      <c r="G339" t="inlineStr">
        <is>
          <t>III 30, 2 a</t>
        </is>
      </c>
      <c r="H339" t="inlineStr">
        <is>
          <t>III 30, 2 a</t>
        </is>
      </c>
      <c r="I339" t="inlineStr"/>
      <c r="J339" t="inlineStr">
        <is>
          <t>Halbpergamentband</t>
        </is>
      </c>
      <c r="K339" t="inlineStr">
        <is>
          <t>bis 25 cm</t>
        </is>
      </c>
      <c r="L339" t="inlineStr">
        <is>
          <t>180°</t>
        </is>
      </c>
      <c r="M339" t="inlineStr">
        <is>
          <t>hohler Rücken</t>
        </is>
      </c>
      <c r="N339" t="inlineStr"/>
      <c r="O339" t="inlineStr"/>
      <c r="P339" t="inlineStr"/>
      <c r="Q339" t="n">
        <v>0</v>
      </c>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n">
        <v>0</v>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row>
    <row r="340">
      <c r="A340" t="b">
        <v>1</v>
      </c>
      <c r="B340" t="n">
        <v>315</v>
      </c>
      <c r="C340" t="inlineStr">
        <is>
          <t>L-1546-315463899</t>
        </is>
      </c>
      <c r="D340" t="inlineStr">
        <is>
          <t>1066936013</t>
        </is>
      </c>
      <c r="E340" t="inlineStr">
        <is>
          <t>Aaf</t>
        </is>
      </c>
      <c r="F340" t="inlineStr">
        <is>
          <t>https://portal.dnb.de/opac.htm?method=simpleSearch&amp;cqlMode=true&amp;query=idn%3D1066936013</t>
        </is>
      </c>
      <c r="G340" t="inlineStr">
        <is>
          <t>III 30, 3</t>
        </is>
      </c>
      <c r="H340" t="inlineStr">
        <is>
          <t>III 30, 3</t>
        </is>
      </c>
      <c r="I340" t="inlineStr">
        <is>
          <t>X</t>
        </is>
      </c>
      <c r="J340" t="inlineStr">
        <is>
          <t>Gewebeeinband</t>
        </is>
      </c>
      <c r="K340" t="inlineStr">
        <is>
          <t>bis 25 cm</t>
        </is>
      </c>
      <c r="L340" t="inlineStr">
        <is>
          <t>180°</t>
        </is>
      </c>
      <c r="M340" t="inlineStr">
        <is>
          <t>hohler Rücken</t>
        </is>
      </c>
      <c r="N340" t="inlineStr"/>
      <c r="O340" t="inlineStr"/>
      <c r="P340" t="inlineStr"/>
      <c r="Q340" t="n">
        <v>0</v>
      </c>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n">
        <v>0</v>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row>
    <row r="341">
      <c r="A341" t="b">
        <v>1</v>
      </c>
      <c r="B341" t="n">
        <v>316</v>
      </c>
      <c r="C341" t="inlineStr">
        <is>
          <t>L-1523-165118105</t>
        </is>
      </c>
      <c r="D341" t="inlineStr">
        <is>
          <t>997856971</t>
        </is>
      </c>
      <c r="E341" t="inlineStr">
        <is>
          <t>Aal</t>
        </is>
      </c>
      <c r="F341" t="inlineStr">
        <is>
          <t>https://portal.dnb.de/opac.htm?method=simpleSearch&amp;cqlMode=true&amp;query=idn%3D997856971</t>
        </is>
      </c>
      <c r="G341" t="inlineStr">
        <is>
          <t>III 30, 4</t>
        </is>
      </c>
      <c r="H341" t="inlineStr">
        <is>
          <t>III 30, 4</t>
        </is>
      </c>
      <c r="I341" t="inlineStr"/>
      <c r="J341" t="inlineStr">
        <is>
          <t>Papier- oder Pappeinband</t>
        </is>
      </c>
      <c r="K341" t="inlineStr">
        <is>
          <t>bis 25 cm</t>
        </is>
      </c>
      <c r="L341" t="inlineStr">
        <is>
          <t>80° bis 110°, einseitig digitalisierbar?</t>
        </is>
      </c>
      <c r="M341" t="inlineStr">
        <is>
          <t>hohler Rücken</t>
        </is>
      </c>
      <c r="N341" t="inlineStr"/>
      <c r="O341" t="inlineStr"/>
      <c r="P341" t="inlineStr"/>
      <c r="Q341" t="n">
        <v>0</v>
      </c>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n">
        <v>0</v>
      </c>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row>
    <row r="342">
      <c r="A342" t="b">
        <v>1</v>
      </c>
      <c r="B342" t="n">
        <v>323</v>
      </c>
      <c r="C342" t="inlineStr">
        <is>
          <t>L-1532-315493259</t>
        </is>
      </c>
      <c r="D342" t="inlineStr">
        <is>
          <t>1066962987</t>
        </is>
      </c>
      <c r="E342" t="inlineStr">
        <is>
          <t>Aaf</t>
        </is>
      </c>
      <c r="F342" t="inlineStr">
        <is>
          <t>https://portal.dnb.de/opac.htm?method=simpleSearch&amp;cqlMode=true&amp;query=idn%3D1066962987</t>
        </is>
      </c>
      <c r="G342" t="inlineStr">
        <is>
          <t>III 31, 1</t>
        </is>
      </c>
      <c r="H342" t="inlineStr">
        <is>
          <t>III 31, 1</t>
        </is>
      </c>
      <c r="I342" t="inlineStr">
        <is>
          <t>X</t>
        </is>
      </c>
      <c r="J342" t="inlineStr">
        <is>
          <t>Halbledereinband, Schließen, erhabene Buchbeschläge</t>
        </is>
      </c>
      <c r="K342" t="inlineStr">
        <is>
          <t>bis 25 cm</t>
        </is>
      </c>
      <c r="L342" t="inlineStr">
        <is>
          <t>180°</t>
        </is>
      </c>
      <c r="M342" t="inlineStr">
        <is>
          <t>hohler Rücken, Schrift bis in den Falz, stark brüchiges Einbandmaterial</t>
        </is>
      </c>
      <c r="N342" t="inlineStr"/>
      <c r="O342" t="inlineStr">
        <is>
          <t>Buchschuh</t>
        </is>
      </c>
      <c r="P342" t="inlineStr">
        <is>
          <t>Nein</t>
        </is>
      </c>
      <c r="Q342" t="n">
        <v>3</v>
      </c>
      <c r="R342" t="inlineStr"/>
      <c r="S342" t="inlineStr"/>
      <c r="T342" t="inlineStr"/>
      <c r="U342" t="inlineStr"/>
      <c r="V342" t="inlineStr"/>
      <c r="W342" t="inlineStr"/>
      <c r="X342" t="inlineStr"/>
      <c r="Y342" t="inlineStr"/>
      <c r="Z342" t="inlineStr"/>
      <c r="AA342" t="inlineStr">
        <is>
          <t>HL</t>
        </is>
      </c>
      <c r="AB342" t="inlineStr">
        <is>
          <t>x</t>
        </is>
      </c>
      <c r="AC342" t="inlineStr"/>
      <c r="AD342" t="inlineStr">
        <is>
          <t>h/E</t>
        </is>
      </c>
      <c r="AE342" t="inlineStr"/>
      <c r="AF342" t="inlineStr">
        <is>
          <t>x</t>
        </is>
      </c>
      <c r="AG342" t="inlineStr"/>
      <c r="AH342" t="inlineStr"/>
      <c r="AI342" t="inlineStr"/>
      <c r="AJ342" t="inlineStr">
        <is>
          <t>Pa</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is>
          <t>110</t>
        </is>
      </c>
      <c r="AY342" t="inlineStr"/>
      <c r="AZ342" t="inlineStr"/>
      <c r="BA342" t="inlineStr"/>
      <c r="BB342" t="inlineStr">
        <is>
          <t>n</t>
        </is>
      </c>
      <c r="BC342" t="n">
        <v>0</v>
      </c>
      <c r="BD342" t="inlineStr"/>
      <c r="BE342" t="inlineStr"/>
      <c r="BF342" t="inlineStr"/>
      <c r="BG342" t="inlineStr">
        <is>
          <t>x</t>
        </is>
      </c>
      <c r="BH342" t="inlineStr"/>
      <c r="BI342" t="inlineStr"/>
      <c r="BJ342" t="inlineStr"/>
      <c r="BK342" t="inlineStr"/>
      <c r="BL342" t="inlineStr"/>
      <c r="BM342" t="inlineStr">
        <is>
          <t>Umschlag (Leder pudert)</t>
        </is>
      </c>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row>
    <row r="343">
      <c r="A343" t="b">
        <v>0</v>
      </c>
      <c r="B343" t="n">
        <v>324</v>
      </c>
      <c r="C343" t="inlineStr">
        <is>
          <t>L-1505-31533536X</t>
        </is>
      </c>
      <c r="D343" t="inlineStr">
        <is>
          <t>1066877688</t>
        </is>
      </c>
      <c r="E343" t="inlineStr"/>
      <c r="F343" t="inlineStr">
        <is>
          <t>https://portal.dnb.de/opac.htm?method=simpleSearch&amp;cqlMode=true&amp;query=idn%3D1066877688</t>
        </is>
      </c>
      <c r="G343" t="inlineStr">
        <is>
          <t>III 32, 1</t>
        </is>
      </c>
      <c r="H343" t="inlineStr"/>
      <c r="I343" t="inlineStr">
        <is>
          <t>X</t>
        </is>
      </c>
      <c r="J343" t="inlineStr">
        <is>
          <t>Gewebeeinband, Schließen, erhabene Buchbeschläge</t>
        </is>
      </c>
      <c r="K343" t="inlineStr">
        <is>
          <t>bis 25 cm</t>
        </is>
      </c>
      <c r="L343" t="inlineStr">
        <is>
          <t>80° bis 110°, einseitig digitalisierbar?</t>
        </is>
      </c>
      <c r="M343" t="inlineStr">
        <is>
          <t>hohler Rücken</t>
        </is>
      </c>
      <c r="N343" t="inlineStr"/>
      <c r="O343" t="inlineStr">
        <is>
          <t>Buchschuh</t>
        </is>
      </c>
      <c r="P343" t="inlineStr">
        <is>
          <t>Nein</t>
        </is>
      </c>
      <c r="Q343" t="n">
        <v>0</v>
      </c>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n">
        <v>0</v>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row>
    <row r="344">
      <c r="A344" t="b">
        <v>1</v>
      </c>
      <c r="B344" t="inlineStr"/>
      <c r="C344" t="inlineStr">
        <is>
          <t>L-9999-413796930</t>
        </is>
      </c>
      <c r="D344" t="inlineStr">
        <is>
          <t>1137649518</t>
        </is>
      </c>
      <c r="E344" t="inlineStr">
        <is>
          <t>Qd</t>
        </is>
      </c>
      <c r="F344" t="inlineStr"/>
      <c r="G344" t="inlineStr">
        <is>
          <t>III 32, 1</t>
        </is>
      </c>
      <c r="H344" t="inlineStr">
        <is>
          <t>III 32, 1</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row>
    <row r="345">
      <c r="A345" t="b">
        <v>0</v>
      </c>
      <c r="B345" t="n">
        <v>326</v>
      </c>
      <c r="C345" t="inlineStr">
        <is>
          <t>L-1882-679888950</t>
        </is>
      </c>
      <c r="D345" t="inlineStr">
        <is>
          <t>1211577015</t>
        </is>
      </c>
      <c r="E345" t="inlineStr"/>
      <c r="F345" t="inlineStr">
        <is>
          <t>https://portal.dnb.de/opac.htm?method=simpleSearch&amp;cqlMode=true&amp;query=idn%3D1211577015</t>
        </is>
      </c>
      <c r="G345" t="inlineStr">
        <is>
          <t>III 32, 1 (Angebundenes Werk)</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n">
        <v>0</v>
      </c>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row>
    <row r="346">
      <c r="A346" t="b">
        <v>1</v>
      </c>
      <c r="B346" t="n">
        <v>325</v>
      </c>
      <c r="C346" t="inlineStr">
        <is>
          <t>L-1507-315468572</t>
        </is>
      </c>
      <c r="D346" t="inlineStr">
        <is>
          <t>1066940819</t>
        </is>
      </c>
      <c r="E346" t="inlineStr">
        <is>
          <t>Aaf</t>
        </is>
      </c>
      <c r="F346" t="inlineStr">
        <is>
          <t>https://portal.dnb.de/opac.htm?method=simpleSearch&amp;cqlMode=true&amp;query=idn%3D1066940819</t>
        </is>
      </c>
      <c r="G346" t="inlineStr">
        <is>
          <t>III 32, 2</t>
        </is>
      </c>
      <c r="H346" t="inlineStr">
        <is>
          <t>III 32, 2</t>
        </is>
      </c>
      <c r="I346" t="inlineStr"/>
      <c r="J346" t="inlineStr">
        <is>
          <t>Halbledereinband, Schließen, erhabene Buchbeschläge</t>
        </is>
      </c>
      <c r="K346" t="inlineStr">
        <is>
          <t>bis 35 cm</t>
        </is>
      </c>
      <c r="L346" t="inlineStr">
        <is>
          <t>80° bis 110°, einseitig digitalisierbar?</t>
        </is>
      </c>
      <c r="M346" t="inlineStr">
        <is>
          <t>fester Rücken mit Schmuckprägung, welliger Buchblock</t>
        </is>
      </c>
      <c r="N346" t="inlineStr"/>
      <c r="O346" t="inlineStr">
        <is>
          <t>Buchschuh</t>
        </is>
      </c>
      <c r="P346" t="inlineStr">
        <is>
          <t>Nein</t>
        </is>
      </c>
      <c r="Q346" t="n">
        <v>0</v>
      </c>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n">
        <v>0</v>
      </c>
      <c r="BD346" t="inlineStr"/>
      <c r="BE346" t="inlineStr"/>
      <c r="BF346" t="inlineStr"/>
      <c r="BG346" t="inlineStr">
        <is>
          <t>x</t>
        </is>
      </c>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row>
    <row r="347">
      <c r="A347" t="b">
        <v>1</v>
      </c>
      <c r="B347" t="n">
        <v>327</v>
      </c>
      <c r="C347" t="inlineStr">
        <is>
          <t>L-1509-315331828</t>
        </is>
      </c>
      <c r="D347" t="inlineStr">
        <is>
          <t>1066874026</t>
        </is>
      </c>
      <c r="E347" t="inlineStr">
        <is>
          <t>Aaf</t>
        </is>
      </c>
      <c r="F347" t="inlineStr">
        <is>
          <t>https://portal.dnb.de/opac.htm?method=simpleSearch&amp;cqlMode=true&amp;query=idn%3D1066874026</t>
        </is>
      </c>
      <c r="G347" t="inlineStr">
        <is>
          <t>III 33, 1</t>
        </is>
      </c>
      <c r="H347" t="inlineStr">
        <is>
          <t>III 33, 1</t>
        </is>
      </c>
      <c r="I347" t="inlineStr">
        <is>
          <t>X</t>
        </is>
      </c>
      <c r="J347" t="inlineStr">
        <is>
          <t>Gewebeeinband</t>
        </is>
      </c>
      <c r="K347" t="inlineStr">
        <is>
          <t>bis 25 cm</t>
        </is>
      </c>
      <c r="L347" t="inlineStr">
        <is>
          <t>80° bis 110°, einseitig digitalisierbar?</t>
        </is>
      </c>
      <c r="M347" t="inlineStr">
        <is>
          <t>hohler Rücken</t>
        </is>
      </c>
      <c r="N347" t="inlineStr"/>
      <c r="O347" t="inlineStr"/>
      <c r="P347" t="inlineStr"/>
      <c r="Q347" t="n">
        <v>1</v>
      </c>
      <c r="R347" t="inlineStr"/>
      <c r="S347" t="inlineStr"/>
      <c r="T347" t="inlineStr"/>
      <c r="U347" t="inlineStr"/>
      <c r="V347" t="inlineStr"/>
      <c r="W347" t="inlineStr"/>
      <c r="X347" t="inlineStr"/>
      <c r="Y347" t="inlineStr"/>
      <c r="Z347" t="inlineStr"/>
      <c r="AA347" t="inlineStr">
        <is>
          <t>G</t>
        </is>
      </c>
      <c r="AB347" t="inlineStr">
        <is>
          <t>x</t>
        </is>
      </c>
      <c r="AC347" t="inlineStr"/>
      <c r="AD347" t="inlineStr">
        <is>
          <t>h/E</t>
        </is>
      </c>
      <c r="AE347" t="inlineStr"/>
      <c r="AF347" t="inlineStr"/>
      <c r="AG347" t="inlineStr"/>
      <c r="AH347" t="inlineStr"/>
      <c r="AI347" t="inlineStr"/>
      <c r="AJ347" t="inlineStr">
        <is>
          <t>Pa</t>
        </is>
      </c>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is>
          <t>110</t>
        </is>
      </c>
      <c r="AY347" t="inlineStr"/>
      <c r="AZ347" t="inlineStr"/>
      <c r="BA347" t="inlineStr"/>
      <c r="BB347" t="inlineStr">
        <is>
          <t>n</t>
        </is>
      </c>
      <c r="BC347" t="n">
        <v>0</v>
      </c>
      <c r="BD347" t="inlineStr"/>
      <c r="BE347" t="inlineStr"/>
      <c r="BF347" t="inlineStr"/>
      <c r="BG347" t="inlineStr"/>
      <c r="BH347" t="inlineStr"/>
      <c r="BI347" t="inlineStr"/>
      <c r="BJ347" t="inlineStr"/>
      <c r="BK347" t="inlineStr">
        <is>
          <t>Schaden stabil</t>
        </is>
      </c>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row>
    <row r="348">
      <c r="A348" t="b">
        <v>1</v>
      </c>
      <c r="B348" t="n">
        <v>328</v>
      </c>
      <c r="C348" t="inlineStr">
        <is>
          <t>L-1504-315468483</t>
        </is>
      </c>
      <c r="D348" t="inlineStr">
        <is>
          <t>106694072X</t>
        </is>
      </c>
      <c r="E348" t="inlineStr">
        <is>
          <t>Aaf</t>
        </is>
      </c>
      <c r="F348" t="inlineStr">
        <is>
          <t>https://portal.dnb.de/opac.htm?method=simpleSearch&amp;cqlMode=true&amp;query=idn%3D106694072X</t>
        </is>
      </c>
      <c r="G348" t="inlineStr">
        <is>
          <t>III 34, 1</t>
        </is>
      </c>
      <c r="H348" t="inlineStr">
        <is>
          <t>III 34, 1</t>
        </is>
      </c>
      <c r="I348" t="inlineStr"/>
      <c r="J348" t="inlineStr"/>
      <c r="K348" t="inlineStr">
        <is>
          <t>bis 35 cm</t>
        </is>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is>
          <t>Pa</t>
        </is>
      </c>
      <c r="AB348" t="inlineStr"/>
      <c r="AC348" t="inlineStr"/>
      <c r="AD348" t="inlineStr">
        <is>
          <t>h/E</t>
        </is>
      </c>
      <c r="AE348" t="inlineStr"/>
      <c r="AF348" t="inlineStr"/>
      <c r="AG348" t="inlineStr"/>
      <c r="AH348" t="inlineStr"/>
      <c r="AI348" t="inlineStr"/>
      <c r="AJ348" t="inlineStr">
        <is>
          <t>Pa</t>
        </is>
      </c>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is>
          <t>110</t>
        </is>
      </c>
      <c r="AY348" t="inlineStr"/>
      <c r="AZ348" t="inlineStr"/>
      <c r="BA348" t="inlineStr"/>
      <c r="BB348" t="inlineStr">
        <is>
          <t>n</t>
        </is>
      </c>
      <c r="BC348" t="n">
        <v>0</v>
      </c>
      <c r="BD348" t="inlineStr"/>
      <c r="BE348" t="inlineStr"/>
      <c r="BF348" t="inlineStr"/>
      <c r="BG348" t="inlineStr"/>
      <c r="BH348" t="inlineStr"/>
      <c r="BI348" t="inlineStr"/>
      <c r="BJ348" t="inlineStr"/>
      <c r="BK348" t="inlineStr">
        <is>
          <t>Schaden stabil</t>
        </is>
      </c>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row>
    <row r="349">
      <c r="A349" t="b">
        <v>1</v>
      </c>
      <c r="B349" t="n">
        <v>334</v>
      </c>
      <c r="C349" t="inlineStr">
        <is>
          <t>L-1514-170039528</t>
        </is>
      </c>
      <c r="D349" t="inlineStr">
        <is>
          <t>1000120279</t>
        </is>
      </c>
      <c r="E349" t="inlineStr">
        <is>
          <t>Afl</t>
        </is>
      </c>
      <c r="F349" t="inlineStr">
        <is>
          <t>https://portal.dnb.de/opac.htm?method=simpleSearch&amp;cqlMode=true&amp;query=idn%3D1000120279</t>
        </is>
      </c>
      <c r="G349" t="inlineStr">
        <is>
          <t>III 34, 1 a</t>
        </is>
      </c>
      <c r="H349" t="inlineStr">
        <is>
          <t>III 34, 1 a</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n">
        <v>0</v>
      </c>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row>
    <row r="350">
      <c r="A350" t="b">
        <v>0</v>
      </c>
      <c r="B350" t="n">
        <v>335</v>
      </c>
      <c r="C350" t="inlineStr">
        <is>
          <t>L-1517-169971295</t>
        </is>
      </c>
      <c r="D350" t="inlineStr">
        <is>
          <t>1000072649</t>
        </is>
      </c>
      <c r="E350" t="inlineStr">
        <is>
          <t>Aal</t>
        </is>
      </c>
      <c r="F350" t="inlineStr">
        <is>
          <t>https://portal.dnb.de/opac.htm?method=simpleSearch&amp;cqlMode=true&amp;query=idn%3D1000072649</t>
        </is>
      </c>
      <c r="G350" t="inlineStr">
        <is>
          <t>III 34, 1 b</t>
        </is>
      </c>
      <c r="H350" t="inlineStr">
        <is>
          <t>III 34, 1 b</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n">
        <v>0</v>
      </c>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row>
    <row r="351">
      <c r="A351" t="b">
        <v>1</v>
      </c>
      <c r="B351" t="n">
        <v>336</v>
      </c>
      <c r="C351" t="inlineStr">
        <is>
          <t>L-1517-177752815</t>
        </is>
      </c>
      <c r="D351" t="inlineStr">
        <is>
          <t>1002646235</t>
        </is>
      </c>
      <c r="E351" t="inlineStr">
        <is>
          <t>Aal</t>
        </is>
      </c>
      <c r="F351" t="inlineStr">
        <is>
          <t>https://portal.dnb.de/opac.htm?method=simpleSearch&amp;cqlMode=true&amp;query=idn%3D1002646235</t>
        </is>
      </c>
      <c r="G351" t="inlineStr">
        <is>
          <t>III 34, 1 b</t>
        </is>
      </c>
      <c r="H351" t="inlineStr">
        <is>
          <t>III 34, 1 b</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n">
        <v>0</v>
      </c>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row>
    <row r="352">
      <c r="A352" t="b">
        <v>1</v>
      </c>
      <c r="B352" t="n">
        <v>329</v>
      </c>
      <c r="C352" t="inlineStr">
        <is>
          <t>L-1520-315468297</t>
        </is>
      </c>
      <c r="D352" t="inlineStr">
        <is>
          <t>1066940517</t>
        </is>
      </c>
      <c r="E352" t="inlineStr">
        <is>
          <t>Aaf</t>
        </is>
      </c>
      <c r="F352" t="inlineStr">
        <is>
          <t>https://portal.dnb.de/opac.htm?method=simpleSearch&amp;cqlMode=true&amp;query=idn%3D1066940517</t>
        </is>
      </c>
      <c r="G352" t="inlineStr">
        <is>
          <t>III 34, 2</t>
        </is>
      </c>
      <c r="H352" t="inlineStr">
        <is>
          <t>III 34, 2</t>
        </is>
      </c>
      <c r="I352" t="inlineStr"/>
      <c r="J352" t="inlineStr"/>
      <c r="K352" t="inlineStr">
        <is>
          <t>bis 25 cm</t>
        </is>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is>
          <t>G</t>
        </is>
      </c>
      <c r="AB352" t="inlineStr">
        <is>
          <t>x</t>
        </is>
      </c>
      <c r="AC352" t="inlineStr"/>
      <c r="AD352" t="inlineStr">
        <is>
          <t>h/E</t>
        </is>
      </c>
      <c r="AE352" t="inlineStr"/>
      <c r="AF352" t="inlineStr"/>
      <c r="AG352" t="inlineStr"/>
      <c r="AH352" t="inlineStr"/>
      <c r="AI352" t="inlineStr"/>
      <c r="AJ352" t="inlineStr">
        <is>
          <t>Pa</t>
        </is>
      </c>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is>
          <t>110</t>
        </is>
      </c>
      <c r="AY352" t="inlineStr"/>
      <c r="AZ352" t="inlineStr"/>
      <c r="BA352" t="inlineStr"/>
      <c r="BB352" t="inlineStr">
        <is>
          <t>n</t>
        </is>
      </c>
      <c r="BC352" t="n">
        <v>0</v>
      </c>
      <c r="BD352" t="inlineStr"/>
      <c r="BE352" t="inlineStr"/>
      <c r="BF352" t="inlineStr"/>
      <c r="BG352" t="inlineStr"/>
      <c r="BH352" t="inlineStr"/>
      <c r="BI352" t="inlineStr"/>
      <c r="BJ352" t="inlineStr"/>
      <c r="BK352" t="inlineStr">
        <is>
          <t>Schaden stabil</t>
        </is>
      </c>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row>
    <row r="353">
      <c r="A353" t="b">
        <v>1</v>
      </c>
      <c r="B353" t="n">
        <v>330</v>
      </c>
      <c r="C353" t="inlineStr">
        <is>
          <t>L-1549-406971676</t>
        </is>
      </c>
      <c r="D353" t="inlineStr">
        <is>
          <t>1132655722</t>
        </is>
      </c>
      <c r="E353" t="inlineStr">
        <is>
          <t>Af</t>
        </is>
      </c>
      <c r="F353" t="inlineStr">
        <is>
          <t>https://portal.dnb.de/opac.htm?method=simpleSearch&amp;cqlMode=true&amp;query=idn%3D1132655722</t>
        </is>
      </c>
      <c r="G353" t="inlineStr">
        <is>
          <t>III 34, 3</t>
        </is>
      </c>
      <c r="H353" t="inlineStr">
        <is>
          <t>III 34, 3</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n">
        <v>0</v>
      </c>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row>
    <row r="354">
      <c r="A354" t="b">
        <v>1</v>
      </c>
      <c r="B354" t="n">
        <v>331</v>
      </c>
      <c r="C354" t="inlineStr">
        <is>
          <t>L-1550-406971684</t>
        </is>
      </c>
      <c r="D354" t="inlineStr">
        <is>
          <t>1132655730</t>
        </is>
      </c>
      <c r="E354" t="inlineStr">
        <is>
          <t>Af</t>
        </is>
      </c>
      <c r="F354" t="inlineStr">
        <is>
          <t>https://portal.dnb.de/opac.htm?method=simpleSearch&amp;cqlMode=true&amp;query=idn%3D1132655730</t>
        </is>
      </c>
      <c r="G354" t="inlineStr">
        <is>
          <t>III 34, 3</t>
        </is>
      </c>
      <c r="H354" t="inlineStr">
        <is>
          <t>III 34, 3</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n">
        <v>0</v>
      </c>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row>
    <row r="355">
      <c r="A355" t="b">
        <v>1</v>
      </c>
      <c r="B355" t="n">
        <v>332</v>
      </c>
      <c r="C355" t="inlineStr">
        <is>
          <t>L-1551-315465670</t>
        </is>
      </c>
      <c r="D355" t="inlineStr">
        <is>
          <t>1066937877</t>
        </is>
      </c>
      <c r="E355" t="inlineStr">
        <is>
          <t>Aaf</t>
        </is>
      </c>
      <c r="F355" t="inlineStr">
        <is>
          <t>https://portal.dnb.de/opac.htm?method=simpleSearch&amp;cqlMode=true&amp;query=idn%3D1066937877</t>
        </is>
      </c>
      <c r="G355" t="inlineStr">
        <is>
          <t>III 34, 4</t>
        </is>
      </c>
      <c r="H355" t="inlineStr">
        <is>
          <t>III 34, 4</t>
        </is>
      </c>
      <c r="I355" t="inlineStr">
        <is>
          <t>X</t>
        </is>
      </c>
      <c r="J355" t="inlineStr">
        <is>
          <t>Halbgewebeband, Schließen, erhabene Buchbeschläge</t>
        </is>
      </c>
      <c r="K355" t="inlineStr">
        <is>
          <t>bis 25 cm</t>
        </is>
      </c>
      <c r="L355" t="inlineStr">
        <is>
          <t>180°</t>
        </is>
      </c>
      <c r="M355" t="inlineStr">
        <is>
          <t>hohler Rücken, welliger Buchblock</t>
        </is>
      </c>
      <c r="N355" t="inlineStr"/>
      <c r="O355" t="inlineStr">
        <is>
          <t>Buchschuh</t>
        </is>
      </c>
      <c r="P355" t="inlineStr">
        <is>
          <t>Nein</t>
        </is>
      </c>
      <c r="Q355" t="n">
        <v>0</v>
      </c>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n">
        <v>0</v>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row>
    <row r="356">
      <c r="A356" t="b">
        <v>1</v>
      </c>
      <c r="B356" t="n">
        <v>333</v>
      </c>
      <c r="C356" t="inlineStr">
        <is>
          <t>L-1553-178401951</t>
        </is>
      </c>
      <c r="D356" t="inlineStr">
        <is>
          <t>1002893801</t>
        </is>
      </c>
      <c r="E356" t="inlineStr">
        <is>
          <t>Aal</t>
        </is>
      </c>
      <c r="F356" t="inlineStr">
        <is>
          <t>https://portal.dnb.de/opac.htm?method=simpleSearch&amp;cqlMode=true&amp;query=idn%3D1002893801</t>
        </is>
      </c>
      <c r="G356" t="inlineStr">
        <is>
          <t>III 34, 5</t>
        </is>
      </c>
      <c r="H356" t="inlineStr">
        <is>
          <t>III 34, 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n">
        <v>0</v>
      </c>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row>
    <row r="357">
      <c r="A357" t="b">
        <v>1</v>
      </c>
      <c r="B357" t="n">
        <v>337</v>
      </c>
      <c r="C357" t="inlineStr">
        <is>
          <t>L-1513-31532886X</t>
        </is>
      </c>
      <c r="D357" t="inlineStr">
        <is>
          <t>1066871000</t>
        </is>
      </c>
      <c r="E357" t="inlineStr">
        <is>
          <t>Aaf</t>
        </is>
      </c>
      <c r="F357" t="inlineStr">
        <is>
          <t>https://portal.dnb.de/opac.htm?method=simpleSearch&amp;cqlMode=true&amp;query=idn%3D1066871000</t>
        </is>
      </c>
      <c r="G357" t="inlineStr">
        <is>
          <t>III 35, 1</t>
        </is>
      </c>
      <c r="H357" t="inlineStr">
        <is>
          <t>III 35, 1</t>
        </is>
      </c>
      <c r="I357" t="inlineStr">
        <is>
          <t>X</t>
        </is>
      </c>
      <c r="J357" t="inlineStr">
        <is>
          <t>Halbledereinband, Schließen, erhabene Buchbeschläge</t>
        </is>
      </c>
      <c r="K357" t="inlineStr">
        <is>
          <t>bis 35 cm</t>
        </is>
      </c>
      <c r="L357" t="inlineStr">
        <is>
          <t>180°</t>
        </is>
      </c>
      <c r="M357" t="inlineStr">
        <is>
          <t>hohler Rücken</t>
        </is>
      </c>
      <c r="N357" t="inlineStr"/>
      <c r="O357" t="inlineStr"/>
      <c r="P357" t="inlineStr"/>
      <c r="Q357" t="n">
        <v>0</v>
      </c>
      <c r="R357" t="inlineStr"/>
      <c r="S357" t="inlineStr"/>
      <c r="T357" t="inlineStr"/>
      <c r="U357" t="inlineStr"/>
      <c r="V357" t="inlineStr"/>
      <c r="W357" t="inlineStr"/>
      <c r="X357" t="inlineStr"/>
      <c r="Y357" t="inlineStr"/>
      <c r="Z357" t="inlineStr"/>
      <c r="AA357" t="inlineStr">
        <is>
          <t>HL</t>
        </is>
      </c>
      <c r="AB357" t="inlineStr">
        <is>
          <t>x</t>
        </is>
      </c>
      <c r="AC357" t="inlineStr"/>
      <c r="AD357" t="inlineStr">
        <is>
          <t>h/E</t>
        </is>
      </c>
      <c r="AE357" t="inlineStr"/>
      <c r="AF357" t="inlineStr"/>
      <c r="AG357" t="inlineStr"/>
      <c r="AH357" t="inlineStr"/>
      <c r="AI357" t="inlineStr"/>
      <c r="AJ357" t="inlineStr">
        <is>
          <t>Pa</t>
        </is>
      </c>
      <c r="AK357" t="inlineStr"/>
      <c r="AL357" t="inlineStr"/>
      <c r="AM357" t="inlineStr"/>
      <c r="AN357" t="inlineStr"/>
      <c r="AO357" t="inlineStr"/>
      <c r="AP357" t="inlineStr"/>
      <c r="AQ357" t="inlineStr"/>
      <c r="AR357" t="inlineStr"/>
      <c r="AS357" t="inlineStr"/>
      <c r="AT357" t="inlineStr">
        <is>
          <t>R</t>
        </is>
      </c>
      <c r="AU357" t="inlineStr">
        <is>
          <t>x</t>
        </is>
      </c>
      <c r="AV357" t="inlineStr"/>
      <c r="AW357" t="inlineStr"/>
      <c r="AX357" t="inlineStr">
        <is>
          <t>110</t>
        </is>
      </c>
      <c r="AY357" t="inlineStr"/>
      <c r="AZ357" t="inlineStr"/>
      <c r="BA357" t="inlineStr"/>
      <c r="BB357" t="inlineStr">
        <is>
          <t>n</t>
        </is>
      </c>
      <c r="BC357" t="n">
        <v>0</v>
      </c>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row>
    <row r="358">
      <c r="A358" t="b">
        <v>0</v>
      </c>
      <c r="B358" t="n">
        <v>338</v>
      </c>
      <c r="C358" t="inlineStr">
        <is>
          <t>L-1511-414748662</t>
        </is>
      </c>
      <c r="D358" t="inlineStr">
        <is>
          <t>1003962432</t>
        </is>
      </c>
      <c r="E358" t="inlineStr"/>
      <c r="F358" t="inlineStr">
        <is>
          <t>https://portal.dnb.de/opac.htm?method=simpleSearch&amp;cqlMode=true&amp;query=idn%3D1003962432</t>
        </is>
      </c>
      <c r="G358" t="inlineStr">
        <is>
          <t>III 36, 1</t>
        </is>
      </c>
      <c r="H358" t="inlineStr"/>
      <c r="I358" t="inlineStr">
        <is>
          <t>X</t>
        </is>
      </c>
      <c r="J358" t="inlineStr">
        <is>
          <t>Ledereinband, Schließen, erhabene Buchbeschläge</t>
        </is>
      </c>
      <c r="K358" t="inlineStr">
        <is>
          <t>bis 25 cm</t>
        </is>
      </c>
      <c r="L358" t="inlineStr">
        <is>
          <t>180°</t>
        </is>
      </c>
      <c r="M358" t="inlineStr">
        <is>
          <t>hohler Rücken</t>
        </is>
      </c>
      <c r="N358" t="inlineStr"/>
      <c r="O358" t="inlineStr">
        <is>
          <t>Buchschuh</t>
        </is>
      </c>
      <c r="P358" t="inlineStr">
        <is>
          <t>Nein</t>
        </is>
      </c>
      <c r="Q358" t="n">
        <v>1</v>
      </c>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n">
        <v>0</v>
      </c>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row>
    <row r="359">
      <c r="A359" t="b">
        <v>1</v>
      </c>
      <c r="B359" t="inlineStr"/>
      <c r="C359" t="inlineStr">
        <is>
          <t>L-9999-414748743</t>
        </is>
      </c>
      <c r="D359" t="inlineStr">
        <is>
          <t>1138244880</t>
        </is>
      </c>
      <c r="E359" t="inlineStr">
        <is>
          <t>Qd</t>
        </is>
      </c>
      <c r="F359" t="inlineStr"/>
      <c r="G359" t="inlineStr">
        <is>
          <t>III 36, 1</t>
        </is>
      </c>
      <c r="H359" t="inlineStr">
        <is>
          <t>III 36, 1</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row>
    <row r="360">
      <c r="A360" t="b">
        <v>0</v>
      </c>
      <c r="B360" t="n">
        <v>351</v>
      </c>
      <c r="C360" t="inlineStr">
        <is>
          <t>L-1881-168463865</t>
        </is>
      </c>
      <c r="D360" t="inlineStr">
        <is>
          <t>999501941</t>
        </is>
      </c>
      <c r="E360" t="inlineStr"/>
      <c r="F360" t="inlineStr">
        <is>
          <t>https://portal.dnb.de/opac.htm?method=simpleSearch&amp;cqlMode=true&amp;query=idn%3D999501941</t>
        </is>
      </c>
      <c r="G360" t="inlineStr">
        <is>
          <t>III 36, 1 (Angebundenes Werk)</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n">
        <v>0</v>
      </c>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row>
    <row r="361">
      <c r="A361" t="b">
        <v>1</v>
      </c>
      <c r="B361" t="n">
        <v>339</v>
      </c>
      <c r="C361" t="inlineStr">
        <is>
          <t>L-1531-315462965</t>
        </is>
      </c>
      <c r="D361" t="inlineStr">
        <is>
          <t>1066934975</t>
        </is>
      </c>
      <c r="E361" t="inlineStr">
        <is>
          <t>Aaf</t>
        </is>
      </c>
      <c r="F361" t="inlineStr">
        <is>
          <t>https://portal.dnb.de/opac.htm?method=simpleSearch&amp;cqlMode=true&amp;query=idn%3D1066934975</t>
        </is>
      </c>
      <c r="G361" t="inlineStr">
        <is>
          <t>III 36, 2</t>
        </is>
      </c>
      <c r="H361" t="inlineStr">
        <is>
          <t>III 36, 2</t>
        </is>
      </c>
      <c r="I361" t="inlineStr">
        <is>
          <t>X</t>
        </is>
      </c>
      <c r="J361" t="inlineStr">
        <is>
          <t>Ledereinband, Schließen, erhabene Buchbeschläge</t>
        </is>
      </c>
      <c r="K361" t="inlineStr">
        <is>
          <t>bis 25 cm</t>
        </is>
      </c>
      <c r="L361" t="inlineStr">
        <is>
          <t>180°</t>
        </is>
      </c>
      <c r="M361" t="inlineStr">
        <is>
          <t>hohler Rücken</t>
        </is>
      </c>
      <c r="N361" t="inlineStr"/>
      <c r="O361" t="inlineStr">
        <is>
          <t>Buchschuh</t>
        </is>
      </c>
      <c r="P361" t="inlineStr">
        <is>
          <t>Nein</t>
        </is>
      </c>
      <c r="Q361" t="n">
        <v>0</v>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n">
        <v>0</v>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row>
    <row r="362">
      <c r="A362" t="b">
        <v>1</v>
      </c>
      <c r="B362" t="n">
        <v>340</v>
      </c>
      <c r="C362" t="inlineStr">
        <is>
          <t>L-1531-315301937</t>
        </is>
      </c>
      <c r="D362" t="inlineStr">
        <is>
          <t>1066842191</t>
        </is>
      </c>
      <c r="E362" t="inlineStr">
        <is>
          <t>Aaf</t>
        </is>
      </c>
      <c r="F362" t="inlineStr">
        <is>
          <t>https://portal.dnb.de/opac.htm?method=simpleSearch&amp;cqlMode=true&amp;query=idn%3D1066842191</t>
        </is>
      </c>
      <c r="G362" t="inlineStr">
        <is>
          <t>III 36, 3</t>
        </is>
      </c>
      <c r="H362" t="inlineStr">
        <is>
          <t>III 36, 3</t>
        </is>
      </c>
      <c r="I362" t="inlineStr">
        <is>
          <t>X</t>
        </is>
      </c>
      <c r="J362" t="inlineStr">
        <is>
          <t>Pergamentband</t>
        </is>
      </c>
      <c r="K362" t="inlineStr">
        <is>
          <t>bis 25 cm</t>
        </is>
      </c>
      <c r="L362" t="inlineStr">
        <is>
          <t>180°</t>
        </is>
      </c>
      <c r="M362" t="inlineStr">
        <is>
          <t>hohler Rücken, Einband mit Schutz- oder Stoßkanten</t>
        </is>
      </c>
      <c r="N362" t="inlineStr"/>
      <c r="O362" t="inlineStr">
        <is>
          <t>Kassette</t>
        </is>
      </c>
      <c r="P362" t="inlineStr">
        <is>
          <t>Nein</t>
        </is>
      </c>
      <c r="Q362" t="n">
        <v>0</v>
      </c>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n">
        <v>0</v>
      </c>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row>
    <row r="363">
      <c r="A363" t="b">
        <v>1</v>
      </c>
      <c r="B363" t="n">
        <v>341</v>
      </c>
      <c r="C363" t="inlineStr">
        <is>
          <t>L-1531-315493496</t>
        </is>
      </c>
      <c r="D363" t="inlineStr">
        <is>
          <t>1066963223</t>
        </is>
      </c>
      <c r="E363" t="inlineStr">
        <is>
          <t>Aaf</t>
        </is>
      </c>
      <c r="F363" t="inlineStr">
        <is>
          <t>https://portal.dnb.de/opac.htm?method=simpleSearch&amp;cqlMode=true&amp;query=idn%3D1066963223</t>
        </is>
      </c>
      <c r="G363" t="inlineStr">
        <is>
          <t>III 36, 4</t>
        </is>
      </c>
      <c r="H363" t="inlineStr">
        <is>
          <t>III 36, 4</t>
        </is>
      </c>
      <c r="I363" t="inlineStr">
        <is>
          <t>X</t>
        </is>
      </c>
      <c r="J363" t="inlineStr">
        <is>
          <t>Pergamentband</t>
        </is>
      </c>
      <c r="K363" t="inlineStr">
        <is>
          <t>bis 35 cm</t>
        </is>
      </c>
      <c r="L363" t="inlineStr">
        <is>
          <t>180°</t>
        </is>
      </c>
      <c r="M363" t="inlineStr">
        <is>
          <t>hohler Rücken</t>
        </is>
      </c>
      <c r="N363" t="inlineStr"/>
      <c r="O363" t="inlineStr">
        <is>
          <t>Kassette</t>
        </is>
      </c>
      <c r="P363" t="inlineStr">
        <is>
          <t>Nein</t>
        </is>
      </c>
      <c r="Q363" t="n">
        <v>0</v>
      </c>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n">
        <v>0</v>
      </c>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row>
    <row r="364">
      <c r="A364" t="b">
        <v>1</v>
      </c>
      <c r="B364" t="n">
        <v>342</v>
      </c>
      <c r="C364" t="inlineStr">
        <is>
          <t>L-1531-175175608</t>
        </is>
      </c>
      <c r="D364" t="inlineStr">
        <is>
          <t>1001583299</t>
        </is>
      </c>
      <c r="E364" t="inlineStr">
        <is>
          <t>Aal</t>
        </is>
      </c>
      <c r="F364" t="inlineStr">
        <is>
          <t>https://portal.dnb.de/opac.htm?method=simpleSearch&amp;cqlMode=true&amp;query=idn%3D1001583299</t>
        </is>
      </c>
      <c r="G364" t="inlineStr">
        <is>
          <t>III 36, 5</t>
        </is>
      </c>
      <c r="H364" t="inlineStr">
        <is>
          <t>III 36, 5</t>
        </is>
      </c>
      <c r="I364" t="inlineStr"/>
      <c r="J364" t="inlineStr">
        <is>
          <t>Halbpergamentband</t>
        </is>
      </c>
      <c r="K364" t="inlineStr">
        <is>
          <t>bis 25 cm</t>
        </is>
      </c>
      <c r="L364" t="inlineStr">
        <is>
          <t>180°</t>
        </is>
      </c>
      <c r="M364" t="inlineStr">
        <is>
          <t>hohler Rücken</t>
        </is>
      </c>
      <c r="N364" t="inlineStr"/>
      <c r="O364" t="inlineStr"/>
      <c r="P364" t="inlineStr"/>
      <c r="Q364" t="n">
        <v>0</v>
      </c>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n">
        <v>0</v>
      </c>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row>
    <row r="365">
      <c r="A365" t="b">
        <v>1</v>
      </c>
      <c r="B365" t="n">
        <v>353</v>
      </c>
      <c r="C365" t="inlineStr">
        <is>
          <t>L-1532-315493585</t>
        </is>
      </c>
      <c r="D365" t="inlineStr">
        <is>
          <t>1066963320</t>
        </is>
      </c>
      <c r="E365" t="inlineStr">
        <is>
          <t>Aaf</t>
        </is>
      </c>
      <c r="F365" t="inlineStr">
        <is>
          <t>https://portal.dnb.de/opac.htm?method=simpleSearch&amp;cqlMode=true&amp;query=idn%3D1066963320</t>
        </is>
      </c>
      <c r="G365" t="inlineStr">
        <is>
          <t>III 36, 5 a</t>
        </is>
      </c>
      <c r="H365" t="inlineStr">
        <is>
          <t>III 36, 5 a</t>
        </is>
      </c>
      <c r="I365" t="inlineStr">
        <is>
          <t>X</t>
        </is>
      </c>
      <c r="J365" t="inlineStr">
        <is>
          <t>Halbledereinband, Schließen, erhabene Buchbeschläge</t>
        </is>
      </c>
      <c r="K365" t="inlineStr">
        <is>
          <t>bis 25 cm</t>
        </is>
      </c>
      <c r="L365" t="inlineStr">
        <is>
          <t>80° bis 110°, einseitig digitalisierbar?</t>
        </is>
      </c>
      <c r="M365" t="inlineStr">
        <is>
          <t>hohler Rücken</t>
        </is>
      </c>
      <c r="N365" t="inlineStr"/>
      <c r="O365" t="inlineStr">
        <is>
          <t>Buchschuh</t>
        </is>
      </c>
      <c r="P365" t="inlineStr">
        <is>
          <t>Nein</t>
        </is>
      </c>
      <c r="Q365" t="n">
        <v>0</v>
      </c>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n">
        <v>0</v>
      </c>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row>
    <row r="366">
      <c r="A366" t="b">
        <v>1</v>
      </c>
      <c r="B366" t="n">
        <v>343</v>
      </c>
      <c r="C366" t="inlineStr">
        <is>
          <t>L-1533-315332182</t>
        </is>
      </c>
      <c r="D366" t="inlineStr">
        <is>
          <t>1066874379</t>
        </is>
      </c>
      <c r="E366" t="inlineStr">
        <is>
          <t>Aaf</t>
        </is>
      </c>
      <c r="F366" t="inlineStr">
        <is>
          <t>https://portal.dnb.de/opac.htm?method=simpleSearch&amp;cqlMode=true&amp;query=idn%3D1066874379</t>
        </is>
      </c>
      <c r="G366" t="inlineStr">
        <is>
          <t>III 36, 6</t>
        </is>
      </c>
      <c r="H366" t="inlineStr">
        <is>
          <t>III 36, 6</t>
        </is>
      </c>
      <c r="I366" t="inlineStr">
        <is>
          <t>X</t>
        </is>
      </c>
      <c r="J366" t="inlineStr">
        <is>
          <t>Papier- oder Pappeinband</t>
        </is>
      </c>
      <c r="K366" t="inlineStr">
        <is>
          <t>bis 25 cm</t>
        </is>
      </c>
      <c r="L366" t="inlineStr">
        <is>
          <t>180°</t>
        </is>
      </c>
      <c r="M366" t="inlineStr">
        <is>
          <t>hohler Rücken</t>
        </is>
      </c>
      <c r="N366" t="inlineStr"/>
      <c r="O366" t="inlineStr"/>
      <c r="P366" t="inlineStr"/>
      <c r="Q366" t="n">
        <v>0</v>
      </c>
      <c r="R366" t="inlineStr"/>
      <c r="S366" t="inlineStr"/>
      <c r="T366" t="inlineStr"/>
      <c r="U366" t="inlineStr"/>
      <c r="V366" t="inlineStr"/>
      <c r="W366" t="inlineStr"/>
      <c r="X366" t="inlineStr"/>
      <c r="Y366" t="inlineStr"/>
      <c r="Z366" t="inlineStr"/>
      <c r="AA366" t="inlineStr">
        <is>
          <t>Pg (Mak.)</t>
        </is>
      </c>
      <c r="AB366" t="inlineStr"/>
      <c r="AC366" t="inlineStr"/>
      <c r="AD366" t="inlineStr">
        <is>
          <t>h</t>
        </is>
      </c>
      <c r="AE366" t="inlineStr"/>
      <c r="AF366" t="inlineStr"/>
      <c r="AG366" t="inlineStr"/>
      <c r="AH366" t="inlineStr"/>
      <c r="AI366" t="inlineStr"/>
      <c r="AJ366" t="inlineStr">
        <is>
          <t>Pa</t>
        </is>
      </c>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is>
          <t>110</t>
        </is>
      </c>
      <c r="AY366" t="inlineStr"/>
      <c r="AZ366" t="inlineStr"/>
      <c r="BA366" t="inlineStr"/>
      <c r="BB366" t="inlineStr">
        <is>
          <t>n</t>
        </is>
      </c>
      <c r="BC366" t="n">
        <v>0</v>
      </c>
      <c r="BD366" t="inlineStr"/>
      <c r="BE366" t="inlineStr"/>
      <c r="BF366" t="inlineStr"/>
      <c r="BG366" t="inlineStr"/>
      <c r="BH366" t="inlineStr"/>
      <c r="BI366" t="inlineStr"/>
      <c r="BJ366" t="inlineStr"/>
      <c r="BK366" t="inlineStr">
        <is>
          <t>Schaden stabil</t>
        </is>
      </c>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row>
    <row r="367">
      <c r="A367" t="b">
        <v>1</v>
      </c>
      <c r="B367" t="n">
        <v>344</v>
      </c>
      <c r="C367" t="inlineStr">
        <is>
          <t>L-1533-315492465</t>
        </is>
      </c>
      <c r="D367" t="inlineStr">
        <is>
          <t>1066962065</t>
        </is>
      </c>
      <c r="E367" t="inlineStr">
        <is>
          <t>Aaf</t>
        </is>
      </c>
      <c r="F367" t="inlineStr">
        <is>
          <t>https://portal.dnb.de/opac.htm?method=simpleSearch&amp;cqlMode=true&amp;query=idn%3D1066962065</t>
        </is>
      </c>
      <c r="G367" t="inlineStr">
        <is>
          <t>III 36, 7</t>
        </is>
      </c>
      <c r="H367" t="inlineStr">
        <is>
          <t>III 36, 7</t>
        </is>
      </c>
      <c r="I367" t="inlineStr">
        <is>
          <t>X</t>
        </is>
      </c>
      <c r="J367" t="inlineStr">
        <is>
          <t>Ledereinband, Schließen, erhabene Buchbeschläge</t>
        </is>
      </c>
      <c r="K367" t="inlineStr">
        <is>
          <t>bis 25 cm</t>
        </is>
      </c>
      <c r="L367" t="inlineStr">
        <is>
          <t>80° bis 110°, einseitig digitalisierbar?</t>
        </is>
      </c>
      <c r="M367" t="inlineStr">
        <is>
          <t>hohler Rücken, Schrift bis in den Falz</t>
        </is>
      </c>
      <c r="N367" t="inlineStr"/>
      <c r="O367" t="inlineStr">
        <is>
          <t>Buchschuh</t>
        </is>
      </c>
      <c r="P367" t="inlineStr">
        <is>
          <t>Nein</t>
        </is>
      </c>
      <c r="Q367" t="n">
        <v>0</v>
      </c>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n">
        <v>0</v>
      </c>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row>
    <row r="368">
      <c r="A368" t="b">
        <v>1</v>
      </c>
      <c r="B368" t="n">
        <v>354</v>
      </c>
      <c r="C368" t="inlineStr">
        <is>
          <t>L-1553-167584758</t>
        </is>
      </c>
      <c r="D368" t="inlineStr">
        <is>
          <t>999124927</t>
        </is>
      </c>
      <c r="E368" t="inlineStr">
        <is>
          <t>Aal</t>
        </is>
      </c>
      <c r="F368" t="inlineStr">
        <is>
          <t>https://portal.dnb.de/opac.htm?method=simpleSearch&amp;cqlMode=true&amp;query=idn%3D999124927</t>
        </is>
      </c>
      <c r="G368" t="inlineStr">
        <is>
          <t>III 36, 7 a</t>
        </is>
      </c>
      <c r="H368" t="inlineStr">
        <is>
          <t>III 36, 7a</t>
        </is>
      </c>
      <c r="I368" t="inlineStr">
        <is>
          <t>X</t>
        </is>
      </c>
      <c r="J368" t="inlineStr">
        <is>
          <t>Pergamentband</t>
        </is>
      </c>
      <c r="K368" t="inlineStr">
        <is>
          <t>bis 35 cm</t>
        </is>
      </c>
      <c r="L368" t="inlineStr">
        <is>
          <t>80° bis 110°, einseitig digitalisierbar?</t>
        </is>
      </c>
      <c r="M368" t="inlineStr">
        <is>
          <t>hohler Rücken</t>
        </is>
      </c>
      <c r="N368" t="inlineStr"/>
      <c r="O368" t="inlineStr">
        <is>
          <t xml:space="preserve">Papierumschlag </t>
        </is>
      </c>
      <c r="P368" t="inlineStr">
        <is>
          <t>Ja</t>
        </is>
      </c>
      <c r="Q368" t="n">
        <v>0</v>
      </c>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n">
        <v>0</v>
      </c>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row>
    <row r="369">
      <c r="A369" t="b">
        <v>1</v>
      </c>
      <c r="B369" t="n">
        <v>345</v>
      </c>
      <c r="C369" t="inlineStr">
        <is>
          <t>L-1555-315488506</t>
        </is>
      </c>
      <c r="D369" t="inlineStr">
        <is>
          <t>1066957878</t>
        </is>
      </c>
      <c r="E369" t="inlineStr">
        <is>
          <t>Aaf</t>
        </is>
      </c>
      <c r="F369" t="inlineStr">
        <is>
          <t>https://portal.dnb.de/opac.htm?method=simpleSearch&amp;cqlMode=true&amp;query=idn%3D1066957878</t>
        </is>
      </c>
      <c r="G369" t="inlineStr">
        <is>
          <t>III 36, 8</t>
        </is>
      </c>
      <c r="H369" t="inlineStr">
        <is>
          <t>III 36, 8</t>
        </is>
      </c>
      <c r="I369" t="inlineStr">
        <is>
          <t>X</t>
        </is>
      </c>
      <c r="J369" t="inlineStr">
        <is>
          <t>Halbgewebeband, Schließen, erhabene Buchbeschläge</t>
        </is>
      </c>
      <c r="K369" t="inlineStr">
        <is>
          <t>bis 25 cm</t>
        </is>
      </c>
      <c r="L369" t="inlineStr">
        <is>
          <t>180°</t>
        </is>
      </c>
      <c r="M369" t="inlineStr">
        <is>
          <t>hohler Rücken</t>
        </is>
      </c>
      <c r="N369" t="inlineStr"/>
      <c r="O369" t="inlineStr">
        <is>
          <t>Buchschuh</t>
        </is>
      </c>
      <c r="P369" t="inlineStr">
        <is>
          <t>Nein</t>
        </is>
      </c>
      <c r="Q369" t="n">
        <v>0</v>
      </c>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n">
        <v>0</v>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row>
    <row r="370">
      <c r="A370" t="b">
        <v>1</v>
      </c>
      <c r="B370" t="n">
        <v>346</v>
      </c>
      <c r="C370" t="inlineStr">
        <is>
          <t>L-1556-315493763</t>
        </is>
      </c>
      <c r="D370" t="inlineStr">
        <is>
          <t>1066963533</t>
        </is>
      </c>
      <c r="E370" t="inlineStr">
        <is>
          <t>Aaf</t>
        </is>
      </c>
      <c r="F370" t="inlineStr">
        <is>
          <t>https://portal.dnb.de/opac.htm?method=simpleSearch&amp;cqlMode=true&amp;query=idn%3D1066963533</t>
        </is>
      </c>
      <c r="G370" t="inlineStr">
        <is>
          <t>III 36, 9</t>
        </is>
      </c>
      <c r="H370" t="inlineStr">
        <is>
          <t>III 36, 9</t>
        </is>
      </c>
      <c r="I370" t="inlineStr">
        <is>
          <t>X</t>
        </is>
      </c>
      <c r="J370" t="inlineStr">
        <is>
          <t>Pergamentband</t>
        </is>
      </c>
      <c r="K370" t="inlineStr">
        <is>
          <t>bis 25 cm</t>
        </is>
      </c>
      <c r="L370" t="inlineStr">
        <is>
          <t>80° bis 110°, einseitig digitalisierbar?</t>
        </is>
      </c>
      <c r="M370" t="inlineStr">
        <is>
          <t>hohler Rücken</t>
        </is>
      </c>
      <c r="N370" t="inlineStr"/>
      <c r="O370" t="inlineStr">
        <is>
          <t>Kassette</t>
        </is>
      </c>
      <c r="P370" t="inlineStr">
        <is>
          <t>Nein</t>
        </is>
      </c>
      <c r="Q370" t="n">
        <v>0</v>
      </c>
      <c r="R370" t="inlineStr"/>
      <c r="S370" t="inlineStr">
        <is>
          <t>Kassette enthält auch alten Einband</t>
        </is>
      </c>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n">
        <v>0</v>
      </c>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row>
    <row r="371">
      <c r="A371" t="b">
        <v>1</v>
      </c>
      <c r="B371" t="n">
        <v>347</v>
      </c>
      <c r="C371" t="inlineStr">
        <is>
          <t>L-1560-315493194</t>
        </is>
      </c>
      <c r="D371" t="inlineStr">
        <is>
          <t>1066962928</t>
        </is>
      </c>
      <c r="E371" t="inlineStr">
        <is>
          <t>Aaf</t>
        </is>
      </c>
      <c r="F371" t="inlineStr">
        <is>
          <t>https://portal.dnb.de/opac.htm?method=simpleSearch&amp;cqlMode=true&amp;query=idn%3D1066962928</t>
        </is>
      </c>
      <c r="G371" t="inlineStr">
        <is>
          <t>III 36, 10</t>
        </is>
      </c>
      <c r="H371" t="inlineStr">
        <is>
          <t>III 36, 10</t>
        </is>
      </c>
      <c r="I371" t="inlineStr">
        <is>
          <t>X</t>
        </is>
      </c>
      <c r="J371" t="inlineStr">
        <is>
          <t>Ledereinband, Schließen, erhabene Buchbeschläge</t>
        </is>
      </c>
      <c r="K371" t="inlineStr">
        <is>
          <t>bis 25 cm</t>
        </is>
      </c>
      <c r="L371" t="inlineStr">
        <is>
          <t>80° bis 110°, einseitig digitalisierbar?</t>
        </is>
      </c>
      <c r="M371" t="inlineStr">
        <is>
          <t>fester Rücken mit Schmuckprägung, Schrift bis in den Falz</t>
        </is>
      </c>
      <c r="N371" t="inlineStr"/>
      <c r="O371" t="inlineStr">
        <is>
          <t>Buchschuh</t>
        </is>
      </c>
      <c r="P371" t="inlineStr">
        <is>
          <t>Nein</t>
        </is>
      </c>
      <c r="Q371" t="n">
        <v>1</v>
      </c>
      <c r="R371" t="inlineStr"/>
      <c r="S371" t="inlineStr"/>
      <c r="T371" t="inlineStr"/>
      <c r="U371" t="inlineStr"/>
      <c r="V371" t="inlineStr"/>
      <c r="W371" t="inlineStr"/>
      <c r="X371" t="inlineStr"/>
      <c r="Y371" t="inlineStr"/>
      <c r="Z371" t="inlineStr"/>
      <c r="AA371" t="inlineStr">
        <is>
          <t>HD</t>
        </is>
      </c>
      <c r="AB371" t="inlineStr"/>
      <c r="AC371" t="inlineStr"/>
      <c r="AD371" t="inlineStr">
        <is>
          <t>f</t>
        </is>
      </c>
      <c r="AE371" t="inlineStr"/>
      <c r="AF371" t="inlineStr"/>
      <c r="AG371" t="inlineStr"/>
      <c r="AH371" t="inlineStr"/>
      <c r="AI371" t="inlineStr"/>
      <c r="AJ371" t="inlineStr">
        <is>
          <t>Pa</t>
        </is>
      </c>
      <c r="AK371" t="inlineStr"/>
      <c r="AL371" t="inlineStr">
        <is>
          <t>x</t>
        </is>
      </c>
      <c r="AM371" t="inlineStr"/>
      <c r="AN371" t="inlineStr"/>
      <c r="AO371" t="inlineStr"/>
      <c r="AP371" t="inlineStr"/>
      <c r="AQ371" t="inlineStr"/>
      <c r="AR371" t="inlineStr"/>
      <c r="AS371" t="inlineStr"/>
      <c r="AT371" t="inlineStr"/>
      <c r="AU371" t="inlineStr"/>
      <c r="AV371" t="inlineStr"/>
      <c r="AW371" t="inlineStr"/>
      <c r="AX371" t="inlineStr">
        <is>
          <t>60</t>
        </is>
      </c>
      <c r="AY371" t="inlineStr"/>
      <c r="AZ371" t="inlineStr"/>
      <c r="BA371" t="inlineStr"/>
      <c r="BB371" t="inlineStr">
        <is>
          <t>ja vor</t>
        </is>
      </c>
      <c r="BC371" t="n">
        <v>1</v>
      </c>
      <c r="BD371" t="inlineStr"/>
      <c r="BE371" t="inlineStr"/>
      <c r="BF371" t="inlineStr"/>
      <c r="BG371" t="inlineStr">
        <is>
          <t>x</t>
        </is>
      </c>
      <c r="BH371" t="inlineStr"/>
      <c r="BI371" t="inlineStr"/>
      <c r="BJ371" t="inlineStr"/>
      <c r="BK371" t="inlineStr"/>
      <c r="BL371" t="inlineStr"/>
      <c r="BM371" t="inlineStr"/>
      <c r="BN371" t="inlineStr">
        <is>
          <t>x</t>
        </is>
      </c>
      <c r="BO371" t="inlineStr"/>
      <c r="BP371" t="inlineStr">
        <is>
          <t>x</t>
        </is>
      </c>
      <c r="BQ371" t="inlineStr"/>
      <c r="BR371" t="inlineStr"/>
      <c r="BS371" t="inlineStr"/>
      <c r="BT371" t="inlineStr"/>
      <c r="BU371" t="inlineStr"/>
      <c r="BV371" t="inlineStr">
        <is>
          <t>x</t>
        </is>
      </c>
      <c r="BW371" t="inlineStr"/>
      <c r="BX371" t="inlineStr"/>
      <c r="BY371" t="inlineStr"/>
      <c r="BZ371" t="inlineStr"/>
      <c r="CA371" t="n">
        <v>1</v>
      </c>
      <c r="CB371" t="inlineStr">
        <is>
          <t>am Rücken Leder fixieren und mit JP überfangen, Schließe: ggf. Material einfügen</t>
        </is>
      </c>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row>
    <row r="372">
      <c r="A372" t="b">
        <v>0</v>
      </c>
      <c r="B372" t="n">
        <v>348</v>
      </c>
      <c r="C372" t="inlineStr">
        <is>
          <t>L-9999-406955883</t>
        </is>
      </c>
      <c r="D372" t="inlineStr">
        <is>
          <t>1132638577</t>
        </is>
      </c>
      <c r="E372" t="inlineStr"/>
      <c r="F372" t="inlineStr">
        <is>
          <t>https://portal.dnb.de/opac.htm?method=simpleSearch&amp;cqlMode=true&amp;query=idn%3D1132638577</t>
        </is>
      </c>
      <c r="G372" t="inlineStr">
        <is>
          <t>III 36, 11</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is>
          <t>DA</t>
        </is>
      </c>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n">
        <v>0</v>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row>
    <row r="373">
      <c r="A373" t="b">
        <v>0</v>
      </c>
      <c r="B373" t="n">
        <v>349</v>
      </c>
      <c r="C373" t="inlineStr">
        <is>
          <t>L-1550-315492201</t>
        </is>
      </c>
      <c r="D373" t="inlineStr">
        <is>
          <t>1066961808</t>
        </is>
      </c>
      <c r="E373" t="inlineStr"/>
      <c r="F373" t="inlineStr">
        <is>
          <t>https://portal.dnb.de/opac.htm?method=simpleSearch&amp;cqlMode=true&amp;query=idn%3D1066961808</t>
        </is>
      </c>
      <c r="G373" t="inlineStr">
        <is>
          <t>III 36, 12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is>
          <t>DA</t>
        </is>
      </c>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n">
        <v>0</v>
      </c>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row>
    <row r="374">
      <c r="A374" t="b">
        <v>1</v>
      </c>
      <c r="B374" t="n">
        <v>350</v>
      </c>
      <c r="C374" t="inlineStr">
        <is>
          <t>L-1555-16764758X</t>
        </is>
      </c>
      <c r="D374" t="inlineStr">
        <is>
          <t>999174002</t>
        </is>
      </c>
      <c r="E374" t="inlineStr">
        <is>
          <t>Aal</t>
        </is>
      </c>
      <c r="F374" t="inlineStr">
        <is>
          <t>https://portal.dnb.de/opac.htm?method=simpleSearch&amp;cqlMode=true&amp;query=idn%3D999174002</t>
        </is>
      </c>
      <c r="G374" t="inlineStr">
        <is>
          <t>III 36, 13</t>
        </is>
      </c>
      <c r="H374" t="inlineStr">
        <is>
          <t>III 36, 13</t>
        </is>
      </c>
      <c r="I374" t="inlineStr"/>
      <c r="J374" t="inlineStr">
        <is>
          <t>Halbpergamentband</t>
        </is>
      </c>
      <c r="K374" t="inlineStr">
        <is>
          <t>bis 25 cm</t>
        </is>
      </c>
      <c r="L374" t="inlineStr">
        <is>
          <t>80° bis 110°, einseitig digitalisierbar?</t>
        </is>
      </c>
      <c r="M374" t="inlineStr">
        <is>
          <t>hohler Rücken, Schrift bis in den Falz</t>
        </is>
      </c>
      <c r="N374" t="inlineStr"/>
      <c r="O374" t="inlineStr"/>
      <c r="P374" t="inlineStr">
        <is>
          <t>Signaturfahne austauschen</t>
        </is>
      </c>
      <c r="Q374" t="n">
        <v>1</v>
      </c>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n">
        <v>0</v>
      </c>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row>
    <row r="375">
      <c r="A375" t="b">
        <v>1</v>
      </c>
      <c r="B375" t="n">
        <v>352</v>
      </c>
      <c r="C375" t="inlineStr">
        <is>
          <t>L-1544-154114529</t>
        </is>
      </c>
      <c r="D375" t="inlineStr">
        <is>
          <t>993974147</t>
        </is>
      </c>
      <c r="E375" t="inlineStr">
        <is>
          <t>Aal</t>
        </is>
      </c>
      <c r="F375" t="inlineStr">
        <is>
          <t>https://portal.dnb.de/opac.htm?method=simpleSearch&amp;cqlMode=true&amp;query=idn%3D993974147</t>
        </is>
      </c>
      <c r="G375" t="inlineStr">
        <is>
          <t>III 36, 13 a</t>
        </is>
      </c>
      <c r="H375" t="inlineStr">
        <is>
          <t>III 36, 13 a</t>
        </is>
      </c>
      <c r="I375" t="inlineStr">
        <is>
          <t>X</t>
        </is>
      </c>
      <c r="J375" t="inlineStr">
        <is>
          <t>Ledereinband, Schließen, erhabene Buchbeschläge</t>
        </is>
      </c>
      <c r="K375" t="inlineStr">
        <is>
          <t>bis 25 cm</t>
        </is>
      </c>
      <c r="L375" t="inlineStr">
        <is>
          <t>80° bis 110°, einseitig digitalisierbar?</t>
        </is>
      </c>
      <c r="M375" t="inlineStr">
        <is>
          <t>fester Rücken mit Schmuckprägung, Schrift bis in den Falz</t>
        </is>
      </c>
      <c r="N375" t="inlineStr"/>
      <c r="O375" t="inlineStr">
        <is>
          <t>Kassette</t>
        </is>
      </c>
      <c r="P375" t="inlineStr">
        <is>
          <t>Nein</t>
        </is>
      </c>
      <c r="Q375" t="n">
        <v>0</v>
      </c>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n">
        <v>0</v>
      </c>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row>
    <row r="376">
      <c r="A376" t="b">
        <v>1</v>
      </c>
      <c r="B376" t="inlineStr"/>
      <c r="C376" t="inlineStr">
        <is>
          <t>L-3000-026991</t>
        </is>
      </c>
      <c r="D376" t="inlineStr">
        <is>
          <t>1242593578</t>
        </is>
      </c>
      <c r="E376" t="inlineStr">
        <is>
          <t>Aa</t>
        </is>
      </c>
      <c r="F376" t="inlineStr"/>
      <c r="G376" t="inlineStr">
        <is>
          <t>III 36, 14</t>
        </is>
      </c>
      <c r="H376" t="inlineStr">
        <is>
          <t>III 36, 14</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row>
    <row r="377">
      <c r="A377" t="b">
        <v>0</v>
      </c>
      <c r="B377" t="n">
        <v>355</v>
      </c>
      <c r="C377" t="inlineStr">
        <is>
          <t>L-1502-315494557</t>
        </is>
      </c>
      <c r="D377" t="inlineStr">
        <is>
          <t>1066964335</t>
        </is>
      </c>
      <c r="E377" t="inlineStr"/>
      <c r="F377" t="inlineStr">
        <is>
          <t>https://portal.dnb.de/opac.htm?method=simpleSearch&amp;cqlMode=true&amp;query=idn%3D1066964335</t>
        </is>
      </c>
      <c r="G377" t="inlineStr">
        <is>
          <t>III 37, 1</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n">
        <v>0</v>
      </c>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row>
    <row r="378">
      <c r="A378" t="b">
        <v>1</v>
      </c>
      <c r="B378" t="n">
        <v>356</v>
      </c>
      <c r="C378" t="inlineStr">
        <is>
          <t>L-1553-168491079</t>
        </is>
      </c>
      <c r="D378" t="inlineStr">
        <is>
          <t>999514849</t>
        </is>
      </c>
      <c r="E378" t="inlineStr">
        <is>
          <t>Aal</t>
        </is>
      </c>
      <c r="F378" t="inlineStr">
        <is>
          <t>https://portal.dnb.de/opac.htm?method=simpleSearch&amp;cqlMode=true&amp;query=idn%3D999514849</t>
        </is>
      </c>
      <c r="G378" t="inlineStr">
        <is>
          <t>III 37, 5</t>
        </is>
      </c>
      <c r="H378" t="inlineStr">
        <is>
          <t>III 37, 5</t>
        </is>
      </c>
      <c r="I378" t="inlineStr"/>
      <c r="J378" t="inlineStr">
        <is>
          <t>Halbpergamentband</t>
        </is>
      </c>
      <c r="K378" t="inlineStr">
        <is>
          <t>bis 25 cm</t>
        </is>
      </c>
      <c r="L378" t="inlineStr">
        <is>
          <t>180°</t>
        </is>
      </c>
      <c r="M378" t="inlineStr">
        <is>
          <t>hohler Rücken</t>
        </is>
      </c>
      <c r="N378" t="inlineStr"/>
      <c r="O378" t="inlineStr"/>
      <c r="P378" t="inlineStr"/>
      <c r="Q378" t="n">
        <v>0</v>
      </c>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n">
        <v>0</v>
      </c>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row>
    <row r="379">
      <c r="A379" t="b">
        <v>0</v>
      </c>
      <c r="B379" t="inlineStr"/>
      <c r="C379" t="inlineStr"/>
      <c r="D379" t="inlineStr"/>
      <c r="E379" t="inlineStr"/>
      <c r="F379" t="inlineStr"/>
      <c r="G379" t="inlineStr">
        <is>
          <t>III 38 A, 1</t>
        </is>
      </c>
      <c r="H379" t="inlineStr"/>
      <c r="I379" t="inlineStr">
        <is>
          <t>X</t>
        </is>
      </c>
      <c r="J379" t="inlineStr">
        <is>
          <t>Halbpergamentband</t>
        </is>
      </c>
      <c r="K379" t="inlineStr">
        <is>
          <t>bis 35 cm</t>
        </is>
      </c>
      <c r="L379" t="inlineStr">
        <is>
          <t>80° bis 110°, einseitig digitalisierbar?</t>
        </is>
      </c>
      <c r="M379" t="inlineStr">
        <is>
          <t>hohler Rücken, Schrift bis in den Falz, welliger Buchblock</t>
        </is>
      </c>
      <c r="N379" t="inlineStr"/>
      <c r="O379" t="inlineStr"/>
      <c r="P379" t="inlineStr"/>
      <c r="Q379" t="n">
        <v>1</v>
      </c>
      <c r="R379" t="inlineStr"/>
      <c r="S379" t="inlineStr"/>
      <c r="T379" t="inlineStr"/>
      <c r="U379" t="inlineStr"/>
      <c r="V379" t="inlineStr"/>
      <c r="W379" t="inlineStr"/>
      <c r="X379" t="inlineStr"/>
      <c r="Y379" t="inlineStr"/>
      <c r="Z379" t="inlineStr"/>
      <c r="AA379" t="inlineStr">
        <is>
          <t>HPg</t>
        </is>
      </c>
      <c r="AB379" t="inlineStr"/>
      <c r="AC379" t="inlineStr"/>
      <c r="AD379" t="inlineStr">
        <is>
          <t>h/E</t>
        </is>
      </c>
      <c r="AE379" t="inlineStr"/>
      <c r="AF379" t="inlineStr"/>
      <c r="AG379" t="inlineStr"/>
      <c r="AH379" t="inlineStr"/>
      <c r="AI379" t="inlineStr"/>
      <c r="AJ379" t="inlineStr">
        <is>
          <t>Pa</t>
        </is>
      </c>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is>
          <t>110</t>
        </is>
      </c>
      <c r="AY379" t="inlineStr"/>
      <c r="AZ379" t="inlineStr"/>
      <c r="BA379" t="inlineStr"/>
      <c r="BB379" t="inlineStr">
        <is>
          <t>n</t>
        </is>
      </c>
      <c r="BC379" t="n">
        <v>0</v>
      </c>
      <c r="BD379" t="inlineStr"/>
      <c r="BE379" t="inlineStr"/>
      <c r="BF379" t="inlineStr"/>
      <c r="BG379" t="inlineStr"/>
      <c r="BH379" t="inlineStr"/>
      <c r="BI379" t="inlineStr"/>
      <c r="BJ379" t="inlineStr"/>
      <c r="BK379" t="inlineStr">
        <is>
          <t>Schaden stabil</t>
        </is>
      </c>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row>
    <row r="380">
      <c r="A380" t="b">
        <v>1</v>
      </c>
      <c r="B380" t="inlineStr"/>
      <c r="C380" t="inlineStr">
        <is>
          <t>L-1516-833613774</t>
        </is>
      </c>
      <c r="D380" t="inlineStr">
        <is>
          <t>1268573205</t>
        </is>
      </c>
      <c r="E380" t="inlineStr">
        <is>
          <t>Aa</t>
        </is>
      </c>
      <c r="F380" t="inlineStr"/>
      <c r="G380" t="inlineStr">
        <is>
          <t>III 38 A, 1</t>
        </is>
      </c>
      <c r="H380" t="inlineStr">
        <is>
          <t>III 38 C, 1</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row>
    <row r="381">
      <c r="A381" t="b">
        <v>1</v>
      </c>
      <c r="B381" t="n">
        <v>1201</v>
      </c>
      <c r="C381" t="inlineStr">
        <is>
          <t>L-1557-155411853</t>
        </is>
      </c>
      <c r="D381" t="inlineStr">
        <is>
          <t>994340486</t>
        </is>
      </c>
      <c r="E381" t="inlineStr">
        <is>
          <t>Aal</t>
        </is>
      </c>
      <c r="F381" t="inlineStr">
        <is>
          <t>https://portal.dnb.de/opac.htm?method=simpleSearch&amp;cqlMode=true&amp;query=idn%3D994340486</t>
        </is>
      </c>
      <c r="G381" t="inlineStr">
        <is>
          <t>III 38 C, 1</t>
        </is>
      </c>
      <c r="H381" t="inlineStr">
        <is>
          <t>III 38 C, 1</t>
        </is>
      </c>
      <c r="I381" t="inlineStr">
        <is>
          <t>X</t>
        </is>
      </c>
      <c r="J381" t="inlineStr">
        <is>
          <t>Ledereinband</t>
        </is>
      </c>
      <c r="K381" t="inlineStr">
        <is>
          <t>bis 25 cm</t>
        </is>
      </c>
      <c r="L381" t="inlineStr">
        <is>
          <t>180°</t>
        </is>
      </c>
      <c r="M381" t="inlineStr">
        <is>
          <t>fester Rücken mit Schmuckprägung</t>
        </is>
      </c>
      <c r="N381" t="inlineStr"/>
      <c r="O381" t="inlineStr">
        <is>
          <t>Kassette</t>
        </is>
      </c>
      <c r="P381" t="inlineStr">
        <is>
          <t>Nein</t>
        </is>
      </c>
      <c r="Q381" t="n">
        <v>0</v>
      </c>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n">
        <v>0</v>
      </c>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row>
    <row r="382">
      <c r="A382" t="b">
        <v>1</v>
      </c>
      <c r="B382" t="n">
        <v>1202</v>
      </c>
      <c r="C382" t="inlineStr">
        <is>
          <t>L-1550-154006726</t>
        </is>
      </c>
      <c r="D382" t="inlineStr">
        <is>
          <t>993918360</t>
        </is>
      </c>
      <c r="E382" t="inlineStr">
        <is>
          <t>Aal</t>
        </is>
      </c>
      <c r="F382" t="inlineStr">
        <is>
          <t>https://portal.dnb.de/opac.htm?method=simpleSearch&amp;cqlMode=true&amp;query=idn%3D993918360</t>
        </is>
      </c>
      <c r="G382" t="inlineStr">
        <is>
          <t>III 38 G, 1</t>
        </is>
      </c>
      <c r="H382" t="inlineStr">
        <is>
          <t>III 38 G, 1</t>
        </is>
      </c>
      <c r="I382" t="inlineStr"/>
      <c r="J382" t="inlineStr">
        <is>
          <t>Ledereinband</t>
        </is>
      </c>
      <c r="K382" t="inlineStr">
        <is>
          <t>bis 25 cm</t>
        </is>
      </c>
      <c r="L382" t="inlineStr">
        <is>
          <t>80° bis 110°, einseitig digitalisierbar?</t>
        </is>
      </c>
      <c r="M382" t="inlineStr"/>
      <c r="N382" t="inlineStr"/>
      <c r="O382" t="inlineStr">
        <is>
          <t>Kassette</t>
        </is>
      </c>
      <c r="P382" t="inlineStr">
        <is>
          <t>Nein</t>
        </is>
      </c>
      <c r="Q382" t="n">
        <v>0</v>
      </c>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n">
        <v>0</v>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row>
    <row r="383">
      <c r="A383" t="b">
        <v>1</v>
      </c>
      <c r="B383" t="n">
        <v>357</v>
      </c>
      <c r="C383" t="inlineStr">
        <is>
          <t>L-1523-315490578</t>
        </is>
      </c>
      <c r="D383" t="inlineStr">
        <is>
          <t>1066960046</t>
        </is>
      </c>
      <c r="E383" t="inlineStr">
        <is>
          <t>Aaf</t>
        </is>
      </c>
      <c r="F383" t="inlineStr">
        <is>
          <t>https://portal.dnb.de/opac.htm?method=simpleSearch&amp;cqlMode=true&amp;query=idn%3D1066960046</t>
        </is>
      </c>
      <c r="G383" t="inlineStr">
        <is>
          <t>III 38, 1</t>
        </is>
      </c>
      <c r="H383" t="inlineStr">
        <is>
          <t>III 38, 1</t>
        </is>
      </c>
      <c r="I383" t="inlineStr">
        <is>
          <t>X</t>
        </is>
      </c>
      <c r="J383" t="inlineStr">
        <is>
          <t>Pergamentband, Schließen, erhabene Buchbeschläge</t>
        </is>
      </c>
      <c r="K383" t="inlineStr">
        <is>
          <t>bis 25 cm</t>
        </is>
      </c>
      <c r="L383" t="inlineStr">
        <is>
          <t>180°</t>
        </is>
      </c>
      <c r="M383" t="inlineStr">
        <is>
          <t>hohler Rücken</t>
        </is>
      </c>
      <c r="N383" t="inlineStr"/>
      <c r="O383" t="inlineStr">
        <is>
          <t>Buchschuh</t>
        </is>
      </c>
      <c r="P383" t="inlineStr">
        <is>
          <t>Nein</t>
        </is>
      </c>
      <c r="Q383" t="n">
        <v>1</v>
      </c>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n">
        <v>0</v>
      </c>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row>
    <row r="384">
      <c r="A384" t="b">
        <v>1</v>
      </c>
      <c r="B384" t="n">
        <v>358</v>
      </c>
      <c r="C384" t="inlineStr">
        <is>
          <t>L-1522-315329106</t>
        </is>
      </c>
      <c r="D384" t="inlineStr">
        <is>
          <t>1066871272</t>
        </is>
      </c>
      <c r="E384" t="inlineStr">
        <is>
          <t>Aaf</t>
        </is>
      </c>
      <c r="F384" t="inlineStr">
        <is>
          <t>https://portal.dnb.de/opac.htm?method=simpleSearch&amp;cqlMode=true&amp;query=idn%3D1066871272</t>
        </is>
      </c>
      <c r="G384" t="inlineStr">
        <is>
          <t>III 39, 1</t>
        </is>
      </c>
      <c r="H384" t="inlineStr">
        <is>
          <t>III 39, 1</t>
        </is>
      </c>
      <c r="I384" t="inlineStr">
        <is>
          <t>X</t>
        </is>
      </c>
      <c r="J384" t="inlineStr">
        <is>
          <t>Schließen, erhabene Buchbeschläge</t>
        </is>
      </c>
      <c r="K384" t="inlineStr">
        <is>
          <t>bis 25 cm</t>
        </is>
      </c>
      <c r="L384" t="inlineStr">
        <is>
          <t>180°</t>
        </is>
      </c>
      <c r="M384" t="inlineStr">
        <is>
          <t>hohler Rücken, stark brüchiges Einbandmaterial</t>
        </is>
      </c>
      <c r="N384" t="inlineStr"/>
      <c r="O384" t="inlineStr">
        <is>
          <t>Buchschuh</t>
        </is>
      </c>
      <c r="P384" t="inlineStr">
        <is>
          <t>Nein</t>
        </is>
      </c>
      <c r="Q384" t="n">
        <v>3</v>
      </c>
      <c r="R384" t="inlineStr"/>
      <c r="S384" t="inlineStr"/>
      <c r="T384" t="inlineStr"/>
      <c r="U384" t="inlineStr"/>
      <c r="V384" t="inlineStr"/>
      <c r="W384" t="inlineStr"/>
      <c r="X384" t="inlineStr"/>
      <c r="Y384" t="inlineStr"/>
      <c r="Z384" t="inlineStr"/>
      <c r="AA384" t="inlineStr">
        <is>
          <t>HL</t>
        </is>
      </c>
      <c r="AB384" t="inlineStr">
        <is>
          <t>x</t>
        </is>
      </c>
      <c r="AC384" t="inlineStr"/>
      <c r="AD384" t="inlineStr">
        <is>
          <t>h/E</t>
        </is>
      </c>
      <c r="AE384" t="inlineStr"/>
      <c r="AF384" t="inlineStr"/>
      <c r="AG384" t="inlineStr"/>
      <c r="AH384" t="inlineStr">
        <is>
          <t>x</t>
        </is>
      </c>
      <c r="AI384" t="inlineStr"/>
      <c r="AJ384" t="inlineStr">
        <is>
          <t>Pa</t>
        </is>
      </c>
      <c r="AK384" t="inlineStr">
        <is>
          <t>x</t>
        </is>
      </c>
      <c r="AL384" t="inlineStr"/>
      <c r="AM384" t="inlineStr"/>
      <c r="AN384" t="inlineStr"/>
      <c r="AO384" t="inlineStr"/>
      <c r="AP384" t="inlineStr"/>
      <c r="AQ384" t="inlineStr"/>
      <c r="AR384" t="inlineStr"/>
      <c r="AS384" t="inlineStr"/>
      <c r="AT384" t="inlineStr"/>
      <c r="AU384" t="inlineStr"/>
      <c r="AV384" t="inlineStr"/>
      <c r="AW384" t="inlineStr"/>
      <c r="AX384" t="inlineStr">
        <is>
          <t>110</t>
        </is>
      </c>
      <c r="AY384" t="inlineStr"/>
      <c r="AZ384" t="inlineStr"/>
      <c r="BA384" t="inlineStr"/>
      <c r="BB384" t="inlineStr">
        <is>
          <t>n</t>
        </is>
      </c>
      <c r="BC384" t="n">
        <v>0</v>
      </c>
      <c r="BD384" t="inlineStr"/>
      <c r="BE384" t="inlineStr"/>
      <c r="BF384" t="inlineStr"/>
      <c r="BG384" t="inlineStr"/>
      <c r="BH384" t="inlineStr"/>
      <c r="BI384" t="inlineStr"/>
      <c r="BJ384" t="inlineStr"/>
      <c r="BK384" t="inlineStr">
        <is>
          <t>Schaden stabil</t>
        </is>
      </c>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row>
    <row r="385">
      <c r="A385" t="b">
        <v>1</v>
      </c>
      <c r="B385" t="n">
        <v>359</v>
      </c>
      <c r="C385" t="inlineStr">
        <is>
          <t>L-1505-153947101</t>
        </is>
      </c>
      <c r="D385" t="inlineStr">
        <is>
          <t>993883141</t>
        </is>
      </c>
      <c r="E385" t="inlineStr">
        <is>
          <t>Afl</t>
        </is>
      </c>
      <c r="F385" t="inlineStr">
        <is>
          <t>https://portal.dnb.de/opac.htm?method=simpleSearch&amp;cqlMode=true&amp;query=idn%3D993883141</t>
        </is>
      </c>
      <c r="G385" t="inlineStr">
        <is>
          <t>III 40, 1</t>
        </is>
      </c>
      <c r="H385" t="inlineStr">
        <is>
          <t>III 40, 1</t>
        </is>
      </c>
      <c r="I385" t="inlineStr">
        <is>
          <t>X</t>
        </is>
      </c>
      <c r="J385" t="inlineStr">
        <is>
          <t>Halbledereinband, Schließen, erhabene Buchbeschläge</t>
        </is>
      </c>
      <c r="K385" t="inlineStr">
        <is>
          <t>bis 35 cm</t>
        </is>
      </c>
      <c r="L385" t="inlineStr">
        <is>
          <t>80° bis 110°, einseitig digitalisierbar?</t>
        </is>
      </c>
      <c r="M385" t="inlineStr">
        <is>
          <t>hohler Rücken, welliger Buchblock</t>
        </is>
      </c>
      <c r="N385" t="inlineStr"/>
      <c r="O385" t="inlineStr">
        <is>
          <t>Buchschuh</t>
        </is>
      </c>
      <c r="P385" t="inlineStr">
        <is>
          <t>Nein</t>
        </is>
      </c>
      <c r="Q385" t="n">
        <v>1</v>
      </c>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n">
        <v>0</v>
      </c>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row>
    <row r="386">
      <c r="A386" t="b">
        <v>1</v>
      </c>
      <c r="B386" t="n">
        <v>360</v>
      </c>
      <c r="C386" t="inlineStr">
        <is>
          <t>L-1505-153946962</t>
        </is>
      </c>
      <c r="D386" t="inlineStr">
        <is>
          <t>993882951</t>
        </is>
      </c>
      <c r="E386" t="inlineStr">
        <is>
          <t>Afl</t>
        </is>
      </c>
      <c r="F386" t="inlineStr">
        <is>
          <t>https://portal.dnb.de/opac.htm?method=simpleSearch&amp;cqlMode=true&amp;query=idn%3D993882951</t>
        </is>
      </c>
      <c r="G386" t="inlineStr">
        <is>
          <t>III 40, 1</t>
        </is>
      </c>
      <c r="H386" t="inlineStr">
        <is>
          <t>III 40, 1</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n">
        <v>0</v>
      </c>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row>
    <row r="387">
      <c r="A387" t="b">
        <v>1</v>
      </c>
      <c r="B387" t="n">
        <v>361</v>
      </c>
      <c r="C387" t="inlineStr">
        <is>
          <t>L-1505-15394692X</t>
        </is>
      </c>
      <c r="D387" t="inlineStr">
        <is>
          <t>993882900</t>
        </is>
      </c>
      <c r="E387" t="inlineStr">
        <is>
          <t>Afl</t>
        </is>
      </c>
      <c r="F387" t="inlineStr">
        <is>
          <t>https://portal.dnb.de/opac.htm?method=simpleSearch&amp;cqlMode=true&amp;query=idn%3D993882900</t>
        </is>
      </c>
      <c r="G387" t="inlineStr">
        <is>
          <t>III 40, 1</t>
        </is>
      </c>
      <c r="H387" t="inlineStr">
        <is>
          <t>III 40, 1</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n">
        <v>0</v>
      </c>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row>
    <row r="388">
      <c r="A388" t="b">
        <v>1</v>
      </c>
      <c r="B388" t="n">
        <v>362</v>
      </c>
      <c r="C388" t="inlineStr">
        <is>
          <t>L-1505-153946822</t>
        </is>
      </c>
      <c r="D388" t="inlineStr">
        <is>
          <t>99388282X</t>
        </is>
      </c>
      <c r="E388" t="inlineStr">
        <is>
          <t>Afl</t>
        </is>
      </c>
      <c r="F388" t="inlineStr">
        <is>
          <t>https://portal.dnb.de/opac.htm?method=simpleSearch&amp;cqlMode=true&amp;query=idn%3D99388282X</t>
        </is>
      </c>
      <c r="G388" t="inlineStr">
        <is>
          <t>III 40, 1</t>
        </is>
      </c>
      <c r="H388" t="inlineStr">
        <is>
          <t>III 40, 1</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n">
        <v>0</v>
      </c>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row>
    <row r="389">
      <c r="A389" t="b">
        <v>1</v>
      </c>
      <c r="B389" t="n">
        <v>363</v>
      </c>
      <c r="C389" t="inlineStr">
        <is>
          <t>L-1521-154137898</t>
        </is>
      </c>
      <c r="D389" t="inlineStr">
        <is>
          <t>993995845</t>
        </is>
      </c>
      <c r="E389" t="inlineStr">
        <is>
          <t>Aal</t>
        </is>
      </c>
      <c r="F389" t="inlineStr">
        <is>
          <t>https://portal.dnb.de/opac.htm?method=simpleSearch&amp;cqlMode=true&amp;query=idn%3D993995845</t>
        </is>
      </c>
      <c r="G389" t="inlineStr">
        <is>
          <t>III 40, 2</t>
        </is>
      </c>
      <c r="H389" t="inlineStr">
        <is>
          <t>III 40, 2</t>
        </is>
      </c>
      <c r="I389" t="inlineStr">
        <is>
          <t>X</t>
        </is>
      </c>
      <c r="J389" t="inlineStr">
        <is>
          <t>Gewebeeinband</t>
        </is>
      </c>
      <c r="K389" t="inlineStr">
        <is>
          <t>bis 25 cm</t>
        </is>
      </c>
      <c r="L389" t="inlineStr">
        <is>
          <t>180°</t>
        </is>
      </c>
      <c r="M389" t="inlineStr">
        <is>
          <t>hohler Rücken</t>
        </is>
      </c>
      <c r="N389" t="inlineStr"/>
      <c r="O389" t="inlineStr"/>
      <c r="P389" t="inlineStr"/>
      <c r="Q389" t="n">
        <v>1</v>
      </c>
      <c r="R389" t="inlineStr"/>
      <c r="S389" t="inlineStr"/>
      <c r="T389" t="inlineStr"/>
      <c r="U389" t="inlineStr"/>
      <c r="V389" t="inlineStr"/>
      <c r="W389" t="inlineStr"/>
      <c r="X389" t="inlineStr"/>
      <c r="Y389" t="inlineStr"/>
      <c r="Z389" t="inlineStr"/>
      <c r="AA389" t="inlineStr">
        <is>
          <t>G</t>
        </is>
      </c>
      <c r="AB389" t="inlineStr">
        <is>
          <t>x</t>
        </is>
      </c>
      <c r="AC389" t="inlineStr">
        <is>
          <t>x</t>
        </is>
      </c>
      <c r="AD389" t="inlineStr">
        <is>
          <t>h/E</t>
        </is>
      </c>
      <c r="AE389" t="inlineStr"/>
      <c r="AF389" t="inlineStr"/>
      <c r="AG389" t="inlineStr"/>
      <c r="AH389" t="inlineStr"/>
      <c r="AI389" t="inlineStr"/>
      <c r="AJ389" t="inlineStr">
        <is>
          <t>Pa</t>
        </is>
      </c>
      <c r="AK389" t="inlineStr">
        <is>
          <t>x</t>
        </is>
      </c>
      <c r="AL389" t="inlineStr"/>
      <c r="AM389" t="inlineStr"/>
      <c r="AN389" t="inlineStr"/>
      <c r="AO389" t="inlineStr"/>
      <c r="AP389" t="inlineStr"/>
      <c r="AQ389" t="inlineStr"/>
      <c r="AR389" t="inlineStr"/>
      <c r="AS389" t="inlineStr"/>
      <c r="AT389" t="inlineStr"/>
      <c r="AU389" t="inlineStr"/>
      <c r="AV389" t="inlineStr"/>
      <c r="AW389" t="inlineStr"/>
      <c r="AX389" t="inlineStr">
        <is>
          <t>80</t>
        </is>
      </c>
      <c r="AY389" t="inlineStr"/>
      <c r="AZ389" t="inlineStr"/>
      <c r="BA389" t="inlineStr"/>
      <c r="BB389" t="inlineStr">
        <is>
          <t>n</t>
        </is>
      </c>
      <c r="BC389" t="n">
        <v>0</v>
      </c>
      <c r="BD389" t="inlineStr"/>
      <c r="BE389" t="inlineStr"/>
      <c r="BF389" t="inlineStr"/>
      <c r="BG389" t="inlineStr">
        <is>
          <t>x</t>
        </is>
      </c>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row>
    <row r="390">
      <c r="A390" t="b">
        <v>1</v>
      </c>
      <c r="B390" t="n">
        <v>364</v>
      </c>
      <c r="C390" t="inlineStr">
        <is>
          <t>L-1535-31522004X</t>
        </is>
      </c>
      <c r="D390" t="inlineStr">
        <is>
          <t>1066800138</t>
        </is>
      </c>
      <c r="E390" t="inlineStr">
        <is>
          <t>Aaf</t>
        </is>
      </c>
      <c r="F390" t="inlineStr">
        <is>
          <t>https://portal.dnb.de/opac.htm?method=simpleSearch&amp;cqlMode=true&amp;query=idn%3D1066800138</t>
        </is>
      </c>
      <c r="G390" t="inlineStr">
        <is>
          <t>III 40, 3</t>
        </is>
      </c>
      <c r="H390" t="inlineStr">
        <is>
          <t>III 40, 3</t>
        </is>
      </c>
      <c r="I390" t="inlineStr">
        <is>
          <t>X</t>
        </is>
      </c>
      <c r="J390" t="inlineStr">
        <is>
          <t>Ledereinband, Schließen, erhabene Buchbeschläge</t>
        </is>
      </c>
      <c r="K390" t="inlineStr">
        <is>
          <t>bis 25 cm</t>
        </is>
      </c>
      <c r="L390" t="inlineStr">
        <is>
          <t>nur sehr geringer Öffnungswinkel</t>
        </is>
      </c>
      <c r="M390" t="inlineStr"/>
      <c r="N390" t="inlineStr"/>
      <c r="O390" t="inlineStr">
        <is>
          <t>Kassette</t>
        </is>
      </c>
      <c r="P390" t="inlineStr">
        <is>
          <t>Nein</t>
        </is>
      </c>
      <c r="Q390" t="n">
        <v>0</v>
      </c>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n">
        <v>0</v>
      </c>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row>
    <row r="391">
      <c r="A391" t="b">
        <v>1</v>
      </c>
      <c r="B391" t="n">
        <v>365</v>
      </c>
      <c r="C391" t="inlineStr">
        <is>
          <t>L-1504-169751783</t>
        </is>
      </c>
      <c r="D391" t="inlineStr">
        <is>
          <t>99993922X</t>
        </is>
      </c>
      <c r="E391" t="inlineStr">
        <is>
          <t>Aal</t>
        </is>
      </c>
      <c r="F391" t="inlineStr">
        <is>
          <t>https://portal.dnb.de/opac.htm?method=simpleSearch&amp;cqlMode=true&amp;query=idn%3D99993922X</t>
        </is>
      </c>
      <c r="G391" t="inlineStr">
        <is>
          <t>III 40, 4</t>
        </is>
      </c>
      <c r="H391" t="inlineStr">
        <is>
          <t>III 40, 4</t>
        </is>
      </c>
      <c r="I391" t="inlineStr"/>
      <c r="J391" t="inlineStr">
        <is>
          <t>Papier- oder Pappeinband</t>
        </is>
      </c>
      <c r="K391" t="inlineStr">
        <is>
          <t>bis 35 cm</t>
        </is>
      </c>
      <c r="L391" t="inlineStr">
        <is>
          <t>80° bis 110°, einseitig digitalisierbar?</t>
        </is>
      </c>
      <c r="M391" t="inlineStr">
        <is>
          <t>hohler Rücken</t>
        </is>
      </c>
      <c r="N391" t="inlineStr"/>
      <c r="O391" t="inlineStr"/>
      <c r="P391" t="inlineStr"/>
      <c r="Q391" t="n">
        <v>1</v>
      </c>
      <c r="R391" t="inlineStr"/>
      <c r="S391" t="inlineStr"/>
      <c r="T391" t="inlineStr"/>
      <c r="U391" t="inlineStr"/>
      <c r="V391" t="inlineStr"/>
      <c r="W391" t="inlineStr"/>
      <c r="X391" t="inlineStr"/>
      <c r="Y391" t="inlineStr"/>
      <c r="Z391" t="inlineStr"/>
      <c r="AA391" t="inlineStr">
        <is>
          <t>Pa</t>
        </is>
      </c>
      <c r="AB391" t="inlineStr"/>
      <c r="AC391" t="inlineStr"/>
      <c r="AD391" t="inlineStr">
        <is>
          <t>h/E</t>
        </is>
      </c>
      <c r="AE391" t="inlineStr"/>
      <c r="AF391" t="inlineStr"/>
      <c r="AG391" t="inlineStr"/>
      <c r="AH391" t="inlineStr"/>
      <c r="AI391" t="inlineStr"/>
      <c r="AJ391" t="inlineStr">
        <is>
          <t>Pa</t>
        </is>
      </c>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is>
          <t>60</t>
        </is>
      </c>
      <c r="AY391" t="inlineStr"/>
      <c r="AZ391" t="inlineStr"/>
      <c r="BA391" t="inlineStr"/>
      <c r="BB391" t="inlineStr">
        <is>
          <t>n</t>
        </is>
      </c>
      <c r="BC391" t="n">
        <v>0</v>
      </c>
      <c r="BD391" t="inlineStr"/>
      <c r="BE391" t="inlineStr"/>
      <c r="BF391" t="inlineStr"/>
      <c r="BG391" t="inlineStr"/>
      <c r="BH391" t="inlineStr"/>
      <c r="BI391" t="inlineStr"/>
      <c r="BJ391" t="inlineStr"/>
      <c r="BK391" t="inlineStr">
        <is>
          <t>Schaden stabil</t>
        </is>
      </c>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row>
    <row r="392">
      <c r="A392" t="b">
        <v>1</v>
      </c>
      <c r="B392" t="n">
        <v>366</v>
      </c>
      <c r="C392" t="inlineStr">
        <is>
          <t>L-1526-167036696</t>
        </is>
      </c>
      <c r="D392" t="inlineStr">
        <is>
          <t>998831123</t>
        </is>
      </c>
      <c r="E392" t="inlineStr">
        <is>
          <t>Afl</t>
        </is>
      </c>
      <c r="F392" t="inlineStr">
        <is>
          <t>https://portal.dnb.de/opac.htm?method=simpleSearch&amp;cqlMode=true&amp;query=idn%3D998831123</t>
        </is>
      </c>
      <c r="G392" t="inlineStr">
        <is>
          <t>III 40, 5 - 1</t>
        </is>
      </c>
      <c r="H392" t="inlineStr">
        <is>
          <t>III 40, 5 - 1</t>
        </is>
      </c>
      <c r="I392" t="inlineStr">
        <is>
          <t>X</t>
        </is>
      </c>
      <c r="J392" t="inlineStr">
        <is>
          <t>Ledereinband</t>
        </is>
      </c>
      <c r="K392" t="inlineStr">
        <is>
          <t>bis 25 cm</t>
        </is>
      </c>
      <c r="L392" t="inlineStr">
        <is>
          <t>80° bis 110°, einseitig digitalisierbar?</t>
        </is>
      </c>
      <c r="M392" t="inlineStr"/>
      <c r="N392" t="inlineStr"/>
      <c r="O392" t="inlineStr">
        <is>
          <t>Kassette</t>
        </is>
      </c>
      <c r="P392" t="inlineStr">
        <is>
          <t>Nein</t>
        </is>
      </c>
      <c r="Q392" t="n">
        <v>1</v>
      </c>
      <c r="R392" t="inlineStr"/>
      <c r="S392" t="inlineStr"/>
      <c r="T392" t="inlineStr"/>
      <c r="U392" t="inlineStr"/>
      <c r="V392" t="inlineStr"/>
      <c r="W392" t="inlineStr"/>
      <c r="X392" t="inlineStr"/>
      <c r="Y392" t="inlineStr"/>
      <c r="Z392" t="inlineStr"/>
      <c r="AA392" t="inlineStr">
        <is>
          <t>L</t>
        </is>
      </c>
      <c r="AB392" t="inlineStr"/>
      <c r="AC392" t="inlineStr">
        <is>
          <t>x</t>
        </is>
      </c>
      <c r="AD392" t="inlineStr">
        <is>
          <t>f</t>
        </is>
      </c>
      <c r="AE392" t="inlineStr"/>
      <c r="AF392" t="inlineStr"/>
      <c r="AG392" t="inlineStr"/>
      <c r="AH392" t="inlineStr"/>
      <c r="AI392" t="inlineStr"/>
      <c r="AJ392" t="inlineStr">
        <is>
          <t>Pa</t>
        </is>
      </c>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is>
          <t>80</t>
        </is>
      </c>
      <c r="AY392" t="inlineStr"/>
      <c r="AZ392" t="inlineStr"/>
      <c r="BA392" t="inlineStr"/>
      <c r="BB392" t="inlineStr">
        <is>
          <t>n</t>
        </is>
      </c>
      <c r="BC392" t="n">
        <v>0</v>
      </c>
      <c r="BD392" t="inlineStr"/>
      <c r="BE392" t="inlineStr">
        <is>
          <t>Gewebe</t>
        </is>
      </c>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row>
    <row r="393">
      <c r="A393" t="b">
        <v>1</v>
      </c>
      <c r="B393" t="n">
        <v>367</v>
      </c>
      <c r="C393" t="inlineStr">
        <is>
          <t>L-9999-167036742</t>
        </is>
      </c>
      <c r="D393" t="inlineStr">
        <is>
          <t>998831182</t>
        </is>
      </c>
      <c r="E393" t="inlineStr">
        <is>
          <t>Afl</t>
        </is>
      </c>
      <c r="F393" t="inlineStr">
        <is>
          <t>https://portal.dnb.de/opac.htm?method=simpleSearch&amp;cqlMode=true&amp;query=idn%3D998831182</t>
        </is>
      </c>
      <c r="G393" t="inlineStr">
        <is>
          <t>III 40, 5 - 2</t>
        </is>
      </c>
      <c r="H393" t="inlineStr">
        <is>
          <t>III 40, 5 - 2</t>
        </is>
      </c>
      <c r="I393" t="inlineStr">
        <is>
          <t>X</t>
        </is>
      </c>
      <c r="J393" t="inlineStr">
        <is>
          <t>Ledereinband</t>
        </is>
      </c>
      <c r="K393" t="inlineStr">
        <is>
          <t>bis 25 cm</t>
        </is>
      </c>
      <c r="L393" t="inlineStr">
        <is>
          <t>80° bis 110°, einseitig digitalisierbar?</t>
        </is>
      </c>
      <c r="M393" t="inlineStr"/>
      <c r="N393" t="inlineStr"/>
      <c r="O393" t="inlineStr">
        <is>
          <t>Kassette</t>
        </is>
      </c>
      <c r="P393" t="inlineStr">
        <is>
          <t>Nein</t>
        </is>
      </c>
      <c r="Q393" t="n">
        <v>2</v>
      </c>
      <c r="R393" t="inlineStr"/>
      <c r="S393" t="inlineStr"/>
      <c r="T393" t="inlineStr"/>
      <c r="U393" t="inlineStr"/>
      <c r="V393" t="inlineStr"/>
      <c r="W393" t="inlineStr"/>
      <c r="X393" t="inlineStr"/>
      <c r="Y393" t="inlineStr"/>
      <c r="Z393" t="inlineStr"/>
      <c r="AA393" t="inlineStr">
        <is>
          <t>L</t>
        </is>
      </c>
      <c r="AB393" t="inlineStr"/>
      <c r="AC393" t="inlineStr"/>
      <c r="AD393" t="inlineStr">
        <is>
          <t>f</t>
        </is>
      </c>
      <c r="AE393" t="inlineStr"/>
      <c r="AF393" t="inlineStr"/>
      <c r="AG393" t="inlineStr"/>
      <c r="AH393" t="inlineStr"/>
      <c r="AI393" t="inlineStr"/>
      <c r="AJ393" t="inlineStr">
        <is>
          <t>Pa</t>
        </is>
      </c>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is>
          <t>45</t>
        </is>
      </c>
      <c r="AY393" t="inlineStr"/>
      <c r="AZ393" t="inlineStr"/>
      <c r="BA393" t="inlineStr"/>
      <c r="BB393" t="inlineStr">
        <is>
          <t>n</t>
        </is>
      </c>
      <c r="BC393" t="n">
        <v>0</v>
      </c>
      <c r="BD393" t="inlineStr"/>
      <c r="BE393" t="inlineStr">
        <is>
          <t>Gewebe</t>
        </is>
      </c>
      <c r="BF393" t="inlineStr"/>
      <c r="BG393" t="inlineStr"/>
      <c r="BH393" t="inlineStr"/>
      <c r="BI393" t="inlineStr"/>
      <c r="BJ393" t="inlineStr"/>
      <c r="BK393" t="inlineStr">
        <is>
          <t>Schaden stabil</t>
        </is>
      </c>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row>
    <row r="394">
      <c r="A394" t="b">
        <v>1</v>
      </c>
      <c r="B394" t="n">
        <v>368</v>
      </c>
      <c r="C394" t="inlineStr">
        <is>
          <t>L-1548-153916184</t>
        </is>
      </c>
      <c r="D394" t="inlineStr">
        <is>
          <t>993862233</t>
        </is>
      </c>
      <c r="E394" t="inlineStr">
        <is>
          <t>Aal</t>
        </is>
      </c>
      <c r="F394" t="inlineStr">
        <is>
          <t>https://portal.dnb.de/opac.htm?method=simpleSearch&amp;cqlMode=true&amp;query=idn%3D993862233</t>
        </is>
      </c>
      <c r="G394" t="inlineStr">
        <is>
          <t>III 41, 1</t>
        </is>
      </c>
      <c r="H394" t="inlineStr">
        <is>
          <t>III 41, 1</t>
        </is>
      </c>
      <c r="I394" t="inlineStr">
        <is>
          <t>X</t>
        </is>
      </c>
      <c r="J394" t="inlineStr">
        <is>
          <t>Pergamentband</t>
        </is>
      </c>
      <c r="K394" t="inlineStr">
        <is>
          <t>bis 25 cm</t>
        </is>
      </c>
      <c r="L394" t="inlineStr">
        <is>
          <t>80° bis 110°, einseitig digitalisierbar?</t>
        </is>
      </c>
      <c r="M394" t="inlineStr">
        <is>
          <t>hohler Rücken</t>
        </is>
      </c>
      <c r="N394" t="inlineStr"/>
      <c r="O394" t="inlineStr">
        <is>
          <t>Kassette</t>
        </is>
      </c>
      <c r="P394" t="inlineStr">
        <is>
          <t>Nein</t>
        </is>
      </c>
      <c r="Q394" t="n">
        <v>0</v>
      </c>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n">
        <v>0</v>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row>
    <row r="395">
      <c r="A395" t="b">
        <v>1</v>
      </c>
      <c r="B395" t="n">
        <v>369</v>
      </c>
      <c r="C395" t="inlineStr">
        <is>
          <t>L-1554-153966742</t>
        </is>
      </c>
      <c r="D395" t="inlineStr">
        <is>
          <t>993903487</t>
        </is>
      </c>
      <c r="E395" t="inlineStr">
        <is>
          <t>Aal</t>
        </is>
      </c>
      <c r="F395" t="inlineStr">
        <is>
          <t>https://portal.dnb.de/opac.htm?method=simpleSearch&amp;cqlMode=true&amp;query=idn%3D993903487</t>
        </is>
      </c>
      <c r="G395" t="inlineStr">
        <is>
          <t>III 42, 1</t>
        </is>
      </c>
      <c r="H395" t="inlineStr">
        <is>
          <t>III 42, 1</t>
        </is>
      </c>
      <c r="I395" t="inlineStr">
        <is>
          <t>X</t>
        </is>
      </c>
      <c r="J395" t="inlineStr">
        <is>
          <t>Halbgewebeband, Broschur</t>
        </is>
      </c>
      <c r="K395" t="inlineStr">
        <is>
          <t>bis 25 cm</t>
        </is>
      </c>
      <c r="L395" t="inlineStr">
        <is>
          <t>180°</t>
        </is>
      </c>
      <c r="M395" t="inlineStr"/>
      <c r="N395" t="inlineStr"/>
      <c r="O395" t="inlineStr"/>
      <c r="P395" t="inlineStr"/>
      <c r="Q395" t="n">
        <v>1</v>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n">
        <v>0</v>
      </c>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row>
    <row r="396">
      <c r="A396" t="b">
        <v>1</v>
      </c>
      <c r="B396" t="n">
        <v>370</v>
      </c>
      <c r="C396" t="inlineStr">
        <is>
          <t>L-1559-315493984</t>
        </is>
      </c>
      <c r="D396" t="inlineStr">
        <is>
          <t>1066963770</t>
        </is>
      </c>
      <c r="E396" t="inlineStr">
        <is>
          <t>Aaf</t>
        </is>
      </c>
      <c r="F396" t="inlineStr">
        <is>
          <t>https://portal.dnb.de/opac.htm?method=simpleSearch&amp;cqlMode=true&amp;query=idn%3D1066963770</t>
        </is>
      </c>
      <c r="G396" t="inlineStr">
        <is>
          <t>III 44, 1</t>
        </is>
      </c>
      <c r="H396" t="inlineStr">
        <is>
          <t>III 44, 1</t>
        </is>
      </c>
      <c r="I396" t="inlineStr">
        <is>
          <t>X</t>
        </is>
      </c>
      <c r="J396" t="inlineStr">
        <is>
          <t>Ledereinband</t>
        </is>
      </c>
      <c r="K396" t="inlineStr">
        <is>
          <t>bis 25 cm</t>
        </is>
      </c>
      <c r="L396" t="inlineStr">
        <is>
          <t>80° bis 110°, einseitig digitalisierbar?</t>
        </is>
      </c>
      <c r="M396" t="inlineStr">
        <is>
          <t>hohler Rücken, stark brüchiges Einbandmaterial, Schrift bis in den Falz</t>
        </is>
      </c>
      <c r="N396" t="inlineStr"/>
      <c r="O396" t="inlineStr"/>
      <c r="P396" t="inlineStr"/>
      <c r="Q396" t="n">
        <v>3</v>
      </c>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n">
        <v>0</v>
      </c>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row>
    <row r="397">
      <c r="A397" t="b">
        <v>1</v>
      </c>
      <c r="B397" t="n">
        <v>371</v>
      </c>
      <c r="C397" t="inlineStr">
        <is>
          <t>L-1559-315488514</t>
        </is>
      </c>
      <c r="D397" t="inlineStr">
        <is>
          <t>1066957886</t>
        </is>
      </c>
      <c r="E397" t="inlineStr">
        <is>
          <t>Aaf</t>
        </is>
      </c>
      <c r="F397" t="inlineStr">
        <is>
          <t>https://portal.dnb.de/opac.htm?method=simpleSearch&amp;cqlMode=true&amp;query=idn%3D1066957886</t>
        </is>
      </c>
      <c r="G397" t="inlineStr">
        <is>
          <t>III 44, 2</t>
        </is>
      </c>
      <c r="H397" t="inlineStr">
        <is>
          <t>III 44, 2</t>
        </is>
      </c>
      <c r="I397" t="inlineStr">
        <is>
          <t>X</t>
        </is>
      </c>
      <c r="J397" t="inlineStr">
        <is>
          <t>Halbledereinband</t>
        </is>
      </c>
      <c r="K397" t="inlineStr">
        <is>
          <t>bis 25 cm</t>
        </is>
      </c>
      <c r="L397" t="inlineStr">
        <is>
          <t>180°</t>
        </is>
      </c>
      <c r="M397" t="inlineStr">
        <is>
          <t>hohler Rücken</t>
        </is>
      </c>
      <c r="N397" t="inlineStr"/>
      <c r="O397" t="inlineStr"/>
      <c r="P397" t="inlineStr"/>
      <c r="Q397" t="n">
        <v>0</v>
      </c>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n">
        <v>0</v>
      </c>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row>
    <row r="398">
      <c r="A398" t="b">
        <v>1</v>
      </c>
      <c r="B398" t="n">
        <v>372</v>
      </c>
      <c r="C398" t="inlineStr">
        <is>
          <t>L-1555-154041289</t>
        </is>
      </c>
      <c r="D398" t="inlineStr">
        <is>
          <t>993931669</t>
        </is>
      </c>
      <c r="E398" t="inlineStr">
        <is>
          <t>Aal</t>
        </is>
      </c>
      <c r="F398" t="inlineStr">
        <is>
          <t>https://portal.dnb.de/opac.htm?method=simpleSearch&amp;cqlMode=true&amp;query=idn%3D993931669</t>
        </is>
      </c>
      <c r="G398" t="inlineStr">
        <is>
          <t>III 44, 3</t>
        </is>
      </c>
      <c r="H398" t="inlineStr">
        <is>
          <t>III 44, 3</t>
        </is>
      </c>
      <c r="I398" t="inlineStr"/>
      <c r="J398" t="inlineStr">
        <is>
          <t>Halbpergamentband</t>
        </is>
      </c>
      <c r="K398" t="inlineStr">
        <is>
          <t>bis 25 cm</t>
        </is>
      </c>
      <c r="L398" t="inlineStr">
        <is>
          <t>180°</t>
        </is>
      </c>
      <c r="M398" t="inlineStr"/>
      <c r="N398" t="inlineStr"/>
      <c r="O398" t="inlineStr"/>
      <c r="P398" t="inlineStr"/>
      <c r="Q398" t="n">
        <v>0</v>
      </c>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n">
        <v>0</v>
      </c>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row>
    <row r="399">
      <c r="A399" t="b">
        <v>1</v>
      </c>
      <c r="B399" t="n">
        <v>374</v>
      </c>
      <c r="C399" t="inlineStr">
        <is>
          <t>L-1555-154041327</t>
        </is>
      </c>
      <c r="D399" t="inlineStr">
        <is>
          <t>993931669</t>
        </is>
      </c>
      <c r="E399" t="inlineStr">
        <is>
          <t>Aal</t>
        </is>
      </c>
      <c r="F399" t="inlineStr">
        <is>
          <t>https://portal.dnb.de/opac.htm?method=simpleSearch&amp;cqlMode=true&amp;query=idn%3D993931669</t>
        </is>
      </c>
      <c r="G399" t="inlineStr">
        <is>
          <t>III 44, 3 a</t>
        </is>
      </c>
      <c r="H399" t="inlineStr">
        <is>
          <t>III 44, 3a</t>
        </is>
      </c>
      <c r="I399" t="inlineStr"/>
      <c r="J399" t="inlineStr">
        <is>
          <t>Papier- oder Pappeinband</t>
        </is>
      </c>
      <c r="K399" t="inlineStr">
        <is>
          <t>bis 25 cm</t>
        </is>
      </c>
      <c r="L399" t="inlineStr">
        <is>
          <t>180°</t>
        </is>
      </c>
      <c r="M399" t="inlineStr"/>
      <c r="N399" t="inlineStr"/>
      <c r="O399" t="inlineStr"/>
      <c r="P399" t="inlineStr"/>
      <c r="Q399" t="n">
        <v>1</v>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n">
        <v>0</v>
      </c>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row>
    <row r="400">
      <c r="A400" t="b">
        <v>1</v>
      </c>
      <c r="B400" t="n">
        <v>373</v>
      </c>
      <c r="C400" t="inlineStr">
        <is>
          <t>L-1559-176760954</t>
        </is>
      </c>
      <c r="D400" t="inlineStr">
        <is>
          <t>1002178991</t>
        </is>
      </c>
      <c r="E400" t="inlineStr">
        <is>
          <t>Aal</t>
        </is>
      </c>
      <c r="F400" t="inlineStr">
        <is>
          <t>https://portal.dnb.de/opac.htm?method=simpleSearch&amp;cqlMode=true&amp;query=idn%3D1002178991</t>
        </is>
      </c>
      <c r="G400" t="inlineStr">
        <is>
          <t>III 44, 4</t>
        </is>
      </c>
      <c r="H400" t="inlineStr">
        <is>
          <t>III 44, 4</t>
        </is>
      </c>
      <c r="I400" t="inlineStr"/>
      <c r="J400" t="inlineStr">
        <is>
          <t>Ledereinband, Schließen, erhabene Buchbeschläge</t>
        </is>
      </c>
      <c r="K400" t="inlineStr">
        <is>
          <t>bis 35 cm</t>
        </is>
      </c>
      <c r="L400" t="inlineStr">
        <is>
          <t>80° bis 110°, einseitig digitalisierbar?</t>
        </is>
      </c>
      <c r="M400" t="inlineStr">
        <is>
          <t>Schrift bis in den Falz</t>
        </is>
      </c>
      <c r="N400" t="inlineStr"/>
      <c r="O400" t="inlineStr">
        <is>
          <t>Kassette</t>
        </is>
      </c>
      <c r="P400" t="inlineStr">
        <is>
          <t>Nein</t>
        </is>
      </c>
      <c r="Q400" t="n">
        <v>0</v>
      </c>
      <c r="R400" t="inlineStr"/>
      <c r="S400" t="inlineStr"/>
      <c r="T400" t="inlineStr"/>
      <c r="U400" t="inlineStr"/>
      <c r="V400" t="inlineStr"/>
      <c r="W400" t="inlineStr"/>
      <c r="X400" t="inlineStr"/>
      <c r="Y400" t="inlineStr"/>
      <c r="Z400" t="inlineStr"/>
      <c r="AA400" t="inlineStr">
        <is>
          <t>HD</t>
        </is>
      </c>
      <c r="AB400" t="inlineStr"/>
      <c r="AC400" t="inlineStr">
        <is>
          <t>x</t>
        </is>
      </c>
      <c r="AD400" t="inlineStr">
        <is>
          <t>f</t>
        </is>
      </c>
      <c r="AE400" t="inlineStr"/>
      <c r="AF400" t="inlineStr"/>
      <c r="AG400" t="inlineStr"/>
      <c r="AH400" t="inlineStr"/>
      <c r="AI400" t="inlineStr"/>
      <c r="AJ400" t="inlineStr">
        <is>
          <t>Pa</t>
        </is>
      </c>
      <c r="AK400" t="inlineStr"/>
      <c r="AL400" t="inlineStr"/>
      <c r="AM400" t="inlineStr"/>
      <c r="AN400" t="inlineStr"/>
      <c r="AO400" t="inlineStr"/>
      <c r="AP400" t="inlineStr"/>
      <c r="AQ400" t="inlineStr"/>
      <c r="AR400" t="inlineStr"/>
      <c r="AS400" t="inlineStr"/>
      <c r="AT400" t="inlineStr"/>
      <c r="AU400" t="inlineStr"/>
      <c r="AV400" t="n">
        <v>0</v>
      </c>
      <c r="AW400" t="inlineStr"/>
      <c r="AX400" t="inlineStr">
        <is>
          <t>110</t>
        </is>
      </c>
      <c r="AY400" t="inlineStr"/>
      <c r="AZ400" t="inlineStr">
        <is>
          <t>x</t>
        </is>
      </c>
      <c r="BA400" t="inlineStr"/>
      <c r="BB400" t="inlineStr">
        <is>
          <t>n</t>
        </is>
      </c>
      <c r="BC400" t="n">
        <v>0</v>
      </c>
      <c r="BD400" t="inlineStr"/>
      <c r="BE400" t="inlineStr">
        <is>
          <t>Gewebe</t>
        </is>
      </c>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row>
    <row r="401">
      <c r="A401" t="b">
        <v>1</v>
      </c>
      <c r="B401" t="n">
        <v>375</v>
      </c>
      <c r="C401" t="inlineStr">
        <is>
          <t>L-1534-154742171</t>
        </is>
      </c>
      <c r="D401" t="inlineStr">
        <is>
          <t>994216866</t>
        </is>
      </c>
      <c r="E401" t="inlineStr">
        <is>
          <t>Aal</t>
        </is>
      </c>
      <c r="F401" t="inlineStr">
        <is>
          <t>https://portal.dnb.de/opac.htm?method=simpleSearch&amp;cqlMode=true&amp;query=idn%3D994216866</t>
        </is>
      </c>
      <c r="G401" t="inlineStr">
        <is>
          <t>III 45, 1</t>
        </is>
      </c>
      <c r="H401" t="inlineStr">
        <is>
          <t>III 45, 1</t>
        </is>
      </c>
      <c r="I401" t="inlineStr">
        <is>
          <t>X</t>
        </is>
      </c>
      <c r="J401" t="inlineStr">
        <is>
          <t>Papier- oder Pappeinband, Schließen, erhabene Buchbeschläge</t>
        </is>
      </c>
      <c r="K401" t="inlineStr">
        <is>
          <t>bis 35 cm</t>
        </is>
      </c>
      <c r="L401" t="inlineStr">
        <is>
          <t>180°</t>
        </is>
      </c>
      <c r="M401" t="inlineStr">
        <is>
          <t>hohler Rücken</t>
        </is>
      </c>
      <c r="N401" t="inlineStr"/>
      <c r="O401" t="inlineStr">
        <is>
          <t>Buchschuh</t>
        </is>
      </c>
      <c r="P401" t="inlineStr">
        <is>
          <t>Nein</t>
        </is>
      </c>
      <c r="Q401" t="n">
        <v>1</v>
      </c>
      <c r="R401" t="inlineStr"/>
      <c r="S401" t="inlineStr"/>
      <c r="T401" t="inlineStr"/>
      <c r="U401" t="inlineStr"/>
      <c r="V401" t="inlineStr"/>
      <c r="W401" t="inlineStr"/>
      <c r="X401" t="inlineStr"/>
      <c r="Y401" t="inlineStr"/>
      <c r="Z401" t="inlineStr"/>
      <c r="AA401" t="inlineStr">
        <is>
          <t>Pg</t>
        </is>
      </c>
      <c r="AB401" t="inlineStr">
        <is>
          <t>x</t>
        </is>
      </c>
      <c r="AC401" t="inlineStr"/>
      <c r="AD401" t="inlineStr">
        <is>
          <t>h</t>
        </is>
      </c>
      <c r="AE401" t="inlineStr"/>
      <c r="AF401" t="inlineStr"/>
      <c r="AG401" t="inlineStr"/>
      <c r="AH401" t="inlineStr"/>
      <c r="AI401" t="inlineStr"/>
      <c r="AJ401" t="inlineStr">
        <is>
          <t>Pa</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is>
          <t>110</t>
        </is>
      </c>
      <c r="AY401" t="inlineStr"/>
      <c r="AZ401" t="inlineStr"/>
      <c r="BA401" t="inlineStr"/>
      <c r="BB401" t="inlineStr">
        <is>
          <t>n</t>
        </is>
      </c>
      <c r="BC401" t="n">
        <v>0</v>
      </c>
      <c r="BD401" t="inlineStr"/>
      <c r="BE401" t="inlineStr"/>
      <c r="BF401" t="inlineStr"/>
      <c r="BG401" t="inlineStr">
        <is>
          <t>x</t>
        </is>
      </c>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row>
    <row r="402">
      <c r="A402" t="b">
        <v>1</v>
      </c>
      <c r="B402" t="n">
        <v>378</v>
      </c>
      <c r="C402" t="inlineStr">
        <is>
          <t>L-1534-15474218X</t>
        </is>
      </c>
      <c r="D402" t="inlineStr">
        <is>
          <t>994216866</t>
        </is>
      </c>
      <c r="E402" t="inlineStr">
        <is>
          <t>Aal</t>
        </is>
      </c>
      <c r="F402" t="inlineStr">
        <is>
          <t>https://portal.dnb.de/opac.htm?method=simpleSearch&amp;cqlMode=true&amp;query=idn%3D994216866</t>
        </is>
      </c>
      <c r="G402" t="inlineStr">
        <is>
          <t>III 45, 1 a</t>
        </is>
      </c>
      <c r="H402" t="inlineStr">
        <is>
          <t>III 45, 1 a</t>
        </is>
      </c>
      <c r="I402" t="inlineStr"/>
      <c r="J402" t="inlineStr">
        <is>
          <t>Halbledereinband, Schließen, erhabene Buchbeschläge</t>
        </is>
      </c>
      <c r="K402" t="inlineStr">
        <is>
          <t>bis 35 cm</t>
        </is>
      </c>
      <c r="L402" t="inlineStr">
        <is>
          <t>80° bis 110°, einseitig digitalisierbar?</t>
        </is>
      </c>
      <c r="M402" t="inlineStr"/>
      <c r="N402" t="inlineStr"/>
      <c r="O402" t="inlineStr">
        <is>
          <t>Buchschuh</t>
        </is>
      </c>
      <c r="P402" t="inlineStr">
        <is>
          <t>Nein</t>
        </is>
      </c>
      <c r="Q402" t="n">
        <v>2</v>
      </c>
      <c r="R402" t="inlineStr"/>
      <c r="S402" t="inlineStr"/>
      <c r="T402" t="inlineStr"/>
      <c r="U402" t="inlineStr"/>
      <c r="V402" t="inlineStr"/>
      <c r="W402" t="inlineStr"/>
      <c r="X402" t="inlineStr"/>
      <c r="Y402" t="inlineStr"/>
      <c r="Z402" t="inlineStr"/>
      <c r="AA402" t="inlineStr">
        <is>
          <t>HD</t>
        </is>
      </c>
      <c r="AB402" t="inlineStr"/>
      <c r="AC402" t="inlineStr"/>
      <c r="AD402" t="inlineStr">
        <is>
          <t>f</t>
        </is>
      </c>
      <c r="AE402" t="inlineStr"/>
      <c r="AF402" t="inlineStr"/>
      <c r="AG402" t="inlineStr"/>
      <c r="AH402" t="inlineStr"/>
      <c r="AI402" t="inlineStr"/>
      <c r="AJ402" t="inlineStr">
        <is>
          <t>Pa</t>
        </is>
      </c>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is>
          <t>60</t>
        </is>
      </c>
      <c r="AY402" t="inlineStr"/>
      <c r="AZ402" t="inlineStr"/>
      <c r="BA402" t="inlineStr"/>
      <c r="BB402" t="inlineStr">
        <is>
          <t>ja vor</t>
        </is>
      </c>
      <c r="BC402" t="n">
        <v>2</v>
      </c>
      <c r="BD402" t="inlineStr"/>
      <c r="BE402" t="inlineStr"/>
      <c r="BF402" t="inlineStr"/>
      <c r="BG402" t="inlineStr">
        <is>
          <t>x</t>
        </is>
      </c>
      <c r="BH402" t="inlineStr"/>
      <c r="BI402" t="inlineStr"/>
      <c r="BJ402" t="inlineStr"/>
      <c r="BK402" t="inlineStr"/>
      <c r="BL402" t="inlineStr"/>
      <c r="BM402" t="inlineStr"/>
      <c r="BN402" t="inlineStr">
        <is>
          <t>x</t>
        </is>
      </c>
      <c r="BO402" t="inlineStr"/>
      <c r="BP402" t="inlineStr">
        <is>
          <t>x</t>
        </is>
      </c>
      <c r="BQ402" t="inlineStr"/>
      <c r="BR402" t="inlineStr">
        <is>
          <t>v</t>
        </is>
      </c>
      <c r="BS402" t="inlineStr"/>
      <c r="BT402" t="inlineStr"/>
      <c r="BU402" t="inlineStr"/>
      <c r="BV402" t="inlineStr"/>
      <c r="BW402" t="inlineStr"/>
      <c r="BX402" t="inlineStr"/>
      <c r="BY402" t="inlineStr"/>
      <c r="BZ402" t="inlineStr">
        <is>
          <t>o</t>
        </is>
      </c>
      <c r="CA402" t="n">
        <v>2</v>
      </c>
      <c r="CB402" t="inlineStr">
        <is>
          <t>Leder am Rücken fixieren und überfangen, Gelenk mit JP unterlegen, Kapital "anhäkeln"</t>
        </is>
      </c>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row>
    <row r="403">
      <c r="A403" t="b">
        <v>1</v>
      </c>
      <c r="B403" t="n">
        <v>379</v>
      </c>
      <c r="C403" t="inlineStr">
        <is>
          <t>L-1534-154532711</t>
        </is>
      </c>
      <c r="D403" t="inlineStr">
        <is>
          <t>994123973</t>
        </is>
      </c>
      <c r="E403" t="inlineStr">
        <is>
          <t>Aal</t>
        </is>
      </c>
      <c r="F403" t="inlineStr">
        <is>
          <t>https://portal.dnb.de/opac.htm?method=simpleSearch&amp;cqlMode=true&amp;query=idn%3D994123973</t>
        </is>
      </c>
      <c r="G403" t="inlineStr">
        <is>
          <t>III 45, 1 b</t>
        </is>
      </c>
      <c r="H403" t="inlineStr">
        <is>
          <t>III 45, 1 b</t>
        </is>
      </c>
      <c r="I403" t="inlineStr"/>
      <c r="J403" t="inlineStr">
        <is>
          <t>Halbpergamentband</t>
        </is>
      </c>
      <c r="K403" t="inlineStr">
        <is>
          <t>bis 35 cm</t>
        </is>
      </c>
      <c r="L403" t="inlineStr">
        <is>
          <t>80° bis 110°, einseitig digitalisierbar?</t>
        </is>
      </c>
      <c r="M403" t="inlineStr">
        <is>
          <t>hohler Rücken</t>
        </is>
      </c>
      <c r="N403" t="inlineStr"/>
      <c r="O403" t="inlineStr"/>
      <c r="P403" t="inlineStr"/>
      <c r="Q403" t="n">
        <v>0</v>
      </c>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n">
        <v>0</v>
      </c>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row>
    <row r="404">
      <c r="A404" t="b">
        <v>0</v>
      </c>
      <c r="B404" t="n">
        <v>376</v>
      </c>
      <c r="C404" t="inlineStr">
        <is>
          <t>L-1544-315320907</t>
        </is>
      </c>
      <c r="D404" t="inlineStr">
        <is>
          <t>1066862311</t>
        </is>
      </c>
      <c r="E404" t="inlineStr"/>
      <c r="F404" t="inlineStr">
        <is>
          <t>https://portal.dnb.de/opac.htm?method=simpleSearch&amp;cqlMode=true&amp;query=idn%3D1066862311</t>
        </is>
      </c>
      <c r="G404" t="inlineStr">
        <is>
          <t>III 45, 2</t>
        </is>
      </c>
      <c r="H404" t="inlineStr"/>
      <c r="I404" t="inlineStr">
        <is>
          <t>X</t>
        </is>
      </c>
      <c r="J404" t="inlineStr">
        <is>
          <t>Ledereinband, Schließen, erhabene Buchbeschläge</t>
        </is>
      </c>
      <c r="K404" t="inlineStr">
        <is>
          <t>bis 25 cm</t>
        </is>
      </c>
      <c r="L404" t="inlineStr">
        <is>
          <t>80° bis 110°, einseitig digitalisierbar?</t>
        </is>
      </c>
      <c r="M404" t="inlineStr">
        <is>
          <t>hohler Rücken</t>
        </is>
      </c>
      <c r="N404" t="inlineStr"/>
      <c r="O404" t="inlineStr">
        <is>
          <t>Buchschuh</t>
        </is>
      </c>
      <c r="P404" t="inlineStr">
        <is>
          <t>Nein</t>
        </is>
      </c>
      <c r="Q404" t="n">
        <v>1</v>
      </c>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n">
        <v>0</v>
      </c>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row>
    <row r="405">
      <c r="A405" t="b">
        <v>1</v>
      </c>
      <c r="B405" t="inlineStr"/>
      <c r="C405" t="inlineStr">
        <is>
          <t>L-9999-414175093</t>
        </is>
      </c>
      <c r="D405" t="inlineStr">
        <is>
          <t>1137896515</t>
        </is>
      </c>
      <c r="E405" t="inlineStr">
        <is>
          <t>Qd</t>
        </is>
      </c>
      <c r="F405" t="inlineStr"/>
      <c r="G405" t="inlineStr">
        <is>
          <t>III 45, 2</t>
        </is>
      </c>
      <c r="H405" t="inlineStr">
        <is>
          <t>III 45, 2</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row>
    <row r="406">
      <c r="A406" t="b">
        <v>0</v>
      </c>
      <c r="B406" t="n">
        <v>380</v>
      </c>
      <c r="C406" t="inlineStr">
        <is>
          <t>L-1879-678549249</t>
        </is>
      </c>
      <c r="D406" t="inlineStr">
        <is>
          <t>1210956756</t>
        </is>
      </c>
      <c r="E406" t="inlineStr"/>
      <c r="F406" t="inlineStr">
        <is>
          <t>https://portal.dnb.de/opac.htm?method=simpleSearch&amp;cqlMode=true&amp;query=idn%3D1210956756</t>
        </is>
      </c>
      <c r="G406" t="inlineStr">
        <is>
          <t>III 45, 2 (Angebundenes Werk)</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n">
        <v>0</v>
      </c>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row>
    <row r="407">
      <c r="A407" t="b">
        <v>1</v>
      </c>
      <c r="B407" t="n">
        <v>377</v>
      </c>
      <c r="C407" t="inlineStr">
        <is>
          <t>L-1551-17498541X</t>
        </is>
      </c>
      <c r="D407" t="inlineStr">
        <is>
          <t>1001488202</t>
        </is>
      </c>
      <c r="E407" t="inlineStr">
        <is>
          <t>Aal</t>
        </is>
      </c>
      <c r="F407" t="inlineStr">
        <is>
          <t>https://portal.dnb.de/opac.htm?method=simpleSearch&amp;cqlMode=true&amp;query=idn%3D1001488202</t>
        </is>
      </c>
      <c r="G407" t="inlineStr">
        <is>
          <t>III 45, 3</t>
        </is>
      </c>
      <c r="H407" t="inlineStr">
        <is>
          <t>III 45, 3</t>
        </is>
      </c>
      <c r="I407" t="inlineStr"/>
      <c r="J407" t="inlineStr">
        <is>
          <t>Pergamentband</t>
        </is>
      </c>
      <c r="K407" t="inlineStr">
        <is>
          <t>bis 25 cm</t>
        </is>
      </c>
      <c r="L407" t="inlineStr">
        <is>
          <t>180°</t>
        </is>
      </c>
      <c r="M407" t="inlineStr">
        <is>
          <t>hohler Rücken</t>
        </is>
      </c>
      <c r="N407" t="inlineStr"/>
      <c r="O407" t="inlineStr">
        <is>
          <t>Schuber</t>
        </is>
      </c>
      <c r="P407" t="inlineStr">
        <is>
          <t>Nein</t>
        </is>
      </c>
      <c r="Q407" t="n">
        <v>1</v>
      </c>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n">
        <v>0</v>
      </c>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row>
    <row r="408">
      <c r="A408" t="b">
        <v>1</v>
      </c>
      <c r="B408" t="n">
        <v>381</v>
      </c>
      <c r="C408" t="inlineStr">
        <is>
          <t>L-1542-159720354</t>
        </is>
      </c>
      <c r="D408" t="inlineStr">
        <is>
          <t>995542139</t>
        </is>
      </c>
      <c r="E408" t="inlineStr">
        <is>
          <t>Aal</t>
        </is>
      </c>
      <c r="F408" t="inlineStr">
        <is>
          <t>https://portal.dnb.de/opac.htm?method=simpleSearch&amp;cqlMode=true&amp;query=idn%3D995542139</t>
        </is>
      </c>
      <c r="G408" t="inlineStr">
        <is>
          <t>III 46, 1</t>
        </is>
      </c>
      <c r="H408" t="inlineStr">
        <is>
          <t>III 46, 1</t>
        </is>
      </c>
      <c r="I408" t="inlineStr">
        <is>
          <t>X</t>
        </is>
      </c>
      <c r="J408" t="inlineStr">
        <is>
          <t>Halbpergamentband</t>
        </is>
      </c>
      <c r="K408" t="inlineStr"/>
      <c r="L408" t="inlineStr">
        <is>
          <t>80° bis 110°, einseitig digitalisierbar?</t>
        </is>
      </c>
      <c r="M408" t="inlineStr">
        <is>
          <t>hohler Rücken</t>
        </is>
      </c>
      <c r="N408" t="inlineStr"/>
      <c r="O408" t="inlineStr"/>
      <c r="P408" t="inlineStr"/>
      <c r="Q408" t="n">
        <v>0</v>
      </c>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n">
        <v>0</v>
      </c>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row>
    <row r="409">
      <c r="A409" t="b">
        <v>1</v>
      </c>
      <c r="B409" t="n">
        <v>1203</v>
      </c>
      <c r="C409" t="inlineStr">
        <is>
          <t>L-1523-165116986</t>
        </is>
      </c>
      <c r="D409" t="inlineStr">
        <is>
          <t>997855436</t>
        </is>
      </c>
      <c r="E409" t="inlineStr">
        <is>
          <t>Aal</t>
        </is>
      </c>
      <c r="F409" t="inlineStr">
        <is>
          <t>https://portal.dnb.de/opac.htm?method=simpleSearch&amp;cqlMode=true&amp;query=idn%3D997855436</t>
        </is>
      </c>
      <c r="G409" t="inlineStr">
        <is>
          <t>III 47 D, 1</t>
        </is>
      </c>
      <c r="H409" t="inlineStr">
        <is>
          <t>III 47 D, 1</t>
        </is>
      </c>
      <c r="I409" t="inlineStr"/>
      <c r="J409" t="inlineStr">
        <is>
          <t>Halbledereinband</t>
        </is>
      </c>
      <c r="K409" t="inlineStr">
        <is>
          <t>bis 25 cm</t>
        </is>
      </c>
      <c r="L409" t="inlineStr">
        <is>
          <t>180°</t>
        </is>
      </c>
      <c r="M409" t="inlineStr"/>
      <c r="N409" t="inlineStr"/>
      <c r="O409" t="inlineStr"/>
      <c r="P409" t="inlineStr"/>
      <c r="Q409" t="n">
        <v>0</v>
      </c>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n">
        <v>0</v>
      </c>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row>
    <row r="410">
      <c r="A410" t="b">
        <v>1</v>
      </c>
      <c r="B410" t="n">
        <v>382</v>
      </c>
      <c r="C410" t="inlineStr">
        <is>
          <t>L-1548-315054778</t>
        </is>
      </c>
      <c r="D410" t="inlineStr">
        <is>
          <t>1066666245</t>
        </is>
      </c>
      <c r="E410" t="inlineStr">
        <is>
          <t>Aaf</t>
        </is>
      </c>
      <c r="F410" t="inlineStr">
        <is>
          <t>https://portal.dnb.de/opac.htm?method=simpleSearch&amp;cqlMode=true&amp;query=idn%3D1066666245</t>
        </is>
      </c>
      <c r="G410" t="inlineStr">
        <is>
          <t>III 47, 1</t>
        </is>
      </c>
      <c r="H410" t="inlineStr">
        <is>
          <t>III 47, 1</t>
        </is>
      </c>
      <c r="I410" t="inlineStr">
        <is>
          <t>X</t>
        </is>
      </c>
      <c r="J410" t="inlineStr">
        <is>
          <t>Gewebeeinband, Schließen, erhabene Buchbeschläge</t>
        </is>
      </c>
      <c r="K410" t="inlineStr">
        <is>
          <t>bis 25 cm</t>
        </is>
      </c>
      <c r="L410" t="inlineStr">
        <is>
          <t>80° bis 110°, einseitig digitalisierbar?</t>
        </is>
      </c>
      <c r="M410" t="inlineStr">
        <is>
          <t>hohler Rücken</t>
        </is>
      </c>
      <c r="N410" t="inlineStr"/>
      <c r="O410" t="inlineStr">
        <is>
          <t>Buchschuh</t>
        </is>
      </c>
      <c r="P410" t="inlineStr">
        <is>
          <t>Nein</t>
        </is>
      </c>
      <c r="Q410" t="n">
        <v>1</v>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n">
        <v>0</v>
      </c>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row>
    <row r="411">
      <c r="A411" t="b">
        <v>1</v>
      </c>
      <c r="B411" t="n">
        <v>383</v>
      </c>
      <c r="C411" t="inlineStr">
        <is>
          <t>L-1552-315321458</t>
        </is>
      </c>
      <c r="D411" t="inlineStr">
        <is>
          <t>1066862958</t>
        </is>
      </c>
      <c r="E411" t="inlineStr">
        <is>
          <t>Aaf</t>
        </is>
      </c>
      <c r="F411" t="inlineStr">
        <is>
          <t>https://portal.dnb.de/opac.htm?method=simpleSearch&amp;cqlMode=true&amp;query=idn%3D1066862958</t>
        </is>
      </c>
      <c r="G411" t="inlineStr">
        <is>
          <t>III 47, 2</t>
        </is>
      </c>
      <c r="H411" t="inlineStr">
        <is>
          <t>III 47, 2</t>
        </is>
      </c>
      <c r="I411" t="inlineStr">
        <is>
          <t>X</t>
        </is>
      </c>
      <c r="J411" t="inlineStr">
        <is>
          <t>Halbledereinband, Schließen, erhabene Buchbeschläge</t>
        </is>
      </c>
      <c r="K411" t="inlineStr">
        <is>
          <t>bis 42 cm</t>
        </is>
      </c>
      <c r="L411" t="inlineStr">
        <is>
          <t>nur sehr geringer Öffnungswinkel</t>
        </is>
      </c>
      <c r="M411" t="inlineStr">
        <is>
          <t>Schrift bis in den Falz, welliger Buchblock, stark brüchiges Einbandmaterial</t>
        </is>
      </c>
      <c r="N411" t="inlineStr"/>
      <c r="O411" t="inlineStr">
        <is>
          <t>Buchschuh</t>
        </is>
      </c>
      <c r="P411" t="inlineStr">
        <is>
          <t>Nein</t>
        </is>
      </c>
      <c r="Q411" t="n">
        <v>3</v>
      </c>
      <c r="R411" t="inlineStr"/>
      <c r="S411" t="inlineStr"/>
      <c r="T411" t="inlineStr"/>
      <c r="U411" t="inlineStr"/>
      <c r="V411" t="inlineStr"/>
      <c r="W411" t="inlineStr"/>
      <c r="X411" t="inlineStr"/>
      <c r="Y411" t="inlineStr"/>
      <c r="Z411" t="inlineStr"/>
      <c r="AA411" t="inlineStr">
        <is>
          <t>HL</t>
        </is>
      </c>
      <c r="AB411" t="inlineStr">
        <is>
          <t>x</t>
        </is>
      </c>
      <c r="AC411" t="inlineStr"/>
      <c r="AD411" t="inlineStr">
        <is>
          <t>f/V</t>
        </is>
      </c>
      <c r="AE411" t="inlineStr"/>
      <c r="AF411" t="inlineStr">
        <is>
          <t>x</t>
        </is>
      </c>
      <c r="AG411" t="inlineStr"/>
      <c r="AH411" t="inlineStr"/>
      <c r="AI411" t="inlineStr"/>
      <c r="AJ411" t="inlineStr">
        <is>
          <t>Pa</t>
        </is>
      </c>
      <c r="AK411" t="inlineStr"/>
      <c r="AL411" t="inlineStr"/>
      <c r="AM411" t="inlineStr"/>
      <c r="AN411" t="inlineStr">
        <is>
          <t>x</t>
        </is>
      </c>
      <c r="AO411" t="inlineStr">
        <is>
          <t>x</t>
        </is>
      </c>
      <c r="AP411" t="inlineStr"/>
      <c r="AQ411" t="inlineStr"/>
      <c r="AR411" t="inlineStr"/>
      <c r="AS411" t="inlineStr"/>
      <c r="AT411" t="inlineStr"/>
      <c r="AU411" t="inlineStr"/>
      <c r="AV411" t="n">
        <v>6</v>
      </c>
      <c r="AW411" t="inlineStr"/>
      <c r="AX411" t="inlineStr">
        <is>
          <t>45</t>
        </is>
      </c>
      <c r="AY411" t="inlineStr"/>
      <c r="AZ411" t="inlineStr"/>
      <c r="BA411" t="inlineStr"/>
      <c r="BB411" t="inlineStr">
        <is>
          <t>ja vor und nach</t>
        </is>
      </c>
      <c r="BC411" t="n">
        <v>8.5</v>
      </c>
      <c r="BD411" t="inlineStr"/>
      <c r="BE411" t="inlineStr"/>
      <c r="BF411" t="inlineStr"/>
      <c r="BG411" t="inlineStr">
        <is>
          <t>x</t>
        </is>
      </c>
      <c r="BH411" t="inlineStr"/>
      <c r="BI411" t="inlineStr"/>
      <c r="BJ411" t="inlineStr"/>
      <c r="BK411" t="inlineStr">
        <is>
          <t>Digi-Grenzfall --&gt; Bundsteg muss an probieren</t>
        </is>
      </c>
      <c r="BL411" t="inlineStr"/>
      <c r="BM411" t="inlineStr">
        <is>
          <t>Umschlag (Leder pudert)</t>
        </is>
      </c>
      <c r="BN411" t="inlineStr"/>
      <c r="BO411" t="inlineStr">
        <is>
          <t>x</t>
        </is>
      </c>
      <c r="BP411" t="inlineStr">
        <is>
          <t>x</t>
        </is>
      </c>
      <c r="BQ411" t="inlineStr"/>
      <c r="BR411" t="inlineStr">
        <is>
          <t>v/h</t>
        </is>
      </c>
      <c r="BS411" t="n">
        <v>1</v>
      </c>
      <c r="BT411" t="inlineStr"/>
      <c r="BU411" t="inlineStr"/>
      <c r="BV411" t="inlineStr"/>
      <c r="BW411" t="inlineStr"/>
      <c r="BX411" t="inlineStr"/>
      <c r="BY411" t="inlineStr"/>
      <c r="BZ411" t="inlineStr"/>
      <c r="CA411" t="n">
        <v>8.5</v>
      </c>
      <c r="CB411" t="inlineStr">
        <is>
          <t>vor Digit. erstmal nur Umschlag und Notsicherung fragilen Leders am Rücken, danach dann Rest. der Gelenke</t>
        </is>
      </c>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row>
    <row r="412">
      <c r="A412" t="b">
        <v>1</v>
      </c>
      <c r="B412" t="n">
        <v>384</v>
      </c>
      <c r="C412" t="inlineStr">
        <is>
          <t>L-1554-315307048</t>
        </is>
      </c>
      <c r="D412" t="inlineStr">
        <is>
          <t>1066847886</t>
        </is>
      </c>
      <c r="E412" t="inlineStr">
        <is>
          <t>Aaf</t>
        </is>
      </c>
      <c r="F412" t="inlineStr">
        <is>
          <t>https://portal.dnb.de/opac.htm?method=simpleSearch&amp;cqlMode=true&amp;query=idn%3D1066847886</t>
        </is>
      </c>
      <c r="G412" t="inlineStr">
        <is>
          <t>III 47, 3</t>
        </is>
      </c>
      <c r="H412" t="inlineStr">
        <is>
          <t>III 47, 3</t>
        </is>
      </c>
      <c r="I412" t="inlineStr">
        <is>
          <t>X</t>
        </is>
      </c>
      <c r="J412" t="inlineStr">
        <is>
          <t>Ledereinband</t>
        </is>
      </c>
      <c r="K412" t="inlineStr">
        <is>
          <t>bis 25 cm</t>
        </is>
      </c>
      <c r="L412" t="inlineStr">
        <is>
          <t>80° bis 110°, einseitig digitalisierbar?</t>
        </is>
      </c>
      <c r="M412" t="inlineStr"/>
      <c r="N412" t="inlineStr"/>
      <c r="O412" t="inlineStr"/>
      <c r="P412" t="inlineStr"/>
      <c r="Q412" t="n">
        <v>0</v>
      </c>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n">
        <v>0</v>
      </c>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row>
    <row r="413">
      <c r="A413" t="b">
        <v>1</v>
      </c>
      <c r="B413" t="n">
        <v>385</v>
      </c>
      <c r="C413" t="inlineStr">
        <is>
          <t>L-1555-153966025</t>
        </is>
      </c>
      <c r="D413" t="inlineStr">
        <is>
          <t>993902642</t>
        </is>
      </c>
      <c r="E413" t="inlineStr">
        <is>
          <t>Aal</t>
        </is>
      </c>
      <c r="F413" t="inlineStr">
        <is>
          <t>https://portal.dnb.de/opac.htm?method=simpleSearch&amp;cqlMode=true&amp;query=idn%3D993902642</t>
        </is>
      </c>
      <c r="G413" t="inlineStr">
        <is>
          <t>III 47, 4</t>
        </is>
      </c>
      <c r="H413" t="inlineStr">
        <is>
          <t>III 47, 4</t>
        </is>
      </c>
      <c r="I413" t="inlineStr"/>
      <c r="J413" t="inlineStr">
        <is>
          <t>Papier- oder Pappeinband</t>
        </is>
      </c>
      <c r="K413" t="inlineStr">
        <is>
          <t>bis 25 cm</t>
        </is>
      </c>
      <c r="L413" t="inlineStr">
        <is>
          <t>180°</t>
        </is>
      </c>
      <c r="M413" t="inlineStr">
        <is>
          <t>stark brüchiges Einbandmaterial</t>
        </is>
      </c>
      <c r="N413" t="inlineStr"/>
      <c r="O413" t="inlineStr"/>
      <c r="P413" t="inlineStr"/>
      <c r="Q413" t="n">
        <v>2</v>
      </c>
      <c r="R413" t="inlineStr"/>
      <c r="S413" t="inlineStr"/>
      <c r="T413" t="inlineStr"/>
      <c r="U413" t="inlineStr"/>
      <c r="V413" t="inlineStr"/>
      <c r="W413" t="inlineStr"/>
      <c r="X413" t="inlineStr"/>
      <c r="Y413" t="inlineStr"/>
      <c r="Z413" t="inlineStr"/>
      <c r="AA413" t="inlineStr">
        <is>
          <t>HPg</t>
        </is>
      </c>
      <c r="AB413" t="inlineStr"/>
      <c r="AC413" t="inlineStr"/>
      <c r="AD413" t="inlineStr">
        <is>
          <t>f</t>
        </is>
      </c>
      <c r="AE413" t="inlineStr"/>
      <c r="AF413" t="inlineStr"/>
      <c r="AG413" t="inlineStr"/>
      <c r="AH413" t="inlineStr"/>
      <c r="AI413" t="inlineStr"/>
      <c r="AJ413" t="inlineStr">
        <is>
          <t>Pa</t>
        </is>
      </c>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is>
          <t>110</t>
        </is>
      </c>
      <c r="AY413" t="inlineStr"/>
      <c r="AZ413" t="inlineStr"/>
      <c r="BA413" t="inlineStr">
        <is>
          <t>x</t>
        </is>
      </c>
      <c r="BB413" t="inlineStr">
        <is>
          <t>ja vor</t>
        </is>
      </c>
      <c r="BC413" t="n">
        <v>0.5</v>
      </c>
      <c r="BD413" t="inlineStr"/>
      <c r="BE413" t="inlineStr"/>
      <c r="BF413" t="inlineStr"/>
      <c r="BG413" t="inlineStr"/>
      <c r="BH413" t="inlineStr"/>
      <c r="BI413" t="inlineStr"/>
      <c r="BJ413" t="inlineStr"/>
      <c r="BK413" t="inlineStr"/>
      <c r="BL413" t="inlineStr"/>
      <c r="BM413" t="inlineStr"/>
      <c r="BN413" t="inlineStr">
        <is>
          <t>x</t>
        </is>
      </c>
      <c r="BO413" t="inlineStr"/>
      <c r="BP413" t="inlineStr">
        <is>
          <t>x</t>
        </is>
      </c>
      <c r="BQ413" t="inlineStr"/>
      <c r="BR413" t="inlineStr"/>
      <c r="BS413" t="inlineStr"/>
      <c r="BT413" t="inlineStr"/>
      <c r="BU413" t="inlineStr"/>
      <c r="BV413" t="inlineStr"/>
      <c r="BW413" t="inlineStr"/>
      <c r="BX413" t="inlineStr"/>
      <c r="BY413" t="inlineStr"/>
      <c r="BZ413" t="inlineStr"/>
      <c r="CA413" t="n">
        <v>0.5</v>
      </c>
      <c r="CB413" t="inlineStr">
        <is>
          <t>Pg. am Rücken fixieren, Rücken mit Streifen aus JP überfangen</t>
        </is>
      </c>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row>
    <row r="414">
      <c r="A414" t="b">
        <v>1</v>
      </c>
      <c r="B414" t="n">
        <v>386</v>
      </c>
      <c r="C414" t="inlineStr">
        <is>
          <t>L-1515-315493011</t>
        </is>
      </c>
      <c r="D414" t="inlineStr">
        <is>
          <t>1066962677</t>
        </is>
      </c>
      <c r="E414" t="inlineStr">
        <is>
          <t>Aaf</t>
        </is>
      </c>
      <c r="F414" t="inlineStr">
        <is>
          <t>https://portal.dnb.de/opac.htm?method=simpleSearch&amp;cqlMode=true&amp;query=idn%3D1066962677</t>
        </is>
      </c>
      <c r="G414" t="inlineStr">
        <is>
          <t>III 48, 1</t>
        </is>
      </c>
      <c r="H414" t="inlineStr">
        <is>
          <t>III 48, 1</t>
        </is>
      </c>
      <c r="I414" t="inlineStr">
        <is>
          <t>X</t>
        </is>
      </c>
      <c r="J414" t="inlineStr">
        <is>
          <t>Halbledereinband</t>
        </is>
      </c>
      <c r="K414" t="inlineStr">
        <is>
          <t>bis 25 cm</t>
        </is>
      </c>
      <c r="L414" t="inlineStr">
        <is>
          <t>80° bis 110°, einseitig digitalisierbar?</t>
        </is>
      </c>
      <c r="M414" t="inlineStr">
        <is>
          <t>hohler Rücken, stark brüchiges Einbandmaterial</t>
        </is>
      </c>
      <c r="N414" t="inlineStr"/>
      <c r="O414" t="inlineStr"/>
      <c r="P414" t="inlineStr"/>
      <c r="Q414" t="n">
        <v>3</v>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n">
        <v>0</v>
      </c>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row>
    <row r="415">
      <c r="A415" t="b">
        <v>1</v>
      </c>
      <c r="B415" t="n">
        <v>387</v>
      </c>
      <c r="C415" t="inlineStr">
        <is>
          <t>L-1517-315490128</t>
        </is>
      </c>
      <c r="D415" t="inlineStr">
        <is>
          <t>1066959595</t>
        </is>
      </c>
      <c r="E415" t="inlineStr">
        <is>
          <t>Aaf</t>
        </is>
      </c>
      <c r="F415" t="inlineStr">
        <is>
          <t>https://portal.dnb.de/opac.htm?method=simpleSearch&amp;cqlMode=true&amp;query=idn%3D1066959595</t>
        </is>
      </c>
      <c r="G415" t="inlineStr">
        <is>
          <t>III 48, 2</t>
        </is>
      </c>
      <c r="H415" t="inlineStr">
        <is>
          <t>III 48, 2</t>
        </is>
      </c>
      <c r="I415" t="inlineStr">
        <is>
          <t>X</t>
        </is>
      </c>
      <c r="J415" t="inlineStr">
        <is>
          <t>Ledereinband, Schließen, erhabene Buchbeschläge</t>
        </is>
      </c>
      <c r="K415" t="inlineStr">
        <is>
          <t>bis 25 cm</t>
        </is>
      </c>
      <c r="L415" t="inlineStr">
        <is>
          <t>80° bis 110°, einseitig digitalisierbar?</t>
        </is>
      </c>
      <c r="M415" t="inlineStr">
        <is>
          <t>hohler Rücken</t>
        </is>
      </c>
      <c r="N415" t="inlineStr"/>
      <c r="O415" t="inlineStr">
        <is>
          <t>Buchschuh</t>
        </is>
      </c>
      <c r="P415" t="inlineStr">
        <is>
          <t>Nein</t>
        </is>
      </c>
      <c r="Q415" t="n">
        <v>1</v>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n">
        <v>0</v>
      </c>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row>
    <row r="416">
      <c r="A416" t="b">
        <v>1</v>
      </c>
      <c r="B416" t="n">
        <v>388</v>
      </c>
      <c r="C416" t="inlineStr">
        <is>
          <t>L-1522-315318384</t>
        </is>
      </c>
      <c r="D416" t="inlineStr">
        <is>
          <t>1066859639</t>
        </is>
      </c>
      <c r="E416" t="inlineStr">
        <is>
          <t>Aaf</t>
        </is>
      </c>
      <c r="F416" t="inlineStr">
        <is>
          <t>https://portal.dnb.de/opac.htm?method=simpleSearch&amp;cqlMode=true&amp;query=idn%3D1066859639</t>
        </is>
      </c>
      <c r="G416" t="inlineStr">
        <is>
          <t>III 49, 1</t>
        </is>
      </c>
      <c r="H416" t="inlineStr">
        <is>
          <t>III 49, 1</t>
        </is>
      </c>
      <c r="I416" t="inlineStr">
        <is>
          <t>X</t>
        </is>
      </c>
      <c r="J416" t="inlineStr">
        <is>
          <t>Papier- oder Pappeinband</t>
        </is>
      </c>
      <c r="K416" t="inlineStr">
        <is>
          <t>bis 25 cm</t>
        </is>
      </c>
      <c r="L416" t="inlineStr">
        <is>
          <t>180°</t>
        </is>
      </c>
      <c r="M416" t="inlineStr">
        <is>
          <t>stark brüchiges Einbandmaterial</t>
        </is>
      </c>
      <c r="N416" t="inlineStr"/>
      <c r="O416" t="inlineStr"/>
      <c r="P416" t="inlineStr"/>
      <c r="Q416" t="n">
        <v>2</v>
      </c>
      <c r="R416" t="inlineStr"/>
      <c r="S416" t="inlineStr"/>
      <c r="T416" t="inlineStr"/>
      <c r="U416" t="inlineStr"/>
      <c r="V416" t="inlineStr"/>
      <c r="W416" t="inlineStr"/>
      <c r="X416" t="inlineStr"/>
      <c r="Y416" t="inlineStr"/>
      <c r="Z416" t="inlineStr"/>
      <c r="AA416" t="inlineStr">
        <is>
          <t>HPg</t>
        </is>
      </c>
      <c r="AB416" t="inlineStr"/>
      <c r="AC416" t="inlineStr"/>
      <c r="AD416" t="inlineStr">
        <is>
          <t>h/E</t>
        </is>
      </c>
      <c r="AE416" t="inlineStr"/>
      <c r="AF416" t="inlineStr"/>
      <c r="AG416" t="inlineStr"/>
      <c r="AH416" t="inlineStr"/>
      <c r="AI416" t="inlineStr"/>
      <c r="AJ416" t="inlineStr">
        <is>
          <t>Pa</t>
        </is>
      </c>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is>
          <t>110</t>
        </is>
      </c>
      <c r="AY416" t="inlineStr"/>
      <c r="AZ416" t="inlineStr"/>
      <c r="BA416" t="inlineStr"/>
      <c r="BB416" t="inlineStr">
        <is>
          <t>ja vor</t>
        </is>
      </c>
      <c r="BC416" t="n">
        <v>0.5</v>
      </c>
      <c r="BD416" t="inlineStr"/>
      <c r="BE416" t="inlineStr"/>
      <c r="BF416" t="inlineStr"/>
      <c r="BG416" t="inlineStr"/>
      <c r="BH416" t="inlineStr"/>
      <c r="BI416" t="inlineStr"/>
      <c r="BJ416" t="inlineStr"/>
      <c r="BK416" t="inlineStr"/>
      <c r="BL416" t="inlineStr"/>
      <c r="BM416" t="inlineStr"/>
      <c r="BN416" t="inlineStr">
        <is>
          <t>x</t>
        </is>
      </c>
      <c r="BO416" t="inlineStr"/>
      <c r="BP416" t="inlineStr">
        <is>
          <t>x</t>
        </is>
      </c>
      <c r="BQ416" t="inlineStr"/>
      <c r="BR416" t="inlineStr"/>
      <c r="BS416" t="inlineStr"/>
      <c r="BT416" t="inlineStr"/>
      <c r="BU416" t="inlineStr"/>
      <c r="BV416" t="inlineStr"/>
      <c r="BW416" t="inlineStr"/>
      <c r="BX416" t="inlineStr"/>
      <c r="BY416" t="inlineStr"/>
      <c r="BZ416" t="inlineStr"/>
      <c r="CA416" t="n">
        <v>0.5</v>
      </c>
      <c r="CB416" t="inlineStr">
        <is>
          <t>Pg. am Rücken fixieren, mit JP überfangen</t>
        </is>
      </c>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row>
    <row r="417">
      <c r="A417" t="b">
        <v>1</v>
      </c>
      <c r="B417" t="n">
        <v>389</v>
      </c>
      <c r="C417" t="inlineStr">
        <is>
          <t>L-1501-315494093</t>
        </is>
      </c>
      <c r="D417" t="inlineStr">
        <is>
          <t>1066963894</t>
        </is>
      </c>
      <c r="E417" t="inlineStr">
        <is>
          <t>Aaf</t>
        </is>
      </c>
      <c r="F417" t="inlineStr">
        <is>
          <t>https://portal.dnb.de/opac.htm?method=simpleSearch&amp;cqlMode=true&amp;query=idn%3D1066963894</t>
        </is>
      </c>
      <c r="G417" t="inlineStr">
        <is>
          <t>III 50, 1</t>
        </is>
      </c>
      <c r="H417" t="inlineStr">
        <is>
          <t>III 50, 1</t>
        </is>
      </c>
      <c r="I417" t="inlineStr">
        <is>
          <t>X</t>
        </is>
      </c>
      <c r="J417" t="inlineStr">
        <is>
          <t>Halbledereinband</t>
        </is>
      </c>
      <c r="K417" t="inlineStr">
        <is>
          <t>bis 25 cm</t>
        </is>
      </c>
      <c r="L417" t="inlineStr">
        <is>
          <t>180°</t>
        </is>
      </c>
      <c r="M417" t="inlineStr"/>
      <c r="N417" t="inlineStr"/>
      <c r="O417" t="inlineStr"/>
      <c r="P417" t="inlineStr"/>
      <c r="Q417" t="n">
        <v>1</v>
      </c>
      <c r="R417" t="inlineStr"/>
      <c r="S417" t="inlineStr"/>
      <c r="T417" t="inlineStr"/>
      <c r="U417" t="inlineStr"/>
      <c r="V417" t="inlineStr"/>
      <c r="W417" t="inlineStr"/>
      <c r="X417" t="inlineStr"/>
      <c r="Y417" t="inlineStr"/>
      <c r="Z417" t="inlineStr"/>
      <c r="AA417" t="inlineStr">
        <is>
          <t>HL</t>
        </is>
      </c>
      <c r="AB417" t="inlineStr"/>
      <c r="AC417" t="inlineStr"/>
      <c r="AD417" t="inlineStr">
        <is>
          <t>f</t>
        </is>
      </c>
      <c r="AE417" t="inlineStr"/>
      <c r="AF417" t="inlineStr"/>
      <c r="AG417" t="inlineStr"/>
      <c r="AH417" t="inlineStr"/>
      <c r="AI417" t="inlineStr"/>
      <c r="AJ417" t="inlineStr">
        <is>
          <t>Pa</t>
        </is>
      </c>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is>
          <t>110</t>
        </is>
      </c>
      <c r="AY417" t="inlineStr"/>
      <c r="AZ417" t="inlineStr"/>
      <c r="BA417" t="inlineStr"/>
      <c r="BB417" t="inlineStr">
        <is>
          <t>n</t>
        </is>
      </c>
      <c r="BC417" t="n">
        <v>0</v>
      </c>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row>
    <row r="418">
      <c r="A418" t="b">
        <v>1</v>
      </c>
      <c r="B418" t="n">
        <v>390</v>
      </c>
      <c r="C418" t="inlineStr">
        <is>
          <t>L-1515-315494662</t>
        </is>
      </c>
      <c r="D418" t="inlineStr">
        <is>
          <t>1066964432</t>
        </is>
      </c>
      <c r="E418" t="inlineStr">
        <is>
          <t>Aaf</t>
        </is>
      </c>
      <c r="F418" t="inlineStr">
        <is>
          <t>https://portal.dnb.de/opac.htm?method=simpleSearch&amp;cqlMode=true&amp;query=idn%3D1066964432</t>
        </is>
      </c>
      <c r="G418" t="inlineStr">
        <is>
          <t>III 50, 2</t>
        </is>
      </c>
      <c r="H418" t="inlineStr">
        <is>
          <t>III 50, 2</t>
        </is>
      </c>
      <c r="I418" t="inlineStr">
        <is>
          <t>X</t>
        </is>
      </c>
      <c r="J418" t="inlineStr">
        <is>
          <t>Ledereinband, Schließen, erhabene Buchbeschläge</t>
        </is>
      </c>
      <c r="K418" t="inlineStr">
        <is>
          <t>bis 35 cm</t>
        </is>
      </c>
      <c r="L418" t="inlineStr">
        <is>
          <t>180°</t>
        </is>
      </c>
      <c r="M418" t="inlineStr">
        <is>
          <t>hohler Rücken, welliger Buchblock</t>
        </is>
      </c>
      <c r="N418" t="inlineStr"/>
      <c r="O418" t="inlineStr">
        <is>
          <t>Buchschuh</t>
        </is>
      </c>
      <c r="P418" t="inlineStr">
        <is>
          <t>Nein</t>
        </is>
      </c>
      <c r="Q418" t="n">
        <v>1</v>
      </c>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n">
        <v>0</v>
      </c>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row>
    <row r="419">
      <c r="A419" t="b">
        <v>1</v>
      </c>
      <c r="B419" t="n">
        <v>391</v>
      </c>
      <c r="C419" t="inlineStr">
        <is>
          <t>L-1516-315487577</t>
        </is>
      </c>
      <c r="D419" t="inlineStr">
        <is>
          <t>1066956960</t>
        </is>
      </c>
      <c r="E419" t="inlineStr">
        <is>
          <t>Aaf</t>
        </is>
      </c>
      <c r="F419" t="inlineStr">
        <is>
          <t>https://portal.dnb.de/opac.htm?method=simpleSearch&amp;cqlMode=true&amp;query=idn%3D1066956960</t>
        </is>
      </c>
      <c r="G419" t="inlineStr">
        <is>
          <t>III 50, 3</t>
        </is>
      </c>
      <c r="H419" t="inlineStr">
        <is>
          <t>III 50, 3</t>
        </is>
      </c>
      <c r="I419" t="inlineStr">
        <is>
          <t>X</t>
        </is>
      </c>
      <c r="J419" t="inlineStr">
        <is>
          <t>Halbledereinband, Schließen, erhabene Buchbeschläge</t>
        </is>
      </c>
      <c r="K419" t="inlineStr">
        <is>
          <t>bis 35 cm</t>
        </is>
      </c>
      <c r="L419" t="inlineStr">
        <is>
          <t>180°</t>
        </is>
      </c>
      <c r="M419" t="inlineStr">
        <is>
          <t>hohler Rücken</t>
        </is>
      </c>
      <c r="N419" t="inlineStr"/>
      <c r="O419" t="inlineStr">
        <is>
          <t>Buchschuh</t>
        </is>
      </c>
      <c r="P419" t="inlineStr">
        <is>
          <t>Nein</t>
        </is>
      </c>
      <c r="Q419" t="n">
        <v>1</v>
      </c>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n">
        <v>0</v>
      </c>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row>
    <row r="420">
      <c r="A420" t="b">
        <v>1</v>
      </c>
      <c r="B420" t="n">
        <v>392</v>
      </c>
      <c r="C420" t="inlineStr">
        <is>
          <t>L-1526-315328762</t>
        </is>
      </c>
      <c r="D420" t="inlineStr">
        <is>
          <t>1066870888</t>
        </is>
      </c>
      <c r="E420" t="inlineStr">
        <is>
          <t>Aaf</t>
        </is>
      </c>
      <c r="F420" t="inlineStr">
        <is>
          <t>https://portal.dnb.de/opac.htm?method=simpleSearch&amp;cqlMode=true&amp;query=idn%3D1066870888</t>
        </is>
      </c>
      <c r="G420" t="inlineStr">
        <is>
          <t>III 50, 4</t>
        </is>
      </c>
      <c r="H420" t="inlineStr">
        <is>
          <t>III 50, 4</t>
        </is>
      </c>
      <c r="I420" t="inlineStr">
        <is>
          <t>X</t>
        </is>
      </c>
      <c r="J420" t="inlineStr">
        <is>
          <t>Halbledereinband, Schließen, erhabene Buchbeschläge</t>
        </is>
      </c>
      <c r="K420" t="inlineStr">
        <is>
          <t>bis 25 cm</t>
        </is>
      </c>
      <c r="L420" t="inlineStr">
        <is>
          <t>180°</t>
        </is>
      </c>
      <c r="M420" t="inlineStr">
        <is>
          <t>hohler Rücken</t>
        </is>
      </c>
      <c r="N420" t="inlineStr"/>
      <c r="O420" t="inlineStr">
        <is>
          <t>Buchschuh</t>
        </is>
      </c>
      <c r="P420" t="inlineStr">
        <is>
          <t>Nein</t>
        </is>
      </c>
      <c r="Q420" t="n">
        <v>1</v>
      </c>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n">
        <v>0</v>
      </c>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row>
    <row r="421">
      <c r="A421" t="b">
        <v>1</v>
      </c>
      <c r="B421" t="n">
        <v>393</v>
      </c>
      <c r="C421" t="inlineStr">
        <is>
          <t>L-1502-31548747X</t>
        </is>
      </c>
      <c r="D421" t="inlineStr">
        <is>
          <t>1066956871</t>
        </is>
      </c>
      <c r="E421" t="inlineStr">
        <is>
          <t>Aaf</t>
        </is>
      </c>
      <c r="F421" t="inlineStr">
        <is>
          <t>https://portal.dnb.de/opac.htm?method=simpleSearch&amp;cqlMode=true&amp;query=idn%3D1066956871</t>
        </is>
      </c>
      <c r="G421" t="inlineStr">
        <is>
          <t>III 51, 1</t>
        </is>
      </c>
      <c r="H421" t="inlineStr">
        <is>
          <t>III 51, 1</t>
        </is>
      </c>
      <c r="I421" t="inlineStr">
        <is>
          <t>X</t>
        </is>
      </c>
      <c r="J421" t="inlineStr">
        <is>
          <t>Halbledereinband, Schließen, erhabene Buchbeschläge</t>
        </is>
      </c>
      <c r="K421" t="inlineStr">
        <is>
          <t>bis 35 cm</t>
        </is>
      </c>
      <c r="L421" t="inlineStr">
        <is>
          <t>180°</t>
        </is>
      </c>
      <c r="M421" t="inlineStr">
        <is>
          <t>fester Rücken mit Schmuckprägung, Schrift bis in den Falz, stark brüchiges Einbandmaterial</t>
        </is>
      </c>
      <c r="N421" t="inlineStr"/>
      <c r="O421" t="inlineStr">
        <is>
          <t>Kassette</t>
        </is>
      </c>
      <c r="P421" t="inlineStr">
        <is>
          <t>Nein</t>
        </is>
      </c>
      <c r="Q421" t="n">
        <v>3</v>
      </c>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n">
        <v>0</v>
      </c>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row>
    <row r="422">
      <c r="A422" t="b">
        <v>0</v>
      </c>
      <c r="B422" t="n">
        <v>425</v>
      </c>
      <c r="C422" t="inlineStr">
        <is>
          <t>L-1511-164191984</t>
        </is>
      </c>
      <c r="D422" t="inlineStr">
        <is>
          <t>997548614</t>
        </is>
      </c>
      <c r="E422" t="inlineStr"/>
      <c r="F422" t="inlineStr">
        <is>
          <t>https://portal.dnb.de/opac.htm?method=simpleSearch&amp;cqlMode=true&amp;query=idn%3D997548614</t>
        </is>
      </c>
      <c r="G422" t="inlineStr">
        <is>
          <t>III 51, 1 a</t>
        </is>
      </c>
      <c r="H422" t="inlineStr"/>
      <c r="I422" t="inlineStr"/>
      <c r="J422" t="inlineStr">
        <is>
          <t>Halbledereinband, Schließen, erhabene Buchbeschläge</t>
        </is>
      </c>
      <c r="K422" t="inlineStr">
        <is>
          <t>bis 25 cm</t>
        </is>
      </c>
      <c r="L422" t="inlineStr">
        <is>
          <t>80° bis 110°, einseitig digitalisierbar?</t>
        </is>
      </c>
      <c r="M422" t="inlineStr"/>
      <c r="N422" t="inlineStr"/>
      <c r="O422" t="inlineStr">
        <is>
          <t>Kassette</t>
        </is>
      </c>
      <c r="P422" t="inlineStr">
        <is>
          <t>Nein</t>
        </is>
      </c>
      <c r="Q422" t="n">
        <v>2</v>
      </c>
      <c r="R422" t="inlineStr"/>
      <c r="S422" t="inlineStr"/>
      <c r="T422" t="inlineStr"/>
      <c r="U422" t="inlineStr"/>
      <c r="V422" t="inlineStr"/>
      <c r="W422" t="inlineStr"/>
      <c r="X422" t="inlineStr"/>
      <c r="Y422" t="inlineStr"/>
      <c r="Z422" t="inlineStr"/>
      <c r="AA422" t="inlineStr">
        <is>
          <t>HD</t>
        </is>
      </c>
      <c r="AB422" t="inlineStr"/>
      <c r="AC422" t="inlineStr"/>
      <c r="AD422" t="inlineStr">
        <is>
          <t>f</t>
        </is>
      </c>
      <c r="AE422" t="inlineStr"/>
      <c r="AF422" t="inlineStr"/>
      <c r="AG422" t="inlineStr"/>
      <c r="AH422" t="inlineStr"/>
      <c r="AI422" t="inlineStr"/>
      <c r="AJ422" t="inlineStr">
        <is>
          <t>Pa</t>
        </is>
      </c>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is>
          <t>60</t>
        </is>
      </c>
      <c r="AY422" t="inlineStr"/>
      <c r="AZ422" t="inlineStr"/>
      <c r="BA422" t="inlineStr"/>
      <c r="BB422" t="inlineStr">
        <is>
          <t>n</t>
        </is>
      </c>
      <c r="BC422" t="n">
        <v>0</v>
      </c>
      <c r="BD422" t="inlineStr"/>
      <c r="BE422" t="inlineStr"/>
      <c r="BF422" t="inlineStr"/>
      <c r="BG422" t="inlineStr"/>
      <c r="BH422" t="inlineStr"/>
      <c r="BI422" t="inlineStr"/>
      <c r="BJ422" t="inlineStr"/>
      <c r="BK422" t="inlineStr">
        <is>
          <t>Schaden an Ecke stabil</t>
        </is>
      </c>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row>
    <row r="423">
      <c r="A423" t="b">
        <v>1</v>
      </c>
      <c r="B423" t="inlineStr"/>
      <c r="C423" t="inlineStr">
        <is>
          <t>L-1510-785177809</t>
        </is>
      </c>
      <c r="D423" t="inlineStr">
        <is>
          <t>1144984440</t>
        </is>
      </c>
      <c r="E423" t="inlineStr">
        <is>
          <t>Qd</t>
        </is>
      </c>
      <c r="F423" t="inlineStr"/>
      <c r="G423" t="inlineStr">
        <is>
          <t>III 51, 1 a</t>
        </is>
      </c>
      <c r="H423" t="inlineStr">
        <is>
          <t>III 51, 1 a</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row>
    <row r="424">
      <c r="A424" t="b">
        <v>0</v>
      </c>
      <c r="B424" t="n">
        <v>426</v>
      </c>
      <c r="C424" t="inlineStr">
        <is>
          <t>L-1510-16419424X</t>
        </is>
      </c>
      <c r="D424" t="inlineStr">
        <is>
          <t>997550619</t>
        </is>
      </c>
      <c r="E424" t="inlineStr"/>
      <c r="F424" t="inlineStr">
        <is>
          <t>https://portal.dnb.de/opac.htm?method=simpleSearch&amp;cqlMode=true&amp;query=idn%3D997550619</t>
        </is>
      </c>
      <c r="G424" t="inlineStr">
        <is>
          <t>III 51, 1 a (angebunden)</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n">
        <v>0</v>
      </c>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row>
    <row r="425">
      <c r="A425" t="b">
        <v>1</v>
      </c>
      <c r="B425" t="n">
        <v>427</v>
      </c>
      <c r="C425" t="inlineStr">
        <is>
          <t>L-1519-315062428</t>
        </is>
      </c>
      <c r="D425" t="inlineStr">
        <is>
          <t>1066673942</t>
        </is>
      </c>
      <c r="E425" t="inlineStr">
        <is>
          <t>Aaf</t>
        </is>
      </c>
      <c r="F425" t="inlineStr">
        <is>
          <t>https://portal.dnb.de/opac.htm?method=simpleSearch&amp;cqlMode=true&amp;query=idn%3D1066673942</t>
        </is>
      </c>
      <c r="G425" t="inlineStr">
        <is>
          <t>III 51, 1 b</t>
        </is>
      </c>
      <c r="H425" t="inlineStr">
        <is>
          <t>III 51, 1 b</t>
        </is>
      </c>
      <c r="I425" t="inlineStr"/>
      <c r="J425" t="inlineStr">
        <is>
          <t>Ungebunden</t>
        </is>
      </c>
      <c r="K425" t="inlineStr">
        <is>
          <t>bis 25 cm</t>
        </is>
      </c>
      <c r="L425" t="inlineStr">
        <is>
          <t>180°</t>
        </is>
      </c>
      <c r="M425" t="inlineStr"/>
      <c r="N425" t="inlineStr"/>
      <c r="O425" t="inlineStr">
        <is>
          <t>Mappe</t>
        </is>
      </c>
      <c r="P425" t="inlineStr">
        <is>
          <t>Nein</t>
        </is>
      </c>
      <c r="Q425" t="n">
        <v>1</v>
      </c>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n">
        <v>0</v>
      </c>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row>
    <row r="426">
      <c r="A426" t="b">
        <v>1</v>
      </c>
      <c r="B426" t="n">
        <v>394</v>
      </c>
      <c r="C426" t="inlineStr">
        <is>
          <t>L-1506-315494220</t>
        </is>
      </c>
      <c r="D426" t="inlineStr">
        <is>
          <t>1066964017</t>
        </is>
      </c>
      <c r="E426" t="inlineStr">
        <is>
          <t>Aaf</t>
        </is>
      </c>
      <c r="F426" t="inlineStr">
        <is>
          <t>https://portal.dnb.de/opac.htm?method=simpleSearch&amp;cqlMode=true&amp;query=idn%3D1066964017</t>
        </is>
      </c>
      <c r="G426" t="inlineStr">
        <is>
          <t>III 51, 2</t>
        </is>
      </c>
      <c r="H426" t="inlineStr">
        <is>
          <t>III 51, 2</t>
        </is>
      </c>
      <c r="I426" t="inlineStr">
        <is>
          <t>X</t>
        </is>
      </c>
      <c r="J426" t="inlineStr">
        <is>
          <t>Papier- oder Pappeinband</t>
        </is>
      </c>
      <c r="K426" t="inlineStr">
        <is>
          <t>bis 25 cm</t>
        </is>
      </c>
      <c r="L426" t="inlineStr">
        <is>
          <t>180°</t>
        </is>
      </c>
      <c r="M426" t="inlineStr"/>
      <c r="N426" t="inlineStr"/>
      <c r="O426" t="inlineStr">
        <is>
          <t>Mappe</t>
        </is>
      </c>
      <c r="P426" t="inlineStr">
        <is>
          <t>Nein</t>
        </is>
      </c>
      <c r="Q426" t="n">
        <v>3</v>
      </c>
      <c r="R426" t="inlineStr"/>
      <c r="S426" t="inlineStr">
        <is>
          <t>Einband und Buchblock separat</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n">
        <v>0</v>
      </c>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row>
    <row r="427">
      <c r="A427" t="b">
        <v>0</v>
      </c>
      <c r="B427" t="inlineStr"/>
      <c r="C427" t="inlineStr"/>
      <c r="D427" t="inlineStr"/>
      <c r="E427" t="inlineStr"/>
      <c r="F427" t="inlineStr"/>
      <c r="G427" t="inlineStr">
        <is>
          <t>III 51, 3</t>
        </is>
      </c>
      <c r="H427" t="inlineStr"/>
      <c r="I427" t="inlineStr">
        <is>
          <t>X</t>
        </is>
      </c>
      <c r="J427" t="inlineStr">
        <is>
          <t>Halbledereinband</t>
        </is>
      </c>
      <c r="K427" t="inlineStr">
        <is>
          <t>bis 42 cm</t>
        </is>
      </c>
      <c r="L427" t="inlineStr">
        <is>
          <t>180°</t>
        </is>
      </c>
      <c r="M427" t="inlineStr">
        <is>
          <t>hohler Rücken</t>
        </is>
      </c>
      <c r="N427" t="inlineStr"/>
      <c r="O427" t="inlineStr"/>
      <c r="P427" t="inlineStr">
        <is>
          <t>Signaturfahne austauschen</t>
        </is>
      </c>
      <c r="Q427" t="n">
        <v>2</v>
      </c>
      <c r="R427" t="inlineStr"/>
      <c r="S427" t="inlineStr"/>
      <c r="T427" t="inlineStr"/>
      <c r="U427" t="inlineStr"/>
      <c r="V427" t="inlineStr"/>
      <c r="W427" t="inlineStr"/>
      <c r="X427" t="inlineStr"/>
      <c r="Y427" t="inlineStr"/>
      <c r="Z427" t="inlineStr"/>
      <c r="AA427" t="inlineStr">
        <is>
          <t>HL</t>
        </is>
      </c>
      <c r="AB427" t="inlineStr">
        <is>
          <t>x</t>
        </is>
      </c>
      <c r="AC427" t="inlineStr"/>
      <c r="AD427" t="inlineStr">
        <is>
          <t>h/E</t>
        </is>
      </c>
      <c r="AE427" t="inlineStr"/>
      <c r="AF427" t="inlineStr"/>
      <c r="AG427" t="inlineStr"/>
      <c r="AH427" t="inlineStr"/>
      <c r="AI427" t="inlineStr"/>
      <c r="AJ427" t="inlineStr">
        <is>
          <t>Pg</t>
        </is>
      </c>
      <c r="AK427" t="inlineStr">
        <is>
          <t>x</t>
        </is>
      </c>
      <c r="AL427" t="inlineStr"/>
      <c r="AM427" t="inlineStr"/>
      <c r="AN427" t="inlineStr"/>
      <c r="AO427" t="inlineStr"/>
      <c r="AP427" t="inlineStr"/>
      <c r="AQ427" t="inlineStr"/>
      <c r="AR427" t="inlineStr"/>
      <c r="AS427" t="inlineStr"/>
      <c r="AT427" t="inlineStr">
        <is>
          <t>B</t>
        </is>
      </c>
      <c r="AU427" t="inlineStr">
        <is>
          <t>x</t>
        </is>
      </c>
      <c r="AV427" t="inlineStr"/>
      <c r="AW427" t="inlineStr"/>
      <c r="AX427" t="inlineStr">
        <is>
          <t>110</t>
        </is>
      </c>
      <c r="AY427" t="inlineStr"/>
      <c r="AZ427" t="inlineStr"/>
      <c r="BA427" t="inlineStr"/>
      <c r="BB427" t="inlineStr">
        <is>
          <t>n</t>
        </is>
      </c>
      <c r="BC427" t="n">
        <v>0</v>
      </c>
      <c r="BD427" t="inlineStr"/>
      <c r="BE427" t="inlineStr"/>
      <c r="BF427" t="inlineStr"/>
      <c r="BG427" t="inlineStr">
        <is>
          <t>x</t>
        </is>
      </c>
      <c r="BH427" t="inlineStr"/>
      <c r="BI427" t="inlineStr"/>
      <c r="BJ427" t="inlineStr"/>
      <c r="BK427" t="inlineStr">
        <is>
          <t>Schaden ist stabil genug, Rücken hat bereits Teilhülse bekommen</t>
        </is>
      </c>
      <c r="BL427" t="inlineStr">
        <is>
          <t>x 110</t>
        </is>
      </c>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row>
    <row r="428">
      <c r="A428" t="b">
        <v>1</v>
      </c>
      <c r="B428" t="inlineStr"/>
      <c r="C428" t="inlineStr">
        <is>
          <t>L-9999-833741152</t>
        </is>
      </c>
      <c r="D428" t="inlineStr">
        <is>
          <t>1268645311</t>
        </is>
      </c>
      <c r="E428" t="inlineStr">
        <is>
          <t>Aa</t>
        </is>
      </c>
      <c r="F428" t="inlineStr"/>
      <c r="G428" t="inlineStr">
        <is>
          <t>III 51, 3 - Fragm.</t>
        </is>
      </c>
      <c r="H428" t="inlineStr">
        <is>
          <t>III 51, 3 - Fragm.</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row>
    <row r="429">
      <c r="A429" t="b">
        <v>1</v>
      </c>
      <c r="B429" t="n">
        <v>395</v>
      </c>
      <c r="C429" t="inlineStr">
        <is>
          <t>L-1518-31549364X</t>
        </is>
      </c>
      <c r="D429" t="inlineStr">
        <is>
          <t>1066963398</t>
        </is>
      </c>
      <c r="E429" t="inlineStr">
        <is>
          <t>Aaf</t>
        </is>
      </c>
      <c r="F429" t="inlineStr">
        <is>
          <t>https://portal.dnb.de/opac.htm?method=simpleSearch&amp;cqlMode=true&amp;query=idn%3D1066963398</t>
        </is>
      </c>
      <c r="G429" t="inlineStr">
        <is>
          <t>III 51, 4</t>
        </is>
      </c>
      <c r="H429" t="inlineStr">
        <is>
          <t>III 51, 4</t>
        </is>
      </c>
      <c r="I429" t="inlineStr"/>
      <c r="J429" t="inlineStr">
        <is>
          <t>Halbledereinband, Ungebunden, Schließen, erhabene Buchbeschläge</t>
        </is>
      </c>
      <c r="K429" t="inlineStr">
        <is>
          <t>bis 25 cm</t>
        </is>
      </c>
      <c r="L429" t="inlineStr">
        <is>
          <t>180°</t>
        </is>
      </c>
      <c r="M429" t="inlineStr"/>
      <c r="N429" t="inlineStr"/>
      <c r="O429" t="inlineStr">
        <is>
          <t>Kassette</t>
        </is>
      </c>
      <c r="P429" t="inlineStr">
        <is>
          <t>Nein</t>
        </is>
      </c>
      <c r="Q429" t="n">
        <v>3</v>
      </c>
      <c r="R429" t="inlineStr"/>
      <c r="S429" t="inlineStr">
        <is>
          <t>Einband und Lagen separat</t>
        </is>
      </c>
      <c r="T429" t="inlineStr"/>
      <c r="U429" t="inlineStr"/>
      <c r="V429" t="inlineStr"/>
      <c r="W429" t="inlineStr"/>
      <c r="X429" t="inlineStr"/>
      <c r="Y429" t="inlineStr"/>
      <c r="Z429" t="inlineStr"/>
      <c r="AA429" t="inlineStr">
        <is>
          <t>oE</t>
        </is>
      </c>
      <c r="AB429" t="inlineStr"/>
      <c r="AC429" t="inlineStr">
        <is>
          <t>x</t>
        </is>
      </c>
      <c r="AD429" t="inlineStr"/>
      <c r="AE429" t="inlineStr"/>
      <c r="AF429" t="inlineStr"/>
      <c r="AG429" t="inlineStr"/>
      <c r="AH429" t="inlineStr"/>
      <c r="AI429" t="inlineStr"/>
      <c r="AJ429" t="inlineStr">
        <is>
          <t>Pa</t>
        </is>
      </c>
      <c r="AK429" t="inlineStr"/>
      <c r="AL429" t="inlineStr"/>
      <c r="AM429" t="inlineStr"/>
      <c r="AN429" t="inlineStr"/>
      <c r="AO429" t="inlineStr"/>
      <c r="AP429" t="inlineStr"/>
      <c r="AQ429" t="inlineStr"/>
      <c r="AR429" t="inlineStr"/>
      <c r="AS429" t="inlineStr"/>
      <c r="AT429" t="inlineStr">
        <is>
          <t>R</t>
        </is>
      </c>
      <c r="AU429" t="inlineStr">
        <is>
          <t>x</t>
        </is>
      </c>
      <c r="AV429" t="inlineStr"/>
      <c r="AW429" t="inlineStr"/>
      <c r="AX429" t="inlineStr">
        <is>
          <t>180</t>
        </is>
      </c>
      <c r="AY429" t="inlineStr"/>
      <c r="AZ429" t="inlineStr"/>
      <c r="BA429" t="inlineStr"/>
      <c r="BB429" t="inlineStr">
        <is>
          <t>n</t>
        </is>
      </c>
      <c r="BC429" t="n">
        <v>0</v>
      </c>
      <c r="BD429" t="inlineStr"/>
      <c r="BE429" t="inlineStr">
        <is>
          <t>Wellpappe</t>
        </is>
      </c>
      <c r="BF429" t="inlineStr"/>
      <c r="BG429" t="inlineStr"/>
      <c r="BH429" t="inlineStr"/>
      <c r="BI429" t="inlineStr"/>
      <c r="BJ429" t="inlineStr"/>
      <c r="BK429" t="inlineStr">
        <is>
          <t>Einband und Fragmente liegen der Kassette bei</t>
        </is>
      </c>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row>
    <row r="430">
      <c r="A430" t="b">
        <v>1</v>
      </c>
      <c r="B430" t="n">
        <v>456</v>
      </c>
      <c r="C430" t="inlineStr">
        <is>
          <t>L-1519-315183322</t>
        </is>
      </c>
      <c r="D430" t="inlineStr">
        <is>
          <t>1066760713</t>
        </is>
      </c>
      <c r="E430" t="inlineStr">
        <is>
          <t>Aaf</t>
        </is>
      </c>
      <c r="F430" t="inlineStr">
        <is>
          <t>https://portal.dnb.de/opac.htm?method=simpleSearch&amp;cqlMode=true&amp;query=idn%3D1066760713</t>
        </is>
      </c>
      <c r="G430" t="inlineStr">
        <is>
          <t>III 51, 4 a</t>
        </is>
      </c>
      <c r="H430" t="inlineStr">
        <is>
          <t>III 51, 4 a</t>
        </is>
      </c>
      <c r="I430" t="inlineStr"/>
      <c r="J430" t="inlineStr">
        <is>
          <t>Papier- oder Pappeinband</t>
        </is>
      </c>
      <c r="K430" t="inlineStr">
        <is>
          <t>bis 25 cm</t>
        </is>
      </c>
      <c r="L430" t="inlineStr">
        <is>
          <t>180°</t>
        </is>
      </c>
      <c r="M430" t="inlineStr">
        <is>
          <t>fester Rücken mit Schmuckprägung</t>
        </is>
      </c>
      <c r="N430" t="inlineStr"/>
      <c r="O430" t="inlineStr">
        <is>
          <t xml:space="preserve">Papierumschlag </t>
        </is>
      </c>
      <c r="P430" t="inlineStr">
        <is>
          <t>Ja</t>
        </is>
      </c>
      <c r="Q430" t="n">
        <v>0</v>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n">
        <v>0</v>
      </c>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row>
    <row r="431">
      <c r="A431" t="b">
        <v>0</v>
      </c>
      <c r="B431" t="n">
        <v>396</v>
      </c>
      <c r="C431" t="inlineStr">
        <is>
          <t>L-1518-315492163</t>
        </is>
      </c>
      <c r="D431" t="inlineStr">
        <is>
          <t>106696176X</t>
        </is>
      </c>
      <c r="E431" t="inlineStr"/>
      <c r="F431" t="inlineStr">
        <is>
          <t>https://portal.dnb.de/opac.htm?method=simpleSearch&amp;cqlMode=true&amp;query=idn%3D106696176X</t>
        </is>
      </c>
      <c r="G431" t="inlineStr">
        <is>
          <t>III 51, 5</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is>
          <t>DA</t>
        </is>
      </c>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n">
        <v>0</v>
      </c>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row>
    <row r="432">
      <c r="A432" t="b">
        <v>1</v>
      </c>
      <c r="B432" t="n">
        <v>397</v>
      </c>
      <c r="C432" t="inlineStr">
        <is>
          <t>L-1501-31549445X</t>
        </is>
      </c>
      <c r="D432" t="inlineStr">
        <is>
          <t>106696422X</t>
        </is>
      </c>
      <c r="E432" t="inlineStr">
        <is>
          <t>Aaf</t>
        </is>
      </c>
      <c r="F432" t="inlineStr">
        <is>
          <t>https://portal.dnb.de/opac.htm?method=simpleSearch&amp;cqlMode=true&amp;query=idn%3D106696422X</t>
        </is>
      </c>
      <c r="G432" t="inlineStr">
        <is>
          <t>III 51, 6</t>
        </is>
      </c>
      <c r="H432" t="inlineStr">
        <is>
          <t>III 51, 6</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n">
        <v>0</v>
      </c>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row>
    <row r="433">
      <c r="A433" t="b">
        <v>0</v>
      </c>
      <c r="B433" t="n">
        <v>398</v>
      </c>
      <c r="C433" t="inlineStr">
        <is>
          <t>L-1517-163740925</t>
        </is>
      </c>
      <c r="D433" t="inlineStr">
        <is>
          <t>997383259</t>
        </is>
      </c>
      <c r="E433" t="inlineStr"/>
      <c r="F433" t="inlineStr">
        <is>
          <t>https://portal.dnb.de/opac.htm?method=simpleSearch&amp;cqlMode=true&amp;query=idn%3D997383259</t>
        </is>
      </c>
      <c r="G433" t="inlineStr">
        <is>
          <t>III 51, 7</t>
        </is>
      </c>
      <c r="H433" t="inlineStr"/>
      <c r="I433" t="inlineStr"/>
      <c r="J433" t="inlineStr">
        <is>
          <t>Halbledereinband</t>
        </is>
      </c>
      <c r="K433" t="inlineStr">
        <is>
          <t>bis 25 cm</t>
        </is>
      </c>
      <c r="L433" t="inlineStr">
        <is>
          <t>180°</t>
        </is>
      </c>
      <c r="M433" t="inlineStr">
        <is>
          <t>hohler Rücken</t>
        </is>
      </c>
      <c r="N433" t="inlineStr"/>
      <c r="O433" t="inlineStr"/>
      <c r="P433" t="inlineStr">
        <is>
          <t>Signaturfahne austauschen</t>
        </is>
      </c>
      <c r="Q433" t="n">
        <v>0</v>
      </c>
      <c r="R433" t="inlineStr"/>
      <c r="S433" t="inlineStr"/>
      <c r="T433" t="inlineStr"/>
      <c r="U433" t="inlineStr"/>
      <c r="V433" t="inlineStr"/>
      <c r="W433" t="inlineStr"/>
      <c r="X433" t="inlineStr"/>
      <c r="Y433" t="inlineStr"/>
      <c r="Z433" t="inlineStr"/>
      <c r="AA433" t="inlineStr">
        <is>
          <t>HL</t>
        </is>
      </c>
      <c r="AB433" t="inlineStr"/>
      <c r="AC433" t="inlineStr"/>
      <c r="AD433" t="inlineStr">
        <is>
          <t>h/E</t>
        </is>
      </c>
      <c r="AE433" t="inlineStr"/>
      <c r="AF433" t="inlineStr"/>
      <c r="AG433" t="inlineStr"/>
      <c r="AH433" t="inlineStr"/>
      <c r="AI433" t="inlineStr"/>
      <c r="AJ433" t="inlineStr">
        <is>
          <t>Pa</t>
        </is>
      </c>
      <c r="AK433" t="inlineStr"/>
      <c r="AL433" t="inlineStr"/>
      <c r="AM433" t="inlineStr"/>
      <c r="AN433" t="inlineStr"/>
      <c r="AO433" t="inlineStr"/>
      <c r="AP433" t="inlineStr"/>
      <c r="AQ433" t="inlineStr"/>
      <c r="AR433" t="inlineStr"/>
      <c r="AS433" t="inlineStr"/>
      <c r="AT433" t="inlineStr">
        <is>
          <t>R</t>
        </is>
      </c>
      <c r="AU433" t="inlineStr">
        <is>
          <t>x</t>
        </is>
      </c>
      <c r="AV433" t="inlineStr"/>
      <c r="AW433" t="inlineStr"/>
      <c r="AX433" t="inlineStr">
        <is>
          <t>110</t>
        </is>
      </c>
      <c r="AY433" t="inlineStr"/>
      <c r="AZ433" t="inlineStr"/>
      <c r="BA433" t="inlineStr"/>
      <c r="BB433" t="inlineStr">
        <is>
          <t>n</t>
        </is>
      </c>
      <c r="BC433" t="n">
        <v>0</v>
      </c>
      <c r="BD433" t="inlineStr"/>
      <c r="BE433" t="inlineStr"/>
      <c r="BF433" t="inlineStr"/>
      <c r="BG433" t="inlineStr"/>
      <c r="BH433" t="inlineStr"/>
      <c r="BI433" t="inlineStr"/>
      <c r="BJ433" t="inlineStr"/>
      <c r="BK433" t="inlineStr">
        <is>
          <t>Schaden stabil</t>
        </is>
      </c>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row>
    <row r="434">
      <c r="A434" t="b">
        <v>0</v>
      </c>
      <c r="B434" t="n">
        <v>399</v>
      </c>
      <c r="C434" t="inlineStr">
        <is>
          <t>L-1506-315494603</t>
        </is>
      </c>
      <c r="D434" t="inlineStr">
        <is>
          <t>1066964378</t>
        </is>
      </c>
      <c r="E434" t="inlineStr"/>
      <c r="F434" t="inlineStr">
        <is>
          <t>https://portal.dnb.de/opac.htm?method=simpleSearch&amp;cqlMode=true&amp;query=idn%3D1066964378</t>
        </is>
      </c>
      <c r="G434" t="inlineStr">
        <is>
          <t>III 51, 8</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is>
          <t>DA</t>
        </is>
      </c>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n">
        <v>0</v>
      </c>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row>
    <row r="435">
      <c r="A435" t="b">
        <v>1</v>
      </c>
      <c r="B435" t="n">
        <v>457</v>
      </c>
      <c r="C435" t="inlineStr">
        <is>
          <t>L-1501-168303590</t>
        </is>
      </c>
      <c r="D435" t="inlineStr">
        <is>
          <t>999408836</t>
        </is>
      </c>
      <c r="E435" t="inlineStr">
        <is>
          <t>Aal</t>
        </is>
      </c>
      <c r="F435" t="inlineStr">
        <is>
          <t>https://portal.dnb.de/opac.htm?method=simpleSearch&amp;cqlMode=true&amp;query=idn%3D999408836</t>
        </is>
      </c>
      <c r="G435" t="inlineStr">
        <is>
          <t>III 51, 8 a</t>
        </is>
      </c>
      <c r="H435" t="inlineStr">
        <is>
          <t>III 51, 8a</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n">
        <v>0</v>
      </c>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row>
    <row r="436">
      <c r="A436" t="b">
        <v>1</v>
      </c>
      <c r="B436" t="n">
        <v>400</v>
      </c>
      <c r="C436" t="inlineStr">
        <is>
          <t>L-1513-315494417</t>
        </is>
      </c>
      <c r="D436" t="inlineStr">
        <is>
          <t>106696419X</t>
        </is>
      </c>
      <c r="E436" t="inlineStr">
        <is>
          <t>Aaf</t>
        </is>
      </c>
      <c r="F436" t="inlineStr">
        <is>
          <t>https://portal.dnb.de/opac.htm?method=simpleSearch&amp;cqlMode=true&amp;query=idn%3D106696419X</t>
        </is>
      </c>
      <c r="G436" t="inlineStr">
        <is>
          <t>III 51, 9</t>
        </is>
      </c>
      <c r="H436" t="inlineStr">
        <is>
          <t>III 51, 9</t>
        </is>
      </c>
      <c r="I436" t="inlineStr"/>
      <c r="J436" t="inlineStr">
        <is>
          <t>Gewebeeinband, Schließen, erhabene Buchbeschläge</t>
        </is>
      </c>
      <c r="K436" t="inlineStr">
        <is>
          <t>bis 25 cm</t>
        </is>
      </c>
      <c r="L436" t="inlineStr">
        <is>
          <t>180°</t>
        </is>
      </c>
      <c r="M436" t="inlineStr">
        <is>
          <t>hohler Rücken</t>
        </is>
      </c>
      <c r="N436" t="inlineStr"/>
      <c r="O436" t="inlineStr">
        <is>
          <t>Buchschuh</t>
        </is>
      </c>
      <c r="P436" t="inlineStr">
        <is>
          <t>Nein</t>
        </is>
      </c>
      <c r="Q436" t="n">
        <v>0</v>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n">
        <v>0</v>
      </c>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row>
    <row r="437">
      <c r="A437" t="b">
        <v>1</v>
      </c>
      <c r="B437" t="n">
        <v>458</v>
      </c>
      <c r="C437" t="inlineStr">
        <is>
          <t>L-1511-154678511</t>
        </is>
      </c>
      <c r="D437" t="inlineStr">
        <is>
          <t>994182236</t>
        </is>
      </c>
      <c r="E437" t="inlineStr">
        <is>
          <t>Aal</t>
        </is>
      </c>
      <c r="F437" t="inlineStr">
        <is>
          <t>https://portal.dnb.de/opac.htm?method=simpleSearch&amp;cqlMode=true&amp;query=idn%3D994182236</t>
        </is>
      </c>
      <c r="G437" t="inlineStr">
        <is>
          <t>III 51, 9 a</t>
        </is>
      </c>
      <c r="H437" t="inlineStr">
        <is>
          <t>III 51, 9a</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n">
        <v>0</v>
      </c>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row>
    <row r="438">
      <c r="A438" t="b">
        <v>1</v>
      </c>
      <c r="B438" t="n">
        <v>459</v>
      </c>
      <c r="C438" t="inlineStr">
        <is>
          <t>L-1509-167327569</t>
        </is>
      </c>
      <c r="D438" t="inlineStr">
        <is>
          <t>999002953</t>
        </is>
      </c>
      <c r="E438" t="inlineStr">
        <is>
          <t>Aal</t>
        </is>
      </c>
      <c r="F438" t="inlineStr">
        <is>
          <t>https://portal.dnb.de/opac.htm?method=simpleSearch&amp;cqlMode=true&amp;query=idn%3D999002953</t>
        </is>
      </c>
      <c r="G438" t="inlineStr">
        <is>
          <t>III 51, 9 b</t>
        </is>
      </c>
      <c r="H438" t="inlineStr">
        <is>
          <t>III 51, 9 b</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n">
        <v>0</v>
      </c>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row>
    <row r="439">
      <c r="A439" t="b">
        <v>1</v>
      </c>
      <c r="B439" t="n">
        <v>401</v>
      </c>
      <c r="C439" t="inlineStr">
        <is>
          <t>L-1515-31549459X</t>
        </is>
      </c>
      <c r="D439" t="inlineStr">
        <is>
          <t>106696436X</t>
        </is>
      </c>
      <c r="E439" t="inlineStr">
        <is>
          <t>Aaf</t>
        </is>
      </c>
      <c r="F439" t="inlineStr">
        <is>
          <t>https://portal.dnb.de/opac.htm?method=simpleSearch&amp;cqlMode=true&amp;query=idn%3D106696436X</t>
        </is>
      </c>
      <c r="G439" t="inlineStr">
        <is>
          <t>III 51, 10</t>
        </is>
      </c>
      <c r="H439" t="inlineStr">
        <is>
          <t>III 51, 10</t>
        </is>
      </c>
      <c r="I439" t="inlineStr">
        <is>
          <t>X</t>
        </is>
      </c>
      <c r="J439" t="inlineStr">
        <is>
          <t>Halbledereinband, Schließen, erhabene Buchbeschläge</t>
        </is>
      </c>
      <c r="K439" t="inlineStr">
        <is>
          <t>bis 35 cm</t>
        </is>
      </c>
      <c r="L439" t="inlineStr">
        <is>
          <t>180°</t>
        </is>
      </c>
      <c r="M439" t="inlineStr">
        <is>
          <t>Schrift bis in den Falz, fester Rücken mit Schmuckprägung, stark brüchiges Einbandmaterial</t>
        </is>
      </c>
      <c r="N439" t="inlineStr"/>
      <c r="O439" t="inlineStr">
        <is>
          <t>Kassette</t>
        </is>
      </c>
      <c r="P439" t="inlineStr">
        <is>
          <t>Nein</t>
        </is>
      </c>
      <c r="Q439" t="n">
        <v>3</v>
      </c>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n">
        <v>0</v>
      </c>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row>
    <row r="440">
      <c r="A440" t="b">
        <v>1</v>
      </c>
      <c r="B440" t="n">
        <v>402</v>
      </c>
      <c r="C440" t="inlineStr">
        <is>
          <t>L-1516-315494476</t>
        </is>
      </c>
      <c r="D440" t="inlineStr">
        <is>
          <t>1066964246</t>
        </is>
      </c>
      <c r="E440" t="inlineStr">
        <is>
          <t>Aaf</t>
        </is>
      </c>
      <c r="F440" t="inlineStr">
        <is>
          <t>https://portal.dnb.de/opac.htm?method=simpleSearch&amp;cqlMode=true&amp;query=idn%3D1066964246</t>
        </is>
      </c>
      <c r="G440" t="inlineStr">
        <is>
          <t>III 51, 11</t>
        </is>
      </c>
      <c r="H440" t="inlineStr">
        <is>
          <t>III 51, 11</t>
        </is>
      </c>
      <c r="I440" t="inlineStr"/>
      <c r="J440" t="inlineStr"/>
      <c r="K440" t="inlineStr">
        <is>
          <t>bis 25 cm</t>
        </is>
      </c>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is>
          <t>oE</t>
        </is>
      </c>
      <c r="AB440" t="inlineStr"/>
      <c r="AC440" t="inlineStr">
        <is>
          <t>x</t>
        </is>
      </c>
      <c r="AD440" t="inlineStr"/>
      <c r="AE440" t="inlineStr"/>
      <c r="AF440" t="inlineStr"/>
      <c r="AG440" t="inlineStr"/>
      <c r="AH440" t="inlineStr"/>
      <c r="AI440" t="inlineStr"/>
      <c r="AJ440" t="inlineStr">
        <is>
          <t>Pa</t>
        </is>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is>
          <t>nur 110</t>
        </is>
      </c>
      <c r="AY440" t="inlineStr"/>
      <c r="AZ440" t="inlineStr"/>
      <c r="BA440" t="inlineStr"/>
      <c r="BB440" t="inlineStr">
        <is>
          <t>n</t>
        </is>
      </c>
      <c r="BC440" t="n">
        <v>0</v>
      </c>
      <c r="BD440" t="inlineStr"/>
      <c r="BE440" t="inlineStr">
        <is>
          <t>Wellpappe</t>
        </is>
      </c>
      <c r="BF440" t="inlineStr"/>
      <c r="BG440" t="inlineStr"/>
      <c r="BH440" t="inlineStr"/>
      <c r="BI440" t="inlineStr"/>
      <c r="BJ440" t="inlineStr"/>
      <c r="BK440" t="inlineStr">
        <is>
          <t>Einbandfragmente in der Kassette beiliegend</t>
        </is>
      </c>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row>
    <row r="441">
      <c r="A441" t="b">
        <v>0</v>
      </c>
      <c r="B441" t="n">
        <v>403</v>
      </c>
      <c r="C441" t="inlineStr">
        <is>
          <t>L-1518-315491965</t>
        </is>
      </c>
      <c r="D441" t="inlineStr">
        <is>
          <t>1066961573</t>
        </is>
      </c>
      <c r="E441" t="inlineStr"/>
      <c r="F441" t="inlineStr">
        <is>
          <t>https://portal.dnb.de/opac.htm?method=simpleSearch&amp;cqlMode=true&amp;query=idn%3D1066961573</t>
        </is>
      </c>
      <c r="G441" t="inlineStr">
        <is>
          <t>III 51, 12</t>
        </is>
      </c>
      <c r="H441" t="inlineStr"/>
      <c r="I441" t="inlineStr"/>
      <c r="J441" t="inlineStr">
        <is>
          <t>Broschur</t>
        </is>
      </c>
      <c r="K441" t="inlineStr"/>
      <c r="L441" t="inlineStr"/>
      <c r="M441" t="inlineStr"/>
      <c r="N441" t="inlineStr"/>
      <c r="O441" t="inlineStr"/>
      <c r="P441" t="inlineStr"/>
      <c r="Q441" t="inlineStr"/>
      <c r="R441" t="inlineStr"/>
      <c r="S441" t="inlineStr">
        <is>
          <t>Band in Ausstellung</t>
        </is>
      </c>
      <c r="T441" t="inlineStr"/>
      <c r="U441" t="inlineStr"/>
      <c r="V441" t="inlineStr">
        <is>
          <t>DA</t>
        </is>
      </c>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n">
        <v>0</v>
      </c>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row>
    <row r="442">
      <c r="A442" t="b">
        <v>1</v>
      </c>
      <c r="B442" t="n">
        <v>428</v>
      </c>
      <c r="C442" t="inlineStr">
        <is>
          <t>L-1519-315059117</t>
        </is>
      </c>
      <c r="D442" t="inlineStr">
        <is>
          <t>106667051X</t>
        </is>
      </c>
      <c r="E442" t="inlineStr">
        <is>
          <t>Aaf</t>
        </is>
      </c>
      <c r="F442" t="inlineStr">
        <is>
          <t>https://portal.dnb.de/opac.htm?method=simpleSearch&amp;cqlMode=true&amp;query=idn%3D106667051X</t>
        </is>
      </c>
      <c r="G442" t="inlineStr">
        <is>
          <t>III 51, 12 a</t>
        </is>
      </c>
      <c r="H442" t="inlineStr">
        <is>
          <t>III 51, 12 a</t>
        </is>
      </c>
      <c r="I442" t="inlineStr"/>
      <c r="J442" t="inlineStr"/>
      <c r="K442" t="inlineStr">
        <is>
          <t>bis 25 cm</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is>
          <t>Br</t>
        </is>
      </c>
      <c r="AB442" t="inlineStr"/>
      <c r="AC442" t="inlineStr"/>
      <c r="AD442" t="inlineStr">
        <is>
          <t>f</t>
        </is>
      </c>
      <c r="AE442" t="inlineStr"/>
      <c r="AF442" t="inlineStr"/>
      <c r="AG442" t="inlineStr"/>
      <c r="AH442" t="inlineStr"/>
      <c r="AI442" t="inlineStr"/>
      <c r="AJ442" t="inlineStr">
        <is>
          <t>Pa</t>
        </is>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is>
          <t>180</t>
        </is>
      </c>
      <c r="AY442" t="inlineStr"/>
      <c r="AZ442" t="inlineStr"/>
      <c r="BA442" t="inlineStr"/>
      <c r="BB442" t="inlineStr">
        <is>
          <t>n</t>
        </is>
      </c>
      <c r="BC442" t="n">
        <v>0</v>
      </c>
      <c r="BD442" t="inlineStr"/>
      <c r="BE442" t="inlineStr"/>
      <c r="BF442" t="inlineStr"/>
      <c r="BG442" t="inlineStr"/>
      <c r="BH442" t="inlineStr">
        <is>
          <t>x</t>
        </is>
      </c>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row>
    <row r="443">
      <c r="A443" t="b">
        <v>1</v>
      </c>
      <c r="B443" t="n">
        <v>404</v>
      </c>
      <c r="C443" t="inlineStr">
        <is>
          <t>L-1520-315466057</t>
        </is>
      </c>
      <c r="D443" t="inlineStr">
        <is>
          <t>106693827X</t>
        </is>
      </c>
      <c r="E443" t="inlineStr">
        <is>
          <t>Aaf</t>
        </is>
      </c>
      <c r="F443" t="inlineStr">
        <is>
          <t>https://portal.dnb.de/opac.htm?method=simpleSearch&amp;cqlMode=true&amp;query=idn%3D106693827X</t>
        </is>
      </c>
      <c r="G443" t="inlineStr">
        <is>
          <t>III 51, 13</t>
        </is>
      </c>
      <c r="H443" t="inlineStr">
        <is>
          <t>III 51, 13</t>
        </is>
      </c>
      <c r="I443" t="inlineStr">
        <is>
          <t>X</t>
        </is>
      </c>
      <c r="J443" t="inlineStr">
        <is>
          <t>Pergamentband, Schließen, erhabene Buchbeschläge</t>
        </is>
      </c>
      <c r="K443" t="inlineStr">
        <is>
          <t>bis 25 cm</t>
        </is>
      </c>
      <c r="L443" t="inlineStr">
        <is>
          <t>180°</t>
        </is>
      </c>
      <c r="M443" t="inlineStr"/>
      <c r="N443" t="inlineStr"/>
      <c r="O443" t="inlineStr">
        <is>
          <t>Archivkarton</t>
        </is>
      </c>
      <c r="P443" t="inlineStr">
        <is>
          <t>Nein</t>
        </is>
      </c>
      <c r="Q443" t="n">
        <v>3</v>
      </c>
      <c r="R443" t="inlineStr"/>
      <c r="S443" t="inlineStr">
        <is>
          <t>Block und Einband zusammenfügen</t>
        </is>
      </c>
      <c r="T443" t="inlineStr"/>
      <c r="U443" t="inlineStr"/>
      <c r="V443" t="inlineStr"/>
      <c r="W443" t="inlineStr"/>
      <c r="X443" t="inlineStr"/>
      <c r="Y443" t="inlineStr"/>
      <c r="Z443" t="inlineStr"/>
      <c r="AA443" t="inlineStr">
        <is>
          <t>oE</t>
        </is>
      </c>
      <c r="AB443" t="inlineStr"/>
      <c r="AC443" t="inlineStr">
        <is>
          <t>x</t>
        </is>
      </c>
      <c r="AD443" t="inlineStr"/>
      <c r="AE443" t="inlineStr"/>
      <c r="AF443" t="inlineStr"/>
      <c r="AG443" t="inlineStr"/>
      <c r="AH443" t="inlineStr"/>
      <c r="AI443" t="inlineStr"/>
      <c r="AJ443" t="inlineStr">
        <is>
          <t>Pa</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is>
          <t>180</t>
        </is>
      </c>
      <c r="AY443" t="inlineStr"/>
      <c r="AZ443" t="inlineStr"/>
      <c r="BA443" t="inlineStr"/>
      <c r="BB443" t="inlineStr">
        <is>
          <t>n</t>
        </is>
      </c>
      <c r="BC443" t="n">
        <v>0</v>
      </c>
      <c r="BD443" t="inlineStr"/>
      <c r="BE443" t="inlineStr"/>
      <c r="BF443" t="inlineStr"/>
      <c r="BG443" t="inlineStr"/>
      <c r="BH443" t="inlineStr">
        <is>
          <t>x</t>
        </is>
      </c>
      <c r="BI443" t="inlineStr"/>
      <c r="BJ443" t="inlineStr"/>
      <c r="BK443" t="inlineStr">
        <is>
          <t>Einband liegt der Mappe bei</t>
        </is>
      </c>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row>
    <row r="444">
      <c r="A444" t="b">
        <v>1</v>
      </c>
      <c r="B444" t="n">
        <v>429</v>
      </c>
      <c r="C444" t="inlineStr">
        <is>
          <t>L-1520-175548323</t>
        </is>
      </c>
      <c r="D444" t="inlineStr">
        <is>
          <t>1001772008</t>
        </is>
      </c>
      <c r="E444" t="inlineStr">
        <is>
          <t>Aal</t>
        </is>
      </c>
      <c r="F444" t="inlineStr">
        <is>
          <t>https://portal.dnb.de/opac.htm?method=simpleSearch&amp;cqlMode=true&amp;query=idn%3D1001772008</t>
        </is>
      </c>
      <c r="G444" t="inlineStr">
        <is>
          <t>III 51, 13 a</t>
        </is>
      </c>
      <c r="H444" t="inlineStr">
        <is>
          <t>III 51, 13a</t>
        </is>
      </c>
      <c r="I444" t="inlineStr"/>
      <c r="J444" t="inlineStr"/>
      <c r="K444" t="inlineStr">
        <is>
          <t>bis 25 cm</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is>
          <t>oE</t>
        </is>
      </c>
      <c r="AB444" t="inlineStr"/>
      <c r="AC444" t="inlineStr"/>
      <c r="AD444" t="inlineStr"/>
      <c r="AE444" t="inlineStr"/>
      <c r="AF444" t="inlineStr"/>
      <c r="AG444" t="inlineStr"/>
      <c r="AH444" t="inlineStr"/>
      <c r="AI444" t="inlineStr"/>
      <c r="AJ444" t="inlineStr">
        <is>
          <t>Pa</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is>
          <t>nur 110</t>
        </is>
      </c>
      <c r="AY444" t="inlineStr"/>
      <c r="AZ444" t="inlineStr"/>
      <c r="BA444" t="inlineStr"/>
      <c r="BB444" t="inlineStr">
        <is>
          <t>n</t>
        </is>
      </c>
      <c r="BC444" t="n">
        <v>0</v>
      </c>
      <c r="BD444" t="inlineStr"/>
      <c r="BE444" t="inlineStr"/>
      <c r="BF444" t="inlineStr"/>
      <c r="BG444" t="inlineStr"/>
      <c r="BH444" t="inlineStr">
        <is>
          <t>x</t>
        </is>
      </c>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row>
    <row r="445">
      <c r="A445" t="b">
        <v>1</v>
      </c>
      <c r="B445" t="n">
        <v>405</v>
      </c>
      <c r="C445" t="inlineStr">
        <is>
          <t>L-1522-315490810</t>
        </is>
      </c>
      <c r="D445" t="inlineStr">
        <is>
          <t>1066960321</t>
        </is>
      </c>
      <c r="E445" t="inlineStr">
        <is>
          <t>Aaf</t>
        </is>
      </c>
      <c r="F445" t="inlineStr">
        <is>
          <t>https://portal.dnb.de/opac.htm?method=simpleSearch&amp;cqlMode=true&amp;query=idn%3D1066960321</t>
        </is>
      </c>
      <c r="G445" t="inlineStr">
        <is>
          <t>III 51, 14</t>
        </is>
      </c>
      <c r="H445" t="inlineStr">
        <is>
          <t>III 51, 14</t>
        </is>
      </c>
      <c r="I445" t="inlineStr"/>
      <c r="J445" t="inlineStr"/>
      <c r="K445" t="inlineStr">
        <is>
          <t>bis 25 cm</t>
        </is>
      </c>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is>
          <t>G</t>
        </is>
      </c>
      <c r="AB445" t="inlineStr">
        <is>
          <t>x</t>
        </is>
      </c>
      <c r="AC445" t="inlineStr"/>
      <c r="AD445" t="inlineStr">
        <is>
          <t>h/E</t>
        </is>
      </c>
      <c r="AE445" t="inlineStr"/>
      <c r="AF445" t="inlineStr"/>
      <c r="AG445" t="inlineStr"/>
      <c r="AH445" t="inlineStr"/>
      <c r="AI445" t="inlineStr"/>
      <c r="AJ445" t="inlineStr">
        <is>
          <t>Pa</t>
        </is>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is>
          <t>110</t>
        </is>
      </c>
      <c r="AY445" t="inlineStr"/>
      <c r="AZ445" t="inlineStr"/>
      <c r="BA445" t="inlineStr"/>
      <c r="BB445" t="inlineStr">
        <is>
          <t>n</t>
        </is>
      </c>
      <c r="BC445" t="n">
        <v>0</v>
      </c>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row>
    <row r="446">
      <c r="A446" t="b">
        <v>1</v>
      </c>
      <c r="B446" t="n">
        <v>406</v>
      </c>
      <c r="C446" t="inlineStr">
        <is>
          <t>L-1523-315490624</t>
        </is>
      </c>
      <c r="D446" t="inlineStr">
        <is>
          <t>1066960100</t>
        </is>
      </c>
      <c r="E446" t="inlineStr">
        <is>
          <t>Aaf</t>
        </is>
      </c>
      <c r="F446" t="inlineStr">
        <is>
          <t>https://portal.dnb.de/opac.htm?method=simpleSearch&amp;cqlMode=true&amp;query=idn%3D1066960100</t>
        </is>
      </c>
      <c r="G446" t="inlineStr">
        <is>
          <t>III 51, 15</t>
        </is>
      </c>
      <c r="H446" t="inlineStr">
        <is>
          <t>III 51, 15</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n">
        <v>0</v>
      </c>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row>
    <row r="447">
      <c r="A447" t="b">
        <v>1</v>
      </c>
      <c r="B447" t="n">
        <v>407</v>
      </c>
      <c r="C447" t="inlineStr">
        <is>
          <t>L-1523-315329297</t>
        </is>
      </c>
      <c r="D447" t="inlineStr">
        <is>
          <t>1066871515</t>
        </is>
      </c>
      <c r="E447" t="inlineStr">
        <is>
          <t>Aaf</t>
        </is>
      </c>
      <c r="F447" t="inlineStr">
        <is>
          <t>https://portal.dnb.de/opac.htm?method=simpleSearch&amp;cqlMode=true&amp;query=idn%3D1066871515</t>
        </is>
      </c>
      <c r="G447" t="inlineStr">
        <is>
          <t>III 51, 16</t>
        </is>
      </c>
      <c r="H447" t="inlineStr">
        <is>
          <t>III 51, 16</t>
        </is>
      </c>
      <c r="I447" t="inlineStr"/>
      <c r="J447" t="inlineStr"/>
      <c r="K447" t="inlineStr">
        <is>
          <t>bis 25 cm</t>
        </is>
      </c>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is>
          <t>Pa</t>
        </is>
      </c>
      <c r="AB447" t="inlineStr">
        <is>
          <t>x</t>
        </is>
      </c>
      <c r="AC447" t="inlineStr"/>
      <c r="AD447" t="inlineStr">
        <is>
          <t>h/E</t>
        </is>
      </c>
      <c r="AE447" t="inlineStr"/>
      <c r="AF447" t="inlineStr"/>
      <c r="AG447" t="inlineStr"/>
      <c r="AH447" t="inlineStr"/>
      <c r="AI447" t="inlineStr"/>
      <c r="AJ447" t="inlineStr">
        <is>
          <t>Pa</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is>
          <t>180</t>
        </is>
      </c>
      <c r="AY447" t="inlineStr"/>
      <c r="AZ447" t="inlineStr"/>
      <c r="BA447" t="inlineStr"/>
      <c r="BB447" t="inlineStr">
        <is>
          <t>n</t>
        </is>
      </c>
      <c r="BC447" t="n">
        <v>0</v>
      </c>
      <c r="BD447" t="inlineStr"/>
      <c r="BE447" t="inlineStr">
        <is>
          <t>Wellpappe</t>
        </is>
      </c>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row>
    <row r="448">
      <c r="A448" t="b">
        <v>1</v>
      </c>
      <c r="B448" t="n">
        <v>430</v>
      </c>
      <c r="C448" t="inlineStr">
        <is>
          <t>L-1524-164333304</t>
        </is>
      </c>
      <c r="D448" t="inlineStr">
        <is>
          <t>997608625</t>
        </is>
      </c>
      <c r="E448" t="inlineStr">
        <is>
          <t>Aal</t>
        </is>
      </c>
      <c r="F448" t="inlineStr">
        <is>
          <t>https://portal.dnb.de/opac.htm?method=simpleSearch&amp;cqlMode=true&amp;query=idn%3D997608625</t>
        </is>
      </c>
      <c r="G448" t="inlineStr">
        <is>
          <t>III 51, 16 a</t>
        </is>
      </c>
      <c r="H448" t="inlineStr">
        <is>
          <t>III 51, 16 a</t>
        </is>
      </c>
      <c r="I448" t="inlineStr"/>
      <c r="J448" t="inlineStr">
        <is>
          <t>Broschur</t>
        </is>
      </c>
      <c r="K448" t="inlineStr">
        <is>
          <t>bis 25 cm</t>
        </is>
      </c>
      <c r="L448" t="inlineStr">
        <is>
          <t>180°</t>
        </is>
      </c>
      <c r="M448" t="inlineStr"/>
      <c r="N448" t="inlineStr"/>
      <c r="O448" t="inlineStr">
        <is>
          <t>Archivkarton</t>
        </is>
      </c>
      <c r="P448" t="inlineStr">
        <is>
          <t>Nein, Signaturfahne austauschen</t>
        </is>
      </c>
      <c r="Q448" t="n">
        <v>0</v>
      </c>
      <c r="R448" t="inlineStr"/>
      <c r="S448" t="inlineStr"/>
      <c r="T448" t="inlineStr"/>
      <c r="U448" t="inlineStr"/>
      <c r="V448" t="inlineStr"/>
      <c r="W448" t="inlineStr"/>
      <c r="X448" t="inlineStr"/>
      <c r="Y448" t="inlineStr"/>
      <c r="Z448" t="inlineStr"/>
      <c r="AA448" t="inlineStr">
        <is>
          <t>oE</t>
        </is>
      </c>
      <c r="AB448" t="inlineStr"/>
      <c r="AC448" t="inlineStr"/>
      <c r="AD448" t="inlineStr"/>
      <c r="AE448" t="inlineStr"/>
      <c r="AF448" t="inlineStr"/>
      <c r="AG448" t="inlineStr"/>
      <c r="AH448" t="inlineStr"/>
      <c r="AI448" t="inlineStr"/>
      <c r="AJ448" t="inlineStr">
        <is>
          <t>Pa</t>
        </is>
      </c>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is>
          <t>nur 110</t>
        </is>
      </c>
      <c r="AY448" t="inlineStr"/>
      <c r="AZ448" t="inlineStr"/>
      <c r="BA448" t="inlineStr"/>
      <c r="BB448" t="inlineStr">
        <is>
          <t>n</t>
        </is>
      </c>
      <c r="BC448" t="n">
        <v>0</v>
      </c>
      <c r="BD448" t="inlineStr"/>
      <c r="BE448" t="inlineStr"/>
      <c r="BF448" t="inlineStr"/>
      <c r="BG448" t="inlineStr"/>
      <c r="BH448" t="inlineStr">
        <is>
          <t>x</t>
        </is>
      </c>
      <c r="BI448" t="inlineStr"/>
      <c r="BJ448" t="inlineStr"/>
      <c r="BK448" t="inlineStr">
        <is>
          <t>Einband im Umschlag daneben</t>
        </is>
      </c>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row>
    <row r="449">
      <c r="A449" t="b">
        <v>1</v>
      </c>
      <c r="B449" t="n">
        <v>408</v>
      </c>
      <c r="C449" t="inlineStr">
        <is>
          <t>L-1525-315491426</t>
        </is>
      </c>
      <c r="D449" t="inlineStr">
        <is>
          <t>1066960976</t>
        </is>
      </c>
      <c r="E449" t="inlineStr">
        <is>
          <t>Aaf</t>
        </is>
      </c>
      <c r="F449" t="inlineStr">
        <is>
          <t>https://portal.dnb.de/opac.htm?method=simpleSearch&amp;cqlMode=true&amp;query=idn%3D1066960976</t>
        </is>
      </c>
      <c r="G449" t="inlineStr">
        <is>
          <t>III 51, 17</t>
        </is>
      </c>
      <c r="H449" t="inlineStr">
        <is>
          <t>III 51, 17</t>
        </is>
      </c>
      <c r="I449" t="inlineStr"/>
      <c r="J449" t="inlineStr"/>
      <c r="K449" t="inlineStr">
        <is>
          <t>bis 25 cm</t>
        </is>
      </c>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is>
          <t>HPg</t>
        </is>
      </c>
      <c r="AB449" t="inlineStr"/>
      <c r="AC449" t="inlineStr"/>
      <c r="AD449" t="inlineStr">
        <is>
          <t>h/E</t>
        </is>
      </c>
      <c r="AE449" t="inlineStr"/>
      <c r="AF449" t="inlineStr"/>
      <c r="AG449" t="inlineStr"/>
      <c r="AH449" t="inlineStr"/>
      <c r="AI449" t="inlineStr"/>
      <c r="AJ449" t="inlineStr">
        <is>
          <t>Pa</t>
        </is>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is>
          <t>110</t>
        </is>
      </c>
      <c r="AY449" t="inlineStr"/>
      <c r="AZ449" t="inlineStr"/>
      <c r="BA449" t="inlineStr"/>
      <c r="BB449" t="inlineStr">
        <is>
          <t>ja vor</t>
        </is>
      </c>
      <c r="BC449" t="n">
        <v>0.5</v>
      </c>
      <c r="BD449" t="inlineStr"/>
      <c r="BE449" t="inlineStr"/>
      <c r="BF449" t="inlineStr"/>
      <c r="BG449" t="inlineStr"/>
      <c r="BH449" t="inlineStr"/>
      <c r="BI449" t="inlineStr"/>
      <c r="BJ449" t="inlineStr"/>
      <c r="BK449" t="inlineStr"/>
      <c r="BL449" t="inlineStr"/>
      <c r="BM449" t="inlineStr"/>
      <c r="BN449" t="inlineStr">
        <is>
          <t>x</t>
        </is>
      </c>
      <c r="BO449" t="inlineStr"/>
      <c r="BP449" t="inlineStr">
        <is>
          <t>x</t>
        </is>
      </c>
      <c r="BQ449" t="inlineStr"/>
      <c r="BR449" t="inlineStr"/>
      <c r="BS449" t="inlineStr"/>
      <c r="BT449" t="inlineStr"/>
      <c r="BU449" t="inlineStr"/>
      <c r="BV449" t="inlineStr"/>
      <c r="BW449" t="inlineStr"/>
      <c r="BX449" t="inlineStr"/>
      <c r="BY449" t="inlineStr"/>
      <c r="BZ449" t="inlineStr"/>
      <c r="CA449" t="n">
        <v>0.5</v>
      </c>
      <c r="CB449" t="inlineStr">
        <is>
          <t>Pg am Rücken fixieren und mit JP überfangen</t>
        </is>
      </c>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row>
    <row r="450">
      <c r="A450" t="b">
        <v>1</v>
      </c>
      <c r="B450" t="n">
        <v>409</v>
      </c>
      <c r="C450" t="inlineStr">
        <is>
          <t>L-1510-315491833</t>
        </is>
      </c>
      <c r="D450" t="inlineStr">
        <is>
          <t>1066961441</t>
        </is>
      </c>
      <c r="E450" t="inlineStr">
        <is>
          <t>Aaf</t>
        </is>
      </c>
      <c r="F450" t="inlineStr">
        <is>
          <t>https://portal.dnb.de/opac.htm?method=simpleSearch&amp;cqlMode=true&amp;query=idn%3D1066961441</t>
        </is>
      </c>
      <c r="G450" t="inlineStr">
        <is>
          <t>III 51, 18</t>
        </is>
      </c>
      <c r="H450" t="inlineStr">
        <is>
          <t>III 51, 18</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n">
        <v>0</v>
      </c>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row>
    <row r="451">
      <c r="A451" t="b">
        <v>1</v>
      </c>
      <c r="B451" t="n">
        <v>431</v>
      </c>
      <c r="C451" t="inlineStr">
        <is>
          <t>L-1521-159366895</t>
        </is>
      </c>
      <c r="D451" t="inlineStr">
        <is>
          <t>995382867</t>
        </is>
      </c>
      <c r="E451" t="inlineStr">
        <is>
          <t>Aal</t>
        </is>
      </c>
      <c r="F451" t="inlineStr">
        <is>
          <t>https://portal.dnb.de/opac.htm?method=simpleSearch&amp;cqlMode=true&amp;query=idn%3D995382867</t>
        </is>
      </c>
      <c r="G451" t="inlineStr">
        <is>
          <t>III 51, 18 a</t>
        </is>
      </c>
      <c r="H451" t="inlineStr">
        <is>
          <t>III 51, 18a</t>
        </is>
      </c>
      <c r="I451" t="inlineStr"/>
      <c r="J451" t="inlineStr">
        <is>
          <t>Papier- oder Pappeinband</t>
        </is>
      </c>
      <c r="K451" t="inlineStr">
        <is>
          <t>bis 25 cm</t>
        </is>
      </c>
      <c r="L451" t="inlineStr">
        <is>
          <t>180°</t>
        </is>
      </c>
      <c r="M451" t="inlineStr"/>
      <c r="N451" t="inlineStr"/>
      <c r="O451" t="inlineStr">
        <is>
          <t>Archivkarton</t>
        </is>
      </c>
      <c r="P451" t="inlineStr">
        <is>
          <t>Nein</t>
        </is>
      </c>
      <c r="Q451" t="n">
        <v>3</v>
      </c>
      <c r="R451" t="inlineStr"/>
      <c r="S451" t="inlineStr">
        <is>
          <t>Einband und Buchblock separat</t>
        </is>
      </c>
      <c r="T451" t="inlineStr"/>
      <c r="U451" t="inlineStr"/>
      <c r="V451" t="inlineStr"/>
      <c r="W451" t="inlineStr"/>
      <c r="X451" t="inlineStr"/>
      <c r="Y451" t="inlineStr"/>
      <c r="Z451" t="inlineStr"/>
      <c r="AA451" t="inlineStr">
        <is>
          <t>oE</t>
        </is>
      </c>
      <c r="AB451" t="inlineStr"/>
      <c r="AC451" t="inlineStr">
        <is>
          <t>x</t>
        </is>
      </c>
      <c r="AD451" t="inlineStr"/>
      <c r="AE451" t="inlineStr"/>
      <c r="AF451" t="inlineStr"/>
      <c r="AG451" t="inlineStr"/>
      <c r="AH451" t="inlineStr"/>
      <c r="AI451" t="inlineStr"/>
      <c r="AJ451" t="inlineStr">
        <is>
          <t>Pa</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is>
          <t>nur 110</t>
        </is>
      </c>
      <c r="AY451" t="inlineStr"/>
      <c r="AZ451" t="inlineStr"/>
      <c r="BA451" t="inlineStr"/>
      <c r="BB451" t="inlineStr">
        <is>
          <t>n</t>
        </is>
      </c>
      <c r="BC451" t="n">
        <v>0</v>
      </c>
      <c r="BD451" t="inlineStr"/>
      <c r="BE451" t="inlineStr"/>
      <c r="BF451" t="inlineStr"/>
      <c r="BG451" t="inlineStr"/>
      <c r="BH451" t="inlineStr">
        <is>
          <t>x</t>
        </is>
      </c>
      <c r="BI451" t="inlineStr"/>
      <c r="BJ451" t="inlineStr"/>
      <c r="BK451" t="inlineStr">
        <is>
          <t>Buchblock liegt lose im Einband</t>
        </is>
      </c>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row>
    <row r="452">
      <c r="A452" t="b">
        <v>0</v>
      </c>
      <c r="B452" t="n">
        <v>410</v>
      </c>
      <c r="C452" t="inlineStr">
        <is>
          <t>L-1524-315491647</t>
        </is>
      </c>
      <c r="D452" t="inlineStr">
        <is>
          <t>1066961204</t>
        </is>
      </c>
      <c r="E452" t="inlineStr"/>
      <c r="F452" t="inlineStr">
        <is>
          <t>https://portal.dnb.de/opac.htm?method=simpleSearch&amp;cqlMode=true&amp;query=idn%3D1066961204</t>
        </is>
      </c>
      <c r="G452" t="inlineStr">
        <is>
          <t>III 51, 19</t>
        </is>
      </c>
      <c r="H452" t="inlineStr"/>
      <c r="I452" t="inlineStr"/>
      <c r="J452" t="inlineStr"/>
      <c r="K452" t="inlineStr">
        <is>
          <t>bis 25 cm</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is>
          <t>oE</t>
        </is>
      </c>
      <c r="AB452" t="inlineStr"/>
      <c r="AC452" t="inlineStr"/>
      <c r="AD452" t="inlineStr"/>
      <c r="AE452" t="inlineStr"/>
      <c r="AF452" t="inlineStr"/>
      <c r="AG452" t="inlineStr"/>
      <c r="AH452" t="inlineStr"/>
      <c r="AI452" t="inlineStr"/>
      <c r="AJ452" t="inlineStr">
        <is>
          <t>Pa</t>
        </is>
      </c>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is>
          <t>nur 110</t>
        </is>
      </c>
      <c r="AY452" t="inlineStr"/>
      <c r="AZ452" t="inlineStr"/>
      <c r="BA452" t="inlineStr"/>
      <c r="BB452" t="inlineStr">
        <is>
          <t>n</t>
        </is>
      </c>
      <c r="BC452" t="n">
        <v>0</v>
      </c>
      <c r="BD452" t="inlineStr"/>
      <c r="BE452" t="inlineStr"/>
      <c r="BF452" t="inlineStr"/>
      <c r="BG452" t="inlineStr"/>
      <c r="BH452" t="inlineStr"/>
      <c r="BI452" t="inlineStr"/>
      <c r="BJ452" t="inlineStr"/>
      <c r="BK452" t="inlineStr">
        <is>
          <t>Einband liegt lose in der Mappe, außerdem zwei weitere Drucke</t>
        </is>
      </c>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row>
    <row r="453">
      <c r="A453" t="b">
        <v>1</v>
      </c>
      <c r="B453" t="inlineStr"/>
      <c r="C453" t="inlineStr">
        <is>
          <t>L-9999-414819098</t>
        </is>
      </c>
      <c r="D453" t="inlineStr">
        <is>
          <t>113830929X</t>
        </is>
      </c>
      <c r="E453" t="inlineStr">
        <is>
          <t>Qd</t>
        </is>
      </c>
      <c r="F453" t="inlineStr"/>
      <c r="G453" t="inlineStr">
        <is>
          <t>III 51, 19</t>
        </is>
      </c>
      <c r="H453" t="inlineStr">
        <is>
          <t>III 51, 19</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row>
    <row r="454">
      <c r="A454" t="b">
        <v>0</v>
      </c>
      <c r="B454" t="n">
        <v>432</v>
      </c>
      <c r="C454" t="inlineStr">
        <is>
          <t>L-1533-66796763X</t>
        </is>
      </c>
      <c r="D454" t="inlineStr">
        <is>
          <t>1207511412</t>
        </is>
      </c>
      <c r="E454" t="inlineStr"/>
      <c r="F454" t="inlineStr">
        <is>
          <t>https://portal.dnb.de/opac.htm?method=simpleSearch&amp;cqlMode=true&amp;query=idn%3D1207511412</t>
        </is>
      </c>
      <c r="G454" t="inlineStr">
        <is>
          <t>III 51, 19 (1. angebundenes Werk)</t>
        </is>
      </c>
      <c r="H454" t="inlineStr"/>
      <c r="I454" t="inlineStr"/>
      <c r="J454" t="inlineStr"/>
      <c r="K454" t="inlineStr">
        <is>
          <t>bis 25 cm</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is>
          <t>oE</t>
        </is>
      </c>
      <c r="AB454" t="inlineStr"/>
      <c r="AC454" t="inlineStr">
        <is>
          <t>x</t>
        </is>
      </c>
      <c r="AD454" t="inlineStr"/>
      <c r="AE454" t="inlineStr"/>
      <c r="AF454" t="inlineStr"/>
      <c r="AG454" t="inlineStr"/>
      <c r="AH454" t="inlineStr"/>
      <c r="AI454" t="inlineStr"/>
      <c r="AJ454" t="inlineStr">
        <is>
          <t>Pa</t>
        </is>
      </c>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is>
          <t>nur 110</t>
        </is>
      </c>
      <c r="AY454" t="inlineStr"/>
      <c r="AZ454" t="inlineStr"/>
      <c r="BA454" t="inlineStr"/>
      <c r="BB454" t="inlineStr">
        <is>
          <t>n</t>
        </is>
      </c>
      <c r="BC454" t="n">
        <v>0</v>
      </c>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row>
    <row r="455">
      <c r="A455" t="b">
        <v>0</v>
      </c>
      <c r="B455" t="n">
        <v>433</v>
      </c>
      <c r="C455" t="inlineStr">
        <is>
          <t>L-1533-667968636</t>
        </is>
      </c>
      <c r="D455" t="inlineStr">
        <is>
          <t>1207511900</t>
        </is>
      </c>
      <c r="E455" t="inlineStr"/>
      <c r="F455" t="inlineStr">
        <is>
          <t>https://portal.dnb.de/opac.htm?method=simpleSearch&amp;cqlMode=true&amp;query=idn%3D1207511900</t>
        </is>
      </c>
      <c r="G455" t="inlineStr">
        <is>
          <t>III 51, 19 (2. angebundenes Werk)</t>
        </is>
      </c>
      <c r="H455" t="inlineStr"/>
      <c r="I455" t="inlineStr"/>
      <c r="J455" t="inlineStr"/>
      <c r="K455" t="inlineStr">
        <is>
          <t>bis 25 cm</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is>
          <t>oE</t>
        </is>
      </c>
      <c r="AB455" t="inlineStr"/>
      <c r="AC455" t="inlineStr">
        <is>
          <t>x</t>
        </is>
      </c>
      <c r="AD455" t="inlineStr"/>
      <c r="AE455" t="inlineStr"/>
      <c r="AF455" t="inlineStr"/>
      <c r="AG455" t="inlineStr"/>
      <c r="AH455" t="inlineStr"/>
      <c r="AI455" t="inlineStr"/>
      <c r="AJ455" t="inlineStr">
        <is>
          <t>Pa</t>
        </is>
      </c>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is>
          <t>nur 110</t>
        </is>
      </c>
      <c r="AY455" t="inlineStr"/>
      <c r="AZ455" t="inlineStr"/>
      <c r="BA455" t="inlineStr"/>
      <c r="BB455" t="inlineStr">
        <is>
          <t>n</t>
        </is>
      </c>
      <c r="BC455" t="n">
        <v>0</v>
      </c>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row>
    <row r="456">
      <c r="A456" t="b">
        <v>1</v>
      </c>
      <c r="B456" t="n">
        <v>411</v>
      </c>
      <c r="C456" t="inlineStr">
        <is>
          <t>L-1526-315492007</t>
        </is>
      </c>
      <c r="D456" t="inlineStr">
        <is>
          <t>1066961603</t>
        </is>
      </c>
      <c r="E456" t="inlineStr">
        <is>
          <t>Aaf</t>
        </is>
      </c>
      <c r="F456" t="inlineStr">
        <is>
          <t>https://portal.dnb.de/opac.htm?method=simpleSearch&amp;cqlMode=true&amp;query=idn%3D1066961603</t>
        </is>
      </c>
      <c r="G456" t="inlineStr">
        <is>
          <t>III 51, 20</t>
        </is>
      </c>
      <c r="H456" t="inlineStr">
        <is>
          <t>III 51, 20</t>
        </is>
      </c>
      <c r="I456" t="inlineStr">
        <is>
          <t>X</t>
        </is>
      </c>
      <c r="J456" t="inlineStr">
        <is>
          <t>Ungebunden</t>
        </is>
      </c>
      <c r="K456" t="inlineStr">
        <is>
          <t>bis 25 cm</t>
        </is>
      </c>
      <c r="L456" t="inlineStr">
        <is>
          <t>180°</t>
        </is>
      </c>
      <c r="M456" t="inlineStr"/>
      <c r="N456" t="inlineStr"/>
      <c r="O456" t="inlineStr">
        <is>
          <t>Archivkarton</t>
        </is>
      </c>
      <c r="P456" t="inlineStr">
        <is>
          <t>Nein</t>
        </is>
      </c>
      <c r="Q456" t="n">
        <v>3</v>
      </c>
      <c r="R456" t="inlineStr"/>
      <c r="S456" t="inlineStr">
        <is>
          <t>Einband und Buchblock separat</t>
        </is>
      </c>
      <c r="T456" t="inlineStr"/>
      <c r="U456" t="inlineStr"/>
      <c r="V456" t="inlineStr"/>
      <c r="W456" t="inlineStr"/>
      <c r="X456" t="inlineStr"/>
      <c r="Y456" t="inlineStr"/>
      <c r="Z456" t="inlineStr"/>
      <c r="AA456" t="inlineStr">
        <is>
          <t>oE</t>
        </is>
      </c>
      <c r="AB456" t="inlineStr"/>
      <c r="AC456" t="inlineStr"/>
      <c r="AD456" t="inlineStr"/>
      <c r="AE456" t="inlineStr"/>
      <c r="AF456" t="inlineStr"/>
      <c r="AG456" t="inlineStr"/>
      <c r="AH456" t="inlineStr"/>
      <c r="AI456" t="inlineStr"/>
      <c r="AJ456" t="inlineStr">
        <is>
          <t>Pa</t>
        </is>
      </c>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is>
          <t>180</t>
        </is>
      </c>
      <c r="AY456" t="inlineStr"/>
      <c r="AZ456" t="inlineStr"/>
      <c r="BA456" t="inlineStr"/>
      <c r="BB456" t="inlineStr">
        <is>
          <t>n</t>
        </is>
      </c>
      <c r="BC456" t="n">
        <v>0</v>
      </c>
      <c r="BD456" t="inlineStr"/>
      <c r="BE456" t="inlineStr"/>
      <c r="BF456" t="inlineStr"/>
      <c r="BG456" t="inlineStr"/>
      <c r="BH456" t="inlineStr">
        <is>
          <t>x</t>
        </is>
      </c>
      <c r="BI456" t="inlineStr"/>
      <c r="BJ456" t="inlineStr"/>
      <c r="BK456" t="inlineStr">
        <is>
          <t>Einband liegt der Mappe bei</t>
        </is>
      </c>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row>
    <row r="457">
      <c r="A457" t="b">
        <v>1</v>
      </c>
      <c r="B457" t="n">
        <v>434</v>
      </c>
      <c r="C457" t="inlineStr">
        <is>
          <t>L-1534-163066078</t>
        </is>
      </c>
      <c r="D457" t="inlineStr">
        <is>
          <t>996943757</t>
        </is>
      </c>
      <c r="E457" t="inlineStr">
        <is>
          <t>Aal</t>
        </is>
      </c>
      <c r="F457" t="inlineStr">
        <is>
          <t>https://portal.dnb.de/opac.htm?method=simpleSearch&amp;cqlMode=true&amp;query=idn%3D996943757</t>
        </is>
      </c>
      <c r="G457" t="inlineStr">
        <is>
          <t>III 51, 20 a</t>
        </is>
      </c>
      <c r="H457" t="inlineStr">
        <is>
          <t>III 51, 20 a</t>
        </is>
      </c>
      <c r="I457" t="inlineStr"/>
      <c r="J457" t="inlineStr">
        <is>
          <t>Ungebunden</t>
        </is>
      </c>
      <c r="K457" t="inlineStr">
        <is>
          <t>bis 25 cm</t>
        </is>
      </c>
      <c r="L457" t="inlineStr">
        <is>
          <t>180°</t>
        </is>
      </c>
      <c r="M457" t="inlineStr"/>
      <c r="N457" t="inlineStr"/>
      <c r="O457" t="inlineStr">
        <is>
          <t>Archivkarton</t>
        </is>
      </c>
      <c r="P457" t="inlineStr">
        <is>
          <t>Nein</t>
        </is>
      </c>
      <c r="Q457" t="n">
        <v>3</v>
      </c>
      <c r="R457" t="inlineStr"/>
      <c r="S457" t="inlineStr">
        <is>
          <t>Einband und Buchblock seperat</t>
        </is>
      </c>
      <c r="T457" t="inlineStr"/>
      <c r="U457" t="inlineStr"/>
      <c r="V457" t="inlineStr"/>
      <c r="W457" t="inlineStr"/>
      <c r="X457" t="inlineStr"/>
      <c r="Y457" t="inlineStr"/>
      <c r="Z457" t="inlineStr"/>
      <c r="AA457" t="inlineStr">
        <is>
          <t>oE</t>
        </is>
      </c>
      <c r="AB457" t="inlineStr"/>
      <c r="AC457" t="inlineStr"/>
      <c r="AD457" t="inlineStr"/>
      <c r="AE457" t="inlineStr"/>
      <c r="AF457" t="inlineStr"/>
      <c r="AG457" t="inlineStr"/>
      <c r="AH457" t="inlineStr"/>
      <c r="AI457" t="inlineStr"/>
      <c r="AJ457" t="inlineStr">
        <is>
          <t>Pa</t>
        </is>
      </c>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is>
          <t>nur 110</t>
        </is>
      </c>
      <c r="AY457" t="inlineStr"/>
      <c r="AZ457" t="inlineStr"/>
      <c r="BA457" t="inlineStr"/>
      <c r="BB457" t="inlineStr">
        <is>
          <t>n</t>
        </is>
      </c>
      <c r="BC457" t="n">
        <v>0</v>
      </c>
      <c r="BD457" t="inlineStr"/>
      <c r="BE457" t="inlineStr"/>
      <c r="BF457" t="inlineStr"/>
      <c r="BG457" t="inlineStr"/>
      <c r="BH457" t="inlineStr">
        <is>
          <t>x</t>
        </is>
      </c>
      <c r="BI457" t="inlineStr"/>
      <c r="BJ457" t="inlineStr"/>
      <c r="BK457" t="inlineStr">
        <is>
          <t>Umschlag liegt der Mappe bei</t>
        </is>
      </c>
      <c r="BL457" t="inlineStr">
        <is>
          <t>x nur 110</t>
        </is>
      </c>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row>
    <row r="458">
      <c r="A458" t="b">
        <v>1</v>
      </c>
      <c r="B458" t="n">
        <v>412</v>
      </c>
      <c r="C458" t="inlineStr">
        <is>
          <t>L-1537-306836408</t>
        </is>
      </c>
      <c r="D458" t="inlineStr">
        <is>
          <t>361853246</t>
        </is>
      </c>
      <c r="E458" t="inlineStr">
        <is>
          <t>Aal</t>
        </is>
      </c>
      <c r="F458" t="inlineStr">
        <is>
          <t>https://portal.dnb.de/opac.htm?method=simpleSearch&amp;cqlMode=true&amp;query=idn%3D361853246</t>
        </is>
      </c>
      <c r="G458" t="inlineStr">
        <is>
          <t>III 51, 21</t>
        </is>
      </c>
      <c r="H458" t="inlineStr">
        <is>
          <t>III 51, 21</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n">
        <v>0</v>
      </c>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row>
    <row r="459">
      <c r="A459" t="b">
        <v>1</v>
      </c>
      <c r="B459" t="n">
        <v>435</v>
      </c>
      <c r="C459" t="inlineStr">
        <is>
          <t>L-1541-315494255</t>
        </is>
      </c>
      <c r="D459" t="inlineStr">
        <is>
          <t>1066964041</t>
        </is>
      </c>
      <c r="E459" t="inlineStr">
        <is>
          <t>Aaf</t>
        </is>
      </c>
      <c r="F459" t="inlineStr">
        <is>
          <t>https://portal.dnb.de/opac.htm?method=simpleSearch&amp;cqlMode=true&amp;query=idn%3D1066964041</t>
        </is>
      </c>
      <c r="G459" t="inlineStr">
        <is>
          <t>III 51, 21 a</t>
        </is>
      </c>
      <c r="H459" t="inlineStr">
        <is>
          <t>III 51, 21 a</t>
        </is>
      </c>
      <c r="I459" t="inlineStr"/>
      <c r="J459" t="inlineStr">
        <is>
          <t>Halbpergamentband</t>
        </is>
      </c>
      <c r="K459" t="inlineStr">
        <is>
          <t>bis 25 cm</t>
        </is>
      </c>
      <c r="L459" t="inlineStr">
        <is>
          <t>180°</t>
        </is>
      </c>
      <c r="M459" t="inlineStr">
        <is>
          <t>hohler Rücken</t>
        </is>
      </c>
      <c r="N459" t="inlineStr"/>
      <c r="O459" t="inlineStr"/>
      <c r="P459" t="inlineStr">
        <is>
          <t>Signaturfahne austauschen</t>
        </is>
      </c>
      <c r="Q459" t="n">
        <v>0</v>
      </c>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n">
        <v>0</v>
      </c>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row>
    <row r="460">
      <c r="A460" t="b">
        <v>1</v>
      </c>
      <c r="B460" t="n">
        <v>413</v>
      </c>
      <c r="C460" t="inlineStr">
        <is>
          <t>L-1528-315493860</t>
        </is>
      </c>
      <c r="D460" t="inlineStr">
        <is>
          <t>1066963622</t>
        </is>
      </c>
      <c r="E460" t="inlineStr">
        <is>
          <t>Aaf</t>
        </is>
      </c>
      <c r="F460" t="inlineStr">
        <is>
          <t>https://portal.dnb.de/opac.htm?method=simpleSearch&amp;cqlMode=true&amp;query=idn%3D1066963622</t>
        </is>
      </c>
      <c r="G460" t="inlineStr">
        <is>
          <t>III 51, 22</t>
        </is>
      </c>
      <c r="H460" t="inlineStr">
        <is>
          <t>III 51, 22</t>
        </is>
      </c>
      <c r="I460" t="inlineStr"/>
      <c r="J460" t="inlineStr"/>
      <c r="K460" t="inlineStr">
        <is>
          <t>bis 25 cm</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is>
          <t>x</t>
        </is>
      </c>
      <c r="AA460" t="inlineStr">
        <is>
          <t>L</t>
        </is>
      </c>
      <c r="AB460" t="inlineStr">
        <is>
          <t>x</t>
        </is>
      </c>
      <c r="AC460" t="inlineStr"/>
      <c r="AD460" t="inlineStr">
        <is>
          <t>f/V</t>
        </is>
      </c>
      <c r="AE460" t="inlineStr"/>
      <c r="AF460" t="inlineStr"/>
      <c r="AG460" t="inlineStr"/>
      <c r="AH460" t="inlineStr"/>
      <c r="AI460" t="inlineStr"/>
      <c r="AJ460" t="inlineStr">
        <is>
          <t>Pa</t>
        </is>
      </c>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is>
          <t>0</t>
        </is>
      </c>
      <c r="AY460" t="inlineStr"/>
      <c r="AZ460" t="inlineStr"/>
      <c r="BA460" t="inlineStr"/>
      <c r="BB460" t="inlineStr">
        <is>
          <t>n</t>
        </is>
      </c>
      <c r="BC460" t="n">
        <v>0</v>
      </c>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row>
    <row r="461">
      <c r="A461" t="b">
        <v>1</v>
      </c>
      <c r="B461" t="n">
        <v>436</v>
      </c>
      <c r="C461" t="inlineStr">
        <is>
          <t>L-1521-315487437</t>
        </is>
      </c>
      <c r="D461" t="inlineStr">
        <is>
          <t>1066956820</t>
        </is>
      </c>
      <c r="E461" t="inlineStr">
        <is>
          <t>Aaf</t>
        </is>
      </c>
      <c r="F461" t="inlineStr">
        <is>
          <t>https://portal.dnb.de/opac.htm?method=simpleSearch&amp;cqlMode=true&amp;query=idn%3D1066956820</t>
        </is>
      </c>
      <c r="G461" t="inlineStr">
        <is>
          <t>III 51, 22 a</t>
        </is>
      </c>
      <c r="H461" t="inlineStr">
        <is>
          <t>III 51, 22 a</t>
        </is>
      </c>
      <c r="I461" t="inlineStr">
        <is>
          <t>X</t>
        </is>
      </c>
      <c r="J461" t="inlineStr">
        <is>
          <t>Pergamentband</t>
        </is>
      </c>
      <c r="K461" t="inlineStr">
        <is>
          <t>bis 25 cm</t>
        </is>
      </c>
      <c r="L461" t="inlineStr">
        <is>
          <t>180°</t>
        </is>
      </c>
      <c r="M461" t="inlineStr"/>
      <c r="N461" t="inlineStr"/>
      <c r="O461" t="inlineStr">
        <is>
          <t>Kassette</t>
        </is>
      </c>
      <c r="P461" t="inlineStr">
        <is>
          <t>Nein</t>
        </is>
      </c>
      <c r="Q461" t="n">
        <v>0</v>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n">
        <v>0</v>
      </c>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row>
    <row r="462">
      <c r="A462" t="b">
        <v>1</v>
      </c>
      <c r="B462" t="n">
        <v>414</v>
      </c>
      <c r="C462" t="inlineStr">
        <is>
          <t>L-1529-315494581</t>
        </is>
      </c>
      <c r="D462" t="inlineStr">
        <is>
          <t>1066964351</t>
        </is>
      </c>
      <c r="E462" t="inlineStr">
        <is>
          <t>AaB</t>
        </is>
      </c>
      <c r="F462" t="inlineStr">
        <is>
          <t>https://portal.dnb.de/opac.htm?method=simpleSearch&amp;cqlMode=true&amp;query=idn%3D1066964351</t>
        </is>
      </c>
      <c r="G462" t="inlineStr">
        <is>
          <t>III 51, 23</t>
        </is>
      </c>
      <c r="H462" t="inlineStr">
        <is>
          <t>III 51, 23</t>
        </is>
      </c>
      <c r="I462" t="inlineStr"/>
      <c r="J462" t="inlineStr"/>
      <c r="K462" t="inlineStr">
        <is>
          <t>bis 25 cm</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is>
          <t>x</t>
        </is>
      </c>
      <c r="AA462" t="inlineStr">
        <is>
          <t>L</t>
        </is>
      </c>
      <c r="AB462" t="inlineStr">
        <is>
          <t>x</t>
        </is>
      </c>
      <c r="AC462" t="inlineStr"/>
      <c r="AD462" t="inlineStr">
        <is>
          <t>h/E</t>
        </is>
      </c>
      <c r="AE462" t="inlineStr"/>
      <c r="AF462" t="inlineStr"/>
      <c r="AG462" t="inlineStr"/>
      <c r="AH462" t="inlineStr"/>
      <c r="AI462" t="inlineStr"/>
      <c r="AJ462" t="inlineStr">
        <is>
          <t>Pa</t>
        </is>
      </c>
      <c r="AK462" t="inlineStr"/>
      <c r="AL462" t="inlineStr"/>
      <c r="AM462" t="inlineStr"/>
      <c r="AN462" t="inlineStr"/>
      <c r="AO462" t="inlineStr"/>
      <c r="AP462" t="inlineStr"/>
      <c r="AQ462" t="inlineStr"/>
      <c r="AR462" t="inlineStr"/>
      <c r="AS462" t="inlineStr"/>
      <c r="AT462" t="inlineStr">
        <is>
          <t>I/R</t>
        </is>
      </c>
      <c r="AU462" t="inlineStr">
        <is>
          <t>x</t>
        </is>
      </c>
      <c r="AV462" t="inlineStr"/>
      <c r="AW462" t="inlineStr"/>
      <c r="AX462" t="inlineStr">
        <is>
          <t>110</t>
        </is>
      </c>
      <c r="AY462" t="inlineStr"/>
      <c r="AZ462" t="inlineStr"/>
      <c r="BA462" t="inlineStr"/>
      <c r="BB462" t="inlineStr">
        <is>
          <t>n</t>
        </is>
      </c>
      <c r="BC462" t="n">
        <v>0</v>
      </c>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row>
    <row r="463">
      <c r="A463" t="b">
        <v>1</v>
      </c>
      <c r="B463" t="n">
        <v>437</v>
      </c>
      <c r="C463" t="inlineStr">
        <is>
          <t>L-1516-176473513</t>
        </is>
      </c>
      <c r="D463" t="inlineStr">
        <is>
          <t>1002109116</t>
        </is>
      </c>
      <c r="E463" t="inlineStr">
        <is>
          <t>Aal</t>
        </is>
      </c>
      <c r="F463" t="inlineStr">
        <is>
          <t>https://portal.dnb.de/opac.htm?method=simpleSearch&amp;cqlMode=true&amp;query=idn%3D1002109116</t>
        </is>
      </c>
      <c r="G463" t="inlineStr">
        <is>
          <t>III 51, 23 a</t>
        </is>
      </c>
      <c r="H463" t="inlineStr">
        <is>
          <t>III 51, 23a</t>
        </is>
      </c>
      <c r="I463" t="inlineStr"/>
      <c r="J463" t="inlineStr">
        <is>
          <t>Papier- oder Pappeinband</t>
        </is>
      </c>
      <c r="K463" t="inlineStr">
        <is>
          <t>bis 25 cm</t>
        </is>
      </c>
      <c r="L463" t="inlineStr">
        <is>
          <t>80° bis 110°, einseitig digitalisierbar?</t>
        </is>
      </c>
      <c r="M463" t="inlineStr">
        <is>
          <t>Schrift bis in den Falz, hohler Rücken</t>
        </is>
      </c>
      <c r="N463" t="inlineStr"/>
      <c r="O463" t="inlineStr">
        <is>
          <t xml:space="preserve">Papierumschlag </t>
        </is>
      </c>
      <c r="P463" t="inlineStr">
        <is>
          <t>Ja</t>
        </is>
      </c>
      <c r="Q463" t="n">
        <v>0</v>
      </c>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n">
        <v>0</v>
      </c>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row>
    <row r="464">
      <c r="A464" t="b">
        <v>1</v>
      </c>
      <c r="B464" t="n">
        <v>415</v>
      </c>
      <c r="C464" t="inlineStr">
        <is>
          <t>L-1538-315491825</t>
        </is>
      </c>
      <c r="D464" t="inlineStr">
        <is>
          <t>1066961433</t>
        </is>
      </c>
      <c r="E464" t="inlineStr">
        <is>
          <t>Aaf</t>
        </is>
      </c>
      <c r="F464" t="inlineStr">
        <is>
          <t>https://portal.dnb.de/opac.htm?method=simpleSearch&amp;cqlMode=true&amp;query=idn%3D1066961433</t>
        </is>
      </c>
      <c r="G464" t="inlineStr">
        <is>
          <t>III 51, 24</t>
        </is>
      </c>
      <c r="H464" t="inlineStr">
        <is>
          <t>III 51, 24</t>
        </is>
      </c>
      <c r="I464" t="inlineStr">
        <is>
          <t>X</t>
        </is>
      </c>
      <c r="J464" t="inlineStr">
        <is>
          <t>Papier- oder Pappeinband</t>
        </is>
      </c>
      <c r="K464" t="inlineStr">
        <is>
          <t>bis 25 cm</t>
        </is>
      </c>
      <c r="L464" t="inlineStr">
        <is>
          <t>180°</t>
        </is>
      </c>
      <c r="M464" t="inlineStr"/>
      <c r="N464" t="inlineStr"/>
      <c r="O464" t="inlineStr">
        <is>
          <t>Kassette</t>
        </is>
      </c>
      <c r="P464" t="inlineStr">
        <is>
          <t>Nein</t>
        </is>
      </c>
      <c r="Q464" t="n">
        <v>3</v>
      </c>
      <c r="R464" t="inlineStr"/>
      <c r="S464" t="inlineStr">
        <is>
          <t>Einband und Buchblock separat</t>
        </is>
      </c>
      <c r="T464" t="inlineStr"/>
      <c r="U464" t="inlineStr"/>
      <c r="V464" t="inlineStr"/>
      <c r="W464" t="inlineStr"/>
      <c r="X464" t="inlineStr"/>
      <c r="Y464" t="inlineStr"/>
      <c r="Z464" t="inlineStr">
        <is>
          <t>x</t>
        </is>
      </c>
      <c r="AA464" t="inlineStr">
        <is>
          <t>oE</t>
        </is>
      </c>
      <c r="AB464" t="inlineStr"/>
      <c r="AC464" t="inlineStr">
        <is>
          <t>x</t>
        </is>
      </c>
      <c r="AD464" t="inlineStr"/>
      <c r="AE464" t="inlineStr"/>
      <c r="AF464" t="inlineStr"/>
      <c r="AG464" t="inlineStr"/>
      <c r="AH464" t="inlineStr"/>
      <c r="AI464" t="inlineStr"/>
      <c r="AJ464" t="inlineStr">
        <is>
          <t>Pa</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is>
          <t>nur 110</t>
        </is>
      </c>
      <c r="AY464" t="inlineStr"/>
      <c r="AZ464" t="inlineStr"/>
      <c r="BA464" t="inlineStr"/>
      <c r="BB464" t="inlineStr">
        <is>
          <t>n</t>
        </is>
      </c>
      <c r="BC464" t="n">
        <v>0</v>
      </c>
      <c r="BD464" t="inlineStr"/>
      <c r="BE464" t="inlineStr">
        <is>
          <t>Gewebe</t>
        </is>
      </c>
      <c r="BF464" t="inlineStr"/>
      <c r="BG464" t="inlineStr"/>
      <c r="BH464" t="inlineStr"/>
      <c r="BI464" t="inlineStr"/>
      <c r="BJ464" t="inlineStr"/>
      <c r="BK464" t="inlineStr">
        <is>
          <t>Einband liegt lose bei</t>
        </is>
      </c>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row>
    <row r="465">
      <c r="A465" t="b">
        <v>1</v>
      </c>
      <c r="B465" t="n">
        <v>416</v>
      </c>
      <c r="C465" t="inlineStr">
        <is>
          <t>L-1528-315489022</t>
        </is>
      </c>
      <c r="D465" t="inlineStr">
        <is>
          <t>1066958408</t>
        </is>
      </c>
      <c r="E465" t="inlineStr">
        <is>
          <t>Aaf</t>
        </is>
      </c>
      <c r="F465" t="inlineStr">
        <is>
          <t>https://portal.dnb.de/opac.htm?method=simpleSearch&amp;cqlMode=true&amp;query=idn%3D1066958408</t>
        </is>
      </c>
      <c r="G465" t="inlineStr">
        <is>
          <t>III 51, 25</t>
        </is>
      </c>
      <c r="H465" t="inlineStr">
        <is>
          <t>III 51, 25</t>
        </is>
      </c>
      <c r="I465" t="inlineStr">
        <is>
          <t>X</t>
        </is>
      </c>
      <c r="J465" t="inlineStr">
        <is>
          <t>Ledereinband, Schließen, erhabene Buchbeschläge</t>
        </is>
      </c>
      <c r="K465" t="inlineStr">
        <is>
          <t>bis 35 cm</t>
        </is>
      </c>
      <c r="L465" t="inlineStr">
        <is>
          <t>80° bis 110°, einseitig digitalisierbar?</t>
        </is>
      </c>
      <c r="M465" t="inlineStr">
        <is>
          <t>fester Rücken mit Schmuckprägung, stark brüchiges Einbandmaterial</t>
        </is>
      </c>
      <c r="N465" t="inlineStr"/>
      <c r="O465" t="inlineStr">
        <is>
          <t>Buchschuh</t>
        </is>
      </c>
      <c r="P465" t="inlineStr">
        <is>
          <t>Nein</t>
        </is>
      </c>
      <c r="Q465" t="n">
        <v>3</v>
      </c>
      <c r="R465" t="inlineStr"/>
      <c r="S465" t="inlineStr"/>
      <c r="T465" t="inlineStr"/>
      <c r="U465" t="inlineStr"/>
      <c r="V465" t="inlineStr"/>
      <c r="W465" t="inlineStr"/>
      <c r="X465" t="inlineStr"/>
      <c r="Y465" t="inlineStr"/>
      <c r="Z465" t="inlineStr"/>
      <c r="AA465" t="inlineStr">
        <is>
          <t>L</t>
        </is>
      </c>
      <c r="AB465" t="inlineStr">
        <is>
          <t>x</t>
        </is>
      </c>
      <c r="AC465" t="inlineStr"/>
      <c r="AD465" t="inlineStr">
        <is>
          <t>f/V</t>
        </is>
      </c>
      <c r="AE465" t="inlineStr"/>
      <c r="AF465" t="inlineStr"/>
      <c r="AG465" t="inlineStr"/>
      <c r="AH465" t="inlineStr"/>
      <c r="AI465" t="inlineStr"/>
      <c r="AJ465" t="inlineStr">
        <is>
          <t>Pa</t>
        </is>
      </c>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is>
          <t>60</t>
        </is>
      </c>
      <c r="AY465" t="inlineStr"/>
      <c r="AZ465" t="inlineStr"/>
      <c r="BA465" t="inlineStr"/>
      <c r="BB465" t="inlineStr">
        <is>
          <t>ja vor</t>
        </is>
      </c>
      <c r="BC465" t="n">
        <v>2</v>
      </c>
      <c r="BD465" t="inlineStr"/>
      <c r="BE465" t="inlineStr"/>
      <c r="BF465" t="inlineStr"/>
      <c r="BG465" t="inlineStr">
        <is>
          <t>x</t>
        </is>
      </c>
      <c r="BH465" t="inlineStr"/>
      <c r="BI465" t="inlineStr"/>
      <c r="BJ465" t="inlineStr"/>
      <c r="BK465" t="inlineStr"/>
      <c r="BL465" t="inlineStr"/>
      <c r="BM465" t="inlineStr"/>
      <c r="BN465" t="inlineStr">
        <is>
          <t>x</t>
        </is>
      </c>
      <c r="BO465" t="inlineStr">
        <is>
          <t>x</t>
        </is>
      </c>
      <c r="BP465" t="inlineStr">
        <is>
          <t>x</t>
        </is>
      </c>
      <c r="BQ465" t="inlineStr">
        <is>
          <t>x</t>
        </is>
      </c>
      <c r="BR465" t="inlineStr">
        <is>
          <t>v/h</t>
        </is>
      </c>
      <c r="BS465" t="inlineStr"/>
      <c r="BT465" t="inlineStr"/>
      <c r="BU465" t="inlineStr"/>
      <c r="BV465" t="inlineStr"/>
      <c r="BW465" t="inlineStr"/>
      <c r="BX465" t="inlineStr"/>
      <c r="BY465" t="inlineStr"/>
      <c r="BZ465" t="inlineStr"/>
      <c r="CA465" t="n">
        <v>2</v>
      </c>
      <c r="CB465" t="inlineStr">
        <is>
          <t>Fixieren des Leders in den Gelenken in weiten Teilen vermutlich ausreichend wegen Gewebefalz innen, ggf. mit JP überfangen</t>
        </is>
      </c>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row>
    <row r="466">
      <c r="A466" t="b">
        <v>1</v>
      </c>
      <c r="B466" t="n">
        <v>417</v>
      </c>
      <c r="C466" t="inlineStr">
        <is>
          <t>L-1545-315494638</t>
        </is>
      </c>
      <c r="D466" t="inlineStr">
        <is>
          <t>1066964408</t>
        </is>
      </c>
      <c r="E466" t="inlineStr">
        <is>
          <t>Aaf</t>
        </is>
      </c>
      <c r="F466" t="inlineStr">
        <is>
          <t>https://portal.dnb.de/opac.htm?method=simpleSearch&amp;cqlMode=true&amp;query=idn%3D1066964408</t>
        </is>
      </c>
      <c r="G466" t="inlineStr">
        <is>
          <t>III 51, 26</t>
        </is>
      </c>
      <c r="H466" t="inlineStr">
        <is>
          <t>III 51, 26</t>
        </is>
      </c>
      <c r="I466" t="inlineStr">
        <is>
          <t>X</t>
        </is>
      </c>
      <c r="J466" t="inlineStr">
        <is>
          <t>Ledereinband, Schließen, erhabene Buchbeschläge</t>
        </is>
      </c>
      <c r="K466" t="inlineStr">
        <is>
          <t>bis 35 cm</t>
        </is>
      </c>
      <c r="L466" t="inlineStr">
        <is>
          <t>80° bis 110°, einseitig digitalisierbar?</t>
        </is>
      </c>
      <c r="M466" t="inlineStr">
        <is>
          <t>fester Rücken mit Schmuckprägung</t>
        </is>
      </c>
      <c r="N466" t="inlineStr"/>
      <c r="O466" t="inlineStr">
        <is>
          <t>Buchschuh</t>
        </is>
      </c>
      <c r="P466" t="inlineStr">
        <is>
          <t>Nein</t>
        </is>
      </c>
      <c r="Q466" t="n">
        <v>0</v>
      </c>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n">
        <v>0</v>
      </c>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row>
    <row r="467">
      <c r="A467" t="b">
        <v>1</v>
      </c>
      <c r="B467" t="n">
        <v>418</v>
      </c>
      <c r="C467" t="inlineStr">
        <is>
          <t>L-1531-315494387</t>
        </is>
      </c>
      <c r="D467" t="inlineStr">
        <is>
          <t>1066964165</t>
        </is>
      </c>
      <c r="E467" t="inlineStr">
        <is>
          <t>Aaf</t>
        </is>
      </c>
      <c r="F467" t="inlineStr">
        <is>
          <t>https://portal.dnb.de/opac.htm?method=simpleSearch&amp;cqlMode=true&amp;query=idn%3D1066964165</t>
        </is>
      </c>
      <c r="G467" t="inlineStr">
        <is>
          <t>III 51, 27</t>
        </is>
      </c>
      <c r="H467" t="inlineStr">
        <is>
          <t>III 51, 27</t>
        </is>
      </c>
      <c r="I467" t="inlineStr">
        <is>
          <t>X</t>
        </is>
      </c>
      <c r="J467" t="inlineStr">
        <is>
          <t>Pergamentband, Schließen, erhabene Buchbeschläge</t>
        </is>
      </c>
      <c r="K467" t="inlineStr"/>
      <c r="L467" t="inlineStr">
        <is>
          <t>80° bis 110°, einseitig digitalisierbar?</t>
        </is>
      </c>
      <c r="M467" t="inlineStr"/>
      <c r="N467" t="inlineStr"/>
      <c r="O467" t="inlineStr">
        <is>
          <t>Archivkarton</t>
        </is>
      </c>
      <c r="P467" t="inlineStr">
        <is>
          <t>Nein</t>
        </is>
      </c>
      <c r="Q467" t="n">
        <v>2</v>
      </c>
      <c r="R467" t="inlineStr"/>
      <c r="S467" t="inlineStr">
        <is>
          <t>Einband und Buchblock sperat</t>
        </is>
      </c>
      <c r="T467" t="inlineStr"/>
      <c r="U467" t="inlineStr"/>
      <c r="V467" t="inlineStr">
        <is>
          <t>Sonderkonto</t>
        </is>
      </c>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n">
        <v>0</v>
      </c>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row>
    <row r="468">
      <c r="A468" t="b">
        <v>1</v>
      </c>
      <c r="B468" t="n">
        <v>438</v>
      </c>
      <c r="C468" t="inlineStr">
        <is>
          <t>L-1534-179937960</t>
        </is>
      </c>
      <c r="D468" t="inlineStr">
        <is>
          <t>1003453864</t>
        </is>
      </c>
      <c r="E468" t="inlineStr">
        <is>
          <t>Aal</t>
        </is>
      </c>
      <c r="F468" t="inlineStr">
        <is>
          <t>https://portal.dnb.de/opac.htm?method=simpleSearch&amp;cqlMode=true&amp;query=idn%3D1003453864</t>
        </is>
      </c>
      <c r="G468" t="inlineStr">
        <is>
          <t>III 51, 27 a</t>
        </is>
      </c>
      <c r="H468" t="inlineStr">
        <is>
          <t>III 51, 27a</t>
        </is>
      </c>
      <c r="I468" t="inlineStr"/>
      <c r="J468" t="inlineStr">
        <is>
          <t>Halbpergamentband</t>
        </is>
      </c>
      <c r="K468" t="inlineStr">
        <is>
          <t>bis 25 cm</t>
        </is>
      </c>
      <c r="L468" t="inlineStr">
        <is>
          <t>180°</t>
        </is>
      </c>
      <c r="M468" t="inlineStr">
        <is>
          <t>hohler Rücken</t>
        </is>
      </c>
      <c r="N468" t="inlineStr"/>
      <c r="O468" t="inlineStr"/>
      <c r="P468" t="inlineStr"/>
      <c r="Q468" t="n">
        <v>0</v>
      </c>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n">
        <v>0</v>
      </c>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row>
    <row r="469">
      <c r="A469" t="b">
        <v>1</v>
      </c>
      <c r="B469" t="n">
        <v>439</v>
      </c>
      <c r="C469" t="inlineStr">
        <is>
          <t>L-1533-161598072</t>
        </is>
      </c>
      <c r="D469" t="inlineStr">
        <is>
          <t>996037756</t>
        </is>
      </c>
      <c r="E469" t="inlineStr">
        <is>
          <t>Aal</t>
        </is>
      </c>
      <c r="F469" t="inlineStr">
        <is>
          <t>https://portal.dnb.de/opac.htm?method=simpleSearch&amp;cqlMode=true&amp;query=idn%3D996037756</t>
        </is>
      </c>
      <c r="G469" t="inlineStr">
        <is>
          <t>III 51, 27 b</t>
        </is>
      </c>
      <c r="H469" t="inlineStr">
        <is>
          <t>III 51, 27 b</t>
        </is>
      </c>
      <c r="I469" t="inlineStr"/>
      <c r="J469" t="inlineStr">
        <is>
          <t>Broschur</t>
        </is>
      </c>
      <c r="K469" t="inlineStr">
        <is>
          <t>bis 25 cm</t>
        </is>
      </c>
      <c r="L469" t="inlineStr">
        <is>
          <t>180°</t>
        </is>
      </c>
      <c r="M469" t="inlineStr"/>
      <c r="N469" t="inlineStr"/>
      <c r="O469" t="inlineStr">
        <is>
          <t>Archivkarton</t>
        </is>
      </c>
      <c r="P469" t="inlineStr">
        <is>
          <t>Nein</t>
        </is>
      </c>
      <c r="Q469" t="n">
        <v>1</v>
      </c>
      <c r="R469" t="inlineStr"/>
      <c r="S469" t="inlineStr"/>
      <c r="T469" t="inlineStr"/>
      <c r="U469" t="inlineStr"/>
      <c r="V469" t="inlineStr"/>
      <c r="W469" t="inlineStr"/>
      <c r="X469" t="inlineStr"/>
      <c r="Y469" t="inlineStr"/>
      <c r="Z469" t="inlineStr"/>
      <c r="AA469" t="inlineStr">
        <is>
          <t>oE</t>
        </is>
      </c>
      <c r="AB469" t="inlineStr"/>
      <c r="AC469" t="inlineStr"/>
      <c r="AD469" t="inlineStr"/>
      <c r="AE469" t="inlineStr"/>
      <c r="AF469" t="inlineStr"/>
      <c r="AG469" t="inlineStr"/>
      <c r="AH469" t="inlineStr"/>
      <c r="AI469" t="inlineStr"/>
      <c r="AJ469" t="inlineStr">
        <is>
          <t>Pa</t>
        </is>
      </c>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is>
          <t>nur 110</t>
        </is>
      </c>
      <c r="AY469" t="inlineStr"/>
      <c r="AZ469" t="inlineStr"/>
      <c r="BA469" t="inlineStr"/>
      <c r="BB469" t="inlineStr">
        <is>
          <t>n</t>
        </is>
      </c>
      <c r="BC469" t="n">
        <v>0</v>
      </c>
      <c r="BD469" t="inlineStr"/>
      <c r="BE469" t="inlineStr"/>
      <c r="BF469" t="inlineStr"/>
      <c r="BG469" t="inlineStr"/>
      <c r="BH469" t="inlineStr">
        <is>
          <t>x</t>
        </is>
      </c>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row>
    <row r="470">
      <c r="A470" t="b">
        <v>1</v>
      </c>
      <c r="B470" t="n">
        <v>440</v>
      </c>
      <c r="C470" t="inlineStr">
        <is>
          <t>L-1526-31506224X</t>
        </is>
      </c>
      <c r="D470" t="inlineStr">
        <is>
          <t>1066673780</t>
        </is>
      </c>
      <c r="E470" t="inlineStr">
        <is>
          <t>Aaf</t>
        </is>
      </c>
      <c r="F470" t="inlineStr">
        <is>
          <t>https://portal.dnb.de/opac.htm?method=simpleSearch&amp;cqlMode=true&amp;query=idn%3D1066673780</t>
        </is>
      </c>
      <c r="G470" t="inlineStr">
        <is>
          <t>III 51, 27 c</t>
        </is>
      </c>
      <c r="H470" t="inlineStr">
        <is>
          <t>III 51, 27 c</t>
        </is>
      </c>
      <c r="I470" t="inlineStr">
        <is>
          <t>X</t>
        </is>
      </c>
      <c r="J470" t="inlineStr">
        <is>
          <t>Broschur</t>
        </is>
      </c>
      <c r="K470" t="inlineStr">
        <is>
          <t>bis 25 cm</t>
        </is>
      </c>
      <c r="L470" t="inlineStr">
        <is>
          <t>80° bis 110°, einseitig digitalisierbar?</t>
        </is>
      </c>
      <c r="M470" t="inlineStr">
        <is>
          <t>welliger Buchblock</t>
        </is>
      </c>
      <c r="N470" t="inlineStr"/>
      <c r="O470" t="inlineStr">
        <is>
          <t>Archivkarton</t>
        </is>
      </c>
      <c r="P470" t="inlineStr">
        <is>
          <t>Nein</t>
        </is>
      </c>
      <c r="Q470" t="n">
        <v>0</v>
      </c>
      <c r="R470" t="inlineStr"/>
      <c r="S470" t="inlineStr"/>
      <c r="T470" t="inlineStr"/>
      <c r="U470" t="inlineStr"/>
      <c r="V470" t="inlineStr"/>
      <c r="W470" t="inlineStr"/>
      <c r="X470" t="inlineStr"/>
      <c r="Y470" t="inlineStr"/>
      <c r="Z470" t="inlineStr"/>
      <c r="AA470" t="inlineStr">
        <is>
          <t>Br</t>
        </is>
      </c>
      <c r="AB470" t="inlineStr"/>
      <c r="AC470" t="inlineStr"/>
      <c r="AD470" t="inlineStr">
        <is>
          <t>f</t>
        </is>
      </c>
      <c r="AE470" t="inlineStr"/>
      <c r="AF470" t="inlineStr"/>
      <c r="AG470" t="inlineStr"/>
      <c r="AH470" t="inlineStr"/>
      <c r="AI470" t="inlineStr"/>
      <c r="AJ470" t="inlineStr">
        <is>
          <t>Pa</t>
        </is>
      </c>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is>
          <t>nur 110</t>
        </is>
      </c>
      <c r="AY470" t="inlineStr"/>
      <c r="AZ470" t="inlineStr"/>
      <c r="BA470" t="inlineStr"/>
      <c r="BB470" t="inlineStr">
        <is>
          <t>n</t>
        </is>
      </c>
      <c r="BC470" t="n">
        <v>0</v>
      </c>
      <c r="BD470" t="inlineStr"/>
      <c r="BE470" t="inlineStr"/>
      <c r="BF470" t="inlineStr"/>
      <c r="BG470" t="inlineStr"/>
      <c r="BH470" t="inlineStr">
        <is>
          <t>x</t>
        </is>
      </c>
      <c r="BI470" t="inlineStr"/>
      <c r="BJ470" t="inlineStr"/>
      <c r="BK470" t="inlineStr">
        <is>
          <t>Schaden stabil</t>
        </is>
      </c>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row>
    <row r="471">
      <c r="A471" t="b">
        <v>1</v>
      </c>
      <c r="B471" t="n">
        <v>419</v>
      </c>
      <c r="C471" t="inlineStr">
        <is>
          <t>L-1560-315494034</t>
        </is>
      </c>
      <c r="D471" t="inlineStr">
        <is>
          <t>1066963827</t>
        </is>
      </c>
      <c r="E471" t="inlineStr">
        <is>
          <t>Aaf</t>
        </is>
      </c>
      <c r="F471" t="inlineStr">
        <is>
          <t>https://portal.dnb.de/opac.htm?method=simpleSearch&amp;cqlMode=true&amp;query=idn%3D1066963827</t>
        </is>
      </c>
      <c r="G471" t="inlineStr">
        <is>
          <t>III 51, 28</t>
        </is>
      </c>
      <c r="H471" t="inlineStr">
        <is>
          <t>III 51, 28</t>
        </is>
      </c>
      <c r="I471" t="inlineStr">
        <is>
          <t>X</t>
        </is>
      </c>
      <c r="J471" t="inlineStr">
        <is>
          <t>Ledereinband, Schließen, erhabene Buchbeschläge</t>
        </is>
      </c>
      <c r="K471" t="inlineStr">
        <is>
          <t>bis 25 cm</t>
        </is>
      </c>
      <c r="L471" t="inlineStr">
        <is>
          <t>80° bis 110°, einseitig digitalisierbar?</t>
        </is>
      </c>
      <c r="M471" t="inlineStr">
        <is>
          <t>hohler Rücken, Schrift bis in den Falz</t>
        </is>
      </c>
      <c r="N471" t="inlineStr"/>
      <c r="O471" t="inlineStr">
        <is>
          <t>Archivkarton</t>
        </is>
      </c>
      <c r="P471" t="inlineStr">
        <is>
          <t>Nein</t>
        </is>
      </c>
      <c r="Q471" t="n">
        <v>1</v>
      </c>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n">
        <v>0</v>
      </c>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row>
    <row r="472">
      <c r="A472" t="b">
        <v>1</v>
      </c>
      <c r="B472" t="n">
        <v>441</v>
      </c>
      <c r="C472" t="inlineStr">
        <is>
          <t>L-1546-167646931</t>
        </is>
      </c>
      <c r="D472" t="inlineStr">
        <is>
          <t>999173235</t>
        </is>
      </c>
      <c r="E472" t="inlineStr">
        <is>
          <t>Aal</t>
        </is>
      </c>
      <c r="F472" t="inlineStr">
        <is>
          <t>https://portal.dnb.de/opac.htm?method=simpleSearch&amp;cqlMode=true&amp;query=idn%3D999173235</t>
        </is>
      </c>
      <c r="G472" t="inlineStr">
        <is>
          <t>III 51, 28 a</t>
        </is>
      </c>
      <c r="H472" t="inlineStr">
        <is>
          <t>III 51, 28 a</t>
        </is>
      </c>
      <c r="I472" t="inlineStr"/>
      <c r="J472" t="inlineStr">
        <is>
          <t>Ledereinband, Schließen, erhabene Buchbeschläge</t>
        </is>
      </c>
      <c r="K472" t="inlineStr">
        <is>
          <t>bis 25 cm</t>
        </is>
      </c>
      <c r="L472" t="inlineStr">
        <is>
          <t>80° bis 110°, einseitig digitalisierbar?</t>
        </is>
      </c>
      <c r="M472" t="inlineStr">
        <is>
          <t>fester Rücken mit Schmuckprägung, Schrift bis in den Falz</t>
        </is>
      </c>
      <c r="N472" t="inlineStr"/>
      <c r="O472" t="inlineStr">
        <is>
          <t>Kassette</t>
        </is>
      </c>
      <c r="P472" t="inlineStr">
        <is>
          <t>Nein</t>
        </is>
      </c>
      <c r="Q472" t="n">
        <v>0</v>
      </c>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n">
        <v>0</v>
      </c>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row>
    <row r="473">
      <c r="A473" t="b">
        <v>1</v>
      </c>
      <c r="B473" t="n">
        <v>442</v>
      </c>
      <c r="C473" t="inlineStr">
        <is>
          <t>L-1546-167647148</t>
        </is>
      </c>
      <c r="D473" t="inlineStr">
        <is>
          <t>999173472</t>
        </is>
      </c>
      <c r="E473" t="inlineStr">
        <is>
          <t>Aal</t>
        </is>
      </c>
      <c r="F473" t="inlineStr">
        <is>
          <t>https://portal.dnb.de/opac.htm?method=simpleSearch&amp;cqlMode=true&amp;query=idn%3D999173472</t>
        </is>
      </c>
      <c r="G473" t="inlineStr">
        <is>
          <t>III 51, 28 b</t>
        </is>
      </c>
      <c r="H473" t="inlineStr">
        <is>
          <t>III 51, 28 b</t>
        </is>
      </c>
      <c r="I473" t="inlineStr"/>
      <c r="J473" t="inlineStr">
        <is>
          <t>Halbpergamentband</t>
        </is>
      </c>
      <c r="K473" t="inlineStr">
        <is>
          <t>bis 25 cm</t>
        </is>
      </c>
      <c r="L473" t="inlineStr">
        <is>
          <t>80° bis 110°, einseitig digitalisierbar?</t>
        </is>
      </c>
      <c r="M473" t="inlineStr">
        <is>
          <t>hohler Rücken</t>
        </is>
      </c>
      <c r="N473" t="inlineStr"/>
      <c r="O473" t="inlineStr"/>
      <c r="P473" t="inlineStr"/>
      <c r="Q473" t="n">
        <v>0</v>
      </c>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n">
        <v>0</v>
      </c>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row>
    <row r="474">
      <c r="A474" t="b">
        <v>1</v>
      </c>
      <c r="B474" t="n">
        <v>443</v>
      </c>
      <c r="C474" t="inlineStr">
        <is>
          <t>L-1546-168348837</t>
        </is>
      </c>
      <c r="D474" t="inlineStr">
        <is>
          <t>999424467</t>
        </is>
      </c>
      <c r="E474" t="inlineStr">
        <is>
          <t>Aal</t>
        </is>
      </c>
      <c r="F474" t="inlineStr">
        <is>
          <t>https://portal.dnb.de/opac.htm?method=simpleSearch&amp;cqlMode=true&amp;query=idn%3D999424467</t>
        </is>
      </c>
      <c r="G474" t="inlineStr">
        <is>
          <t>III 51, 28 c</t>
        </is>
      </c>
      <c r="H474" t="inlineStr">
        <is>
          <t>III 51, 28 c</t>
        </is>
      </c>
      <c r="I474" t="inlineStr">
        <is>
          <t>X</t>
        </is>
      </c>
      <c r="J474" t="inlineStr">
        <is>
          <t>Halbpergamentband</t>
        </is>
      </c>
      <c r="K474" t="inlineStr">
        <is>
          <t>bis 25 cm</t>
        </is>
      </c>
      <c r="L474" t="inlineStr">
        <is>
          <t>80° bis 110°, einseitig digitalisierbar?</t>
        </is>
      </c>
      <c r="M474" t="inlineStr"/>
      <c r="N474" t="inlineStr"/>
      <c r="O474" t="inlineStr">
        <is>
          <t>Archivkarton</t>
        </is>
      </c>
      <c r="P474" t="inlineStr">
        <is>
          <t>Nein</t>
        </is>
      </c>
      <c r="Q474" t="n">
        <v>0</v>
      </c>
      <c r="R474" t="inlineStr"/>
      <c r="S474" t="inlineStr">
        <is>
          <t>Buchblock und Einband getrennt</t>
        </is>
      </c>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n">
        <v>0</v>
      </c>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row>
    <row r="475">
      <c r="A475" t="b">
        <v>1</v>
      </c>
      <c r="B475" t="n">
        <v>444</v>
      </c>
      <c r="C475" t="inlineStr">
        <is>
          <t>L-1549-180493000</t>
        </is>
      </c>
      <c r="D475" t="inlineStr">
        <is>
          <t>1003702910</t>
        </is>
      </c>
      <c r="E475" t="inlineStr">
        <is>
          <t>Aal</t>
        </is>
      </c>
      <c r="F475" t="inlineStr">
        <is>
          <t>https://portal.dnb.de/opac.htm?method=simpleSearch&amp;cqlMode=true&amp;query=idn%3D1003702910</t>
        </is>
      </c>
      <c r="G475" t="inlineStr">
        <is>
          <t>III 51, 28 d</t>
        </is>
      </c>
      <c r="H475" t="inlineStr">
        <is>
          <t>III 51, 28d</t>
        </is>
      </c>
      <c r="I475" t="inlineStr"/>
      <c r="J475" t="inlineStr">
        <is>
          <t>Halbpergamentband</t>
        </is>
      </c>
      <c r="K475" t="inlineStr">
        <is>
          <t>bis 25 cm</t>
        </is>
      </c>
      <c r="L475" t="inlineStr">
        <is>
          <t>180°</t>
        </is>
      </c>
      <c r="M475" t="inlineStr">
        <is>
          <t>hohler Rücken</t>
        </is>
      </c>
      <c r="N475" t="inlineStr"/>
      <c r="O475" t="inlineStr"/>
      <c r="P475" t="inlineStr"/>
      <c r="Q475" t="n">
        <v>0</v>
      </c>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n">
        <v>0</v>
      </c>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row>
    <row r="476">
      <c r="A476" t="b">
        <v>1</v>
      </c>
      <c r="B476" t="n">
        <v>445</v>
      </c>
      <c r="C476" t="inlineStr">
        <is>
          <t>L-1552-167647377</t>
        </is>
      </c>
      <c r="D476" t="inlineStr">
        <is>
          <t>999173707</t>
        </is>
      </c>
      <c r="E476" t="inlineStr">
        <is>
          <t>Aal</t>
        </is>
      </c>
      <c r="F476" t="inlineStr">
        <is>
          <t>https://portal.dnb.de/opac.htm?method=simpleSearch&amp;cqlMode=true&amp;query=idn%3D999173707</t>
        </is>
      </c>
      <c r="G476" t="inlineStr">
        <is>
          <t>III 51, 28 e</t>
        </is>
      </c>
      <c r="H476" t="inlineStr">
        <is>
          <t>III 51, 28 e</t>
        </is>
      </c>
      <c r="I476" t="inlineStr"/>
      <c r="J476" t="inlineStr">
        <is>
          <t>Halbpergamentband</t>
        </is>
      </c>
      <c r="K476" t="inlineStr">
        <is>
          <t>bis 25 cm</t>
        </is>
      </c>
      <c r="L476" t="inlineStr">
        <is>
          <t>80° bis 110°, einseitig digitalisierbar?</t>
        </is>
      </c>
      <c r="M476" t="inlineStr">
        <is>
          <t>hohler Rücken, welliger Buchblock</t>
        </is>
      </c>
      <c r="N476" t="inlineStr"/>
      <c r="O476" t="inlineStr"/>
      <c r="P476" t="inlineStr"/>
      <c r="Q476" t="n">
        <v>0</v>
      </c>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n">
        <v>0</v>
      </c>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row>
    <row r="477">
      <c r="A477" t="b">
        <v>0</v>
      </c>
      <c r="B477" t="n">
        <v>446</v>
      </c>
      <c r="C477" t="inlineStr">
        <is>
          <t>L-1554-179346091</t>
        </is>
      </c>
      <c r="D477" t="inlineStr">
        <is>
          <t>1003272215</t>
        </is>
      </c>
      <c r="E477" t="inlineStr"/>
      <c r="F477" t="inlineStr">
        <is>
          <t>https://portal.dnb.de/opac.htm?method=simpleSearch&amp;cqlMode=true&amp;query=idn%3D1003272215</t>
        </is>
      </c>
      <c r="G477" t="inlineStr">
        <is>
          <t>III 51, 28 f</t>
        </is>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n">
        <v>0</v>
      </c>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row>
    <row r="478">
      <c r="A478" t="b">
        <v>0</v>
      </c>
      <c r="B478" t="n">
        <v>447</v>
      </c>
      <c r="C478" t="inlineStr">
        <is>
          <t>L-1554-167644165</t>
        </is>
      </c>
      <c r="D478" t="inlineStr">
        <is>
          <t>999170414</t>
        </is>
      </c>
      <c r="E478" t="inlineStr"/>
      <c r="F478" t="inlineStr">
        <is>
          <t>https://portal.dnb.de/opac.htm?method=simpleSearch&amp;cqlMode=true&amp;query=idn%3D999170414</t>
        </is>
      </c>
      <c r="G478" t="inlineStr">
        <is>
          <t>III 51, 28 f</t>
        </is>
      </c>
      <c r="H478" t="inlineStr"/>
      <c r="I478" t="inlineStr">
        <is>
          <t>X</t>
        </is>
      </c>
      <c r="J478" t="inlineStr">
        <is>
          <t>Ledereinband, Schließen, erhabene Buchbeschläge</t>
        </is>
      </c>
      <c r="K478" t="inlineStr">
        <is>
          <t>bis 25 cm</t>
        </is>
      </c>
      <c r="L478" t="inlineStr">
        <is>
          <t>80° bis 110°, einseitig digitalisierbar?</t>
        </is>
      </c>
      <c r="M478" t="inlineStr">
        <is>
          <t>hohler Rücken, Schrift bis in den Falz</t>
        </is>
      </c>
      <c r="N478" t="inlineStr"/>
      <c r="O478" t="inlineStr">
        <is>
          <t>Kassette</t>
        </is>
      </c>
      <c r="P478" t="inlineStr">
        <is>
          <t>Nein, Signaturfahne austauschen</t>
        </is>
      </c>
      <c r="Q478" t="n">
        <v>0</v>
      </c>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n">
        <v>0</v>
      </c>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row>
    <row r="479">
      <c r="A479" t="b">
        <v>1</v>
      </c>
      <c r="B479" t="inlineStr"/>
      <c r="C479" t="inlineStr">
        <is>
          <t>L-1546-83417233X</t>
        </is>
      </c>
      <c r="D479" t="inlineStr">
        <is>
          <t>1268890502</t>
        </is>
      </c>
      <c r="E479" t="inlineStr">
        <is>
          <t>Qd</t>
        </is>
      </c>
      <c r="F479" t="inlineStr"/>
      <c r="G479" t="inlineStr">
        <is>
          <t>III 51, 28 f</t>
        </is>
      </c>
      <c r="H479" t="inlineStr">
        <is>
          <t>III 51, 28 f</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row>
    <row r="480">
      <c r="A480" t="b">
        <v>0</v>
      </c>
      <c r="B480" t="n">
        <v>448</v>
      </c>
      <c r="C480" t="inlineStr">
        <is>
          <t>L-1546-153952202</t>
        </is>
      </c>
      <c r="D480" t="inlineStr">
        <is>
          <t>993888828</t>
        </is>
      </c>
      <c r="E480" t="inlineStr"/>
      <c r="F480" t="inlineStr">
        <is>
          <t>https://portal.dnb.de/opac.htm?method=simpleSearch&amp;cqlMode=true&amp;query=idn%3D993888828</t>
        </is>
      </c>
      <c r="G480" t="inlineStr">
        <is>
          <t>III 51, 28 f (1. Angebundenes Werk)</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n">
        <v>0</v>
      </c>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row>
    <row r="481">
      <c r="A481" t="b">
        <v>1</v>
      </c>
      <c r="B481" t="n">
        <v>420</v>
      </c>
      <c r="C481" t="inlineStr">
        <is>
          <t>L-1557-31530636X</t>
        </is>
      </c>
      <c r="D481" t="inlineStr">
        <is>
          <t>1066847088</t>
        </is>
      </c>
      <c r="E481" t="inlineStr">
        <is>
          <t>Aaf</t>
        </is>
      </c>
      <c r="F481" t="inlineStr">
        <is>
          <t>https://portal.dnb.de/opac.htm?method=simpleSearch&amp;cqlMode=true&amp;query=idn%3D1066847088</t>
        </is>
      </c>
      <c r="G481" t="inlineStr">
        <is>
          <t>III 51, 30</t>
        </is>
      </c>
      <c r="H481" t="inlineStr">
        <is>
          <t>III 51, 30</t>
        </is>
      </c>
      <c r="I481" t="inlineStr">
        <is>
          <t>X</t>
        </is>
      </c>
      <c r="J481" t="inlineStr">
        <is>
          <t>Halbledereinband, Schließen, erhabene Buchbeschläge</t>
        </is>
      </c>
      <c r="K481" t="inlineStr">
        <is>
          <t>bis 35 cm</t>
        </is>
      </c>
      <c r="L481" t="inlineStr">
        <is>
          <t>180°</t>
        </is>
      </c>
      <c r="M481" t="inlineStr">
        <is>
          <t>hohler Rücken</t>
        </is>
      </c>
      <c r="N481" t="inlineStr"/>
      <c r="O481" t="inlineStr">
        <is>
          <t>Buchschuh</t>
        </is>
      </c>
      <c r="P481" t="inlineStr">
        <is>
          <t>Nein</t>
        </is>
      </c>
      <c r="Q481" t="n">
        <v>1</v>
      </c>
      <c r="R481" t="inlineStr"/>
      <c r="S481" t="inlineStr"/>
      <c r="T481" t="inlineStr"/>
      <c r="U481" t="inlineStr"/>
      <c r="V481" t="inlineStr"/>
      <c r="W481" t="inlineStr"/>
      <c r="X481" t="inlineStr"/>
      <c r="Y481" t="inlineStr"/>
      <c r="Z481" t="inlineStr"/>
      <c r="AA481" t="inlineStr">
        <is>
          <t>HL</t>
        </is>
      </c>
      <c r="AB481" t="inlineStr">
        <is>
          <t>x</t>
        </is>
      </c>
      <c r="AC481" t="inlineStr"/>
      <c r="AD481" t="inlineStr">
        <is>
          <t>h/E</t>
        </is>
      </c>
      <c r="AE481" t="inlineStr"/>
      <c r="AF481" t="inlineStr"/>
      <c r="AG481" t="inlineStr"/>
      <c r="AH481" t="inlineStr"/>
      <c r="AI481" t="inlineStr"/>
      <c r="AJ481" t="inlineStr">
        <is>
          <t>Pa</t>
        </is>
      </c>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is>
          <t>110</t>
        </is>
      </c>
      <c r="AY481" t="inlineStr"/>
      <c r="AZ481" t="inlineStr"/>
      <c r="BA481" t="inlineStr"/>
      <c r="BB481" t="inlineStr">
        <is>
          <t>ja vor</t>
        </is>
      </c>
      <c r="BC481" t="n">
        <v>0.5</v>
      </c>
      <c r="BD481" t="inlineStr"/>
      <c r="BE481" t="inlineStr"/>
      <c r="BF481" t="inlineStr"/>
      <c r="BG481" t="inlineStr">
        <is>
          <t>x</t>
        </is>
      </c>
      <c r="BH481" t="inlineStr"/>
      <c r="BI481" t="inlineStr"/>
      <c r="BJ481" t="inlineStr"/>
      <c r="BK481" t="inlineStr"/>
      <c r="BL481" t="inlineStr"/>
      <c r="BM481" t="inlineStr"/>
      <c r="BN481" t="inlineStr">
        <is>
          <t>x</t>
        </is>
      </c>
      <c r="BO481" t="inlineStr">
        <is>
          <t>x</t>
        </is>
      </c>
      <c r="BP481" t="inlineStr">
        <is>
          <t>x</t>
        </is>
      </c>
      <c r="BQ481" t="inlineStr"/>
      <c r="BR481" t="inlineStr"/>
      <c r="BS481" t="inlineStr"/>
      <c r="BT481" t="inlineStr"/>
      <c r="BU481" t="inlineStr"/>
      <c r="BV481" t="inlineStr"/>
      <c r="BW481" t="inlineStr"/>
      <c r="BX481" t="inlineStr"/>
      <c r="BY481" t="inlineStr"/>
      <c r="BZ481" t="inlineStr"/>
      <c r="CA481" t="n">
        <v>0.5</v>
      </c>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row>
    <row r="482">
      <c r="A482" t="b">
        <v>1</v>
      </c>
      <c r="B482" t="n">
        <v>421</v>
      </c>
      <c r="C482" t="inlineStr">
        <is>
          <t>L-1518-31548795X</t>
        </is>
      </c>
      <c r="D482" t="inlineStr">
        <is>
          <t>1066957304</t>
        </is>
      </c>
      <c r="E482" t="inlineStr">
        <is>
          <t>Aaf</t>
        </is>
      </c>
      <c r="F482" t="inlineStr">
        <is>
          <t>https://portal.dnb.de/opac.htm?method=simpleSearch&amp;cqlMode=true&amp;query=idn%3D1066957304</t>
        </is>
      </c>
      <c r="G482" t="inlineStr">
        <is>
          <t>III 51, 32</t>
        </is>
      </c>
      <c r="H482" t="inlineStr">
        <is>
          <t>III 51, 32</t>
        </is>
      </c>
      <c r="I482" t="inlineStr">
        <is>
          <t>X</t>
        </is>
      </c>
      <c r="J482" t="inlineStr">
        <is>
          <t>Halbledereinband</t>
        </is>
      </c>
      <c r="K482" t="inlineStr">
        <is>
          <t>bis 25 cm</t>
        </is>
      </c>
      <c r="L482" t="inlineStr">
        <is>
          <t>180°</t>
        </is>
      </c>
      <c r="M482" t="inlineStr"/>
      <c r="N482" t="inlineStr"/>
      <c r="O482" t="inlineStr">
        <is>
          <t>Archivkarton</t>
        </is>
      </c>
      <c r="P482" t="inlineStr">
        <is>
          <t>Nein</t>
        </is>
      </c>
      <c r="Q482" t="n">
        <v>2</v>
      </c>
      <c r="R482" t="inlineStr"/>
      <c r="S482" t="inlineStr">
        <is>
          <t>Buchblock und Einband getrennt</t>
        </is>
      </c>
      <c r="T482" t="inlineStr"/>
      <c r="U482" t="inlineStr"/>
      <c r="V482" t="inlineStr"/>
      <c r="W482" t="inlineStr"/>
      <c r="X482" t="inlineStr"/>
      <c r="Y482" t="inlineStr"/>
      <c r="Z482" t="inlineStr"/>
      <c r="AA482" t="inlineStr">
        <is>
          <t>oE</t>
        </is>
      </c>
      <c r="AB482" t="inlineStr"/>
      <c r="AC482" t="inlineStr"/>
      <c r="AD482" t="inlineStr"/>
      <c r="AE482" t="inlineStr"/>
      <c r="AF482" t="inlineStr"/>
      <c r="AG482" t="inlineStr"/>
      <c r="AH482" t="inlineStr"/>
      <c r="AI482" t="inlineStr"/>
      <c r="AJ482" t="inlineStr">
        <is>
          <t>Pa</t>
        </is>
      </c>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is>
          <t>180</t>
        </is>
      </c>
      <c r="AY482" t="inlineStr"/>
      <c r="AZ482" t="inlineStr"/>
      <c r="BA482" t="inlineStr"/>
      <c r="BB482" t="inlineStr">
        <is>
          <t>n</t>
        </is>
      </c>
      <c r="BC482" t="n">
        <v>0</v>
      </c>
      <c r="BD482" t="inlineStr"/>
      <c r="BE482" t="inlineStr"/>
      <c r="BF482" t="inlineStr"/>
      <c r="BG482" t="inlineStr"/>
      <c r="BH482" t="inlineStr">
        <is>
          <t>x</t>
        </is>
      </c>
      <c r="BI482" t="inlineStr"/>
      <c r="BJ482" t="inlineStr"/>
      <c r="BK482" t="inlineStr">
        <is>
          <t>Einband liegt bei</t>
        </is>
      </c>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row>
    <row r="483">
      <c r="A483" t="b">
        <v>1</v>
      </c>
      <c r="B483" t="n">
        <v>449</v>
      </c>
      <c r="C483" t="inlineStr">
        <is>
          <t>L-1520-179470655</t>
        </is>
      </c>
      <c r="D483" t="inlineStr">
        <is>
          <t>1003325297</t>
        </is>
      </c>
      <c r="E483" t="inlineStr">
        <is>
          <t>Aal</t>
        </is>
      </c>
      <c r="F483" t="inlineStr">
        <is>
          <t>https://portal.dnb.de/opac.htm?method=simpleSearch&amp;cqlMode=true&amp;query=idn%3D1003325297</t>
        </is>
      </c>
      <c r="G483" t="inlineStr">
        <is>
          <t>III 51, 32 a</t>
        </is>
      </c>
      <c r="H483" t="inlineStr">
        <is>
          <t>III 51, 32a</t>
        </is>
      </c>
      <c r="I483" t="inlineStr"/>
      <c r="J483" t="inlineStr">
        <is>
          <t>Halbpergamentband</t>
        </is>
      </c>
      <c r="K483" t="inlineStr">
        <is>
          <t>bis 25 cm</t>
        </is>
      </c>
      <c r="L483" t="inlineStr">
        <is>
          <t>180°</t>
        </is>
      </c>
      <c r="M483" t="inlineStr"/>
      <c r="N483" t="inlineStr"/>
      <c r="O483" t="inlineStr">
        <is>
          <t>Archivkarton</t>
        </is>
      </c>
      <c r="P483" t="inlineStr">
        <is>
          <t>Nein</t>
        </is>
      </c>
      <c r="Q483" t="n">
        <v>0</v>
      </c>
      <c r="R483" t="inlineStr"/>
      <c r="S483" t="inlineStr">
        <is>
          <t>Buchblock und Einband getrennt</t>
        </is>
      </c>
      <c r="T483" t="inlineStr"/>
      <c r="U483" t="inlineStr"/>
      <c r="V483" t="inlineStr"/>
      <c r="W483" t="inlineStr"/>
      <c r="X483" t="inlineStr"/>
      <c r="Y483" t="inlineStr"/>
      <c r="Z483" t="inlineStr"/>
      <c r="AA483" t="inlineStr">
        <is>
          <t>oE</t>
        </is>
      </c>
      <c r="AB483" t="inlineStr"/>
      <c r="AC483" t="inlineStr"/>
      <c r="AD483" t="inlineStr"/>
      <c r="AE483" t="inlineStr"/>
      <c r="AF483" t="inlineStr"/>
      <c r="AG483" t="inlineStr"/>
      <c r="AH483" t="inlineStr"/>
      <c r="AI483" t="inlineStr"/>
      <c r="AJ483" t="inlineStr">
        <is>
          <t>Pa</t>
        </is>
      </c>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is>
          <t>180</t>
        </is>
      </c>
      <c r="AY483" t="inlineStr"/>
      <c r="AZ483" t="inlineStr"/>
      <c r="BA483" t="inlineStr"/>
      <c r="BB483" t="inlineStr">
        <is>
          <t>n</t>
        </is>
      </c>
      <c r="BC483" t="n">
        <v>0</v>
      </c>
      <c r="BD483" t="inlineStr"/>
      <c r="BE483" t="inlineStr"/>
      <c r="BF483" t="inlineStr"/>
      <c r="BG483" t="inlineStr"/>
      <c r="BH483" t="inlineStr">
        <is>
          <t>x</t>
        </is>
      </c>
      <c r="BI483" t="inlineStr"/>
      <c r="BJ483" t="inlineStr"/>
      <c r="BK483" t="inlineStr">
        <is>
          <t>Einband liegt bei</t>
        </is>
      </c>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row>
    <row r="484">
      <c r="A484" t="b">
        <v>1</v>
      </c>
      <c r="B484" t="n">
        <v>450</v>
      </c>
      <c r="C484" t="inlineStr">
        <is>
          <t>L-1528-163501254</t>
        </is>
      </c>
      <c r="D484" t="inlineStr">
        <is>
          <t>997214228</t>
        </is>
      </c>
      <c r="E484" t="inlineStr">
        <is>
          <t>Aal</t>
        </is>
      </c>
      <c r="F484" t="inlineStr">
        <is>
          <t>https://portal.dnb.de/opac.htm?method=simpleSearch&amp;cqlMode=true&amp;query=idn%3D997214228</t>
        </is>
      </c>
      <c r="G484" t="inlineStr">
        <is>
          <t>III 51, 32 b</t>
        </is>
      </c>
      <c r="H484" t="inlineStr">
        <is>
          <t>III 51, 32 b</t>
        </is>
      </c>
      <c r="I484" t="inlineStr"/>
      <c r="J484" t="inlineStr">
        <is>
          <t>Halbpergamentband</t>
        </is>
      </c>
      <c r="K484" t="inlineStr">
        <is>
          <t>bis 25 cm</t>
        </is>
      </c>
      <c r="L484" t="inlineStr">
        <is>
          <t>180°</t>
        </is>
      </c>
      <c r="M484" t="inlineStr">
        <is>
          <t>hohler Rücken</t>
        </is>
      </c>
      <c r="N484" t="inlineStr"/>
      <c r="O484" t="inlineStr"/>
      <c r="P484" t="inlineStr"/>
      <c r="Q484" t="n">
        <v>0</v>
      </c>
      <c r="R484" t="inlineStr"/>
      <c r="S484" t="inlineStr"/>
      <c r="T484" t="inlineStr"/>
      <c r="U484" t="inlineStr"/>
      <c r="V484" t="inlineStr"/>
      <c r="W484" t="inlineStr"/>
      <c r="X484" t="inlineStr"/>
      <c r="Y484" t="inlineStr"/>
      <c r="Z484" t="inlineStr"/>
      <c r="AA484" t="inlineStr">
        <is>
          <t>HPg</t>
        </is>
      </c>
      <c r="AB484" t="inlineStr"/>
      <c r="AC484" t="inlineStr">
        <is>
          <t>x</t>
        </is>
      </c>
      <c r="AD484" t="inlineStr">
        <is>
          <t>h/E</t>
        </is>
      </c>
      <c r="AE484" t="inlineStr"/>
      <c r="AF484" t="inlineStr"/>
      <c r="AG484" t="inlineStr"/>
      <c r="AH484" t="inlineStr"/>
      <c r="AI484" t="inlineStr"/>
      <c r="AJ484" t="inlineStr">
        <is>
          <t>Pa</t>
        </is>
      </c>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is>
          <t>110</t>
        </is>
      </c>
      <c r="AY484" t="inlineStr"/>
      <c r="AZ484" t="inlineStr"/>
      <c r="BA484" t="inlineStr"/>
      <c r="BB484" t="inlineStr">
        <is>
          <t>n</t>
        </is>
      </c>
      <c r="BC484" t="n">
        <v>0</v>
      </c>
      <c r="BD484" t="inlineStr"/>
      <c r="BE484" t="inlineStr"/>
      <c r="BF484" t="inlineStr"/>
      <c r="BG484" t="inlineStr"/>
      <c r="BH484" t="inlineStr">
        <is>
          <t>x</t>
        </is>
      </c>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row>
    <row r="485">
      <c r="A485" t="b">
        <v>0</v>
      </c>
      <c r="B485" t="n">
        <v>422</v>
      </c>
      <c r="C485" t="inlineStr">
        <is>
          <t>L-1519-315490608</t>
        </is>
      </c>
      <c r="D485" t="inlineStr">
        <is>
          <t>1066960070</t>
        </is>
      </c>
      <c r="E485" t="inlineStr"/>
      <c r="F485" t="inlineStr">
        <is>
          <t>https://portal.dnb.de/opac.htm?method=simpleSearch&amp;cqlMode=true&amp;query=idn%3D1066960070</t>
        </is>
      </c>
      <c r="G485" t="inlineStr">
        <is>
          <t>III 51, 33 (Dauerausstellung)</t>
        </is>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is>
          <t>DA</t>
        </is>
      </c>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n">
        <v>0</v>
      </c>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row>
    <row r="486">
      <c r="A486" t="b">
        <v>1</v>
      </c>
      <c r="B486" t="n">
        <v>451</v>
      </c>
      <c r="C486" t="inlineStr">
        <is>
          <t>L-1520-153968850</t>
        </is>
      </c>
      <c r="D486" t="inlineStr">
        <is>
          <t>993907032</t>
        </is>
      </c>
      <c r="E486" t="inlineStr">
        <is>
          <t>Aal</t>
        </is>
      </c>
      <c r="F486" t="inlineStr">
        <is>
          <t>https://portal.dnb.de/opac.htm?method=simpleSearch&amp;cqlMode=true&amp;query=idn%3D993907032</t>
        </is>
      </c>
      <c r="G486" t="inlineStr">
        <is>
          <t>III 51, 33 a</t>
        </is>
      </c>
      <c r="H486" t="inlineStr">
        <is>
          <t>III 51, 33 a</t>
        </is>
      </c>
      <c r="I486" t="inlineStr"/>
      <c r="J486" t="inlineStr"/>
      <c r="K486" t="inlineStr">
        <is>
          <t>bis 25 cm</t>
        </is>
      </c>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is>
          <t>Br</t>
        </is>
      </c>
      <c r="AB486" t="inlineStr"/>
      <c r="AC486" t="inlineStr"/>
      <c r="AD486" t="inlineStr">
        <is>
          <t>f</t>
        </is>
      </c>
      <c r="AE486" t="inlineStr"/>
      <c r="AF486" t="inlineStr"/>
      <c r="AG486" t="inlineStr"/>
      <c r="AH486" t="inlineStr"/>
      <c r="AI486" t="inlineStr"/>
      <c r="AJ486" t="inlineStr">
        <is>
          <t>Pa</t>
        </is>
      </c>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is>
          <t>nur 110</t>
        </is>
      </c>
      <c r="AY486" t="inlineStr"/>
      <c r="AZ486" t="inlineStr"/>
      <c r="BA486" t="inlineStr"/>
      <c r="BB486" t="inlineStr">
        <is>
          <t>n</t>
        </is>
      </c>
      <c r="BC486" t="n">
        <v>0</v>
      </c>
      <c r="BD486" t="inlineStr"/>
      <c r="BE486" t="inlineStr"/>
      <c r="BF486" t="inlineStr"/>
      <c r="BG486" t="inlineStr"/>
      <c r="BH486" t="inlineStr">
        <is>
          <t>x</t>
        </is>
      </c>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row>
    <row r="487">
      <c r="A487" t="b">
        <v>1</v>
      </c>
      <c r="B487" t="n">
        <v>452</v>
      </c>
      <c r="C487" t="inlineStr">
        <is>
          <t>L-1520-315490594</t>
        </is>
      </c>
      <c r="D487" t="inlineStr">
        <is>
          <t>1066960062</t>
        </is>
      </c>
      <c r="E487" t="inlineStr">
        <is>
          <t>Aaf</t>
        </is>
      </c>
      <c r="F487" t="inlineStr">
        <is>
          <t>https://portal.dnb.de/opac.htm?method=simpleSearch&amp;cqlMode=true&amp;query=idn%3D1066960062</t>
        </is>
      </c>
      <c r="G487" t="inlineStr">
        <is>
          <t>III 51, 33 b</t>
        </is>
      </c>
      <c r="H487" t="inlineStr">
        <is>
          <t>III 51, 33 b</t>
        </is>
      </c>
      <c r="I487" t="inlineStr">
        <is>
          <t>X</t>
        </is>
      </c>
      <c r="J487" t="inlineStr">
        <is>
          <t>Papier- oder Pappeinband</t>
        </is>
      </c>
      <c r="K487" t="inlineStr">
        <is>
          <t>bis 25 cm</t>
        </is>
      </c>
      <c r="L487" t="inlineStr">
        <is>
          <t>180°</t>
        </is>
      </c>
      <c r="M487" t="inlineStr"/>
      <c r="N487" t="inlineStr"/>
      <c r="O487" t="inlineStr">
        <is>
          <t>Archivkarton</t>
        </is>
      </c>
      <c r="P487" t="inlineStr">
        <is>
          <t>Nein</t>
        </is>
      </c>
      <c r="Q487" t="n">
        <v>0</v>
      </c>
      <c r="R487" t="inlineStr"/>
      <c r="S487" t="inlineStr">
        <is>
          <t>Buchblock und Einband getrennt</t>
        </is>
      </c>
      <c r="T487" t="inlineStr"/>
      <c r="U487" t="inlineStr"/>
      <c r="V487" t="inlineStr"/>
      <c r="W487" t="inlineStr"/>
      <c r="X487" t="inlineStr"/>
      <c r="Y487" t="inlineStr"/>
      <c r="Z487" t="inlineStr"/>
      <c r="AA487" t="inlineStr">
        <is>
          <t>oE</t>
        </is>
      </c>
      <c r="AB487" t="inlineStr"/>
      <c r="AC487" t="inlineStr"/>
      <c r="AD487" t="inlineStr"/>
      <c r="AE487" t="inlineStr"/>
      <c r="AF487" t="inlineStr"/>
      <c r="AG487" t="inlineStr"/>
      <c r="AH487" t="inlineStr"/>
      <c r="AI487" t="inlineStr"/>
      <c r="AJ487" t="inlineStr">
        <is>
          <t>Pa</t>
        </is>
      </c>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is>
          <t>180</t>
        </is>
      </c>
      <c r="AY487" t="inlineStr"/>
      <c r="AZ487" t="inlineStr"/>
      <c r="BA487" t="inlineStr"/>
      <c r="BB487" t="inlineStr">
        <is>
          <t>n</t>
        </is>
      </c>
      <c r="BC487" t="n">
        <v>0</v>
      </c>
      <c r="BD487" t="inlineStr"/>
      <c r="BE487" t="inlineStr"/>
      <c r="BF487" t="inlineStr"/>
      <c r="BG487" t="inlineStr"/>
      <c r="BH487" t="inlineStr">
        <is>
          <t>x</t>
        </is>
      </c>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row>
    <row r="488">
      <c r="A488" t="b">
        <v>0</v>
      </c>
      <c r="B488" t="inlineStr"/>
      <c r="C488" t="inlineStr"/>
      <c r="D488" t="inlineStr"/>
      <c r="E488" t="inlineStr"/>
      <c r="F488" t="inlineStr"/>
      <c r="G488" t="inlineStr">
        <is>
          <t>III 51, 33 c</t>
        </is>
      </c>
      <c r="H488" t="inlineStr"/>
      <c r="I488" t="inlineStr"/>
      <c r="J488" t="inlineStr"/>
      <c r="K488" t="inlineStr">
        <is>
          <t>bis 35 cm</t>
        </is>
      </c>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is>
          <t>HD</t>
        </is>
      </c>
      <c r="AB488" t="inlineStr"/>
      <c r="AC488" t="inlineStr">
        <is>
          <t>x</t>
        </is>
      </c>
      <c r="AD488" t="inlineStr">
        <is>
          <t>f</t>
        </is>
      </c>
      <c r="AE488" t="inlineStr"/>
      <c r="AF488" t="inlineStr"/>
      <c r="AG488" t="inlineStr"/>
      <c r="AH488" t="inlineStr"/>
      <c r="AI488" t="inlineStr"/>
      <c r="AJ488" t="inlineStr">
        <is>
          <t>Pa</t>
        </is>
      </c>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is>
          <t>60</t>
        </is>
      </c>
      <c r="AY488" t="inlineStr"/>
      <c r="AZ488" t="inlineStr"/>
      <c r="BA488" t="inlineStr"/>
      <c r="BB488" t="inlineStr"/>
      <c r="BC488" t="n">
        <v>1</v>
      </c>
      <c r="BD488" t="inlineStr"/>
      <c r="BE488" t="inlineStr">
        <is>
          <t>Wellpappe</t>
        </is>
      </c>
      <c r="BF488" t="inlineStr"/>
      <c r="BG488" t="inlineStr"/>
      <c r="BH488" t="inlineStr"/>
      <c r="BI488" t="inlineStr"/>
      <c r="BJ488" t="inlineStr"/>
      <c r="BK488" t="inlineStr"/>
      <c r="BL488" t="inlineStr"/>
      <c r="BM488" t="inlineStr"/>
      <c r="BN488" t="inlineStr"/>
      <c r="BO488" t="inlineStr">
        <is>
          <t>x</t>
        </is>
      </c>
      <c r="BP488" t="inlineStr">
        <is>
          <t>x</t>
        </is>
      </c>
      <c r="BQ488" t="inlineStr"/>
      <c r="BR488" t="inlineStr">
        <is>
          <t>v</t>
        </is>
      </c>
      <c r="BS488" t="inlineStr"/>
      <c r="BT488" t="inlineStr"/>
      <c r="BU488" t="inlineStr"/>
      <c r="BV488" t="inlineStr"/>
      <c r="BW488" t="inlineStr"/>
      <c r="BX488" t="inlineStr"/>
      <c r="BY488" t="inlineStr"/>
      <c r="BZ488" t="inlineStr"/>
      <c r="CA488" t="n">
        <v>1</v>
      </c>
      <c r="CB488" t="inlineStr">
        <is>
          <t>nur loses Leder (Restaurierung) fixieren, Gelenk vorn belassen (ist stabil genug)</t>
        </is>
      </c>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row>
    <row r="489">
      <c r="A489" t="b">
        <v>1</v>
      </c>
      <c r="B489" t="inlineStr"/>
      <c r="C489" t="inlineStr">
        <is>
          <t>L-2020-302395</t>
        </is>
      </c>
      <c r="D489" t="inlineStr">
        <is>
          <t>1217816836</t>
        </is>
      </c>
      <c r="E489" t="inlineStr">
        <is>
          <t>Aa</t>
        </is>
      </c>
      <c r="F489" t="inlineStr"/>
      <c r="G489" t="inlineStr">
        <is>
          <t>III 51, 33 c</t>
        </is>
      </c>
      <c r="H489" t="inlineStr">
        <is>
          <t>III 51, 33 c ; Großformate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row>
    <row r="490">
      <c r="A490" t="b">
        <v>1</v>
      </c>
      <c r="B490" t="n">
        <v>423</v>
      </c>
      <c r="C490" t="inlineStr">
        <is>
          <t>L-1531-167364022</t>
        </is>
      </c>
      <c r="D490" t="inlineStr">
        <is>
          <t>999014935</t>
        </is>
      </c>
      <c r="E490" t="inlineStr">
        <is>
          <t>Aal</t>
        </is>
      </c>
      <c r="F490" t="inlineStr">
        <is>
          <t>https://portal.dnb.de/opac.htm?method=simpleSearch&amp;cqlMode=true&amp;query=idn%3D999014935</t>
        </is>
      </c>
      <c r="G490" t="inlineStr">
        <is>
          <t>III 51, 34</t>
        </is>
      </c>
      <c r="H490" t="inlineStr">
        <is>
          <t>III 51, 34</t>
        </is>
      </c>
      <c r="I490" t="inlineStr"/>
      <c r="J490" t="inlineStr">
        <is>
          <t>Ledereinband</t>
        </is>
      </c>
      <c r="K490" t="inlineStr">
        <is>
          <t>bis 25 cm</t>
        </is>
      </c>
      <c r="L490" t="inlineStr">
        <is>
          <t>180°</t>
        </is>
      </c>
      <c r="M490" t="inlineStr">
        <is>
          <t>fester Rücken mit Schmuckprägung</t>
        </is>
      </c>
      <c r="N490" t="inlineStr"/>
      <c r="O490" t="inlineStr"/>
      <c r="P490" t="inlineStr"/>
      <c r="Q490" t="n">
        <v>0</v>
      </c>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n">
        <v>0</v>
      </c>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row>
    <row r="491">
      <c r="A491" t="b">
        <v>0</v>
      </c>
      <c r="B491" t="n">
        <v>453</v>
      </c>
      <c r="C491" t="inlineStr">
        <is>
          <t>L-1536-156361124</t>
        </is>
      </c>
      <c r="D491" t="inlineStr">
        <is>
          <t>994520050</t>
        </is>
      </c>
      <c r="E491" t="inlineStr">
        <is>
          <t>Aal</t>
        </is>
      </c>
      <c r="F491" t="inlineStr">
        <is>
          <t>https://portal.dnb.de/opac.htm?method=simpleSearch&amp;cqlMode=true&amp;query=idn%3D994520050</t>
        </is>
      </c>
      <c r="G491" t="inlineStr">
        <is>
          <t>III 51, 34 a</t>
        </is>
      </c>
      <c r="H491" t="inlineStr">
        <is>
          <t>III 51, 34 a</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n">
        <v>0</v>
      </c>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row>
    <row r="492">
      <c r="A492" t="b">
        <v>0</v>
      </c>
      <c r="B492" t="n">
        <v>454</v>
      </c>
      <c r="C492" t="inlineStr">
        <is>
          <t>L-1536-177856262</t>
        </is>
      </c>
      <c r="D492" t="inlineStr">
        <is>
          <t>1002701767</t>
        </is>
      </c>
      <c r="E492" t="inlineStr">
        <is>
          <t>Aal</t>
        </is>
      </c>
      <c r="F492" t="inlineStr">
        <is>
          <t>https://portal.dnb.de/opac.htm?method=simpleSearch&amp;cqlMode=true&amp;query=idn%3D1002701767</t>
        </is>
      </c>
      <c r="G492" t="inlineStr">
        <is>
          <t>III 51, 34 a</t>
        </is>
      </c>
      <c r="H492" t="inlineStr">
        <is>
          <t>III 51, 34a</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n">
        <v>0</v>
      </c>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row>
    <row r="493">
      <c r="A493" t="b">
        <v>1</v>
      </c>
      <c r="B493" t="n">
        <v>455</v>
      </c>
      <c r="C493" t="inlineStr">
        <is>
          <t>L-1536-168645327</t>
        </is>
      </c>
      <c r="D493" t="inlineStr">
        <is>
          <t>999640356</t>
        </is>
      </c>
      <c r="E493" t="inlineStr">
        <is>
          <t>Aal</t>
        </is>
      </c>
      <c r="F493" t="inlineStr">
        <is>
          <t>https://portal.dnb.de/opac.htm?method=simpleSearch&amp;cqlMode=true&amp;query=idn%3D999640356</t>
        </is>
      </c>
      <c r="G493" t="inlineStr">
        <is>
          <t>III 51, 34 a</t>
        </is>
      </c>
      <c r="H493" t="inlineStr">
        <is>
          <t>III 51, 34a</t>
        </is>
      </c>
      <c r="I493" t="inlineStr">
        <is>
          <t>X</t>
        </is>
      </c>
      <c r="J493" t="inlineStr">
        <is>
          <t>Ledereinband, Schließen, erhabene Buchbeschläge</t>
        </is>
      </c>
      <c r="K493" t="inlineStr">
        <is>
          <t>bis 25 cm</t>
        </is>
      </c>
      <c r="L493" t="inlineStr">
        <is>
          <t>180°</t>
        </is>
      </c>
      <c r="M493" t="inlineStr">
        <is>
          <t>fester Rücken mit Schmuckprägung</t>
        </is>
      </c>
      <c r="N493" t="inlineStr"/>
      <c r="O493" t="inlineStr">
        <is>
          <t>Buchschuh</t>
        </is>
      </c>
      <c r="P493" t="inlineStr">
        <is>
          <t>Nein</t>
        </is>
      </c>
      <c r="Q493" t="n">
        <v>1</v>
      </c>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n">
        <v>0</v>
      </c>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row>
    <row r="494">
      <c r="A494" t="b">
        <v>1</v>
      </c>
      <c r="B494" t="n">
        <v>424</v>
      </c>
      <c r="C494" t="inlineStr">
        <is>
          <t>L-1542-170178528</t>
        </is>
      </c>
      <c r="D494" t="inlineStr">
        <is>
          <t>1000186962</t>
        </is>
      </c>
      <c r="E494" t="inlineStr">
        <is>
          <t>Aal</t>
        </is>
      </c>
      <c r="F494" t="inlineStr">
        <is>
          <t>https://portal.dnb.de/opac.htm?method=simpleSearch&amp;cqlMode=true&amp;query=idn%3D1000186962</t>
        </is>
      </c>
      <c r="G494" t="inlineStr">
        <is>
          <t>III 51, 35</t>
        </is>
      </c>
      <c r="H494" t="inlineStr">
        <is>
          <t>III 51, 35</t>
        </is>
      </c>
      <c r="I494" t="inlineStr"/>
      <c r="J494" t="inlineStr">
        <is>
          <t>Ledereinband, Schließen, erhabene Buchbeschläge</t>
        </is>
      </c>
      <c r="K494" t="inlineStr">
        <is>
          <t>bis 25 cm</t>
        </is>
      </c>
      <c r="L494" t="inlineStr">
        <is>
          <t>180°</t>
        </is>
      </c>
      <c r="M494" t="inlineStr">
        <is>
          <t>hohler Rücken</t>
        </is>
      </c>
      <c r="N494" t="inlineStr"/>
      <c r="O494" t="inlineStr">
        <is>
          <t>Buchschuh</t>
        </is>
      </c>
      <c r="P494" t="inlineStr">
        <is>
          <t>Nein</t>
        </is>
      </c>
      <c r="Q494" t="n">
        <v>1</v>
      </c>
      <c r="R494" t="inlineStr"/>
      <c r="S494" t="inlineStr"/>
      <c r="T494" t="inlineStr"/>
      <c r="U494" t="inlineStr"/>
      <c r="V494" t="inlineStr"/>
      <c r="W494" t="inlineStr"/>
      <c r="X494" t="inlineStr"/>
      <c r="Y494" t="inlineStr"/>
      <c r="Z494" t="inlineStr"/>
      <c r="AA494" t="inlineStr">
        <is>
          <t>L</t>
        </is>
      </c>
      <c r="AB494" t="inlineStr"/>
      <c r="AC494" t="inlineStr"/>
      <c r="AD494" t="inlineStr">
        <is>
          <t>h</t>
        </is>
      </c>
      <c r="AE494" t="inlineStr"/>
      <c r="AF494" t="inlineStr"/>
      <c r="AG494" t="inlineStr"/>
      <c r="AH494" t="inlineStr"/>
      <c r="AI494" t="inlineStr"/>
      <c r="AJ494" t="inlineStr">
        <is>
          <t>Pa</t>
        </is>
      </c>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is>
          <t>110</t>
        </is>
      </c>
      <c r="AY494" t="inlineStr"/>
      <c r="AZ494" t="inlineStr"/>
      <c r="BA494" t="inlineStr"/>
      <c r="BB494" t="inlineStr">
        <is>
          <t>n</t>
        </is>
      </c>
      <c r="BC494" t="n">
        <v>0</v>
      </c>
      <c r="BD494" t="inlineStr"/>
      <c r="BE494" t="inlineStr"/>
      <c r="BF494" t="inlineStr"/>
      <c r="BG494" t="inlineStr">
        <is>
          <t>x</t>
        </is>
      </c>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row>
    <row r="495">
      <c r="A495" t="b">
        <v>1</v>
      </c>
      <c r="B495" t="n">
        <v>460</v>
      </c>
      <c r="C495" t="inlineStr">
        <is>
          <t>L-1515-315318082</t>
        </is>
      </c>
      <c r="D495" t="inlineStr">
        <is>
          <t>1066859388</t>
        </is>
      </c>
      <c r="E495" t="inlineStr">
        <is>
          <t>Aaf</t>
        </is>
      </c>
      <c r="F495" t="inlineStr">
        <is>
          <t>https://portal.dnb.de/opac.htm?method=simpleSearch&amp;cqlMode=true&amp;query=idn%3D1066859388</t>
        </is>
      </c>
      <c r="G495" t="inlineStr">
        <is>
          <t>III 52, 1</t>
        </is>
      </c>
      <c r="H495" t="inlineStr">
        <is>
          <t>III 52, 1</t>
        </is>
      </c>
      <c r="I495" t="inlineStr">
        <is>
          <t>X</t>
        </is>
      </c>
      <c r="J495" t="inlineStr">
        <is>
          <t>Halbledereinband</t>
        </is>
      </c>
      <c r="K495" t="inlineStr">
        <is>
          <t>bis 35 cm</t>
        </is>
      </c>
      <c r="L495" t="inlineStr">
        <is>
          <t>180°</t>
        </is>
      </c>
      <c r="M495" t="inlineStr">
        <is>
          <t>hohler Rücken</t>
        </is>
      </c>
      <c r="N495" t="inlineStr"/>
      <c r="O495" t="inlineStr"/>
      <c r="P495" t="inlineStr"/>
      <c r="Q495" t="n">
        <v>1</v>
      </c>
      <c r="R495" t="inlineStr"/>
      <c r="S495" t="inlineStr"/>
      <c r="T495" t="inlineStr"/>
      <c r="U495" t="inlineStr"/>
      <c r="V495" t="inlineStr"/>
      <c r="W495" t="inlineStr"/>
      <c r="X495" t="inlineStr"/>
      <c r="Y495" t="inlineStr"/>
      <c r="Z495" t="inlineStr"/>
      <c r="AA495" t="inlineStr">
        <is>
          <t>HL</t>
        </is>
      </c>
      <c r="AB495" t="inlineStr"/>
      <c r="AC495" t="inlineStr"/>
      <c r="AD495" t="inlineStr">
        <is>
          <t>h/E</t>
        </is>
      </c>
      <c r="AE495" t="inlineStr"/>
      <c r="AF495" t="inlineStr"/>
      <c r="AG495" t="inlineStr"/>
      <c r="AH495" t="inlineStr"/>
      <c r="AI495" t="inlineStr"/>
      <c r="AJ495" t="inlineStr">
        <is>
          <t>Pa</t>
        </is>
      </c>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is>
          <t>110</t>
        </is>
      </c>
      <c r="AY495" t="inlineStr"/>
      <c r="AZ495" t="inlineStr"/>
      <c r="BA495" t="inlineStr"/>
      <c r="BB495" t="inlineStr">
        <is>
          <t>n</t>
        </is>
      </c>
      <c r="BC495" t="n">
        <v>0</v>
      </c>
      <c r="BD495" t="inlineStr"/>
      <c r="BE495" t="inlineStr"/>
      <c r="BF495" t="inlineStr"/>
      <c r="BG495" t="inlineStr"/>
      <c r="BH495" t="inlineStr"/>
      <c r="BI495" t="inlineStr"/>
      <c r="BJ495" t="inlineStr"/>
      <c r="BK495" t="inlineStr">
        <is>
          <t>Schaden stabil</t>
        </is>
      </c>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row>
    <row r="496">
      <c r="A496" t="b">
        <v>1</v>
      </c>
      <c r="B496" t="n">
        <v>461</v>
      </c>
      <c r="C496" t="inlineStr">
        <is>
          <t>L-1556-169798941</t>
        </is>
      </c>
      <c r="D496" t="inlineStr">
        <is>
          <t>999973878</t>
        </is>
      </c>
      <c r="E496" t="inlineStr">
        <is>
          <t>Aal</t>
        </is>
      </c>
      <c r="F496" t="inlineStr">
        <is>
          <t>https://portal.dnb.de/opac.htm?method=simpleSearch&amp;cqlMode=true&amp;query=idn%3D999973878</t>
        </is>
      </c>
      <c r="G496" t="inlineStr">
        <is>
          <t>III 52, 2</t>
        </is>
      </c>
      <c r="H496" t="inlineStr">
        <is>
          <t>III 52, 2</t>
        </is>
      </c>
      <c r="I496" t="inlineStr">
        <is>
          <t>X</t>
        </is>
      </c>
      <c r="J496" t="inlineStr">
        <is>
          <t>Ledereinband</t>
        </is>
      </c>
      <c r="K496" t="inlineStr">
        <is>
          <t>bis 25 cm</t>
        </is>
      </c>
      <c r="L496" t="inlineStr">
        <is>
          <t>80° bis 110°, einseitig digitalisierbar?</t>
        </is>
      </c>
      <c r="M496" t="inlineStr">
        <is>
          <t>fester Rücken mit Schmuckprägung, welliger Buchblock</t>
        </is>
      </c>
      <c r="N496" t="inlineStr"/>
      <c r="O496" t="inlineStr"/>
      <c r="P496" t="inlineStr"/>
      <c r="Q496" t="n">
        <v>1</v>
      </c>
      <c r="R496" t="inlineStr"/>
      <c r="S496" t="inlineStr"/>
      <c r="T496" t="inlineStr"/>
      <c r="U496" t="inlineStr"/>
      <c r="V496" t="inlineStr"/>
      <c r="W496" t="inlineStr"/>
      <c r="X496" t="inlineStr"/>
      <c r="Y496" t="inlineStr"/>
      <c r="Z496" t="inlineStr"/>
      <c r="AA496" t="inlineStr">
        <is>
          <t>L</t>
        </is>
      </c>
      <c r="AB496" t="inlineStr"/>
      <c r="AC496" t="inlineStr"/>
      <c r="AD496" t="inlineStr">
        <is>
          <t>f/V</t>
        </is>
      </c>
      <c r="AE496" t="inlineStr"/>
      <c r="AF496" t="inlineStr"/>
      <c r="AG496" t="inlineStr"/>
      <c r="AH496" t="inlineStr"/>
      <c r="AI496" t="inlineStr"/>
      <c r="AJ496" t="inlineStr">
        <is>
          <t>Pa</t>
        </is>
      </c>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is>
          <t>60</t>
        </is>
      </c>
      <c r="AY496" t="inlineStr"/>
      <c r="AZ496" t="inlineStr"/>
      <c r="BA496" t="inlineStr"/>
      <c r="BB496" t="inlineStr">
        <is>
          <t>ja vor</t>
        </is>
      </c>
      <c r="BC496" t="n">
        <v>1</v>
      </c>
      <c r="BD496" t="inlineStr"/>
      <c r="BE496" t="inlineStr"/>
      <c r="BF496" t="inlineStr"/>
      <c r="BG496" t="inlineStr"/>
      <c r="BH496" t="inlineStr"/>
      <c r="BI496" t="inlineStr"/>
      <c r="BJ496" t="inlineStr"/>
      <c r="BK496" t="inlineStr"/>
      <c r="BL496" t="inlineStr"/>
      <c r="BM496" t="inlineStr"/>
      <c r="BN496" t="inlineStr">
        <is>
          <t>x</t>
        </is>
      </c>
      <c r="BO496" t="inlineStr">
        <is>
          <t>x</t>
        </is>
      </c>
      <c r="BP496" t="inlineStr">
        <is>
          <t>x</t>
        </is>
      </c>
      <c r="BQ496" t="inlineStr"/>
      <c r="BR496" t="inlineStr"/>
      <c r="BS496" t="inlineStr"/>
      <c r="BT496" t="inlineStr"/>
      <c r="BU496" t="inlineStr"/>
      <c r="BV496" t="inlineStr"/>
      <c r="BW496" t="inlineStr"/>
      <c r="BX496" t="inlineStr"/>
      <c r="BY496" t="inlineStr"/>
      <c r="BZ496" t="inlineStr"/>
      <c r="CA496" t="n">
        <v>1</v>
      </c>
      <c r="CB496" t="inlineStr">
        <is>
          <t>fixieren und ggf. überfangen mit JP</t>
        </is>
      </c>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row>
    <row r="497">
      <c r="A497" t="b">
        <v>1</v>
      </c>
      <c r="B497" t="n">
        <v>462</v>
      </c>
      <c r="C497" t="inlineStr">
        <is>
          <t>L-1514-315491841</t>
        </is>
      </c>
      <c r="D497" t="inlineStr">
        <is>
          <t>106696145X</t>
        </is>
      </c>
      <c r="E497" t="inlineStr">
        <is>
          <t>Aaf</t>
        </is>
      </c>
      <c r="F497" t="inlineStr">
        <is>
          <t>https://portal.dnb.de/opac.htm?method=simpleSearch&amp;cqlMode=true&amp;query=idn%3D106696145X</t>
        </is>
      </c>
      <c r="G497" t="inlineStr">
        <is>
          <t>III 53, 1</t>
        </is>
      </c>
      <c r="H497" t="inlineStr">
        <is>
          <t>III 53, 1</t>
        </is>
      </c>
      <c r="I497" t="inlineStr">
        <is>
          <t>X</t>
        </is>
      </c>
      <c r="J497" t="inlineStr">
        <is>
          <t>Halbpergamentband</t>
        </is>
      </c>
      <c r="K497" t="inlineStr">
        <is>
          <t>bis 25 cm</t>
        </is>
      </c>
      <c r="L497" t="inlineStr">
        <is>
          <t>180°</t>
        </is>
      </c>
      <c r="M497" t="inlineStr">
        <is>
          <t>hohler Rücken</t>
        </is>
      </c>
      <c r="N497" t="inlineStr"/>
      <c r="O497" t="inlineStr"/>
      <c r="P497" t="inlineStr"/>
      <c r="Q497" t="n">
        <v>0</v>
      </c>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n">
        <v>0</v>
      </c>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row>
    <row r="498">
      <c r="A498" t="b">
        <v>1</v>
      </c>
      <c r="B498" t="n">
        <v>463</v>
      </c>
      <c r="C498" t="inlineStr">
        <is>
          <t>L-1551-315207787</t>
        </is>
      </c>
      <c r="D498" t="inlineStr">
        <is>
          <t>1066786194</t>
        </is>
      </c>
      <c r="E498" t="inlineStr">
        <is>
          <t>Aaf</t>
        </is>
      </c>
      <c r="F498" t="inlineStr">
        <is>
          <t>https://portal.dnb.de/opac.htm?method=simpleSearch&amp;cqlMode=true&amp;query=idn%3D1066786194</t>
        </is>
      </c>
      <c r="G498" t="inlineStr">
        <is>
          <t>III 54, 1</t>
        </is>
      </c>
      <c r="H498" t="inlineStr">
        <is>
          <t>III 54, 1</t>
        </is>
      </c>
      <c r="I498" t="inlineStr">
        <is>
          <t>X</t>
        </is>
      </c>
      <c r="J498" t="inlineStr">
        <is>
          <t>Halbledereinband</t>
        </is>
      </c>
      <c r="K498" t="inlineStr">
        <is>
          <t>bis 25 cm</t>
        </is>
      </c>
      <c r="L498" t="inlineStr">
        <is>
          <t>180°</t>
        </is>
      </c>
      <c r="M498" t="inlineStr">
        <is>
          <t>hohler Rücken</t>
        </is>
      </c>
      <c r="N498" t="inlineStr"/>
      <c r="O498" t="inlineStr"/>
      <c r="P498" t="inlineStr"/>
      <c r="Q498" t="n">
        <v>0</v>
      </c>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n">
        <v>0</v>
      </c>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row>
    <row r="499">
      <c r="A499" t="b">
        <v>0</v>
      </c>
      <c r="B499" t="n">
        <v>464</v>
      </c>
      <c r="C499" t="inlineStr">
        <is>
          <t>L-1550-315329017</t>
        </is>
      </c>
      <c r="D499" t="inlineStr">
        <is>
          <t>1066871183</t>
        </is>
      </c>
      <c r="E499" t="inlineStr"/>
      <c r="F499" t="inlineStr">
        <is>
          <t>https://portal.dnb.de/opac.htm?method=simpleSearch&amp;cqlMode=true&amp;query=idn%3D1066871183</t>
        </is>
      </c>
      <c r="G499" t="inlineStr">
        <is>
          <t>III 55, 2</t>
        </is>
      </c>
      <c r="H499" t="inlineStr"/>
      <c r="I499" t="inlineStr">
        <is>
          <t>X</t>
        </is>
      </c>
      <c r="J499" t="inlineStr">
        <is>
          <t>Halbledereinband, Schließen, erhabene Buchbeschläge</t>
        </is>
      </c>
      <c r="K499" t="inlineStr">
        <is>
          <t>bis 35 cm</t>
        </is>
      </c>
      <c r="L499" t="inlineStr">
        <is>
          <t>180°</t>
        </is>
      </c>
      <c r="M499" t="inlineStr">
        <is>
          <t>hohler Rücken</t>
        </is>
      </c>
      <c r="N499" t="inlineStr"/>
      <c r="O499" t="inlineStr">
        <is>
          <t>Buchschuh</t>
        </is>
      </c>
      <c r="P499" t="inlineStr">
        <is>
          <t>Nein</t>
        </is>
      </c>
      <c r="Q499" t="n">
        <v>0</v>
      </c>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n">
        <v>0</v>
      </c>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row>
    <row r="500">
      <c r="A500" t="b">
        <v>1</v>
      </c>
      <c r="B500" t="inlineStr"/>
      <c r="C500" t="inlineStr">
        <is>
          <t>L-9999-414283511</t>
        </is>
      </c>
      <c r="D500" t="inlineStr">
        <is>
          <t>1137969016</t>
        </is>
      </c>
      <c r="E500" t="inlineStr">
        <is>
          <t>Qd</t>
        </is>
      </c>
      <c r="F500" t="inlineStr"/>
      <c r="G500" t="inlineStr">
        <is>
          <t>III 55, 2</t>
        </is>
      </c>
      <c r="H500" t="inlineStr">
        <is>
          <t>III 55, 2</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row>
    <row r="501">
      <c r="A501" t="b">
        <v>0</v>
      </c>
      <c r="B501" t="n">
        <v>466</v>
      </c>
      <c r="C501" t="inlineStr">
        <is>
          <t>L-1549-678820821</t>
        </is>
      </c>
      <c r="D501" t="inlineStr">
        <is>
          <t>1211106616</t>
        </is>
      </c>
      <c r="E501" t="inlineStr"/>
      <c r="F501" t="inlineStr">
        <is>
          <t>https://portal.dnb.de/opac.htm?method=simpleSearch&amp;cqlMode=true&amp;query=idn%3D1211106616</t>
        </is>
      </c>
      <c r="G501" t="inlineStr">
        <is>
          <t>III 55, 2 (1. angebundenes Werk)</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n">
        <v>0</v>
      </c>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row>
    <row r="502">
      <c r="A502" t="b">
        <v>0</v>
      </c>
      <c r="B502" t="n">
        <v>467</v>
      </c>
      <c r="C502" t="inlineStr">
        <is>
          <t>L-1550-678820686</t>
        </is>
      </c>
      <c r="D502" t="inlineStr">
        <is>
          <t>1211106357</t>
        </is>
      </c>
      <c r="E502" t="inlineStr"/>
      <c r="F502" t="inlineStr">
        <is>
          <t>https://portal.dnb.de/opac.htm?method=simpleSearch&amp;cqlMode=true&amp;query=idn%3D1211106357</t>
        </is>
      </c>
      <c r="G502" t="inlineStr">
        <is>
          <t>III 55, 2 (2. angebundenes Werk)</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n">
        <v>0</v>
      </c>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row>
    <row r="503">
      <c r="A503" t="b">
        <v>0</v>
      </c>
      <c r="B503" t="n">
        <v>468</v>
      </c>
      <c r="C503" t="inlineStr">
        <is>
          <t>L-1550-678820554</t>
        </is>
      </c>
      <c r="D503" t="inlineStr">
        <is>
          <t>1211106055</t>
        </is>
      </c>
      <c r="E503" t="inlineStr"/>
      <c r="F503" t="inlineStr">
        <is>
          <t>https://portal.dnb.de/opac.htm?method=simpleSearch&amp;cqlMode=true&amp;query=idn%3D1211106055</t>
        </is>
      </c>
      <c r="G503" t="inlineStr">
        <is>
          <t>III 55, 2 (3. angebundenes Werk)</t>
        </is>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n">
        <v>0</v>
      </c>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row>
    <row r="504">
      <c r="A504" t="b">
        <v>0</v>
      </c>
      <c r="B504" t="n">
        <v>465</v>
      </c>
      <c r="C504" t="inlineStr">
        <is>
          <t>L-1550-315326816</t>
        </is>
      </c>
      <c r="D504" t="inlineStr">
        <is>
          <t>1066868778</t>
        </is>
      </c>
      <c r="E504" t="inlineStr"/>
      <c r="F504" t="inlineStr">
        <is>
          <t>https://portal.dnb.de/opac.htm?method=simpleSearch&amp;cqlMode=true&amp;query=idn%3D1066868778</t>
        </is>
      </c>
      <c r="G504" t="inlineStr">
        <is>
          <t>III 55, 3</t>
        </is>
      </c>
      <c r="H504" t="inlineStr"/>
      <c r="I504" t="inlineStr">
        <is>
          <t>X</t>
        </is>
      </c>
      <c r="J504" t="inlineStr">
        <is>
          <t>Halbledereinband, Schließen, erhabene Buchbeschläge</t>
        </is>
      </c>
      <c r="K504" t="inlineStr">
        <is>
          <t>bis 35 cm</t>
        </is>
      </c>
      <c r="L504" t="inlineStr">
        <is>
          <t>180°</t>
        </is>
      </c>
      <c r="M504" t="inlineStr">
        <is>
          <t>hohler Rücken</t>
        </is>
      </c>
      <c r="N504" t="inlineStr"/>
      <c r="O504" t="inlineStr">
        <is>
          <t>Buchschuh</t>
        </is>
      </c>
      <c r="P504" t="inlineStr">
        <is>
          <t>Nein</t>
        </is>
      </c>
      <c r="Q504" t="n">
        <v>0</v>
      </c>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n">
        <v>0</v>
      </c>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row>
    <row r="505">
      <c r="A505" t="b">
        <v>1</v>
      </c>
      <c r="B505" t="inlineStr"/>
      <c r="C505" t="inlineStr">
        <is>
          <t>L-9999-414283635</t>
        </is>
      </c>
      <c r="D505" t="inlineStr">
        <is>
          <t>1137969253</t>
        </is>
      </c>
      <c r="E505" t="inlineStr">
        <is>
          <t>Qd</t>
        </is>
      </c>
      <c r="F505" t="inlineStr"/>
      <c r="G505" t="inlineStr">
        <is>
          <t>III 55, 3</t>
        </is>
      </c>
      <c r="H505" t="inlineStr">
        <is>
          <t>III 55, 3</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row>
    <row r="506">
      <c r="A506" t="b">
        <v>0</v>
      </c>
      <c r="B506" t="n">
        <v>469</v>
      </c>
      <c r="C506" t="inlineStr">
        <is>
          <t>L-1550-678532680</t>
        </is>
      </c>
      <c r="D506" t="inlineStr">
        <is>
          <t>1210936100</t>
        </is>
      </c>
      <c r="E506" t="inlineStr"/>
      <c r="F506" t="inlineStr">
        <is>
          <t>https://portal.dnb.de/opac.htm?method=simpleSearch&amp;cqlMode=true&amp;query=idn%3D1210936100</t>
        </is>
      </c>
      <c r="G506" t="inlineStr">
        <is>
          <t>III 55, 3 (1. angebundenes Werk)</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n">
        <v>0</v>
      </c>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row>
    <row r="507">
      <c r="A507" t="b">
        <v>0</v>
      </c>
      <c r="B507" t="n">
        <v>470</v>
      </c>
      <c r="C507" t="inlineStr">
        <is>
          <t>L-1550-67853246X</t>
        </is>
      </c>
      <c r="D507" t="inlineStr">
        <is>
          <t>1210935783</t>
        </is>
      </c>
      <c r="E507" t="inlineStr"/>
      <c r="F507" t="inlineStr">
        <is>
          <t>https://portal.dnb.de/opac.htm?method=simpleSearch&amp;cqlMode=true&amp;query=idn%3D1210935783</t>
        </is>
      </c>
      <c r="G507" t="inlineStr">
        <is>
          <t>III 55, 3 (2. angebundenes Werk)</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n">
        <v>0</v>
      </c>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row>
    <row r="508">
      <c r="A508" t="b">
        <v>1</v>
      </c>
      <c r="B508" t="n">
        <v>471</v>
      </c>
      <c r="C508" t="inlineStr">
        <is>
          <t>L-1527-315489995</t>
        </is>
      </c>
      <c r="D508" t="inlineStr">
        <is>
          <t>1066959412</t>
        </is>
      </c>
      <c r="E508" t="inlineStr">
        <is>
          <t>Aaf</t>
        </is>
      </c>
      <c r="F508" t="inlineStr">
        <is>
          <t>https://portal.dnb.de/opac.htm?method=simpleSearch&amp;cqlMode=true&amp;query=idn%3D1066959412</t>
        </is>
      </c>
      <c r="G508" t="inlineStr">
        <is>
          <t>III 56, 1</t>
        </is>
      </c>
      <c r="H508" t="inlineStr">
        <is>
          <t>III 56, 1</t>
        </is>
      </c>
      <c r="I508" t="inlineStr">
        <is>
          <t>X</t>
        </is>
      </c>
      <c r="J508" t="inlineStr">
        <is>
          <t>Halbledereinband, Schließen, erhabene Buchbeschläge</t>
        </is>
      </c>
      <c r="K508" t="inlineStr">
        <is>
          <t>bis 25 cm</t>
        </is>
      </c>
      <c r="L508" t="inlineStr">
        <is>
          <t>80° bis 110°, einseitig digitalisierbar?</t>
        </is>
      </c>
      <c r="M508" t="inlineStr">
        <is>
          <t>hohler Rücken</t>
        </is>
      </c>
      <c r="N508" t="inlineStr"/>
      <c r="O508" t="inlineStr">
        <is>
          <t>Buchschuh</t>
        </is>
      </c>
      <c r="P508" t="inlineStr">
        <is>
          <t>Nein</t>
        </is>
      </c>
      <c r="Q508" t="n">
        <v>0</v>
      </c>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n">
        <v>0</v>
      </c>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row>
    <row r="509">
      <c r="A509" t="b">
        <v>1</v>
      </c>
      <c r="B509" t="n">
        <v>472</v>
      </c>
      <c r="C509" t="inlineStr">
        <is>
          <t>L-1509-315468238</t>
        </is>
      </c>
      <c r="D509" t="inlineStr">
        <is>
          <t>1066940452</t>
        </is>
      </c>
      <c r="E509" t="inlineStr">
        <is>
          <t>Aaf</t>
        </is>
      </c>
      <c r="F509" t="inlineStr">
        <is>
          <t>https://portal.dnb.de/opac.htm?method=simpleSearch&amp;cqlMode=true&amp;query=idn%3D1066940452</t>
        </is>
      </c>
      <c r="G509" t="inlineStr">
        <is>
          <t>III 57, 1</t>
        </is>
      </c>
      <c r="H509" t="inlineStr">
        <is>
          <t>III 57, 1</t>
        </is>
      </c>
      <c r="I509" t="inlineStr">
        <is>
          <t>X</t>
        </is>
      </c>
      <c r="J509" t="inlineStr">
        <is>
          <t>Ledereinband, Schließen, erhabene Buchbeschläge</t>
        </is>
      </c>
      <c r="K509" t="inlineStr">
        <is>
          <t>&gt; 42 cm</t>
        </is>
      </c>
      <c r="L509" t="inlineStr">
        <is>
          <t>80° bis 110°, einseitig digitalisierbar?</t>
        </is>
      </c>
      <c r="M509" t="inlineStr">
        <is>
          <t>Schrift bis in den Falz</t>
        </is>
      </c>
      <c r="N509" t="inlineStr"/>
      <c r="O509" t="inlineStr">
        <is>
          <t>Kassette</t>
        </is>
      </c>
      <c r="P509" t="inlineStr">
        <is>
          <t>Nein</t>
        </is>
      </c>
      <c r="Q509" t="n">
        <v>0</v>
      </c>
      <c r="R509" t="inlineStr"/>
      <c r="S509" t="inlineStr"/>
      <c r="T509" t="inlineStr"/>
      <c r="U509" t="inlineStr"/>
      <c r="V509" t="inlineStr"/>
      <c r="W509" t="inlineStr"/>
      <c r="X509" t="inlineStr"/>
      <c r="Y509" t="inlineStr"/>
      <c r="Z509" t="inlineStr"/>
      <c r="AA509" t="inlineStr">
        <is>
          <t>HD</t>
        </is>
      </c>
      <c r="AB509" t="inlineStr"/>
      <c r="AC509" t="inlineStr">
        <is>
          <t>x</t>
        </is>
      </c>
      <c r="AD509" t="inlineStr">
        <is>
          <t>f</t>
        </is>
      </c>
      <c r="AE509" t="inlineStr"/>
      <c r="AF509" t="inlineStr"/>
      <c r="AG509" t="inlineStr"/>
      <c r="AH509" t="inlineStr"/>
      <c r="AI509" t="inlineStr">
        <is>
          <t>x</t>
        </is>
      </c>
      <c r="AJ509" t="inlineStr">
        <is>
          <t>Pa</t>
        </is>
      </c>
      <c r="AK509" t="inlineStr"/>
      <c r="AL509" t="inlineStr"/>
      <c r="AM509" t="inlineStr"/>
      <c r="AN509" t="inlineStr"/>
      <c r="AO509" t="inlineStr"/>
      <c r="AP509" t="inlineStr"/>
      <c r="AQ509" t="inlineStr"/>
      <c r="AR509" t="inlineStr"/>
      <c r="AS509" t="inlineStr"/>
      <c r="AT509" t="inlineStr">
        <is>
          <t>I/R</t>
        </is>
      </c>
      <c r="AU509" t="inlineStr">
        <is>
          <t>x</t>
        </is>
      </c>
      <c r="AV509" t="n">
        <v>0</v>
      </c>
      <c r="AW509" t="inlineStr">
        <is>
          <t>x</t>
        </is>
      </c>
      <c r="AX509" t="inlineStr">
        <is>
          <t>110</t>
        </is>
      </c>
      <c r="AY509" t="inlineStr"/>
      <c r="AZ509" t="inlineStr"/>
      <c r="BA509" t="inlineStr"/>
      <c r="BB509" t="inlineStr">
        <is>
          <t>n</t>
        </is>
      </c>
      <c r="BC509" t="n">
        <v>0</v>
      </c>
      <c r="BD509" t="inlineStr"/>
      <c r="BE509" t="inlineStr">
        <is>
          <t>Gewebe mit Papier</t>
        </is>
      </c>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row>
    <row r="510">
      <c r="A510" t="b">
        <v>0</v>
      </c>
      <c r="B510" t="n">
        <v>473</v>
      </c>
      <c r="C510" t="inlineStr">
        <is>
          <t>L-1509-315297670</t>
        </is>
      </c>
      <c r="D510" t="inlineStr">
        <is>
          <t>1066837589</t>
        </is>
      </c>
      <c r="E510" t="inlineStr"/>
      <c r="F510" t="inlineStr">
        <is>
          <t>https://portal.dnb.de/opac.htm?method=simpleSearch&amp;cqlMode=true&amp;query=idn%3D1066837589</t>
        </is>
      </c>
      <c r="G510" t="inlineStr">
        <is>
          <t>III 57, 2</t>
        </is>
      </c>
      <c r="H510" t="inlineStr"/>
      <c r="I510" t="inlineStr">
        <is>
          <t>X</t>
        </is>
      </c>
      <c r="J510" t="inlineStr">
        <is>
          <t>Ledereinband, Schließen, erhabene Buchbeschläge</t>
        </is>
      </c>
      <c r="K510" t="inlineStr">
        <is>
          <t>bis 25 cm</t>
        </is>
      </c>
      <c r="L510" t="inlineStr">
        <is>
          <t>80° bis 110°, einseitig digitalisierbar?</t>
        </is>
      </c>
      <c r="M510" t="inlineStr">
        <is>
          <t>fester Rücken mit Schmuckprägung, Schrift bis in den Falz</t>
        </is>
      </c>
      <c r="N510" t="inlineStr"/>
      <c r="O510" t="inlineStr">
        <is>
          <t>Kassette</t>
        </is>
      </c>
      <c r="P510" t="inlineStr">
        <is>
          <t>Nein</t>
        </is>
      </c>
      <c r="Q510" t="n">
        <v>0</v>
      </c>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n">
        <v>0</v>
      </c>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row>
    <row r="511">
      <c r="A511" t="b">
        <v>1</v>
      </c>
      <c r="B511" t="inlineStr"/>
      <c r="C511" t="inlineStr">
        <is>
          <t>L-9999-414174534</t>
        </is>
      </c>
      <c r="D511" t="inlineStr">
        <is>
          <t>1137895519</t>
        </is>
      </c>
      <c r="E511" t="inlineStr">
        <is>
          <t>Qd</t>
        </is>
      </c>
      <c r="F511" t="inlineStr"/>
      <c r="G511" t="inlineStr">
        <is>
          <t>III 57, 2</t>
        </is>
      </c>
      <c r="H511" t="inlineStr">
        <is>
          <t>III 57, 2</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row>
    <row r="512">
      <c r="A512" t="b">
        <v>0</v>
      </c>
      <c r="B512" t="n">
        <v>494</v>
      </c>
      <c r="C512" t="inlineStr">
        <is>
          <t>L-1511-670405795</t>
        </is>
      </c>
      <c r="D512" t="inlineStr">
        <is>
          <t>1208537865</t>
        </is>
      </c>
      <c r="E512" t="inlineStr"/>
      <c r="F512" t="inlineStr">
        <is>
          <t>https://portal.dnb.de/opac.htm?method=simpleSearch&amp;cqlMode=true&amp;query=idn%3D1208537865</t>
        </is>
      </c>
      <c r="G512" t="inlineStr">
        <is>
          <t>III 57, 2 (1. angebundenes Werk)</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n">
        <v>0</v>
      </c>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row>
    <row r="513">
      <c r="A513" t="b">
        <v>0</v>
      </c>
      <c r="B513" t="n">
        <v>495</v>
      </c>
      <c r="C513" t="inlineStr">
        <is>
          <t>L-9999-670405825</t>
        </is>
      </c>
      <c r="D513" t="inlineStr">
        <is>
          <t>1208537962</t>
        </is>
      </c>
      <c r="E513" t="inlineStr"/>
      <c r="F513" t="inlineStr">
        <is>
          <t>https://portal.dnb.de/opac.htm?method=simpleSearch&amp;cqlMode=true&amp;query=idn%3D1208537962</t>
        </is>
      </c>
      <c r="G513" t="inlineStr">
        <is>
          <t>III 57, 2 (2. angebundenes Werk)</t>
        </is>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n">
        <v>0</v>
      </c>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row>
    <row r="514">
      <c r="A514" t="b">
        <v>1</v>
      </c>
      <c r="B514" t="n">
        <v>496</v>
      </c>
      <c r="C514" t="inlineStr">
        <is>
          <t>L-1536-17596596X</t>
        </is>
      </c>
      <c r="D514" t="inlineStr">
        <is>
          <t>1001987322</t>
        </is>
      </c>
      <c r="E514" t="inlineStr">
        <is>
          <t>Aal</t>
        </is>
      </c>
      <c r="F514" t="inlineStr">
        <is>
          <t>https://portal.dnb.de/opac.htm?method=simpleSearch&amp;cqlMode=true&amp;query=idn%3D1001987322</t>
        </is>
      </c>
      <c r="G514" t="inlineStr">
        <is>
          <t>III 57, 2 a</t>
        </is>
      </c>
      <c r="H514" t="inlineStr">
        <is>
          <t>III 57, 2a</t>
        </is>
      </c>
      <c r="I514" t="inlineStr"/>
      <c r="J514" t="inlineStr">
        <is>
          <t>Papier- oder Pappeinband</t>
        </is>
      </c>
      <c r="K514" t="inlineStr">
        <is>
          <t>bis 25 cm</t>
        </is>
      </c>
      <c r="L514" t="inlineStr">
        <is>
          <t>180°</t>
        </is>
      </c>
      <c r="M514" t="inlineStr">
        <is>
          <t>hohler Rücken</t>
        </is>
      </c>
      <c r="N514" t="inlineStr"/>
      <c r="O514" t="inlineStr">
        <is>
          <t>Kassette</t>
        </is>
      </c>
      <c r="P514" t="inlineStr">
        <is>
          <t>Nein</t>
        </is>
      </c>
      <c r="Q514" t="n">
        <v>0</v>
      </c>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n">
        <v>0</v>
      </c>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row>
    <row r="515">
      <c r="A515" t="b">
        <v>0</v>
      </c>
      <c r="B515" t="n">
        <v>474</v>
      </c>
      <c r="C515" t="inlineStr">
        <is>
          <t>L-1514-31531687X</t>
        </is>
      </c>
      <c r="D515" t="inlineStr">
        <is>
          <t>1066858055</t>
        </is>
      </c>
      <c r="E515" t="inlineStr"/>
      <c r="F515" t="inlineStr">
        <is>
          <t>https://portal.dnb.de/opac.htm?method=simpleSearch&amp;cqlMode=true&amp;query=idn%3D1066858055</t>
        </is>
      </c>
      <c r="G515" t="inlineStr">
        <is>
          <t>III 57, 3</t>
        </is>
      </c>
      <c r="H515" t="inlineStr"/>
      <c r="I515" t="inlineStr">
        <is>
          <t>X</t>
        </is>
      </c>
      <c r="J515" t="inlineStr">
        <is>
          <t>Halbledereinband, Schließen, erhabene Buchbeschläge</t>
        </is>
      </c>
      <c r="K515" t="inlineStr">
        <is>
          <t>bis 35 cm</t>
        </is>
      </c>
      <c r="L515" t="inlineStr">
        <is>
          <t>180°</t>
        </is>
      </c>
      <c r="M515" t="inlineStr">
        <is>
          <t>hohler Rücken</t>
        </is>
      </c>
      <c r="N515" t="inlineStr"/>
      <c r="O515" t="inlineStr">
        <is>
          <t>Buchschuh</t>
        </is>
      </c>
      <c r="P515" t="inlineStr">
        <is>
          <t>Nein</t>
        </is>
      </c>
      <c r="Q515" t="n">
        <v>0</v>
      </c>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n">
        <v>0</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row>
    <row r="516">
      <c r="A516" t="b">
        <v>1</v>
      </c>
      <c r="B516" t="inlineStr"/>
      <c r="C516" t="inlineStr">
        <is>
          <t>L-9999-414174925</t>
        </is>
      </c>
      <c r="D516" t="inlineStr">
        <is>
          <t>1137896175</t>
        </is>
      </c>
      <c r="E516" t="inlineStr">
        <is>
          <t>Qd</t>
        </is>
      </c>
      <c r="F516" t="inlineStr"/>
      <c r="G516" t="inlineStr">
        <is>
          <t>III 57, 3</t>
        </is>
      </c>
      <c r="H516" t="inlineStr">
        <is>
          <t>III 57, 3</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row>
    <row r="517">
      <c r="A517" t="b">
        <v>0</v>
      </c>
      <c r="B517" t="n">
        <v>497</v>
      </c>
      <c r="C517" t="inlineStr">
        <is>
          <t>L-1514-670546879</t>
        </is>
      </c>
      <c r="D517" t="inlineStr">
        <is>
          <t>1208663151</t>
        </is>
      </c>
      <c r="E517" t="inlineStr"/>
      <c r="F517" t="inlineStr">
        <is>
          <t>https://portal.dnb.de/opac.htm?method=simpleSearch&amp;cqlMode=true&amp;query=idn%3D1208663151</t>
        </is>
      </c>
      <c r="G517" t="inlineStr">
        <is>
          <t>III 57, 3 ( Angebundenes Werk)</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n">
        <v>0</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row>
    <row r="518">
      <c r="A518" t="b">
        <v>1</v>
      </c>
      <c r="B518" t="n">
        <v>475</v>
      </c>
      <c r="C518" t="inlineStr">
        <is>
          <t>L-1531-31530863X</t>
        </is>
      </c>
      <c r="D518" t="inlineStr">
        <is>
          <t>1066849633</t>
        </is>
      </c>
      <c r="E518" t="inlineStr">
        <is>
          <t>Aaf</t>
        </is>
      </c>
      <c r="F518" t="inlineStr">
        <is>
          <t>https://portal.dnb.de/opac.htm?method=simpleSearch&amp;cqlMode=true&amp;query=idn%3D1066849633</t>
        </is>
      </c>
      <c r="G518" t="inlineStr">
        <is>
          <t>III 57, 4</t>
        </is>
      </c>
      <c r="H518" t="inlineStr">
        <is>
          <t>III 57, 4</t>
        </is>
      </c>
      <c r="I518" t="inlineStr">
        <is>
          <t>X</t>
        </is>
      </c>
      <c r="J518" t="inlineStr">
        <is>
          <t>Gewebeeinband</t>
        </is>
      </c>
      <c r="K518" t="inlineStr">
        <is>
          <t>bis 25 cm</t>
        </is>
      </c>
      <c r="L518" t="inlineStr">
        <is>
          <t>80° bis 110°, einseitig digitalisierbar?</t>
        </is>
      </c>
      <c r="M518" t="inlineStr">
        <is>
          <t>hohler Rücken</t>
        </is>
      </c>
      <c r="N518" t="inlineStr"/>
      <c r="O518" t="inlineStr"/>
      <c r="P518" t="inlineStr"/>
      <c r="Q518" t="n">
        <v>0</v>
      </c>
      <c r="R518" t="inlineStr"/>
      <c r="S518" t="inlineStr">
        <is>
          <t>enth. Blindlagen</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n">
        <v>0</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row>
    <row r="519">
      <c r="A519" t="b">
        <v>1</v>
      </c>
      <c r="B519" t="n">
        <v>476</v>
      </c>
      <c r="C519" t="inlineStr">
        <is>
          <t>L-1532-315468602</t>
        </is>
      </c>
      <c r="D519" t="inlineStr">
        <is>
          <t>1066940851</t>
        </is>
      </c>
      <c r="E519" t="inlineStr">
        <is>
          <t>Aaf</t>
        </is>
      </c>
      <c r="F519" t="inlineStr">
        <is>
          <t>https://portal.dnb.de/opac.htm?method=simpleSearch&amp;cqlMode=true&amp;query=idn%3D1066940851</t>
        </is>
      </c>
      <c r="G519" t="inlineStr">
        <is>
          <t>III 57, 5</t>
        </is>
      </c>
      <c r="H519" t="inlineStr">
        <is>
          <t>III 57, 5</t>
        </is>
      </c>
      <c r="I519" t="inlineStr">
        <is>
          <t>X</t>
        </is>
      </c>
      <c r="J519" t="inlineStr">
        <is>
          <t>Gewebeeinband</t>
        </is>
      </c>
      <c r="K519" t="inlineStr">
        <is>
          <t>bis 25 cm</t>
        </is>
      </c>
      <c r="L519" t="inlineStr">
        <is>
          <t>80° bis 110°, einseitig digitalisierbar?</t>
        </is>
      </c>
      <c r="M519" t="inlineStr">
        <is>
          <t>hohler Rücken, Schrift bis in den Falz</t>
        </is>
      </c>
      <c r="N519" t="inlineStr"/>
      <c r="O519" t="inlineStr"/>
      <c r="P519" t="inlineStr"/>
      <c r="Q519" t="n">
        <v>0</v>
      </c>
      <c r="R519" t="inlineStr"/>
      <c r="S519" t="inlineStr">
        <is>
          <t>enth. Blindlagen</t>
        </is>
      </c>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n">
        <v>0</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row>
    <row r="520">
      <c r="A520" t="b">
        <v>1</v>
      </c>
      <c r="B520" t="n">
        <v>477</v>
      </c>
      <c r="C520" t="inlineStr">
        <is>
          <t>L-1533-315463775</t>
        </is>
      </c>
      <c r="D520" t="inlineStr">
        <is>
          <t>1066935866</t>
        </is>
      </c>
      <c r="E520" t="inlineStr">
        <is>
          <t>Aaf</t>
        </is>
      </c>
      <c r="F520" t="inlineStr">
        <is>
          <t>https://portal.dnb.de/opac.htm?method=simpleSearch&amp;cqlMode=true&amp;query=idn%3D1066935866</t>
        </is>
      </c>
      <c r="G520" t="inlineStr">
        <is>
          <t>III 57, 6</t>
        </is>
      </c>
      <c r="H520" t="inlineStr">
        <is>
          <t>III 57, 6</t>
        </is>
      </c>
      <c r="I520" t="inlineStr">
        <is>
          <t>X</t>
        </is>
      </c>
      <c r="J520" t="inlineStr">
        <is>
          <t>Gewebeeinband</t>
        </is>
      </c>
      <c r="K520" t="inlineStr">
        <is>
          <t>bis 25 cm</t>
        </is>
      </c>
      <c r="L520" t="inlineStr">
        <is>
          <t>80° bis 110°, einseitig digitalisierbar?</t>
        </is>
      </c>
      <c r="M520" t="inlineStr">
        <is>
          <t>hohler Rücken, Schrift bis in den Falz</t>
        </is>
      </c>
      <c r="N520" t="inlineStr"/>
      <c r="O520" t="inlineStr"/>
      <c r="P520" t="inlineStr"/>
      <c r="Q520" t="n">
        <v>0</v>
      </c>
      <c r="R520" t="inlineStr"/>
      <c r="S520" t="inlineStr">
        <is>
          <t>enth. Blindlagen</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n">
        <v>0</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row>
    <row r="521">
      <c r="A521" t="b">
        <v>0</v>
      </c>
      <c r="B521" t="n">
        <v>478</v>
      </c>
      <c r="C521" t="inlineStr">
        <is>
          <t>L-1551-315207639</t>
        </is>
      </c>
      <c r="D521" t="inlineStr">
        <is>
          <t>106678602X</t>
        </is>
      </c>
      <c r="E521" t="inlineStr"/>
      <c r="F521" t="inlineStr">
        <is>
          <t>https://portal.dnb.de/opac.htm?method=simpleSearch&amp;cqlMode=true&amp;query=idn%3D106678602X</t>
        </is>
      </c>
      <c r="G521" t="inlineStr">
        <is>
          <t>III 57, 7</t>
        </is>
      </c>
      <c r="H521" t="inlineStr"/>
      <c r="I521" t="inlineStr">
        <is>
          <t>X</t>
        </is>
      </c>
      <c r="J521" t="inlineStr">
        <is>
          <t>Ledereinband</t>
        </is>
      </c>
      <c r="K521" t="inlineStr">
        <is>
          <t>bis 25 cm</t>
        </is>
      </c>
      <c r="L521" t="inlineStr">
        <is>
          <t>80° bis 110°, einseitig digitalisierbar?</t>
        </is>
      </c>
      <c r="M521" t="inlineStr">
        <is>
          <t>fester Rücken mit Schmuckprägung, Schrift bis in den Falz</t>
        </is>
      </c>
      <c r="N521" t="inlineStr"/>
      <c r="O521" t="inlineStr">
        <is>
          <t>Kassette</t>
        </is>
      </c>
      <c r="P521" t="inlineStr">
        <is>
          <t>Nein</t>
        </is>
      </c>
      <c r="Q521" t="n">
        <v>0</v>
      </c>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n">
        <v>0</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row>
    <row r="522">
      <c r="A522" t="b">
        <v>1</v>
      </c>
      <c r="B522" t="inlineStr"/>
      <c r="C522" t="inlineStr">
        <is>
          <t>L-9999-414171144</t>
        </is>
      </c>
      <c r="D522" t="inlineStr">
        <is>
          <t>1137888539</t>
        </is>
      </c>
      <c r="E522" t="inlineStr">
        <is>
          <t>Qd</t>
        </is>
      </c>
      <c r="F522" t="inlineStr"/>
      <c r="G522" t="inlineStr">
        <is>
          <t>III 57, 7</t>
        </is>
      </c>
      <c r="H522" t="inlineStr">
        <is>
          <t>III 57, 7</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row>
    <row r="523">
      <c r="A523" t="b">
        <v>0</v>
      </c>
      <c r="B523" t="n">
        <v>498</v>
      </c>
      <c r="C523" t="inlineStr">
        <is>
          <t>L-1549-671051946</t>
        </is>
      </c>
      <c r="D523" t="inlineStr">
        <is>
          <t>1208926721</t>
        </is>
      </c>
      <c r="E523" t="inlineStr"/>
      <c r="F523" t="inlineStr">
        <is>
          <t>https://portal.dnb.de/opac.htm?method=simpleSearch&amp;cqlMode=true&amp;query=idn%3D1208926721</t>
        </is>
      </c>
      <c r="G523" t="inlineStr">
        <is>
          <t>III 57, 7 (1. angebundenes Werk)</t>
        </is>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n">
        <v>0</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row>
    <row r="524">
      <c r="A524" t="b">
        <v>1</v>
      </c>
      <c r="B524" t="n">
        <v>499</v>
      </c>
      <c r="C524" t="inlineStr">
        <is>
          <t>L-1550-156068516</t>
        </is>
      </c>
      <c r="D524" t="inlineStr">
        <is>
          <t>994509766</t>
        </is>
      </c>
      <c r="E524" t="inlineStr">
        <is>
          <t>Afl</t>
        </is>
      </c>
      <c r="F524" t="inlineStr">
        <is>
          <t>https://portal.dnb.de/opac.htm?method=simpleSearch&amp;cqlMode=true&amp;query=idn%3D994509766</t>
        </is>
      </c>
      <c r="G524" t="inlineStr">
        <is>
          <t>III 57, 7 a</t>
        </is>
      </c>
      <c r="H524" t="inlineStr">
        <is>
          <t>III 57, 7a</t>
        </is>
      </c>
      <c r="I524" t="inlineStr">
        <is>
          <t>X</t>
        </is>
      </c>
      <c r="J524" t="inlineStr">
        <is>
          <t>Ledereinband</t>
        </is>
      </c>
      <c r="K524" t="inlineStr">
        <is>
          <t>bis 25 cm</t>
        </is>
      </c>
      <c r="L524" t="inlineStr">
        <is>
          <t>80° bis 110°, einseitig digitalisierbar?</t>
        </is>
      </c>
      <c r="M524" t="inlineStr">
        <is>
          <t>fester Rücken mit Schmuckprägung</t>
        </is>
      </c>
      <c r="N524" t="inlineStr"/>
      <c r="O524" t="inlineStr">
        <is>
          <t>Kassette</t>
        </is>
      </c>
      <c r="P524" t="inlineStr">
        <is>
          <t>Nein</t>
        </is>
      </c>
      <c r="Q524" t="n">
        <v>0</v>
      </c>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n">
        <v>0</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row>
    <row r="525">
      <c r="A525" t="b">
        <v>1</v>
      </c>
      <c r="B525" t="n">
        <v>500</v>
      </c>
      <c r="C525" t="inlineStr">
        <is>
          <t>L-1551-177021470</t>
        </is>
      </c>
      <c r="D525" t="inlineStr">
        <is>
          <t>100231917X</t>
        </is>
      </c>
      <c r="E525" t="inlineStr">
        <is>
          <t>Afl</t>
        </is>
      </c>
      <c r="F525" t="inlineStr">
        <is>
          <t>https://portal.dnb.de/opac.htm?method=simpleSearch&amp;cqlMode=true&amp;query=idn%3D100231917X</t>
        </is>
      </c>
      <c r="G525" t="inlineStr">
        <is>
          <t>III 57, 7 b</t>
        </is>
      </c>
      <c r="H525" t="inlineStr">
        <is>
          <t>III 57, 7b</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n">
        <v>0</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row>
    <row r="526">
      <c r="A526" t="b">
        <v>1</v>
      </c>
      <c r="B526" t="n">
        <v>479</v>
      </c>
      <c r="C526" t="inlineStr">
        <is>
          <t>L-1522-681003790</t>
        </is>
      </c>
      <c r="D526" t="inlineStr">
        <is>
          <t>1132616654</t>
        </is>
      </c>
      <c r="E526" t="inlineStr">
        <is>
          <t>Aaf</t>
        </is>
      </c>
      <c r="F526" t="inlineStr">
        <is>
          <t>https://portal.dnb.de/opac.htm?method=simpleSearch&amp;cqlMode=true&amp;query=idn%3D1132616654</t>
        </is>
      </c>
      <c r="G526" t="inlineStr">
        <is>
          <t>III 57, 8</t>
        </is>
      </c>
      <c r="H526" t="inlineStr">
        <is>
          <t>III 57, 8</t>
        </is>
      </c>
      <c r="I526" t="inlineStr">
        <is>
          <t>X</t>
        </is>
      </c>
      <c r="J526" t="inlineStr">
        <is>
          <t>Ledereinband</t>
        </is>
      </c>
      <c r="K526" t="inlineStr">
        <is>
          <t>bis 25 cm</t>
        </is>
      </c>
      <c r="L526" t="inlineStr">
        <is>
          <t>80° bis 110°, einseitig digitalisierbar?</t>
        </is>
      </c>
      <c r="M526" t="inlineStr">
        <is>
          <t>fester Rücken mit Schmuckprägung</t>
        </is>
      </c>
      <c r="N526" t="inlineStr"/>
      <c r="O526" t="inlineStr">
        <is>
          <t>Kassette im Schuber</t>
        </is>
      </c>
      <c r="P526" t="inlineStr">
        <is>
          <t>Nein</t>
        </is>
      </c>
      <c r="Q526" t="n">
        <v>2</v>
      </c>
      <c r="R526" t="inlineStr"/>
      <c r="S526" t="inlineStr"/>
      <c r="T526" t="inlineStr"/>
      <c r="U526" t="inlineStr"/>
      <c r="V526" t="inlineStr"/>
      <c r="W526" t="inlineStr"/>
      <c r="X526" t="inlineStr"/>
      <c r="Y526" t="inlineStr"/>
      <c r="Z526" t="inlineStr">
        <is>
          <t>x</t>
        </is>
      </c>
      <c r="AA526" t="inlineStr">
        <is>
          <t>L</t>
        </is>
      </c>
      <c r="AB526" t="inlineStr"/>
      <c r="AC526" t="inlineStr"/>
      <c r="AD526" t="inlineStr">
        <is>
          <t>f/V</t>
        </is>
      </c>
      <c r="AE526" t="inlineStr"/>
      <c r="AF526" t="inlineStr"/>
      <c r="AG526" t="inlineStr"/>
      <c r="AH526" t="inlineStr"/>
      <c r="AI526" t="inlineStr"/>
      <c r="AJ526" t="inlineStr">
        <is>
          <t>Pa</t>
        </is>
      </c>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is>
          <t>0</t>
        </is>
      </c>
      <c r="AY526" t="inlineStr"/>
      <c r="AZ526" t="inlineStr"/>
      <c r="BA526" t="inlineStr"/>
      <c r="BB526" t="inlineStr">
        <is>
          <t>ja ÖW=0</t>
        </is>
      </c>
      <c r="BC526" t="n">
        <v>6</v>
      </c>
      <c r="BD526" t="inlineStr"/>
      <c r="BE526" t="inlineStr">
        <is>
          <t>Gewebe</t>
        </is>
      </c>
      <c r="BF526" t="inlineStr"/>
      <c r="BG526" t="inlineStr"/>
      <c r="BH526" t="inlineStr"/>
      <c r="BI526" t="inlineStr"/>
      <c r="BJ526" t="inlineStr"/>
      <c r="BK526" t="inlineStr">
        <is>
          <t>Restaurieren, wenn ÖW =0° ?</t>
        </is>
      </c>
      <c r="BL526" t="inlineStr"/>
      <c r="BM526" t="inlineStr"/>
      <c r="BN526" t="inlineStr">
        <is>
          <t>x</t>
        </is>
      </c>
      <c r="BO526" t="inlineStr">
        <is>
          <t>x</t>
        </is>
      </c>
      <c r="BP526" t="inlineStr">
        <is>
          <t>x</t>
        </is>
      </c>
      <c r="BQ526" t="inlineStr"/>
      <c r="BR526" t="inlineStr">
        <is>
          <t>v</t>
        </is>
      </c>
      <c r="BS526" t="inlineStr"/>
      <c r="BT526" t="inlineStr"/>
      <c r="BU526" t="inlineStr"/>
      <c r="BV526" t="inlineStr"/>
      <c r="BW526" t="inlineStr"/>
      <c r="BX526" t="inlineStr"/>
      <c r="BY526" t="inlineStr"/>
      <c r="BZ526" t="inlineStr"/>
      <c r="CA526" t="n">
        <v>6</v>
      </c>
      <c r="CB526" t="inlineStr">
        <is>
          <t>Rücken vollständig ablösen, neu einledern und alten Rücken übertragen, auf hohlen Rücken arbeiten, da Rückenleder sehr brüchig</t>
        </is>
      </c>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row>
    <row r="527">
      <c r="A527" t="b">
        <v>1</v>
      </c>
      <c r="B527" t="n">
        <v>480</v>
      </c>
      <c r="C527" t="inlineStr">
        <is>
          <t>L-1519-154739588</t>
        </is>
      </c>
      <c r="D527" t="inlineStr">
        <is>
          <t>994214782</t>
        </is>
      </c>
      <c r="E527" t="inlineStr">
        <is>
          <t>Aal</t>
        </is>
      </c>
      <c r="F527" t="inlineStr">
        <is>
          <t>https://portal.dnb.de/opac.htm?method=simpleSearch&amp;cqlMode=true&amp;query=idn%3D994214782</t>
        </is>
      </c>
      <c r="G527" t="inlineStr">
        <is>
          <t>III 57, 9</t>
        </is>
      </c>
      <c r="H527" t="inlineStr">
        <is>
          <t>III 57, 9</t>
        </is>
      </c>
      <c r="I527" t="inlineStr"/>
      <c r="J527" t="inlineStr">
        <is>
          <t>Ledereinband, Schließen, erhabene Buchbeschläge</t>
        </is>
      </c>
      <c r="K527" t="inlineStr">
        <is>
          <t>bis 42 cm</t>
        </is>
      </c>
      <c r="L527" t="inlineStr">
        <is>
          <t>80° bis 110°, einseitig digitalisierbar?</t>
        </is>
      </c>
      <c r="M527" t="inlineStr">
        <is>
          <t>Schrift bis in den Falz</t>
        </is>
      </c>
      <c r="N527" t="inlineStr"/>
      <c r="O527" t="inlineStr">
        <is>
          <t>Schuber</t>
        </is>
      </c>
      <c r="P527" t="inlineStr">
        <is>
          <t>Nein</t>
        </is>
      </c>
      <c r="Q527" t="n">
        <v>0</v>
      </c>
      <c r="R527" t="inlineStr"/>
      <c r="S527" t="inlineStr"/>
      <c r="T527" t="inlineStr"/>
      <c r="U527" t="inlineStr"/>
      <c r="V527" t="inlineStr"/>
      <c r="W527" t="inlineStr"/>
      <c r="X527" t="inlineStr"/>
      <c r="Y527" t="inlineStr"/>
      <c r="Z527" t="inlineStr"/>
      <c r="AA527" t="inlineStr">
        <is>
          <t>HD</t>
        </is>
      </c>
      <c r="AB527" t="inlineStr"/>
      <c r="AC527" t="inlineStr">
        <is>
          <t>x</t>
        </is>
      </c>
      <c r="AD527" t="inlineStr">
        <is>
          <t>f</t>
        </is>
      </c>
      <c r="AE527" t="inlineStr"/>
      <c r="AF527" t="inlineStr"/>
      <c r="AG527" t="inlineStr"/>
      <c r="AH527" t="inlineStr"/>
      <c r="AI527" t="inlineStr"/>
      <c r="AJ527" t="inlineStr">
        <is>
          <t>Pa</t>
        </is>
      </c>
      <c r="AK527" t="inlineStr"/>
      <c r="AL527" t="inlineStr"/>
      <c r="AM527" t="inlineStr"/>
      <c r="AN527" t="inlineStr"/>
      <c r="AO527" t="inlineStr"/>
      <c r="AP527" t="inlineStr"/>
      <c r="AQ527" t="inlineStr"/>
      <c r="AR527" t="inlineStr"/>
      <c r="AS527" t="inlineStr"/>
      <c r="AT527" t="inlineStr"/>
      <c r="AU527" t="inlineStr"/>
      <c r="AV527" t="n">
        <v>0</v>
      </c>
      <c r="AW527" t="inlineStr">
        <is>
          <t>x</t>
        </is>
      </c>
      <c r="AX527" t="inlineStr">
        <is>
          <t>max 110</t>
        </is>
      </c>
      <c r="AY527" t="inlineStr"/>
      <c r="AZ527" t="inlineStr"/>
      <c r="BA527" t="inlineStr"/>
      <c r="BB527" t="inlineStr">
        <is>
          <t>n</t>
        </is>
      </c>
      <c r="BC527" t="n">
        <v>0</v>
      </c>
      <c r="BD527" t="inlineStr"/>
      <c r="BE527" t="inlineStr"/>
      <c r="BF527" t="inlineStr">
        <is>
          <t>x</t>
        </is>
      </c>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row>
    <row r="528">
      <c r="A528" t="b">
        <v>1</v>
      </c>
      <c r="B528" t="n">
        <v>481</v>
      </c>
      <c r="C528" t="inlineStr">
        <is>
          <t>L-1503-177752726</t>
        </is>
      </c>
      <c r="D528" t="inlineStr">
        <is>
          <t>100264612X</t>
        </is>
      </c>
      <c r="E528" t="inlineStr">
        <is>
          <t>Aal</t>
        </is>
      </c>
      <c r="F528" t="inlineStr">
        <is>
          <t>https://portal.dnb.de/opac.htm?method=simpleSearch&amp;cqlMode=true&amp;query=idn%3D100264612X</t>
        </is>
      </c>
      <c r="G528" t="inlineStr">
        <is>
          <t>III 57, 10</t>
        </is>
      </c>
      <c r="H528" t="inlineStr">
        <is>
          <t>III 57, 10</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n">
        <v>0</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row>
    <row r="529">
      <c r="A529" t="b">
        <v>1</v>
      </c>
      <c r="B529" t="n">
        <v>482</v>
      </c>
      <c r="C529" t="inlineStr">
        <is>
          <t>L-1532-155962353</t>
        </is>
      </c>
      <c r="D529" t="inlineStr">
        <is>
          <t>994458029</t>
        </is>
      </c>
      <c r="E529" t="inlineStr">
        <is>
          <t>Afl</t>
        </is>
      </c>
      <c r="F529" t="inlineStr">
        <is>
          <t>https://portal.dnb.de/opac.htm?method=simpleSearch&amp;cqlMode=true&amp;query=idn%3D994458029</t>
        </is>
      </c>
      <c r="G529" t="inlineStr">
        <is>
          <t>III 57, 11 - 1</t>
        </is>
      </c>
      <c r="H529" t="inlineStr">
        <is>
          <t>III 57, 11</t>
        </is>
      </c>
      <c r="I529" t="inlineStr"/>
      <c r="J529" t="inlineStr"/>
      <c r="K529" t="inlineStr">
        <is>
          <t>bis 42 cm</t>
        </is>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is>
          <t>HPg</t>
        </is>
      </c>
      <c r="AB529" t="inlineStr"/>
      <c r="AC529" t="inlineStr">
        <is>
          <t>x</t>
        </is>
      </c>
      <c r="AD529" t="inlineStr">
        <is>
          <t>h/E</t>
        </is>
      </c>
      <c r="AE529" t="inlineStr"/>
      <c r="AF529" t="inlineStr"/>
      <c r="AG529" t="inlineStr"/>
      <c r="AH529" t="inlineStr"/>
      <c r="AI529" t="inlineStr"/>
      <c r="AJ529" t="inlineStr">
        <is>
          <t>Pa</t>
        </is>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is>
          <t>110</t>
        </is>
      </c>
      <c r="AY529" t="inlineStr"/>
      <c r="AZ529" t="inlineStr"/>
      <c r="BA529" t="inlineStr">
        <is>
          <t>x</t>
        </is>
      </c>
      <c r="BB529" t="inlineStr">
        <is>
          <t>n</t>
        </is>
      </c>
      <c r="BC529" t="n">
        <v>0</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row>
    <row r="530">
      <c r="A530" t="b">
        <v>1</v>
      </c>
      <c r="B530" t="n">
        <v>483</v>
      </c>
      <c r="C530" t="inlineStr">
        <is>
          <t>L-1532-155962426</t>
        </is>
      </c>
      <c r="D530" t="inlineStr">
        <is>
          <t>99445807X</t>
        </is>
      </c>
      <c r="E530" t="inlineStr">
        <is>
          <t>Afl</t>
        </is>
      </c>
      <c r="F530" t="inlineStr">
        <is>
          <t>https://portal.dnb.de/opac.htm?method=simpleSearch&amp;cqlMode=true&amp;query=idn%3D99445807X</t>
        </is>
      </c>
      <c r="G530" t="inlineStr">
        <is>
          <t>III 57, 11 - 2</t>
        </is>
      </c>
      <c r="H530" t="inlineStr">
        <is>
          <t>III 57, 11</t>
        </is>
      </c>
      <c r="I530" t="inlineStr"/>
      <c r="J530" t="inlineStr"/>
      <c r="K530" t="inlineStr">
        <is>
          <t>bis 42 cm</t>
        </is>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is>
          <t>HPg</t>
        </is>
      </c>
      <c r="AB530" t="inlineStr"/>
      <c r="AC530" t="inlineStr">
        <is>
          <t>x</t>
        </is>
      </c>
      <c r="AD530" t="inlineStr">
        <is>
          <t>h/E</t>
        </is>
      </c>
      <c r="AE530" t="inlineStr"/>
      <c r="AF530" t="inlineStr"/>
      <c r="AG530" t="inlineStr"/>
      <c r="AH530" t="inlineStr"/>
      <c r="AI530" t="inlineStr"/>
      <c r="AJ530" t="inlineStr">
        <is>
          <t>Pa</t>
        </is>
      </c>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is>
          <t>110</t>
        </is>
      </c>
      <c r="AY530" t="inlineStr"/>
      <c r="AZ530" t="inlineStr"/>
      <c r="BA530" t="inlineStr">
        <is>
          <t>x</t>
        </is>
      </c>
      <c r="BB530" t="inlineStr">
        <is>
          <t>n</t>
        </is>
      </c>
      <c r="BC530" t="n">
        <v>0</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row>
    <row r="531">
      <c r="A531" t="b">
        <v>1</v>
      </c>
      <c r="B531" t="n">
        <v>491</v>
      </c>
      <c r="C531" t="inlineStr">
        <is>
          <t>L-1552-157516458</t>
        </is>
      </c>
      <c r="D531" t="inlineStr">
        <is>
          <t>994684444</t>
        </is>
      </c>
      <c r="E531" t="inlineStr">
        <is>
          <t>Afl</t>
        </is>
      </c>
      <c r="F531" t="inlineStr">
        <is>
          <t>https://portal.dnb.de/opac.htm?method=simpleSearch&amp;cqlMode=true&amp;query=idn%3D994684444</t>
        </is>
      </c>
      <c r="G531" t="inlineStr">
        <is>
          <t>III 57, 11 a - 1</t>
        </is>
      </c>
      <c r="H531" t="inlineStr">
        <is>
          <t>III 57, 11a</t>
        </is>
      </c>
      <c r="I531" t="inlineStr">
        <is>
          <t>X</t>
        </is>
      </c>
      <c r="J531" t="inlineStr">
        <is>
          <t>Halbpergamentband</t>
        </is>
      </c>
      <c r="K531" t="inlineStr">
        <is>
          <t>bis 42 cm</t>
        </is>
      </c>
      <c r="L531" t="inlineStr">
        <is>
          <t>80° bis 110°, einseitig digitalisierbar?</t>
        </is>
      </c>
      <c r="M531" t="inlineStr">
        <is>
          <t>hohler Rücken, welliger Buchblock</t>
        </is>
      </c>
      <c r="N531" t="inlineStr"/>
      <c r="O531" t="inlineStr"/>
      <c r="P531" t="inlineStr"/>
      <c r="Q531" t="n">
        <v>0</v>
      </c>
      <c r="R531" t="inlineStr"/>
      <c r="S531" t="inlineStr"/>
      <c r="T531" t="inlineStr"/>
      <c r="U531" t="inlineStr"/>
      <c r="V531" t="inlineStr"/>
      <c r="W531" t="inlineStr"/>
      <c r="X531" t="inlineStr"/>
      <c r="Y531" t="inlineStr"/>
      <c r="Z531" t="inlineStr"/>
      <c r="AA531" t="inlineStr">
        <is>
          <t>HD</t>
        </is>
      </c>
      <c r="AB531" t="inlineStr"/>
      <c r="AC531" t="inlineStr">
        <is>
          <t>x</t>
        </is>
      </c>
      <c r="AD531" t="inlineStr">
        <is>
          <t>f</t>
        </is>
      </c>
      <c r="AE531" t="inlineStr"/>
      <c r="AF531" t="inlineStr"/>
      <c r="AG531" t="inlineStr"/>
      <c r="AH531" t="inlineStr"/>
      <c r="AI531" t="inlineStr"/>
      <c r="AJ531" t="inlineStr">
        <is>
          <t>Pa</t>
        </is>
      </c>
      <c r="AK531" t="inlineStr"/>
      <c r="AL531" t="inlineStr"/>
      <c r="AM531" t="inlineStr"/>
      <c r="AN531" t="inlineStr"/>
      <c r="AO531" t="inlineStr">
        <is>
          <t>x</t>
        </is>
      </c>
      <c r="AP531" t="inlineStr"/>
      <c r="AQ531" t="inlineStr"/>
      <c r="AR531" t="inlineStr"/>
      <c r="AS531" t="inlineStr"/>
      <c r="AT531" t="inlineStr">
        <is>
          <t>I/R</t>
        </is>
      </c>
      <c r="AU531" t="inlineStr">
        <is>
          <t>x</t>
        </is>
      </c>
      <c r="AV531" t="n">
        <v>0</v>
      </c>
      <c r="AW531" t="inlineStr">
        <is>
          <t>x</t>
        </is>
      </c>
      <c r="AX531" t="inlineStr">
        <is>
          <t>60</t>
        </is>
      </c>
      <c r="AY531" t="inlineStr"/>
      <c r="AZ531" t="inlineStr"/>
      <c r="BA531" t="inlineStr"/>
      <c r="BB531" t="inlineStr">
        <is>
          <t>n</t>
        </is>
      </c>
      <c r="BC531" t="n">
        <v>0</v>
      </c>
      <c r="BD531" t="inlineStr"/>
      <c r="BE531" t="inlineStr">
        <is>
          <t>Gewebe</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row>
    <row r="532">
      <c r="A532" t="b">
        <v>1</v>
      </c>
      <c r="B532" t="n">
        <v>490</v>
      </c>
      <c r="C532" t="inlineStr">
        <is>
          <t>L-1552-157516660</t>
        </is>
      </c>
      <c r="D532" t="inlineStr">
        <is>
          <t>994684622</t>
        </is>
      </c>
      <c r="E532" t="inlineStr">
        <is>
          <t>Afl</t>
        </is>
      </c>
      <c r="F532" t="inlineStr">
        <is>
          <t>https://portal.dnb.de/opac.htm?method=simpleSearch&amp;cqlMode=true&amp;query=idn%3D994684622</t>
        </is>
      </c>
      <c r="G532" t="inlineStr">
        <is>
          <t>III 57, 11 a - 2</t>
        </is>
      </c>
      <c r="H532" t="inlineStr">
        <is>
          <t>III 57, 11a</t>
        </is>
      </c>
      <c r="I532" t="inlineStr"/>
      <c r="J532" t="inlineStr">
        <is>
          <t>Halbpergamentband</t>
        </is>
      </c>
      <c r="K532" t="inlineStr">
        <is>
          <t>bis 42 cm</t>
        </is>
      </c>
      <c r="L532" t="inlineStr">
        <is>
          <t>80° bis 110°, einseitig digitalisierbar?</t>
        </is>
      </c>
      <c r="M532" t="inlineStr">
        <is>
          <t>welliger Buchblock, hohler Rücken</t>
        </is>
      </c>
      <c r="N532" t="inlineStr"/>
      <c r="O532" t="inlineStr"/>
      <c r="P532" t="inlineStr"/>
      <c r="Q532" t="n">
        <v>1</v>
      </c>
      <c r="R532" t="inlineStr"/>
      <c r="S532" t="inlineStr"/>
      <c r="T532" t="inlineStr"/>
      <c r="U532" t="inlineStr"/>
      <c r="V532" t="inlineStr"/>
      <c r="W532" t="inlineStr"/>
      <c r="X532" t="inlineStr"/>
      <c r="Y532" t="inlineStr"/>
      <c r="Z532" t="inlineStr"/>
      <c r="AA532" t="inlineStr">
        <is>
          <t>HD</t>
        </is>
      </c>
      <c r="AB532" t="inlineStr"/>
      <c r="AC532" t="inlineStr">
        <is>
          <t>x</t>
        </is>
      </c>
      <c r="AD532" t="inlineStr">
        <is>
          <t>f</t>
        </is>
      </c>
      <c r="AE532" t="inlineStr"/>
      <c r="AF532" t="inlineStr"/>
      <c r="AG532" t="inlineStr"/>
      <c r="AH532" t="inlineStr"/>
      <c r="AI532" t="inlineStr"/>
      <c r="AJ532" t="inlineStr">
        <is>
          <t>Pa</t>
        </is>
      </c>
      <c r="AK532" t="inlineStr"/>
      <c r="AL532" t="inlineStr"/>
      <c r="AM532" t="inlineStr"/>
      <c r="AN532" t="inlineStr"/>
      <c r="AO532" t="inlineStr">
        <is>
          <t>x</t>
        </is>
      </c>
      <c r="AP532" t="inlineStr"/>
      <c r="AQ532" t="inlineStr"/>
      <c r="AR532" t="inlineStr"/>
      <c r="AS532" t="inlineStr"/>
      <c r="AT532" t="inlineStr">
        <is>
          <t>I/R</t>
        </is>
      </c>
      <c r="AU532" t="inlineStr">
        <is>
          <t>x</t>
        </is>
      </c>
      <c r="AV532" t="n">
        <v>0</v>
      </c>
      <c r="AW532" t="inlineStr">
        <is>
          <t>x</t>
        </is>
      </c>
      <c r="AX532" t="inlineStr">
        <is>
          <t>80</t>
        </is>
      </c>
      <c r="AY532" t="inlineStr"/>
      <c r="AZ532" t="inlineStr"/>
      <c r="BA532" t="inlineStr"/>
      <c r="BB532" t="inlineStr">
        <is>
          <t>n</t>
        </is>
      </c>
      <c r="BC532" t="n">
        <v>0</v>
      </c>
      <c r="BD532" t="inlineStr"/>
      <c r="BE532" t="inlineStr">
        <is>
          <t>Gewebe</t>
        </is>
      </c>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row>
    <row r="533">
      <c r="A533" t="b">
        <v>1</v>
      </c>
      <c r="B533" t="n">
        <v>493</v>
      </c>
      <c r="C533" t="inlineStr">
        <is>
          <t>L-1551-157516830</t>
        </is>
      </c>
      <c r="D533" t="inlineStr">
        <is>
          <t>994684754</t>
        </is>
      </c>
      <c r="E533" t="inlineStr">
        <is>
          <t>Afl</t>
        </is>
      </c>
      <c r="F533" t="inlineStr">
        <is>
          <t>https://portal.dnb.de/opac.htm?method=simpleSearch&amp;cqlMode=true&amp;query=idn%3D994684754</t>
        </is>
      </c>
      <c r="G533" t="inlineStr">
        <is>
          <t>III 57, 11 a - 3</t>
        </is>
      </c>
      <c r="H533" t="inlineStr">
        <is>
          <t>III 57, 11a</t>
        </is>
      </c>
      <c r="I533" t="inlineStr"/>
      <c r="J533" t="inlineStr">
        <is>
          <t>Ledereinband, Schließen, erhabene Buchbeschläge</t>
        </is>
      </c>
      <c r="K533" t="inlineStr">
        <is>
          <t>&gt; 42 cm</t>
        </is>
      </c>
      <c r="L533" t="inlineStr">
        <is>
          <t>80° bis 110°, einseitig digitalisierbar?</t>
        </is>
      </c>
      <c r="M533" t="inlineStr">
        <is>
          <t>Schrift bis in den Falz</t>
        </is>
      </c>
      <c r="N533" t="inlineStr"/>
      <c r="O533" t="inlineStr">
        <is>
          <t>Kassette</t>
        </is>
      </c>
      <c r="P533" t="inlineStr">
        <is>
          <t>Nein</t>
        </is>
      </c>
      <c r="Q533" t="n">
        <v>0</v>
      </c>
      <c r="R533" t="inlineStr"/>
      <c r="S533" t="inlineStr"/>
      <c r="T533" t="inlineStr"/>
      <c r="U533" t="inlineStr"/>
      <c r="V533" t="inlineStr"/>
      <c r="W533" t="inlineStr"/>
      <c r="X533" t="inlineStr"/>
      <c r="Y533" t="inlineStr"/>
      <c r="Z533" t="inlineStr"/>
      <c r="AA533" t="inlineStr">
        <is>
          <t>HD</t>
        </is>
      </c>
      <c r="AB533" t="inlineStr"/>
      <c r="AC533" t="inlineStr">
        <is>
          <t>x</t>
        </is>
      </c>
      <c r="AD533" t="inlineStr">
        <is>
          <t>f</t>
        </is>
      </c>
      <c r="AE533" t="inlineStr"/>
      <c r="AF533" t="inlineStr"/>
      <c r="AG533" t="inlineStr"/>
      <c r="AH533" t="inlineStr"/>
      <c r="AI533" t="inlineStr"/>
      <c r="AJ533" t="inlineStr">
        <is>
          <t>Pa</t>
        </is>
      </c>
      <c r="AK533" t="inlineStr"/>
      <c r="AL533" t="inlineStr"/>
      <c r="AM533" t="inlineStr"/>
      <c r="AN533" t="inlineStr"/>
      <c r="AO533" t="inlineStr">
        <is>
          <t>x</t>
        </is>
      </c>
      <c r="AP533" t="inlineStr"/>
      <c r="AQ533" t="inlineStr"/>
      <c r="AR533" t="inlineStr"/>
      <c r="AS533" t="inlineStr"/>
      <c r="AT533" t="inlineStr">
        <is>
          <t>I/R</t>
        </is>
      </c>
      <c r="AU533" t="inlineStr">
        <is>
          <t>x</t>
        </is>
      </c>
      <c r="AV533" t="n">
        <v>0</v>
      </c>
      <c r="AW533" t="inlineStr">
        <is>
          <t>x</t>
        </is>
      </c>
      <c r="AX533" t="inlineStr">
        <is>
          <t>80</t>
        </is>
      </c>
      <c r="AY533" t="inlineStr"/>
      <c r="AZ533" t="inlineStr"/>
      <c r="BA533" t="inlineStr"/>
      <c r="BB533" t="inlineStr">
        <is>
          <t>n</t>
        </is>
      </c>
      <c r="BC533" t="n">
        <v>0</v>
      </c>
      <c r="BD533" t="inlineStr"/>
      <c r="BE533" t="inlineStr">
        <is>
          <t>Gewebe</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row>
    <row r="534">
      <c r="A534" t="b">
        <v>1</v>
      </c>
      <c r="B534" t="n">
        <v>492</v>
      </c>
      <c r="C534" t="inlineStr">
        <is>
          <t>L-1553-157517098</t>
        </is>
      </c>
      <c r="D534" t="inlineStr">
        <is>
          <t>994685009</t>
        </is>
      </c>
      <c r="E534" t="inlineStr">
        <is>
          <t>Afl</t>
        </is>
      </c>
      <c r="F534" t="inlineStr">
        <is>
          <t>https://portal.dnb.de/opac.htm?method=simpleSearch&amp;cqlMode=true&amp;query=idn%3D994685009</t>
        </is>
      </c>
      <c r="G534" t="inlineStr">
        <is>
          <t>III 57, 11 a - 4</t>
        </is>
      </c>
      <c r="H534" t="inlineStr">
        <is>
          <t>III 57, 11a</t>
        </is>
      </c>
      <c r="I534" t="inlineStr"/>
      <c r="J534" t="inlineStr">
        <is>
          <t>Ledereinband, Schließen, erhabene Buchbeschläge</t>
        </is>
      </c>
      <c r="K534" t="inlineStr">
        <is>
          <t>&gt; 42 cm</t>
        </is>
      </c>
      <c r="L534" t="inlineStr">
        <is>
          <t>80° bis 110°, einseitig digitalisierbar?</t>
        </is>
      </c>
      <c r="M534" t="inlineStr">
        <is>
          <t>Schrift bis in den Falz</t>
        </is>
      </c>
      <c r="N534" t="inlineStr"/>
      <c r="O534" t="inlineStr">
        <is>
          <t>Kassette</t>
        </is>
      </c>
      <c r="P534" t="inlineStr">
        <is>
          <t>Nein</t>
        </is>
      </c>
      <c r="Q534" t="n">
        <v>0</v>
      </c>
      <c r="R534" t="inlineStr"/>
      <c r="S534" t="inlineStr"/>
      <c r="T534" t="inlineStr"/>
      <c r="U534" t="inlineStr"/>
      <c r="V534" t="inlineStr"/>
      <c r="W534" t="inlineStr"/>
      <c r="X534" t="inlineStr"/>
      <c r="Y534" t="inlineStr"/>
      <c r="Z534" t="inlineStr"/>
      <c r="AA534" t="inlineStr">
        <is>
          <t>HD</t>
        </is>
      </c>
      <c r="AB534" t="inlineStr"/>
      <c r="AC534" t="inlineStr">
        <is>
          <t>x</t>
        </is>
      </c>
      <c r="AD534" t="inlineStr">
        <is>
          <t>f</t>
        </is>
      </c>
      <c r="AE534" t="inlineStr"/>
      <c r="AF534" t="inlineStr"/>
      <c r="AG534" t="inlineStr"/>
      <c r="AH534" t="inlineStr"/>
      <c r="AI534" t="inlineStr"/>
      <c r="AJ534" t="inlineStr">
        <is>
          <t>Pa</t>
        </is>
      </c>
      <c r="AK534" t="inlineStr"/>
      <c r="AL534" t="inlineStr"/>
      <c r="AM534" t="inlineStr"/>
      <c r="AN534" t="inlineStr"/>
      <c r="AO534" t="inlineStr">
        <is>
          <t>x</t>
        </is>
      </c>
      <c r="AP534" t="inlineStr"/>
      <c r="AQ534" t="inlineStr"/>
      <c r="AR534" t="inlineStr"/>
      <c r="AS534" t="inlineStr"/>
      <c r="AT534" t="inlineStr">
        <is>
          <t>I/R</t>
        </is>
      </c>
      <c r="AU534" t="inlineStr">
        <is>
          <t>x</t>
        </is>
      </c>
      <c r="AV534" t="n">
        <v>0</v>
      </c>
      <c r="AW534" t="inlineStr">
        <is>
          <t>x</t>
        </is>
      </c>
      <c r="AX534" t="inlineStr">
        <is>
          <t>80</t>
        </is>
      </c>
      <c r="AY534" t="inlineStr"/>
      <c r="AZ534" t="inlineStr"/>
      <c r="BA534" t="inlineStr"/>
      <c r="BB534" t="inlineStr">
        <is>
          <t>n</t>
        </is>
      </c>
      <c r="BC534" t="n">
        <v>0</v>
      </c>
      <c r="BD534" t="inlineStr"/>
      <c r="BE534" t="inlineStr">
        <is>
          <t>Gewebe</t>
        </is>
      </c>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row>
    <row r="535">
      <c r="A535" t="b">
        <v>1</v>
      </c>
      <c r="B535" t="n">
        <v>485</v>
      </c>
      <c r="C535" t="inlineStr">
        <is>
          <t>L-1519-170340236</t>
        </is>
      </c>
      <c r="D535" t="inlineStr">
        <is>
          <t>100028736X</t>
        </is>
      </c>
      <c r="E535" t="inlineStr">
        <is>
          <t>Afl</t>
        </is>
      </c>
      <c r="F535" t="inlineStr">
        <is>
          <t>https://portal.dnb.de/opac.htm?method=simpleSearch&amp;cqlMode=true&amp;query=idn%3D100028736X</t>
        </is>
      </c>
      <c r="G535" t="inlineStr">
        <is>
          <t>III 57, 12</t>
        </is>
      </c>
      <c r="H535" t="inlineStr">
        <is>
          <t>III 57, 12</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n">
        <v>0</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row>
    <row r="536">
      <c r="A536" t="b">
        <v>1</v>
      </c>
      <c r="B536" t="n">
        <v>484</v>
      </c>
      <c r="C536" t="inlineStr">
        <is>
          <t>L-1519-170340473</t>
        </is>
      </c>
      <c r="D536" t="inlineStr">
        <is>
          <t>1000287688</t>
        </is>
      </c>
      <c r="E536" t="inlineStr">
        <is>
          <t>Afl</t>
        </is>
      </c>
      <c r="F536" t="inlineStr">
        <is>
          <t>https://portal.dnb.de/opac.htm?method=simpleSearch&amp;cqlMode=true&amp;query=idn%3D1000287688</t>
        </is>
      </c>
      <c r="G536" t="inlineStr">
        <is>
          <t>III 57, 12 - 2</t>
        </is>
      </c>
      <c r="H536" t="inlineStr">
        <is>
          <t>III 57, 12</t>
        </is>
      </c>
      <c r="I536" t="inlineStr"/>
      <c r="J536" t="inlineStr">
        <is>
          <t>Ledereinband</t>
        </is>
      </c>
      <c r="K536" t="inlineStr">
        <is>
          <t>bis 35 cm</t>
        </is>
      </c>
      <c r="L536" t="inlineStr">
        <is>
          <t>80° bis 110°, einseitig digitalisierbar?</t>
        </is>
      </c>
      <c r="M536" t="inlineStr">
        <is>
          <t>fester Rücken mit Schmuckprägung, Schrift bis in den Falz</t>
        </is>
      </c>
      <c r="N536" t="inlineStr"/>
      <c r="O536" t="inlineStr">
        <is>
          <t>Kassette</t>
        </is>
      </c>
      <c r="P536" t="inlineStr">
        <is>
          <t>Nein</t>
        </is>
      </c>
      <c r="Q536" t="n">
        <v>0</v>
      </c>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n">
        <v>0</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row>
    <row r="537">
      <c r="A537" t="b">
        <v>1</v>
      </c>
      <c r="B537" t="n">
        <v>486</v>
      </c>
      <c r="C537" t="inlineStr">
        <is>
          <t>L-1551-153918721</t>
        </is>
      </c>
      <c r="D537" t="inlineStr">
        <is>
          <t>993865046</t>
        </is>
      </c>
      <c r="E537" t="inlineStr">
        <is>
          <t>Aal</t>
        </is>
      </c>
      <c r="F537" t="inlineStr">
        <is>
          <t>https://portal.dnb.de/opac.htm?method=simpleSearch&amp;cqlMode=true&amp;query=idn%3D993865046</t>
        </is>
      </c>
      <c r="G537" t="inlineStr">
        <is>
          <t>III 57, 13</t>
        </is>
      </c>
      <c r="H537" t="inlineStr">
        <is>
          <t>III 57, 13</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n">
        <v>0</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row>
    <row r="538">
      <c r="A538" t="b">
        <v>0</v>
      </c>
      <c r="B538" t="n">
        <v>487</v>
      </c>
      <c r="C538" t="inlineStr">
        <is>
          <t>L-1556-158415140</t>
        </is>
      </c>
      <c r="D538" t="inlineStr">
        <is>
          <t>994952821</t>
        </is>
      </c>
      <c r="E538" t="inlineStr"/>
      <c r="F538" t="inlineStr">
        <is>
          <t>https://portal.dnb.de/opac.htm?method=simpleSearch&amp;cqlMode=true&amp;query=idn%3D994952821</t>
        </is>
      </c>
      <c r="G538" t="inlineStr">
        <is>
          <t>III 57, 14</t>
        </is>
      </c>
      <c r="H538" t="inlineStr"/>
      <c r="I538" t="inlineStr">
        <is>
          <t>X</t>
        </is>
      </c>
      <c r="J538" t="inlineStr">
        <is>
          <t>Ledereinband</t>
        </is>
      </c>
      <c r="K538" t="inlineStr">
        <is>
          <t>bis 35 cm</t>
        </is>
      </c>
      <c r="L538" t="inlineStr">
        <is>
          <t>80° bis 110°, einseitig digitalisierbar?</t>
        </is>
      </c>
      <c r="M538" t="inlineStr">
        <is>
          <t>fester Rücken mit Schmuckprägung, gefaltete Blätter</t>
        </is>
      </c>
      <c r="N538" t="inlineStr"/>
      <c r="O538" t="inlineStr">
        <is>
          <t>Kassette</t>
        </is>
      </c>
      <c r="P538" t="inlineStr">
        <is>
          <t>Nein</t>
        </is>
      </c>
      <c r="Q538" t="n">
        <v>0</v>
      </c>
      <c r="R538" t="inlineStr"/>
      <c r="S538" t="inlineStr"/>
      <c r="T538" t="inlineStr"/>
      <c r="U538" t="inlineStr"/>
      <c r="V538" t="inlineStr"/>
      <c r="W538" t="inlineStr"/>
      <c r="X538" t="inlineStr"/>
      <c r="Y538" t="inlineStr"/>
      <c r="Z538" t="inlineStr"/>
      <c r="AA538" t="inlineStr">
        <is>
          <t>L</t>
        </is>
      </c>
      <c r="AB538" t="inlineStr"/>
      <c r="AC538" t="inlineStr">
        <is>
          <t>x</t>
        </is>
      </c>
      <c r="AD538" t="inlineStr">
        <is>
          <t>h/E</t>
        </is>
      </c>
      <c r="AE538" t="inlineStr"/>
      <c r="AF538" t="inlineStr"/>
      <c r="AG538" t="inlineStr"/>
      <c r="AH538" t="inlineStr"/>
      <c r="AI538" t="inlineStr"/>
      <c r="AJ538" t="inlineStr">
        <is>
          <t>Pa</t>
        </is>
      </c>
      <c r="AK538" t="inlineStr"/>
      <c r="AL538" t="inlineStr"/>
      <c r="AM538" t="inlineStr"/>
      <c r="AN538" t="inlineStr"/>
      <c r="AO538" t="inlineStr"/>
      <c r="AP538" t="inlineStr"/>
      <c r="AQ538" t="inlineStr">
        <is>
          <t>x</t>
        </is>
      </c>
      <c r="AR538" t="inlineStr">
        <is>
          <t>B: 22x32
F: 38x42</t>
        </is>
      </c>
      <c r="AS538" t="inlineStr"/>
      <c r="AT538" t="inlineStr"/>
      <c r="AU538" t="inlineStr"/>
      <c r="AV538" t="inlineStr"/>
      <c r="AW538" t="inlineStr"/>
      <c r="AX538" t="inlineStr">
        <is>
          <t>110</t>
        </is>
      </c>
      <c r="AY538" t="inlineStr"/>
      <c r="AZ538" t="inlineStr">
        <is>
          <t>x</t>
        </is>
      </c>
      <c r="BA538" t="inlineStr"/>
      <c r="BB538" t="inlineStr">
        <is>
          <t>ja vor</t>
        </is>
      </c>
      <c r="BC538" t="n">
        <v>0.5</v>
      </c>
      <c r="BD538" t="inlineStr"/>
      <c r="BE538" t="inlineStr">
        <is>
          <t>Gewebe</t>
        </is>
      </c>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is>
          <t>x</t>
        </is>
      </c>
      <c r="CL538" t="inlineStr"/>
      <c r="CM538" t="inlineStr"/>
      <c r="CN538" t="inlineStr"/>
      <c r="CO538" t="inlineStr"/>
      <c r="CP538" t="inlineStr"/>
      <c r="CQ538" t="inlineStr"/>
      <c r="CR538" t="inlineStr"/>
      <c r="CS538" t="inlineStr"/>
      <c r="CT538" t="n">
        <v>0.5</v>
      </c>
      <c r="CU538" t="inlineStr">
        <is>
          <t>Falttafel mit Rissen</t>
        </is>
      </c>
    </row>
    <row r="539">
      <c r="A539" t="b">
        <v>1</v>
      </c>
      <c r="B539" t="inlineStr"/>
      <c r="C539" t="inlineStr">
        <is>
          <t>L-1556-760221472</t>
        </is>
      </c>
      <c r="D539" t="inlineStr">
        <is>
          <t>1250541085</t>
        </is>
      </c>
      <c r="E539" t="inlineStr">
        <is>
          <t>Qd</t>
        </is>
      </c>
      <c r="F539" t="inlineStr"/>
      <c r="G539" t="inlineStr">
        <is>
          <t>III 57, 14</t>
        </is>
      </c>
      <c r="H539" t="inlineStr">
        <is>
          <t>III 57, 14</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row>
    <row r="540">
      <c r="A540" t="b">
        <v>0</v>
      </c>
      <c r="B540" t="n">
        <v>488</v>
      </c>
      <c r="C540" t="inlineStr">
        <is>
          <t>L-1556-158414543</t>
        </is>
      </c>
      <c r="D540" t="inlineStr">
        <is>
          <t>994952139</t>
        </is>
      </c>
      <c r="E540" t="inlineStr"/>
      <c r="F540" t="inlineStr">
        <is>
          <t>https://portal.dnb.de/opac.htm?method=simpleSearch&amp;cqlMode=true&amp;query=idn%3D994952139</t>
        </is>
      </c>
      <c r="G540" t="inlineStr">
        <is>
          <t>III 57, 14 (angebunden)</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n">
        <v>0</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row>
    <row r="541">
      <c r="A541" t="b">
        <v>1</v>
      </c>
      <c r="B541" t="n">
        <v>489</v>
      </c>
      <c r="C541" t="inlineStr">
        <is>
          <t>L-1555-315220481</t>
        </is>
      </c>
      <c r="D541" t="inlineStr">
        <is>
          <t>1066800626</t>
        </is>
      </c>
      <c r="E541" t="inlineStr">
        <is>
          <t>Aaf</t>
        </is>
      </c>
      <c r="F541" t="inlineStr">
        <is>
          <t>https://portal.dnb.de/opac.htm?method=simpleSearch&amp;cqlMode=true&amp;query=idn%3D1066800626</t>
        </is>
      </c>
      <c r="G541" t="inlineStr">
        <is>
          <t>III 57, 15</t>
        </is>
      </c>
      <c r="H541" t="inlineStr">
        <is>
          <t>III 57, 15</t>
        </is>
      </c>
      <c r="I541" t="inlineStr">
        <is>
          <t>X</t>
        </is>
      </c>
      <c r="J541" t="inlineStr">
        <is>
          <t>Ledereinband</t>
        </is>
      </c>
      <c r="K541" t="inlineStr">
        <is>
          <t>bis 25 cm</t>
        </is>
      </c>
      <c r="L541" t="inlineStr">
        <is>
          <t>nur sehr geringer Öffnungswinkel</t>
        </is>
      </c>
      <c r="M541" t="inlineStr">
        <is>
          <t>fester Rücken mit Schmuckprägung</t>
        </is>
      </c>
      <c r="N541" t="inlineStr"/>
      <c r="O541" t="inlineStr">
        <is>
          <t>Kassette</t>
        </is>
      </c>
      <c r="P541" t="inlineStr">
        <is>
          <t>Nein</t>
        </is>
      </c>
      <c r="Q541" t="n">
        <v>0</v>
      </c>
      <c r="R541" t="inlineStr"/>
      <c r="S541" t="inlineStr"/>
      <c r="T541" t="inlineStr"/>
      <c r="U541" t="inlineStr"/>
      <c r="V541" t="inlineStr"/>
      <c r="W541" t="inlineStr"/>
      <c r="X541" t="inlineStr"/>
      <c r="Y541" t="inlineStr"/>
      <c r="Z541" t="inlineStr"/>
      <c r="AA541" t="inlineStr">
        <is>
          <t>L</t>
        </is>
      </c>
      <c r="AB541" t="inlineStr"/>
      <c r="AC541" t="inlineStr">
        <is>
          <t>x</t>
        </is>
      </c>
      <c r="AD541" t="inlineStr">
        <is>
          <t>f/V</t>
        </is>
      </c>
      <c r="AE541" t="inlineStr"/>
      <c r="AF541" t="inlineStr"/>
      <c r="AG541" t="inlineStr"/>
      <c r="AH541" t="inlineStr"/>
      <c r="AI541" t="inlineStr"/>
      <c r="AJ541" t="inlineStr">
        <is>
          <t>Pa</t>
        </is>
      </c>
      <c r="AK541" t="inlineStr"/>
      <c r="AL541" t="inlineStr"/>
      <c r="AM541" t="inlineStr"/>
      <c r="AN541" t="inlineStr"/>
      <c r="AO541" t="inlineStr"/>
      <c r="AP541" t="inlineStr"/>
      <c r="AQ541" t="inlineStr"/>
      <c r="AR541" t="inlineStr"/>
      <c r="AS541" t="inlineStr"/>
      <c r="AT541" t="inlineStr"/>
      <c r="AU541" t="inlineStr"/>
      <c r="AV541" t="n">
        <v>4</v>
      </c>
      <c r="AW541" t="inlineStr"/>
      <c r="AX541" t="inlineStr">
        <is>
          <t>0</t>
        </is>
      </c>
      <c r="AY541" t="inlineStr"/>
      <c r="AZ541" t="inlineStr"/>
      <c r="BA541" t="inlineStr"/>
      <c r="BB541" t="inlineStr">
        <is>
          <t>n</t>
        </is>
      </c>
      <c r="BC541" t="n">
        <v>0</v>
      </c>
      <c r="BD541" t="inlineStr"/>
      <c r="BE541" t="inlineStr">
        <is>
          <t>Gewebe</t>
        </is>
      </c>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row>
    <row r="542">
      <c r="A542" t="b">
        <v>0</v>
      </c>
      <c r="B542" t="n">
        <v>501</v>
      </c>
      <c r="C542" t="inlineStr">
        <is>
          <t>L-1524-31549333X</t>
        </is>
      </c>
      <c r="D542" t="inlineStr">
        <is>
          <t>1066963053</t>
        </is>
      </c>
      <c r="E542" t="inlineStr"/>
      <c r="F542" t="inlineStr">
        <is>
          <t>https://portal.dnb.de/opac.htm?method=simpleSearch&amp;cqlMode=true&amp;query=idn%3D1066963053</t>
        </is>
      </c>
      <c r="G542" t="inlineStr">
        <is>
          <t>III 58, 1</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n">
        <v>0</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row>
    <row r="543">
      <c r="A543" t="b">
        <v>1</v>
      </c>
      <c r="B543" t="inlineStr"/>
      <c r="C543" t="inlineStr">
        <is>
          <t>L-9999-414833384</t>
        </is>
      </c>
      <c r="D543" t="inlineStr">
        <is>
          <t>1138316458</t>
        </is>
      </c>
      <c r="E543" t="inlineStr">
        <is>
          <t>Qd</t>
        </is>
      </c>
      <c r="F543" t="inlineStr"/>
      <c r="G543" t="inlineStr">
        <is>
          <t>III 58, 1</t>
        </is>
      </c>
      <c r="H543" t="inlineStr">
        <is>
          <t>III 58, 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row>
    <row r="544">
      <c r="A544" t="b">
        <v>0</v>
      </c>
      <c r="B544" t="n">
        <v>504</v>
      </c>
      <c r="C544" t="inlineStr">
        <is>
          <t>L-1875-670821322</t>
        </is>
      </c>
      <c r="D544" t="inlineStr">
        <is>
          <t>120880068X</t>
        </is>
      </c>
      <c r="E544" t="inlineStr"/>
      <c r="F544" t="inlineStr">
        <is>
          <t>https://portal.dnb.de/opac.htm?method=simpleSearch&amp;cqlMode=true&amp;query=idn%3D120880068X</t>
        </is>
      </c>
      <c r="G544" t="inlineStr">
        <is>
          <t>III 58, 1 (1.angebundenes Werk)</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n">
        <v>0</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row>
    <row r="545">
      <c r="A545" t="b">
        <v>1</v>
      </c>
      <c r="B545" t="n">
        <v>502</v>
      </c>
      <c r="C545" t="inlineStr">
        <is>
          <t>L-1534-154007358</t>
        </is>
      </c>
      <c r="D545" t="inlineStr">
        <is>
          <t>993918859</t>
        </is>
      </c>
      <c r="E545" t="inlineStr">
        <is>
          <t>Aal</t>
        </is>
      </c>
      <c r="F545" t="inlineStr">
        <is>
          <t>https://portal.dnb.de/opac.htm?method=simpleSearch&amp;cqlMode=true&amp;query=idn%3D993918859</t>
        </is>
      </c>
      <c r="G545" t="inlineStr">
        <is>
          <t>III 58, 2</t>
        </is>
      </c>
      <c r="H545" t="inlineStr">
        <is>
          <t>III 58, 2</t>
        </is>
      </c>
      <c r="I545" t="inlineStr">
        <is>
          <t>X</t>
        </is>
      </c>
      <c r="J545" t="inlineStr">
        <is>
          <t>Gewebeeinband</t>
        </is>
      </c>
      <c r="K545" t="inlineStr">
        <is>
          <t>bis 25 cm</t>
        </is>
      </c>
      <c r="L545" t="inlineStr">
        <is>
          <t>80° bis 110°, einseitig digitalisierbar?</t>
        </is>
      </c>
      <c r="M545" t="inlineStr">
        <is>
          <t>hohler Rücken</t>
        </is>
      </c>
      <c r="N545" t="inlineStr"/>
      <c r="O545" t="inlineStr"/>
      <c r="P545" t="inlineStr"/>
      <c r="Q545" t="n">
        <v>0</v>
      </c>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n">
        <v>0</v>
      </c>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row>
    <row r="546">
      <c r="A546" t="b">
        <v>1</v>
      </c>
      <c r="B546" t="n">
        <v>503</v>
      </c>
      <c r="C546" t="inlineStr">
        <is>
          <t>L-1537-315492368</t>
        </is>
      </c>
      <c r="D546" t="inlineStr">
        <is>
          <t>1066961964</t>
        </is>
      </c>
      <c r="E546" t="inlineStr">
        <is>
          <t>Aaf</t>
        </is>
      </c>
      <c r="F546" t="inlineStr">
        <is>
          <t>https://portal.dnb.de/opac.htm?method=simpleSearch&amp;cqlMode=true&amp;query=idn%3D1066961964</t>
        </is>
      </c>
      <c r="G546" t="inlineStr">
        <is>
          <t>III 58, 3</t>
        </is>
      </c>
      <c r="H546" t="inlineStr">
        <is>
          <t>III 58, 3</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n">
        <v>0</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row>
    <row r="547">
      <c r="A547" t="b">
        <v>1</v>
      </c>
      <c r="B547" t="n">
        <v>505</v>
      </c>
      <c r="C547" t="inlineStr">
        <is>
          <t>L-1546-167294946</t>
        </is>
      </c>
      <c r="D547" t="inlineStr">
        <is>
          <t>99897188X</t>
        </is>
      </c>
      <c r="E547" t="inlineStr">
        <is>
          <t>Aal</t>
        </is>
      </c>
      <c r="F547" t="inlineStr">
        <is>
          <t>https://portal.dnb.de/opac.htm?method=simpleSearch&amp;cqlMode=true&amp;query=idn%3D99897188X</t>
        </is>
      </c>
      <c r="G547" t="inlineStr">
        <is>
          <t>III 58, 3 a</t>
        </is>
      </c>
      <c r="H547" t="inlineStr">
        <is>
          <t>III 58, 3 a</t>
        </is>
      </c>
      <c r="I547" t="inlineStr"/>
      <c r="J547" t="inlineStr">
        <is>
          <t>Papier- oder Pappeinband</t>
        </is>
      </c>
      <c r="K547" t="inlineStr">
        <is>
          <t>bis 25 cm</t>
        </is>
      </c>
      <c r="L547" t="inlineStr">
        <is>
          <t>180°</t>
        </is>
      </c>
      <c r="M547" t="inlineStr"/>
      <c r="N547" t="inlineStr"/>
      <c r="O547" t="inlineStr"/>
      <c r="P547" t="inlineStr"/>
      <c r="Q547" t="n">
        <v>0</v>
      </c>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n">
        <v>0</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row>
    <row r="548">
      <c r="A548" t="b">
        <v>1</v>
      </c>
      <c r="B548" t="n">
        <v>506</v>
      </c>
      <c r="C548" t="inlineStr">
        <is>
          <t>L-1548-154006998</t>
        </is>
      </c>
      <c r="D548" t="inlineStr">
        <is>
          <t>993918581</t>
        </is>
      </c>
      <c r="E548" t="inlineStr">
        <is>
          <t>Aal</t>
        </is>
      </c>
      <c r="F548" t="inlineStr">
        <is>
          <t>https://portal.dnb.de/opac.htm?method=simpleSearch&amp;cqlMode=true&amp;query=idn%3D993918581</t>
        </is>
      </c>
      <c r="G548" t="inlineStr">
        <is>
          <t>III 58, 3 b</t>
        </is>
      </c>
      <c r="H548" t="inlineStr">
        <is>
          <t>III 58, 3 b</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n">
        <v>0</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row>
    <row r="549">
      <c r="A549" t="b">
        <v>1</v>
      </c>
      <c r="B549" t="n">
        <v>507</v>
      </c>
      <c r="C549" t="inlineStr">
        <is>
          <t>L-1548-154041092</t>
        </is>
      </c>
      <c r="D549" t="inlineStr">
        <is>
          <t>993931456</t>
        </is>
      </c>
      <c r="E549" t="inlineStr">
        <is>
          <t>Aal</t>
        </is>
      </c>
      <c r="F549" t="inlineStr">
        <is>
          <t>https://portal.dnb.de/opac.htm?method=simpleSearch&amp;cqlMode=true&amp;query=idn%3D993931456</t>
        </is>
      </c>
      <c r="G549" t="inlineStr">
        <is>
          <t>III 58, 3 c</t>
        </is>
      </c>
      <c r="H549" t="inlineStr">
        <is>
          <t>III 58, 3 c</t>
        </is>
      </c>
      <c r="I549" t="inlineStr"/>
      <c r="J549" t="inlineStr">
        <is>
          <t>Halbpergamentband</t>
        </is>
      </c>
      <c r="K549" t="inlineStr">
        <is>
          <t>bis 25 cm</t>
        </is>
      </c>
      <c r="L549" t="inlineStr">
        <is>
          <t>180°</t>
        </is>
      </c>
      <c r="M549" t="inlineStr"/>
      <c r="N549" t="inlineStr"/>
      <c r="O549" t="inlineStr"/>
      <c r="P549" t="inlineStr"/>
      <c r="Q549" t="n">
        <v>0</v>
      </c>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n">
        <v>0</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row>
    <row r="550">
      <c r="A550" t="b">
        <v>1</v>
      </c>
      <c r="B550" t="n">
        <v>508</v>
      </c>
      <c r="C550" t="inlineStr">
        <is>
          <t>L-1548-153700858</t>
        </is>
      </c>
      <c r="D550" t="inlineStr">
        <is>
          <t>993850308</t>
        </is>
      </c>
      <c r="E550" t="inlineStr">
        <is>
          <t>Aal</t>
        </is>
      </c>
      <c r="F550" t="inlineStr">
        <is>
          <t>https://portal.dnb.de/opac.htm?method=simpleSearch&amp;cqlMode=true&amp;query=idn%3D993850308</t>
        </is>
      </c>
      <c r="G550" t="inlineStr">
        <is>
          <t>III 58, 3 d</t>
        </is>
      </c>
      <c r="H550" t="inlineStr">
        <is>
          <t>III 58, 3 d</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n">
        <v>0</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row>
    <row r="551">
      <c r="A551" t="b">
        <v>1</v>
      </c>
      <c r="B551" t="n">
        <v>509</v>
      </c>
      <c r="C551" t="inlineStr">
        <is>
          <t>L-1548-16758801X</t>
        </is>
      </c>
      <c r="D551" t="inlineStr">
        <is>
          <t>999128655</t>
        </is>
      </c>
      <c r="E551" t="inlineStr">
        <is>
          <t>Aal</t>
        </is>
      </c>
      <c r="F551" t="inlineStr">
        <is>
          <t>https://portal.dnb.de/opac.htm?method=simpleSearch&amp;cqlMode=true&amp;query=idn%3D999128655</t>
        </is>
      </c>
      <c r="G551" t="inlineStr">
        <is>
          <t>III 58, 3 e</t>
        </is>
      </c>
      <c r="H551" t="inlineStr">
        <is>
          <t>III 58, 3 e</t>
        </is>
      </c>
      <c r="I551" t="inlineStr"/>
      <c r="J551" t="inlineStr">
        <is>
          <t>Papier- oder Pappeinband</t>
        </is>
      </c>
      <c r="K551" t="inlineStr">
        <is>
          <t>bis 25 cm</t>
        </is>
      </c>
      <c r="L551" t="inlineStr">
        <is>
          <t>180°</t>
        </is>
      </c>
      <c r="M551" t="inlineStr">
        <is>
          <t>hohler Rücken</t>
        </is>
      </c>
      <c r="N551" t="inlineStr"/>
      <c r="O551" t="inlineStr"/>
      <c r="P551" t="inlineStr">
        <is>
          <t>Signaturfahne austauschen</t>
        </is>
      </c>
      <c r="Q551" t="n">
        <v>0</v>
      </c>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n">
        <v>0</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row>
    <row r="552">
      <c r="A552" t="b">
        <v>1</v>
      </c>
      <c r="B552" t="n">
        <v>510</v>
      </c>
      <c r="C552" t="inlineStr">
        <is>
          <t>L-1549-169167011</t>
        </is>
      </c>
      <c r="D552" t="inlineStr">
        <is>
          <t>999794914</t>
        </is>
      </c>
      <c r="E552" t="inlineStr">
        <is>
          <t>Aal</t>
        </is>
      </c>
      <c r="F552" t="inlineStr">
        <is>
          <t>https://portal.dnb.de/opac.htm?method=simpleSearch&amp;cqlMode=true&amp;query=idn%3D999794914</t>
        </is>
      </c>
      <c r="G552" t="inlineStr">
        <is>
          <t>III 58, 3 f</t>
        </is>
      </c>
      <c r="H552" t="inlineStr">
        <is>
          <t>III 58, 3 f</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n">
        <v>0</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row>
    <row r="553">
      <c r="A553" t="b">
        <v>1</v>
      </c>
      <c r="B553" t="n">
        <v>511</v>
      </c>
      <c r="C553" t="inlineStr">
        <is>
          <t>L-1549-154523437</t>
        </is>
      </c>
      <c r="D553" t="inlineStr">
        <is>
          <t>994116098</t>
        </is>
      </c>
      <c r="E553" t="inlineStr">
        <is>
          <t>Aal</t>
        </is>
      </c>
      <c r="F553" t="inlineStr">
        <is>
          <t>https://portal.dnb.de/opac.htm?method=simpleSearch&amp;cqlMode=true&amp;query=idn%3D994116098</t>
        </is>
      </c>
      <c r="G553" t="inlineStr">
        <is>
          <t>III 58, 3 g</t>
        </is>
      </c>
      <c r="H553" t="inlineStr">
        <is>
          <t>III 58, 3 g</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n">
        <v>0</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row>
    <row r="554">
      <c r="A554" t="b">
        <v>1</v>
      </c>
      <c r="B554" t="n">
        <v>512</v>
      </c>
      <c r="C554" t="inlineStr">
        <is>
          <t>L-1549-154872075</t>
        </is>
      </c>
      <c r="D554" t="inlineStr">
        <is>
          <t>994252374</t>
        </is>
      </c>
      <c r="E554" t="inlineStr">
        <is>
          <t>Aal</t>
        </is>
      </c>
      <c r="F554" t="inlineStr">
        <is>
          <t>https://portal.dnb.de/opac.htm?method=simpleSearch&amp;cqlMode=true&amp;query=idn%3D994252374</t>
        </is>
      </c>
      <c r="G554" t="inlineStr">
        <is>
          <t>III 58, 3 h</t>
        </is>
      </c>
      <c r="H554" t="inlineStr">
        <is>
          <t>III 58, 3 h</t>
        </is>
      </c>
      <c r="I554" t="inlineStr"/>
      <c r="J554" t="inlineStr">
        <is>
          <t>Halbpergamentband</t>
        </is>
      </c>
      <c r="K554" t="inlineStr">
        <is>
          <t>bis 25 cm</t>
        </is>
      </c>
      <c r="L554" t="inlineStr">
        <is>
          <t>180°</t>
        </is>
      </c>
      <c r="M554" t="inlineStr">
        <is>
          <t>hohler Rücken</t>
        </is>
      </c>
      <c r="N554" t="inlineStr"/>
      <c r="O554" t="inlineStr"/>
      <c r="P554" t="inlineStr"/>
      <c r="Q554" t="n">
        <v>0</v>
      </c>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n">
        <v>0</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row>
    <row r="555">
      <c r="A555" t="b">
        <v>1</v>
      </c>
      <c r="B555" t="n">
        <v>513</v>
      </c>
      <c r="C555" t="inlineStr">
        <is>
          <t>L-1549-15453336X</t>
        </is>
      </c>
      <c r="D555" t="inlineStr">
        <is>
          <t>572342640</t>
        </is>
      </c>
      <c r="E555" t="inlineStr">
        <is>
          <t>Aal</t>
        </is>
      </c>
      <c r="F555" t="inlineStr">
        <is>
          <t>https://portal.dnb.de/opac.htm?method=simpleSearch&amp;cqlMode=true&amp;query=idn%3D572342640</t>
        </is>
      </c>
      <c r="G555" t="inlineStr">
        <is>
          <t>III 58, 3 i</t>
        </is>
      </c>
      <c r="H555" t="inlineStr">
        <is>
          <t>III 58, 3 i</t>
        </is>
      </c>
      <c r="I555" t="inlineStr"/>
      <c r="J555" t="inlineStr">
        <is>
          <t>Halbpergamentband</t>
        </is>
      </c>
      <c r="K555" t="inlineStr">
        <is>
          <t>bis 25 cm</t>
        </is>
      </c>
      <c r="L555" t="inlineStr">
        <is>
          <t>180°</t>
        </is>
      </c>
      <c r="M555" t="inlineStr"/>
      <c r="N555" t="inlineStr"/>
      <c r="O555" t="inlineStr"/>
      <c r="P555" t="inlineStr"/>
      <c r="Q555" t="n">
        <v>0</v>
      </c>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n">
        <v>0</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row>
    <row r="556">
      <c r="A556" t="b">
        <v>1</v>
      </c>
      <c r="B556" t="n">
        <v>514</v>
      </c>
      <c r="C556" t="inlineStr">
        <is>
          <t>L-1549-15453353X</t>
        </is>
      </c>
      <c r="D556" t="inlineStr">
        <is>
          <t>572342640</t>
        </is>
      </c>
      <c r="E556" t="inlineStr">
        <is>
          <t>Aal</t>
        </is>
      </c>
      <c r="F556" t="inlineStr">
        <is>
          <t>https://portal.dnb.de/opac.htm?method=simpleSearch&amp;cqlMode=true&amp;query=idn%3D572342640</t>
        </is>
      </c>
      <c r="G556" t="inlineStr">
        <is>
          <t>III 58, 3 ia</t>
        </is>
      </c>
      <c r="H556" t="inlineStr">
        <is>
          <t>III 58, 3 ia</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n">
        <v>0</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row>
    <row r="557">
      <c r="A557" t="b">
        <v>1</v>
      </c>
      <c r="B557" t="n">
        <v>515</v>
      </c>
      <c r="C557" t="inlineStr">
        <is>
          <t>L-1965-159364442</t>
        </is>
      </c>
      <c r="D557" t="inlineStr">
        <is>
          <t>995380783</t>
        </is>
      </c>
      <c r="E557" t="inlineStr">
        <is>
          <t>Aal</t>
        </is>
      </c>
      <c r="F557" t="inlineStr">
        <is>
          <t>https://portal.dnb.de/opac.htm?method=simpleSearch&amp;cqlMode=true&amp;query=idn%3D995380783</t>
        </is>
      </c>
      <c r="G557" t="inlineStr">
        <is>
          <t>III 58, 3 k</t>
        </is>
      </c>
      <c r="H557" t="inlineStr">
        <is>
          <t>III 58, 3 k</t>
        </is>
      </c>
      <c r="I557" t="inlineStr"/>
      <c r="J557" t="inlineStr">
        <is>
          <t>Halbpergamentband</t>
        </is>
      </c>
      <c r="K557" t="inlineStr">
        <is>
          <t>bis 25 cm</t>
        </is>
      </c>
      <c r="L557" t="inlineStr">
        <is>
          <t>180°</t>
        </is>
      </c>
      <c r="M557" t="inlineStr"/>
      <c r="N557" t="inlineStr"/>
      <c r="O557" t="inlineStr"/>
      <c r="P557" t="inlineStr"/>
      <c r="Q557" t="n">
        <v>0</v>
      </c>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n">
        <v>0</v>
      </c>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row>
    <row r="558">
      <c r="A558" t="b">
        <v>1</v>
      </c>
      <c r="B558" t="n">
        <v>516</v>
      </c>
      <c r="C558" t="inlineStr">
        <is>
          <t>L-1550-167081977</t>
        </is>
      </c>
      <c r="D558" t="inlineStr">
        <is>
          <t>998859680</t>
        </is>
      </c>
      <c r="E558" t="inlineStr">
        <is>
          <t>Aal</t>
        </is>
      </c>
      <c r="F558" t="inlineStr">
        <is>
          <t>https://portal.dnb.de/opac.htm?method=simpleSearch&amp;cqlMode=true&amp;query=idn%3D998859680</t>
        </is>
      </c>
      <c r="G558" t="inlineStr">
        <is>
          <t>III 58, 3 m</t>
        </is>
      </c>
      <c r="H558" t="inlineStr">
        <is>
          <t>III 58, 3 m</t>
        </is>
      </c>
      <c r="I558" t="inlineStr"/>
      <c r="J558" t="inlineStr">
        <is>
          <t>Halbpergamentband</t>
        </is>
      </c>
      <c r="K558" t="inlineStr">
        <is>
          <t>bis 25 cm</t>
        </is>
      </c>
      <c r="L558" t="inlineStr">
        <is>
          <t>180°</t>
        </is>
      </c>
      <c r="M558" t="inlineStr">
        <is>
          <t>hohler Rücken</t>
        </is>
      </c>
      <c r="N558" t="inlineStr"/>
      <c r="O558" t="inlineStr"/>
      <c r="P558" t="inlineStr"/>
      <c r="Q558" t="n">
        <v>0</v>
      </c>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n">
        <v>0</v>
      </c>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row>
    <row r="559">
      <c r="A559" t="b">
        <v>1</v>
      </c>
      <c r="B559" t="n">
        <v>517</v>
      </c>
      <c r="C559" t="inlineStr">
        <is>
          <t>L-1559-179548115</t>
        </is>
      </c>
      <c r="D559" t="inlineStr">
        <is>
          <t>1003362400</t>
        </is>
      </c>
      <c r="E559" t="inlineStr">
        <is>
          <t>Aal</t>
        </is>
      </c>
      <c r="F559" t="inlineStr">
        <is>
          <t>https://portal.dnb.de/opac.htm?method=simpleSearch&amp;cqlMode=true&amp;query=idn%3D1003362400</t>
        </is>
      </c>
      <c r="G559" t="inlineStr">
        <is>
          <t>III 58, 3 n</t>
        </is>
      </c>
      <c r="H559" t="inlineStr">
        <is>
          <t>III 58, 3 n</t>
        </is>
      </c>
      <c r="I559" t="inlineStr"/>
      <c r="J559" t="inlineStr">
        <is>
          <t>Halbledereinband</t>
        </is>
      </c>
      <c r="K559" t="inlineStr">
        <is>
          <t>bis 25 cm</t>
        </is>
      </c>
      <c r="L559" t="inlineStr">
        <is>
          <t>180°</t>
        </is>
      </c>
      <c r="M559" t="inlineStr"/>
      <c r="N559" t="inlineStr"/>
      <c r="O559" t="inlineStr"/>
      <c r="P559" t="inlineStr"/>
      <c r="Q559" t="n">
        <v>0</v>
      </c>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n">
        <v>0</v>
      </c>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row>
    <row r="560">
      <c r="A560" t="b">
        <v>1</v>
      </c>
      <c r="B560" t="n">
        <v>518</v>
      </c>
      <c r="C560" t="inlineStr">
        <is>
          <t>L-1551-154031127</t>
        </is>
      </c>
      <c r="D560" t="inlineStr">
        <is>
          <t>993921655</t>
        </is>
      </c>
      <c r="E560" t="inlineStr">
        <is>
          <t>Aal</t>
        </is>
      </c>
      <c r="F560" t="inlineStr">
        <is>
          <t>https://portal.dnb.de/opac.htm?method=simpleSearch&amp;cqlMode=true&amp;query=idn%3D993921655</t>
        </is>
      </c>
      <c r="G560" t="inlineStr">
        <is>
          <t>III 58, 3 o</t>
        </is>
      </c>
      <c r="H560" t="inlineStr">
        <is>
          <t>III 58, 3 o</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n">
        <v>0</v>
      </c>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row>
    <row r="561">
      <c r="A561" t="b">
        <v>1</v>
      </c>
      <c r="B561" t="n">
        <v>519</v>
      </c>
      <c r="C561" t="inlineStr">
        <is>
          <t>L-1551-154011436</t>
        </is>
      </c>
      <c r="D561" t="inlineStr">
        <is>
          <t>993919928</t>
        </is>
      </c>
      <c r="E561" t="inlineStr">
        <is>
          <t>Aal</t>
        </is>
      </c>
      <c r="F561" t="inlineStr">
        <is>
          <t>https://portal.dnb.de/opac.htm?method=simpleSearch&amp;cqlMode=true&amp;query=idn%3D993919928</t>
        </is>
      </c>
      <c r="G561" t="inlineStr">
        <is>
          <t>III 58, 3 p</t>
        </is>
      </c>
      <c r="H561" t="inlineStr">
        <is>
          <t>III 58, 3 p</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n">
        <v>0</v>
      </c>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row>
    <row r="562">
      <c r="A562" t="b">
        <v>1</v>
      </c>
      <c r="B562" t="n">
        <v>520</v>
      </c>
      <c r="C562" t="inlineStr">
        <is>
          <t>L-1551-154007749</t>
        </is>
      </c>
      <c r="D562" t="inlineStr">
        <is>
          <t>993919243</t>
        </is>
      </c>
      <c r="E562" t="inlineStr">
        <is>
          <t>Aal</t>
        </is>
      </c>
      <c r="F562" t="inlineStr">
        <is>
          <t>https://portal.dnb.de/opac.htm?method=simpleSearch&amp;cqlMode=true&amp;query=idn%3D993919243</t>
        </is>
      </c>
      <c r="G562" t="inlineStr">
        <is>
          <t>III 58, 3 q</t>
        </is>
      </c>
      <c r="H562" t="inlineStr">
        <is>
          <t>III 58, 3 q</t>
        </is>
      </c>
      <c r="I562" t="inlineStr"/>
      <c r="J562" t="inlineStr">
        <is>
          <t>Halbpergamentband</t>
        </is>
      </c>
      <c r="K562" t="inlineStr">
        <is>
          <t>bis 25 cm</t>
        </is>
      </c>
      <c r="L562" t="inlineStr">
        <is>
          <t>180°</t>
        </is>
      </c>
      <c r="M562" t="inlineStr"/>
      <c r="N562" t="inlineStr"/>
      <c r="O562" t="inlineStr"/>
      <c r="P562" t="inlineStr"/>
      <c r="Q562" t="n">
        <v>0</v>
      </c>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n">
        <v>0</v>
      </c>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row>
    <row r="563">
      <c r="A563" t="b">
        <v>1</v>
      </c>
      <c r="B563" t="n">
        <v>521</v>
      </c>
      <c r="C563" t="inlineStr">
        <is>
          <t>L-1551-154007935</t>
        </is>
      </c>
      <c r="D563" t="inlineStr">
        <is>
          <t>996746560</t>
        </is>
      </c>
      <c r="E563" t="inlineStr">
        <is>
          <t>Aal</t>
        </is>
      </c>
      <c r="F563" t="inlineStr">
        <is>
          <t>https://portal.dnb.de/opac.htm?method=simpleSearch&amp;cqlMode=true&amp;query=idn%3D996746560</t>
        </is>
      </c>
      <c r="G563" t="inlineStr">
        <is>
          <t>III 58, 3 qa</t>
        </is>
      </c>
      <c r="H563" t="inlineStr">
        <is>
          <t>III 58, 3 qa</t>
        </is>
      </c>
      <c r="I563" t="inlineStr"/>
      <c r="J563" t="inlineStr">
        <is>
          <t>Halbpergamentband</t>
        </is>
      </c>
      <c r="K563" t="inlineStr">
        <is>
          <t>bis 25 cm</t>
        </is>
      </c>
      <c r="L563" t="inlineStr">
        <is>
          <t>180°</t>
        </is>
      </c>
      <c r="M563" t="inlineStr"/>
      <c r="N563" t="inlineStr"/>
      <c r="O563" t="inlineStr"/>
      <c r="P563" t="inlineStr"/>
      <c r="Q563" t="n">
        <v>0</v>
      </c>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n">
        <v>0</v>
      </c>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row>
    <row r="564">
      <c r="A564" t="b">
        <v>1</v>
      </c>
      <c r="B564" t="n">
        <v>522</v>
      </c>
      <c r="C564" t="inlineStr">
        <is>
          <t>L-1552-16708402X</t>
        </is>
      </c>
      <c r="D564" t="inlineStr">
        <is>
          <t>998861545</t>
        </is>
      </c>
      <c r="E564" t="inlineStr">
        <is>
          <t>Aal</t>
        </is>
      </c>
      <c r="F564" t="inlineStr">
        <is>
          <t>https://portal.dnb.de/opac.htm?method=simpleSearch&amp;cqlMode=true&amp;query=idn%3D998861545</t>
        </is>
      </c>
      <c r="G564" t="inlineStr">
        <is>
          <t>III 58, 3 r</t>
        </is>
      </c>
      <c r="H564" t="inlineStr">
        <is>
          <t>III 58, 3 r</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n">
        <v>0</v>
      </c>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row>
    <row r="565">
      <c r="A565" t="b">
        <v>1</v>
      </c>
      <c r="B565" t="n">
        <v>523</v>
      </c>
      <c r="C565" t="inlineStr">
        <is>
          <t>L-1549-154067296</t>
        </is>
      </c>
      <c r="D565" t="inlineStr">
        <is>
          <t>993944442</t>
        </is>
      </c>
      <c r="E565" t="inlineStr">
        <is>
          <t>Aal</t>
        </is>
      </c>
      <c r="F565" t="inlineStr">
        <is>
          <t>https://portal.dnb.de/opac.htm?method=simpleSearch&amp;cqlMode=true&amp;query=idn%3D993944442</t>
        </is>
      </c>
      <c r="G565" t="inlineStr">
        <is>
          <t>III 58, 3 s</t>
        </is>
      </c>
      <c r="H565" t="inlineStr">
        <is>
          <t>III 58, 3 s</t>
        </is>
      </c>
      <c r="I565" t="inlineStr"/>
      <c r="J565" t="inlineStr">
        <is>
          <t>Halbpergamentband</t>
        </is>
      </c>
      <c r="K565" t="inlineStr">
        <is>
          <t>bis 25 cm</t>
        </is>
      </c>
      <c r="L565" t="inlineStr">
        <is>
          <t>180°</t>
        </is>
      </c>
      <c r="M565" t="inlineStr"/>
      <c r="N565" t="inlineStr"/>
      <c r="O565" t="inlineStr"/>
      <c r="P565" t="inlineStr"/>
      <c r="Q565" t="n">
        <v>0</v>
      </c>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n">
        <v>0</v>
      </c>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row>
    <row r="566">
      <c r="A566" t="b">
        <v>1</v>
      </c>
      <c r="B566" t="n">
        <v>524</v>
      </c>
      <c r="C566" t="inlineStr">
        <is>
          <t>L-1536-170698769</t>
        </is>
      </c>
      <c r="D566" t="inlineStr">
        <is>
          <t>1000481581</t>
        </is>
      </c>
      <c r="E566" t="inlineStr">
        <is>
          <t>Aal</t>
        </is>
      </c>
      <c r="F566" t="inlineStr">
        <is>
          <t>https://portal.dnb.de/opac.htm?method=simpleSearch&amp;cqlMode=true&amp;query=idn%3D1000481581</t>
        </is>
      </c>
      <c r="G566" t="inlineStr">
        <is>
          <t>III 58, 3 t</t>
        </is>
      </c>
      <c r="H566" t="inlineStr">
        <is>
          <t>III 58, 3 t</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n">
        <v>0</v>
      </c>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row>
    <row r="567">
      <c r="A567" t="b">
        <v>1</v>
      </c>
      <c r="B567" t="n">
        <v>525</v>
      </c>
      <c r="C567" t="inlineStr">
        <is>
          <t>L-1536-170698726</t>
        </is>
      </c>
      <c r="D567" t="inlineStr">
        <is>
          <t>1000481581</t>
        </is>
      </c>
      <c r="E567" t="inlineStr">
        <is>
          <t>Aal</t>
        </is>
      </c>
      <c r="F567" t="inlineStr">
        <is>
          <t>https://portal.dnb.de/opac.htm?method=simpleSearch&amp;cqlMode=true&amp;query=idn%3D1000481581</t>
        </is>
      </c>
      <c r="G567" t="inlineStr">
        <is>
          <t>III 58, 3 ta</t>
        </is>
      </c>
      <c r="H567" t="inlineStr">
        <is>
          <t>III 58, 3 ta</t>
        </is>
      </c>
      <c r="I567" t="inlineStr"/>
      <c r="J567" t="inlineStr"/>
      <c r="K567" t="inlineStr">
        <is>
          <t>bis 25 cm</t>
        </is>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is>
          <t>HPg</t>
        </is>
      </c>
      <c r="AB567" t="inlineStr"/>
      <c r="AC567" t="inlineStr">
        <is>
          <t>x</t>
        </is>
      </c>
      <c r="AD567" t="inlineStr">
        <is>
          <t>h/E</t>
        </is>
      </c>
      <c r="AE567" t="inlineStr"/>
      <c r="AF567" t="inlineStr"/>
      <c r="AG567" t="inlineStr"/>
      <c r="AH567" t="inlineStr"/>
      <c r="AI567" t="inlineStr"/>
      <c r="AJ567" t="inlineStr">
        <is>
          <t>Pa</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is>
          <t>110</t>
        </is>
      </c>
      <c r="AY567" t="inlineStr"/>
      <c r="AZ567" t="inlineStr"/>
      <c r="BA567" t="inlineStr"/>
      <c r="BB567" t="inlineStr">
        <is>
          <t>n</t>
        </is>
      </c>
      <c r="BC567" t="n">
        <v>0</v>
      </c>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row>
    <row r="568">
      <c r="A568" t="b">
        <v>1</v>
      </c>
      <c r="B568" t="n">
        <v>526</v>
      </c>
      <c r="C568" t="inlineStr">
        <is>
          <t>L-1529-167188550</t>
        </is>
      </c>
      <c r="D568" t="inlineStr">
        <is>
          <t>998904147</t>
        </is>
      </c>
      <c r="E568" t="inlineStr">
        <is>
          <t>Aal</t>
        </is>
      </c>
      <c r="F568" t="inlineStr">
        <is>
          <t>https://portal.dnb.de/opac.htm?method=simpleSearch&amp;cqlMode=true&amp;query=idn%3D998904147</t>
        </is>
      </c>
      <c r="G568" t="inlineStr">
        <is>
          <t>III 58, 3 u</t>
        </is>
      </c>
      <c r="H568" t="inlineStr">
        <is>
          <t>III 58, 3 u</t>
        </is>
      </c>
      <c r="I568" t="inlineStr"/>
      <c r="J568" t="inlineStr">
        <is>
          <t>Pergamentband</t>
        </is>
      </c>
      <c r="K568" t="inlineStr">
        <is>
          <t>bis 35 cm</t>
        </is>
      </c>
      <c r="L568" t="inlineStr">
        <is>
          <t>180°</t>
        </is>
      </c>
      <c r="M568" t="inlineStr">
        <is>
          <t>Einband mit Schutz- oder Stoßkanten, hohler Rücken</t>
        </is>
      </c>
      <c r="N568" t="inlineStr"/>
      <c r="O568" t="inlineStr">
        <is>
          <t xml:space="preserve">Papierumschlag </t>
        </is>
      </c>
      <c r="P568" t="inlineStr">
        <is>
          <t>Ja</t>
        </is>
      </c>
      <c r="Q568" t="n">
        <v>0</v>
      </c>
      <c r="R568" t="inlineStr"/>
      <c r="S568" t="inlineStr"/>
      <c r="T568" t="inlineStr"/>
      <c r="U568" t="inlineStr"/>
      <c r="V568" t="inlineStr"/>
      <c r="W568" t="inlineStr"/>
      <c r="X568" t="inlineStr"/>
      <c r="Y568" t="inlineStr"/>
      <c r="Z568" t="inlineStr"/>
      <c r="AA568" t="inlineStr">
        <is>
          <t>Pg</t>
        </is>
      </c>
      <c r="AB568" t="inlineStr"/>
      <c r="AC568" t="inlineStr">
        <is>
          <t>x</t>
        </is>
      </c>
      <c r="AD568" t="inlineStr">
        <is>
          <t>h/E</t>
        </is>
      </c>
      <c r="AE568" t="inlineStr">
        <is>
          <t>x</t>
        </is>
      </c>
      <c r="AF568" t="inlineStr"/>
      <c r="AG568" t="inlineStr"/>
      <c r="AH568" t="inlineStr"/>
      <c r="AI568" t="inlineStr"/>
      <c r="AJ568" t="inlineStr">
        <is>
          <t>Pa</t>
        </is>
      </c>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is>
          <t>110</t>
        </is>
      </c>
      <c r="AY568" t="inlineStr"/>
      <c r="AZ568" t="inlineStr"/>
      <c r="BA568" t="inlineStr"/>
      <c r="BB568" t="inlineStr">
        <is>
          <t>n</t>
        </is>
      </c>
      <c r="BC568" t="n">
        <v>0</v>
      </c>
      <c r="BD568" t="inlineStr"/>
      <c r="BE568" t="inlineStr"/>
      <c r="BF568" t="inlineStr"/>
      <c r="BG568" t="inlineStr"/>
      <c r="BH568" t="inlineStr"/>
      <c r="BI568" t="inlineStr">
        <is>
          <t>x sauer</t>
        </is>
      </c>
      <c r="BJ568" t="inlineStr">
        <is>
          <t>x</t>
        </is>
      </c>
      <c r="BK568" t="inlineStr"/>
      <c r="BL568" t="inlineStr">
        <is>
          <t>x 110</t>
        </is>
      </c>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row>
    <row r="569">
      <c r="A569" t="b">
        <v>1</v>
      </c>
      <c r="B569" t="n">
        <v>527</v>
      </c>
      <c r="C569" t="inlineStr">
        <is>
          <t>L-1550-154656631</t>
        </is>
      </c>
      <c r="D569" t="inlineStr">
        <is>
          <t>994160615</t>
        </is>
      </c>
      <c r="E569" t="inlineStr">
        <is>
          <t>Aal</t>
        </is>
      </c>
      <c r="F569" t="inlineStr">
        <is>
          <t>https://portal.dnb.de/opac.htm?method=simpleSearch&amp;cqlMode=true&amp;query=idn%3D994160615</t>
        </is>
      </c>
      <c r="G569" t="inlineStr">
        <is>
          <t>III 58, 3/1</t>
        </is>
      </c>
      <c r="H569" t="inlineStr">
        <is>
          <t>III 58, 3 l</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n">
        <v>0</v>
      </c>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row>
    <row r="570">
      <c r="A570" t="b">
        <v>1</v>
      </c>
      <c r="B570" t="n">
        <v>528</v>
      </c>
      <c r="C570" t="inlineStr">
        <is>
          <t>L-1548-160372135</t>
        </is>
      </c>
      <c r="D570" t="inlineStr">
        <is>
          <t>995662185</t>
        </is>
      </c>
      <c r="E570" t="inlineStr">
        <is>
          <t>Aal</t>
        </is>
      </c>
      <c r="F570" t="inlineStr">
        <is>
          <t>https://portal.dnb.de/opac.htm?method=simpleSearch&amp;cqlMode=true&amp;query=idn%3D995662185</t>
        </is>
      </c>
      <c r="G570" t="inlineStr">
        <is>
          <t>III 58, 4 b</t>
        </is>
      </c>
      <c r="H570" t="inlineStr">
        <is>
          <t>III 58, 4 b</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n">
        <v>0</v>
      </c>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row>
    <row r="571">
      <c r="A571" t="b">
        <v>1</v>
      </c>
      <c r="B571" t="n">
        <v>529</v>
      </c>
      <c r="C571" t="inlineStr">
        <is>
          <t>L-1549-154040134</t>
        </is>
      </c>
      <c r="D571" t="inlineStr">
        <is>
          <t>993930492</t>
        </is>
      </c>
      <c r="E571" t="inlineStr">
        <is>
          <t>Aal</t>
        </is>
      </c>
      <c r="F571" t="inlineStr">
        <is>
          <t>https://portal.dnb.de/opac.htm?method=simpleSearch&amp;cqlMode=true&amp;query=idn%3D993930492</t>
        </is>
      </c>
      <c r="G571" t="inlineStr">
        <is>
          <t>III 58, 4 c</t>
        </is>
      </c>
      <c r="H571" t="inlineStr">
        <is>
          <t>III 58, 4 c</t>
        </is>
      </c>
      <c r="I571" t="inlineStr"/>
      <c r="J571" t="inlineStr">
        <is>
          <t>Halbpergamentband</t>
        </is>
      </c>
      <c r="K571" t="inlineStr">
        <is>
          <t>bis 25 cm</t>
        </is>
      </c>
      <c r="L571" t="inlineStr">
        <is>
          <t>180°</t>
        </is>
      </c>
      <c r="M571" t="inlineStr"/>
      <c r="N571" t="inlineStr"/>
      <c r="O571" t="inlineStr"/>
      <c r="P571" t="inlineStr"/>
      <c r="Q571" t="n">
        <v>0</v>
      </c>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n">
        <v>0</v>
      </c>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row>
    <row r="572">
      <c r="A572" t="b">
        <v>1</v>
      </c>
      <c r="B572" t="n">
        <v>530</v>
      </c>
      <c r="C572" t="inlineStr">
        <is>
          <t>L-1550-153948892</t>
        </is>
      </c>
      <c r="D572" t="inlineStr">
        <is>
          <t>993885411</t>
        </is>
      </c>
      <c r="E572" t="inlineStr">
        <is>
          <t>Aal</t>
        </is>
      </c>
      <c r="F572" t="inlineStr">
        <is>
          <t>https://portal.dnb.de/opac.htm?method=simpleSearch&amp;cqlMode=true&amp;query=idn%3D993885411</t>
        </is>
      </c>
      <c r="G572" t="inlineStr">
        <is>
          <t>III 58, 4 d</t>
        </is>
      </c>
      <c r="H572" t="inlineStr">
        <is>
          <t>III 58, 4 d</t>
        </is>
      </c>
      <c r="I572" t="inlineStr"/>
      <c r="J572" t="inlineStr">
        <is>
          <t>Halbpergamentband</t>
        </is>
      </c>
      <c r="K572" t="inlineStr">
        <is>
          <t>bis 25 cm</t>
        </is>
      </c>
      <c r="L572" t="inlineStr">
        <is>
          <t>80° bis 110°, einseitig digitalisierbar?</t>
        </is>
      </c>
      <c r="M572" t="inlineStr">
        <is>
          <t>hohler Rücken</t>
        </is>
      </c>
      <c r="N572" t="inlineStr"/>
      <c r="O572" t="inlineStr"/>
      <c r="P572" t="inlineStr"/>
      <c r="Q572" t="n">
        <v>0</v>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n">
        <v>0</v>
      </c>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row>
    <row r="573">
      <c r="A573" t="b">
        <v>1</v>
      </c>
      <c r="B573" t="n">
        <v>531</v>
      </c>
      <c r="C573" t="inlineStr">
        <is>
          <t>L-1550-160373263</t>
        </is>
      </c>
      <c r="D573" t="inlineStr">
        <is>
          <t>995663084</t>
        </is>
      </c>
      <c r="E573" t="inlineStr">
        <is>
          <t>Aal</t>
        </is>
      </c>
      <c r="F573" t="inlineStr">
        <is>
          <t>https://portal.dnb.de/opac.htm?method=simpleSearch&amp;cqlMode=true&amp;query=idn%3D995663084</t>
        </is>
      </c>
      <c r="G573" t="inlineStr">
        <is>
          <t>III 58, 4 e</t>
        </is>
      </c>
      <c r="H573" t="inlineStr">
        <is>
          <t>III 58, 4 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n">
        <v>0</v>
      </c>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row>
    <row r="574">
      <c r="A574" t="b">
        <v>0</v>
      </c>
      <c r="B574" t="n">
        <v>532</v>
      </c>
      <c r="C574" t="inlineStr">
        <is>
          <t>L-1550-175198233</t>
        </is>
      </c>
      <c r="D574" t="inlineStr">
        <is>
          <t>1001606396</t>
        </is>
      </c>
      <c r="E574" t="inlineStr"/>
      <c r="F574" t="inlineStr">
        <is>
          <t>https://portal.dnb.de/opac.htm?method=simpleSearch&amp;cqlMode=true&amp;query=idn%3D1001606396</t>
        </is>
      </c>
      <c r="G574" t="inlineStr">
        <is>
          <t>III 58, 4 e</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n">
        <v>0</v>
      </c>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row>
    <row r="575">
      <c r="A575" t="b">
        <v>1</v>
      </c>
      <c r="B575" t="n">
        <v>533</v>
      </c>
      <c r="C575" t="inlineStr">
        <is>
          <t>L-1550-17940069X</t>
        </is>
      </c>
      <c r="D575" t="inlineStr">
        <is>
          <t>1003301878</t>
        </is>
      </c>
      <c r="E575" t="inlineStr">
        <is>
          <t>Aal</t>
        </is>
      </c>
      <c r="F575" t="inlineStr">
        <is>
          <t>https://portal.dnb.de/opac.htm?method=simpleSearch&amp;cqlMode=true&amp;query=idn%3D1003301878</t>
        </is>
      </c>
      <c r="G575" t="inlineStr">
        <is>
          <t>III 58, 4 f</t>
        </is>
      </c>
      <c r="H575" t="inlineStr">
        <is>
          <t>III 58, 4 f</t>
        </is>
      </c>
      <c r="I575" t="inlineStr"/>
      <c r="J575" t="inlineStr">
        <is>
          <t>Halbpergamentband</t>
        </is>
      </c>
      <c r="K575" t="inlineStr">
        <is>
          <t>bis 25 cm</t>
        </is>
      </c>
      <c r="L575" t="inlineStr">
        <is>
          <t>180°</t>
        </is>
      </c>
      <c r="M575" t="inlineStr"/>
      <c r="N575" t="inlineStr"/>
      <c r="O575" t="inlineStr"/>
      <c r="P575" t="inlineStr"/>
      <c r="Q575" t="n">
        <v>0</v>
      </c>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n">
        <v>0</v>
      </c>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row>
    <row r="576">
      <c r="A576" t="b">
        <v>1</v>
      </c>
      <c r="B576" t="n">
        <v>534</v>
      </c>
      <c r="C576" t="inlineStr">
        <is>
          <t>L-1551-167083767</t>
        </is>
      </c>
      <c r="D576" t="inlineStr">
        <is>
          <t>99886126X</t>
        </is>
      </c>
      <c r="E576" t="inlineStr">
        <is>
          <t>Aal</t>
        </is>
      </c>
      <c r="F576" t="inlineStr">
        <is>
          <t>https://portal.dnb.de/opac.htm?method=simpleSearch&amp;cqlMode=true&amp;query=idn%3D99886126X</t>
        </is>
      </c>
      <c r="G576" t="inlineStr">
        <is>
          <t>III 58, 4 g</t>
        </is>
      </c>
      <c r="H576" t="inlineStr">
        <is>
          <t>III 58, 4 g</t>
        </is>
      </c>
      <c r="I576" t="inlineStr"/>
      <c r="J576" t="inlineStr">
        <is>
          <t>Halbpergamentband</t>
        </is>
      </c>
      <c r="K576" t="inlineStr">
        <is>
          <t>bis 25 cm</t>
        </is>
      </c>
      <c r="L576" t="inlineStr">
        <is>
          <t>180°</t>
        </is>
      </c>
      <c r="M576" t="inlineStr">
        <is>
          <t>hohler Rücken</t>
        </is>
      </c>
      <c r="N576" t="inlineStr"/>
      <c r="O576" t="inlineStr"/>
      <c r="P576" t="inlineStr"/>
      <c r="Q576" t="n">
        <v>0</v>
      </c>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n">
        <v>0</v>
      </c>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row>
    <row r="577">
      <c r="A577" t="b">
        <v>1</v>
      </c>
      <c r="B577" t="n">
        <v>535</v>
      </c>
      <c r="C577" t="inlineStr">
        <is>
          <t>L-1551-161282806</t>
        </is>
      </c>
      <c r="D577" t="inlineStr">
        <is>
          <t>993920780</t>
        </is>
      </c>
      <c r="E577" t="inlineStr">
        <is>
          <t>Aal</t>
        </is>
      </c>
      <c r="F577" t="inlineStr">
        <is>
          <t>https://portal.dnb.de/opac.htm?method=simpleSearch&amp;cqlMode=true&amp;query=idn%3D993920780</t>
        </is>
      </c>
      <c r="G577" t="inlineStr">
        <is>
          <t>III 58, 4 h</t>
        </is>
      </c>
      <c r="H577" t="inlineStr">
        <is>
          <t>III 58, 4 h</t>
        </is>
      </c>
      <c r="I577" t="inlineStr">
        <is>
          <t>X</t>
        </is>
      </c>
      <c r="J577" t="inlineStr">
        <is>
          <t>Papier- oder Pappeinband</t>
        </is>
      </c>
      <c r="K577" t="inlineStr">
        <is>
          <t>bis 25 cm</t>
        </is>
      </c>
      <c r="L577" t="inlineStr">
        <is>
          <t>180°</t>
        </is>
      </c>
      <c r="M577" t="inlineStr"/>
      <c r="N577" t="inlineStr"/>
      <c r="O577" t="inlineStr"/>
      <c r="P577" t="inlineStr"/>
      <c r="Q577" t="n">
        <v>0</v>
      </c>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n">
        <v>0</v>
      </c>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row>
    <row r="578">
      <c r="A578" t="b">
        <v>1</v>
      </c>
      <c r="B578" t="n">
        <v>536</v>
      </c>
      <c r="C578" t="inlineStr">
        <is>
          <t>L-1551-161282814</t>
        </is>
      </c>
      <c r="D578" t="inlineStr">
        <is>
          <t>993920780</t>
        </is>
      </c>
      <c r="E578" t="inlineStr">
        <is>
          <t>Aal</t>
        </is>
      </c>
      <c r="F578" t="inlineStr">
        <is>
          <t>https://portal.dnb.de/opac.htm?method=simpleSearch&amp;cqlMode=true&amp;query=idn%3D993920780</t>
        </is>
      </c>
      <c r="G578" t="inlineStr">
        <is>
          <t>III 58, 4 ha</t>
        </is>
      </c>
      <c r="H578" t="inlineStr">
        <is>
          <t>III 58, 4 ha</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n">
        <v>0</v>
      </c>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row>
    <row r="579">
      <c r="A579" t="b">
        <v>1</v>
      </c>
      <c r="B579" t="n">
        <v>537</v>
      </c>
      <c r="C579" t="inlineStr">
        <is>
          <t>L-1551-161282822</t>
        </is>
      </c>
      <c r="D579" t="inlineStr">
        <is>
          <t>993920780</t>
        </is>
      </c>
      <c r="E579" t="inlineStr">
        <is>
          <t>Aal</t>
        </is>
      </c>
      <c r="F579" t="inlineStr">
        <is>
          <t>https://portal.dnb.de/opac.htm?method=simpleSearch&amp;cqlMode=true&amp;query=idn%3D993920780</t>
        </is>
      </c>
      <c r="G579" t="inlineStr">
        <is>
          <t>III 58, 4 hb</t>
        </is>
      </c>
      <c r="H579" t="inlineStr">
        <is>
          <t>III 58, 4 hb</t>
        </is>
      </c>
      <c r="I579" t="inlineStr"/>
      <c r="J579" t="inlineStr">
        <is>
          <t>Halbpergamentband</t>
        </is>
      </c>
      <c r="K579" t="inlineStr">
        <is>
          <t>bis 25 cm</t>
        </is>
      </c>
      <c r="L579" t="inlineStr">
        <is>
          <t>180°</t>
        </is>
      </c>
      <c r="M579" t="inlineStr"/>
      <c r="N579" t="inlineStr"/>
      <c r="O579" t="inlineStr"/>
      <c r="P579" t="inlineStr"/>
      <c r="Q579" t="n">
        <v>0</v>
      </c>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n">
        <v>0</v>
      </c>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row>
    <row r="580">
      <c r="A580" t="b">
        <v>1</v>
      </c>
      <c r="B580" t="n">
        <v>538</v>
      </c>
      <c r="C580" t="inlineStr">
        <is>
          <t>L-1552-154040673</t>
        </is>
      </c>
      <c r="D580" t="inlineStr">
        <is>
          <t>993931057</t>
        </is>
      </c>
      <c r="E580" t="inlineStr">
        <is>
          <t>Aal</t>
        </is>
      </c>
      <c r="F580" t="inlineStr">
        <is>
          <t>https://portal.dnb.de/opac.htm?method=simpleSearch&amp;cqlMode=true&amp;query=idn%3D993931057</t>
        </is>
      </c>
      <c r="G580" t="inlineStr">
        <is>
          <t>III 58, 4 i</t>
        </is>
      </c>
      <c r="H580" t="inlineStr">
        <is>
          <t>III 58, 4 i</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n">
        <v>0</v>
      </c>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row>
    <row r="581">
      <c r="A581" t="b">
        <v>1</v>
      </c>
      <c r="B581" t="n">
        <v>539</v>
      </c>
      <c r="C581" t="inlineStr">
        <is>
          <t>L-1548-165520817</t>
        </is>
      </c>
      <c r="D581" t="inlineStr">
        <is>
          <t>998071609</t>
        </is>
      </c>
      <c r="E581" t="inlineStr">
        <is>
          <t>Aal</t>
        </is>
      </c>
      <c r="F581" t="inlineStr">
        <is>
          <t>https://portal.dnb.de/opac.htm?method=simpleSearch&amp;cqlMode=true&amp;query=idn%3D998071609</t>
        </is>
      </c>
      <c r="G581" t="inlineStr">
        <is>
          <t>III 58, 4 k</t>
        </is>
      </c>
      <c r="H581" t="inlineStr">
        <is>
          <t>III 58, 4 k</t>
        </is>
      </c>
      <c r="I581" t="inlineStr"/>
      <c r="J581" t="inlineStr">
        <is>
          <t>Papier- oder Pappeinband</t>
        </is>
      </c>
      <c r="K581" t="inlineStr">
        <is>
          <t>bis 25 cm</t>
        </is>
      </c>
      <c r="L581" t="inlineStr">
        <is>
          <t>180°</t>
        </is>
      </c>
      <c r="M581" t="inlineStr"/>
      <c r="N581" t="inlineStr"/>
      <c r="O581" t="inlineStr"/>
      <c r="P581" t="inlineStr">
        <is>
          <t>Signaturfahne austauschen</t>
        </is>
      </c>
      <c r="Q581" t="n">
        <v>0</v>
      </c>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n">
        <v>0</v>
      </c>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row>
    <row r="582">
      <c r="A582" t="b">
        <v>1</v>
      </c>
      <c r="B582" t="n">
        <v>540</v>
      </c>
      <c r="C582" t="inlineStr">
        <is>
          <t>L-1547-165521759</t>
        </is>
      </c>
      <c r="D582" t="inlineStr">
        <is>
          <t>998072052</t>
        </is>
      </c>
      <c r="E582" t="inlineStr">
        <is>
          <t>Aal</t>
        </is>
      </c>
      <c r="F582" t="inlineStr">
        <is>
          <t>https://portal.dnb.de/opac.htm?method=simpleSearch&amp;cqlMode=true&amp;query=idn%3D998072052</t>
        </is>
      </c>
      <c r="G582" t="inlineStr">
        <is>
          <t>III 58, 4 l</t>
        </is>
      </c>
      <c r="H582" t="inlineStr">
        <is>
          <t>III 58, 4 l</t>
        </is>
      </c>
      <c r="I582" t="inlineStr">
        <is>
          <t>X</t>
        </is>
      </c>
      <c r="J582" t="inlineStr">
        <is>
          <t>Pergamentband, Schließen, erhabene Buchbeschläge</t>
        </is>
      </c>
      <c r="K582" t="inlineStr">
        <is>
          <t>bis 25 cm</t>
        </is>
      </c>
      <c r="L582" t="inlineStr">
        <is>
          <t>180°</t>
        </is>
      </c>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n">
        <v>0</v>
      </c>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row>
    <row r="583">
      <c r="A583" t="b">
        <v>0</v>
      </c>
      <c r="B583" t="n">
        <v>541</v>
      </c>
      <c r="C583" t="inlineStr">
        <is>
          <t>L-1547-15402953X</t>
        </is>
      </c>
      <c r="D583" t="inlineStr">
        <is>
          <t>993921310</t>
        </is>
      </c>
      <c r="E583" t="inlineStr"/>
      <c r="F583" t="inlineStr">
        <is>
          <t>https://portal.dnb.de/opac.htm?method=simpleSearch&amp;cqlMode=true&amp;query=idn%3D993921310</t>
        </is>
      </c>
      <c r="G583" t="inlineStr">
        <is>
          <t>III 58, 4/1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n">
        <v>0</v>
      </c>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row>
    <row r="584">
      <c r="A584" t="b">
        <v>1</v>
      </c>
      <c r="B584" t="n">
        <v>542</v>
      </c>
      <c r="C584" t="inlineStr">
        <is>
          <t>L-1548-154626945</t>
        </is>
      </c>
      <c r="D584" t="inlineStr">
        <is>
          <t>994149603</t>
        </is>
      </c>
      <c r="E584" t="inlineStr">
        <is>
          <t>Aal</t>
        </is>
      </c>
      <c r="F584" t="inlineStr">
        <is>
          <t>https://portal.dnb.de/opac.htm?method=simpleSearch&amp;cqlMode=true&amp;query=idn%3D994149603</t>
        </is>
      </c>
      <c r="G584" t="inlineStr">
        <is>
          <t>III 58, 4/a</t>
        </is>
      </c>
      <c r="H584" t="inlineStr">
        <is>
          <t>III 58, 4/a</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n">
        <v>0</v>
      </c>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row>
    <row r="585">
      <c r="A585" t="b">
        <v>1</v>
      </c>
      <c r="B585" t="n">
        <v>543</v>
      </c>
      <c r="C585" t="inlineStr">
        <is>
          <t>L-1506-315323124</t>
        </is>
      </c>
      <c r="D585" t="inlineStr">
        <is>
          <t>1066864748</t>
        </is>
      </c>
      <c r="E585" t="inlineStr">
        <is>
          <t>Aaf</t>
        </is>
      </c>
      <c r="F585" t="inlineStr">
        <is>
          <t>https://portal.dnb.de/opac.htm?method=simpleSearch&amp;cqlMode=true&amp;query=idn%3D1066864748</t>
        </is>
      </c>
      <c r="G585" t="inlineStr">
        <is>
          <t>III 59, 1</t>
        </is>
      </c>
      <c r="H585" t="inlineStr">
        <is>
          <t>III 59, 1</t>
        </is>
      </c>
      <c r="I585" t="inlineStr"/>
      <c r="J585" t="inlineStr"/>
      <c r="K585" t="inlineStr">
        <is>
          <t>bis 35 cm</t>
        </is>
      </c>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is>
          <t>HL</t>
        </is>
      </c>
      <c r="AB585" t="inlineStr">
        <is>
          <t>x</t>
        </is>
      </c>
      <c r="AC585" t="inlineStr">
        <is>
          <t>x</t>
        </is>
      </c>
      <c r="AD585" t="inlineStr">
        <is>
          <t>h/E</t>
        </is>
      </c>
      <c r="AE585" t="inlineStr"/>
      <c r="AF585" t="inlineStr"/>
      <c r="AG585" t="inlineStr"/>
      <c r="AH585" t="inlineStr"/>
      <c r="AI585" t="inlineStr"/>
      <c r="AJ585" t="inlineStr">
        <is>
          <t>Pa</t>
        </is>
      </c>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is>
          <t>max 110</t>
        </is>
      </c>
      <c r="AY585" t="inlineStr"/>
      <c r="AZ585" t="inlineStr"/>
      <c r="BA585" t="inlineStr"/>
      <c r="BB585" t="inlineStr">
        <is>
          <t>n</t>
        </is>
      </c>
      <c r="BC585" t="n">
        <v>0</v>
      </c>
      <c r="BD585" t="inlineStr"/>
      <c r="BE585" t="inlineStr"/>
      <c r="BF585" t="inlineStr"/>
      <c r="BG585" t="inlineStr"/>
      <c r="BH585" t="inlineStr"/>
      <c r="BI585" t="inlineStr"/>
      <c r="BJ585" t="inlineStr"/>
      <c r="BK585" t="inlineStr">
        <is>
          <t>Schaden stabil</t>
        </is>
      </c>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row>
    <row r="586">
      <c r="A586" t="b">
        <v>1</v>
      </c>
      <c r="B586" t="n">
        <v>544</v>
      </c>
      <c r="C586" t="inlineStr">
        <is>
          <t>L-1506-315317515</t>
        </is>
      </c>
      <c r="D586" t="inlineStr">
        <is>
          <t>1066858721</t>
        </is>
      </c>
      <c r="E586" t="inlineStr">
        <is>
          <t>Aaf</t>
        </is>
      </c>
      <c r="F586" t="inlineStr">
        <is>
          <t>https://portal.dnb.de/opac.htm?method=simpleSearch&amp;cqlMode=true&amp;query=idn%3D1066858721</t>
        </is>
      </c>
      <c r="G586" t="inlineStr">
        <is>
          <t>III 59, 2</t>
        </is>
      </c>
      <c r="H586" t="inlineStr">
        <is>
          <t>III 59, 2</t>
        </is>
      </c>
      <c r="I586" t="inlineStr">
        <is>
          <t>X</t>
        </is>
      </c>
      <c r="J586" t="inlineStr">
        <is>
          <t>Halbledereinband, Schließen, erhabene Buchbeschläge</t>
        </is>
      </c>
      <c r="K586" t="inlineStr">
        <is>
          <t>bis 35 cm</t>
        </is>
      </c>
      <c r="L586" t="inlineStr">
        <is>
          <t>80° bis 110°, einseitig digitalisierbar?</t>
        </is>
      </c>
      <c r="M586" t="inlineStr">
        <is>
          <t>hohler Rücken</t>
        </is>
      </c>
      <c r="N586" t="inlineStr"/>
      <c r="O586" t="inlineStr">
        <is>
          <t>Buchschuh</t>
        </is>
      </c>
      <c r="P586" t="inlineStr">
        <is>
          <t>Nein</t>
        </is>
      </c>
      <c r="Q586" t="n">
        <v>0</v>
      </c>
      <c r="R586" t="inlineStr"/>
      <c r="S586" t="inlineStr"/>
      <c r="T586" t="inlineStr"/>
      <c r="U586" t="inlineStr"/>
      <c r="V586" t="inlineStr"/>
      <c r="W586" t="inlineStr"/>
      <c r="X586" t="inlineStr"/>
      <c r="Y586" t="inlineStr"/>
      <c r="Z586" t="inlineStr"/>
      <c r="AA586" t="inlineStr">
        <is>
          <t>HL</t>
        </is>
      </c>
      <c r="AB586" t="inlineStr">
        <is>
          <t>x</t>
        </is>
      </c>
      <c r="AC586" t="inlineStr">
        <is>
          <t>x</t>
        </is>
      </c>
      <c r="AD586" t="inlineStr">
        <is>
          <t>h/E</t>
        </is>
      </c>
      <c r="AE586" t="inlineStr"/>
      <c r="AF586" t="inlineStr"/>
      <c r="AG586" t="inlineStr"/>
      <c r="AH586" t="inlineStr"/>
      <c r="AI586" t="inlineStr"/>
      <c r="AJ586" t="inlineStr">
        <is>
          <t>Pa</t>
        </is>
      </c>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is>
          <t>45</t>
        </is>
      </c>
      <c r="AY586" t="inlineStr"/>
      <c r="AZ586" t="inlineStr"/>
      <c r="BA586" t="inlineStr"/>
      <c r="BB586" t="inlineStr">
        <is>
          <t>n</t>
        </is>
      </c>
      <c r="BC586" t="n">
        <v>0</v>
      </c>
      <c r="BD586" t="inlineStr"/>
      <c r="BE586" t="inlineStr"/>
      <c r="BF586" t="inlineStr"/>
      <c r="BG586" t="inlineStr">
        <is>
          <t>x</t>
        </is>
      </c>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row>
    <row r="587">
      <c r="A587" t="b">
        <v>1</v>
      </c>
      <c r="B587" t="n">
        <v>545</v>
      </c>
      <c r="C587" t="inlineStr">
        <is>
          <t>L-1513-315201282</t>
        </is>
      </c>
      <c r="D587" t="inlineStr">
        <is>
          <t>1066779449</t>
        </is>
      </c>
      <c r="E587" t="inlineStr">
        <is>
          <t>Aaf</t>
        </is>
      </c>
      <c r="F587" t="inlineStr">
        <is>
          <t>https://portal.dnb.de/opac.htm?method=simpleSearch&amp;cqlMode=true&amp;query=idn%3D1066779449</t>
        </is>
      </c>
      <c r="G587" t="inlineStr">
        <is>
          <t>III 59, 3</t>
        </is>
      </c>
      <c r="H587" t="inlineStr">
        <is>
          <t>III 59, 3</t>
        </is>
      </c>
      <c r="I587" t="inlineStr">
        <is>
          <t>X</t>
        </is>
      </c>
      <c r="J587" t="inlineStr">
        <is>
          <t>Ledereinband, Schließen, erhabene Buchbeschläge</t>
        </is>
      </c>
      <c r="K587" t="inlineStr">
        <is>
          <t>bis 35 cm</t>
        </is>
      </c>
      <c r="L587" t="inlineStr">
        <is>
          <t>180°</t>
        </is>
      </c>
      <c r="M587" t="inlineStr">
        <is>
          <t>fester Rücken mit Schmuckprägung</t>
        </is>
      </c>
      <c r="N587" t="inlineStr"/>
      <c r="O587" t="inlineStr">
        <is>
          <t>Buchschuh</t>
        </is>
      </c>
      <c r="P587" t="inlineStr">
        <is>
          <t>Nein</t>
        </is>
      </c>
      <c r="Q587" t="n">
        <v>1</v>
      </c>
      <c r="R587" t="inlineStr"/>
      <c r="S587" t="inlineStr"/>
      <c r="T587" t="inlineStr"/>
      <c r="U587" t="inlineStr"/>
      <c r="V587" t="inlineStr"/>
      <c r="W587" t="inlineStr"/>
      <c r="X587" t="inlineStr"/>
      <c r="Y587" t="inlineStr"/>
      <c r="Z587" t="inlineStr"/>
      <c r="AA587" t="inlineStr">
        <is>
          <t>L</t>
        </is>
      </c>
      <c r="AB587" t="inlineStr"/>
      <c r="AC587" t="inlineStr"/>
      <c r="AD587" t="inlineStr">
        <is>
          <t>f/V</t>
        </is>
      </c>
      <c r="AE587" t="inlineStr"/>
      <c r="AF587" t="inlineStr"/>
      <c r="AG587" t="inlineStr"/>
      <c r="AH587" t="inlineStr"/>
      <c r="AI587" t="inlineStr"/>
      <c r="AJ587" t="inlineStr">
        <is>
          <t>Pa</t>
        </is>
      </c>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is>
          <t>60</t>
        </is>
      </c>
      <c r="AY587" t="inlineStr"/>
      <c r="AZ587" t="inlineStr"/>
      <c r="BA587" t="inlineStr"/>
      <c r="BB587" t="inlineStr">
        <is>
          <t>n</t>
        </is>
      </c>
      <c r="BC587" t="n">
        <v>0</v>
      </c>
      <c r="BD587" t="inlineStr"/>
      <c r="BE587" t="inlineStr"/>
      <c r="BF587" t="inlineStr"/>
      <c r="BG587" t="inlineStr">
        <is>
          <t>x</t>
        </is>
      </c>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row>
    <row r="588">
      <c r="A588" t="b">
        <v>1</v>
      </c>
      <c r="B588" t="n">
        <v>546</v>
      </c>
      <c r="C588" t="inlineStr">
        <is>
          <t>L-1523-315198222</t>
        </is>
      </c>
      <c r="D588" t="inlineStr">
        <is>
          <t>1066776202</t>
        </is>
      </c>
      <c r="E588" t="inlineStr">
        <is>
          <t>Aaf</t>
        </is>
      </c>
      <c r="F588" t="inlineStr">
        <is>
          <t>https://portal.dnb.de/opac.htm?method=simpleSearch&amp;cqlMode=true&amp;query=idn%3D1066776202</t>
        </is>
      </c>
      <c r="G588" t="inlineStr">
        <is>
          <t>III 59, 4</t>
        </is>
      </c>
      <c r="H588" t="inlineStr">
        <is>
          <t>III 59, 4</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n">
        <v>0</v>
      </c>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row>
    <row r="589">
      <c r="A589" t="b">
        <v>1</v>
      </c>
      <c r="B589" t="n">
        <v>547</v>
      </c>
      <c r="C589" t="inlineStr">
        <is>
          <t>L-1505-315487100</t>
        </is>
      </c>
      <c r="D589" t="inlineStr">
        <is>
          <t>1066956421</t>
        </is>
      </c>
      <c r="E589" t="inlineStr">
        <is>
          <t>Aaf</t>
        </is>
      </c>
      <c r="F589" t="inlineStr">
        <is>
          <t>https://portal.dnb.de/opac.htm?method=simpleSearch&amp;cqlMode=true&amp;query=idn%3D1066956421</t>
        </is>
      </c>
      <c r="G589" t="inlineStr">
        <is>
          <t>III 60, 1</t>
        </is>
      </c>
      <c r="H589" t="inlineStr">
        <is>
          <t>III 60, 1</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n">
        <v>0</v>
      </c>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row>
    <row r="590">
      <c r="A590" t="b">
        <v>1</v>
      </c>
      <c r="B590" t="n">
        <v>548</v>
      </c>
      <c r="C590" t="inlineStr">
        <is>
          <t>L-1506-315469579</t>
        </is>
      </c>
      <c r="D590" t="inlineStr">
        <is>
          <t>1066941939</t>
        </is>
      </c>
      <c r="E590" t="inlineStr">
        <is>
          <t>Aaf</t>
        </is>
      </c>
      <c r="F590" t="inlineStr">
        <is>
          <t>https://portal.dnb.de/opac.htm?method=simpleSearch&amp;cqlMode=true&amp;query=idn%3D1066941939</t>
        </is>
      </c>
      <c r="G590" t="inlineStr">
        <is>
          <t>III 60, 2</t>
        </is>
      </c>
      <c r="H590" t="inlineStr">
        <is>
          <t>III 60, 2</t>
        </is>
      </c>
      <c r="I590" t="inlineStr"/>
      <c r="J590" t="inlineStr"/>
      <c r="K590" t="inlineStr">
        <is>
          <t>bis 25 cm</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is>
          <t>Pa</t>
        </is>
      </c>
      <c r="AB590" t="inlineStr">
        <is>
          <t>x</t>
        </is>
      </c>
      <c r="AC590" t="inlineStr"/>
      <c r="AD590" t="inlineStr">
        <is>
          <t>h/E</t>
        </is>
      </c>
      <c r="AE590" t="inlineStr"/>
      <c r="AF590" t="inlineStr"/>
      <c r="AG590" t="inlineStr"/>
      <c r="AH590" t="inlineStr"/>
      <c r="AI590" t="inlineStr"/>
      <c r="AJ590" t="inlineStr">
        <is>
          <t>Pa</t>
        </is>
      </c>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is>
          <t>110</t>
        </is>
      </c>
      <c r="AY590" t="inlineStr"/>
      <c r="AZ590" t="inlineStr"/>
      <c r="BA590" t="inlineStr"/>
      <c r="BB590" t="inlineStr">
        <is>
          <t>ja vor</t>
        </is>
      </c>
      <c r="BC590" t="n">
        <v>0.5</v>
      </c>
      <c r="BD590" t="inlineStr"/>
      <c r="BE590" t="inlineStr">
        <is>
          <t>Wellpappe</t>
        </is>
      </c>
      <c r="BF590" t="inlineStr"/>
      <c r="BG590" t="inlineStr"/>
      <c r="BH590" t="inlineStr"/>
      <c r="BI590" t="inlineStr"/>
      <c r="BJ590" t="inlineStr"/>
      <c r="BK590" t="inlineStr"/>
      <c r="BL590" t="inlineStr"/>
      <c r="BM590" t="inlineStr"/>
      <c r="BN590" t="inlineStr">
        <is>
          <t>x</t>
        </is>
      </c>
      <c r="BO590" t="inlineStr"/>
      <c r="BP590" t="inlineStr">
        <is>
          <t>x</t>
        </is>
      </c>
      <c r="BQ590" t="inlineStr"/>
      <c r="BR590" t="inlineStr"/>
      <c r="BS590" t="inlineStr"/>
      <c r="BT590" t="inlineStr"/>
      <c r="BU590" t="inlineStr"/>
      <c r="BV590" t="inlineStr"/>
      <c r="BW590" t="inlineStr"/>
      <c r="BX590" t="inlineStr"/>
      <c r="BY590" t="inlineStr"/>
      <c r="BZ590" t="inlineStr"/>
      <c r="CA590" t="n">
        <v>0.5</v>
      </c>
      <c r="CB590" t="inlineStr">
        <is>
          <t>fixieren und mit JP überfangen</t>
        </is>
      </c>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row>
    <row r="591">
      <c r="A591" t="b">
        <v>1</v>
      </c>
      <c r="B591" t="n">
        <v>549</v>
      </c>
      <c r="C591" t="inlineStr">
        <is>
          <t>L-1508-315493917</t>
        </is>
      </c>
      <c r="D591" t="inlineStr">
        <is>
          <t>1066963673</t>
        </is>
      </c>
      <c r="E591" t="inlineStr">
        <is>
          <t>Aaf</t>
        </is>
      </c>
      <c r="F591" t="inlineStr">
        <is>
          <t>https://portal.dnb.de/opac.htm?method=simpleSearch&amp;cqlMode=true&amp;query=idn%3D1066963673</t>
        </is>
      </c>
      <c r="G591" t="inlineStr">
        <is>
          <t>III 60, 3</t>
        </is>
      </c>
      <c r="H591" t="inlineStr">
        <is>
          <t>III 60, 3</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n">
        <v>0</v>
      </c>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row>
    <row r="592">
      <c r="A592" t="b">
        <v>1</v>
      </c>
      <c r="B592" t="n">
        <v>550</v>
      </c>
      <c r="C592" t="inlineStr">
        <is>
          <t>L-1508-315492732</t>
        </is>
      </c>
      <c r="D592" t="inlineStr">
        <is>
          <t>1066962332</t>
        </is>
      </c>
      <c r="E592" t="inlineStr">
        <is>
          <t>Aaf</t>
        </is>
      </c>
      <c r="F592" t="inlineStr">
        <is>
          <t>https://portal.dnb.de/opac.htm?method=simpleSearch&amp;cqlMode=true&amp;query=idn%3D1066962332</t>
        </is>
      </c>
      <c r="G592" t="inlineStr">
        <is>
          <t>III 60, 4</t>
        </is>
      </c>
      <c r="H592" t="inlineStr">
        <is>
          <t>III 60, 4</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n">
        <v>0</v>
      </c>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row>
    <row r="593">
      <c r="A593" t="b">
        <v>1</v>
      </c>
      <c r="B593" t="n">
        <v>551</v>
      </c>
      <c r="C593" t="inlineStr">
        <is>
          <t>L-1509-315307617</t>
        </is>
      </c>
      <c r="D593" t="inlineStr">
        <is>
          <t>1066848513</t>
        </is>
      </c>
      <c r="E593" t="inlineStr">
        <is>
          <t>Aaf</t>
        </is>
      </c>
      <c r="F593" t="inlineStr">
        <is>
          <t>https://portal.dnb.de/opac.htm?method=simpleSearch&amp;cqlMode=true&amp;query=idn%3D1066848513</t>
        </is>
      </c>
      <c r="G593" t="inlineStr">
        <is>
          <t>III 60, 5</t>
        </is>
      </c>
      <c r="H593" t="inlineStr">
        <is>
          <t>III 60, 5</t>
        </is>
      </c>
      <c r="I593" t="inlineStr">
        <is>
          <t>X</t>
        </is>
      </c>
      <c r="J593" t="inlineStr">
        <is>
          <t>Ledereinband, Schließen, erhabene Buchbeschläge</t>
        </is>
      </c>
      <c r="K593" t="inlineStr">
        <is>
          <t>bis 35 cm</t>
        </is>
      </c>
      <c r="L593" t="inlineStr">
        <is>
          <t>80° bis 110°, einseitig digitalisierbar?</t>
        </is>
      </c>
      <c r="M593" t="inlineStr"/>
      <c r="N593" t="inlineStr"/>
      <c r="O593" t="inlineStr">
        <is>
          <t>Buchschuh</t>
        </is>
      </c>
      <c r="P593" t="inlineStr">
        <is>
          <t>Nein, Signaturfahne austauschen</t>
        </is>
      </c>
      <c r="Q593" t="n">
        <v>0</v>
      </c>
      <c r="R593" t="inlineStr"/>
      <c r="S593" t="inlineStr"/>
      <c r="T593" t="inlineStr"/>
      <c r="U593" t="inlineStr"/>
      <c r="V593" t="inlineStr"/>
      <c r="W593" t="inlineStr"/>
      <c r="X593" t="inlineStr"/>
      <c r="Y593" t="inlineStr"/>
      <c r="Z593" t="inlineStr"/>
      <c r="AA593" t="inlineStr">
        <is>
          <t>L</t>
        </is>
      </c>
      <c r="AB593" t="inlineStr">
        <is>
          <t>x</t>
        </is>
      </c>
      <c r="AC593" t="inlineStr"/>
      <c r="AD593" t="inlineStr">
        <is>
          <t>h/E</t>
        </is>
      </c>
      <c r="AE593" t="inlineStr"/>
      <c r="AF593" t="inlineStr"/>
      <c r="AG593" t="inlineStr"/>
      <c r="AH593" t="inlineStr">
        <is>
          <t>x</t>
        </is>
      </c>
      <c r="AI593" t="inlineStr"/>
      <c r="AJ593" t="inlineStr">
        <is>
          <t>Pa</t>
        </is>
      </c>
      <c r="AK593" t="inlineStr"/>
      <c r="AL593" t="inlineStr"/>
      <c r="AM593" t="inlineStr"/>
      <c r="AN593" t="inlineStr"/>
      <c r="AO593" t="inlineStr"/>
      <c r="AP593" t="inlineStr"/>
      <c r="AQ593" t="inlineStr"/>
      <c r="AR593" t="inlineStr"/>
      <c r="AS593" t="inlineStr"/>
      <c r="AT593" t="inlineStr">
        <is>
          <t>I/R</t>
        </is>
      </c>
      <c r="AU593" t="inlineStr">
        <is>
          <t>x</t>
        </is>
      </c>
      <c r="AV593" t="inlineStr"/>
      <c r="AW593" t="inlineStr"/>
      <c r="AX593" t="inlineStr">
        <is>
          <t>45</t>
        </is>
      </c>
      <c r="AY593" t="inlineStr"/>
      <c r="AZ593" t="inlineStr"/>
      <c r="BA593" t="inlineStr"/>
      <c r="BB593" t="inlineStr">
        <is>
          <t>n</t>
        </is>
      </c>
      <c r="BC593" t="n">
        <v>0</v>
      </c>
      <c r="BD593" t="inlineStr"/>
      <c r="BE593" t="inlineStr"/>
      <c r="BF593" t="inlineStr"/>
      <c r="BG593" t="inlineStr">
        <is>
          <t>x</t>
        </is>
      </c>
      <c r="BH593" t="inlineStr"/>
      <c r="BI593" t="inlineStr"/>
      <c r="BJ593" t="inlineStr"/>
      <c r="BK593" t="inlineStr"/>
      <c r="BL593" t="inlineStr">
        <is>
          <t>x 45</t>
        </is>
      </c>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row>
    <row r="594">
      <c r="A594" t="b">
        <v>0</v>
      </c>
      <c r="B594" t="n">
        <v>552</v>
      </c>
      <c r="C594" t="inlineStr">
        <is>
          <t>L-1509-315059818</t>
        </is>
      </c>
      <c r="D594" t="inlineStr">
        <is>
          <t>1066671311</t>
        </is>
      </c>
      <c r="E594" t="inlineStr">
        <is>
          <t>AaB</t>
        </is>
      </c>
      <c r="F594" t="inlineStr">
        <is>
          <t>https://portal.dnb.de/opac.htm?method=simpleSearch&amp;cqlMode=true&amp;query=idn%3D1066671311</t>
        </is>
      </c>
      <c r="G594" t="inlineStr">
        <is>
          <t>III 60, 6</t>
        </is>
      </c>
      <c r="H594" t="inlineStr">
        <is>
          <t>III 60, 6</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n">
        <v>0</v>
      </c>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row>
    <row r="595">
      <c r="A595" t="b">
        <v>1</v>
      </c>
      <c r="B595" t="n">
        <v>553</v>
      </c>
      <c r="C595" t="inlineStr">
        <is>
          <t>L-9999-155008226</t>
        </is>
      </c>
      <c r="D595" t="inlineStr">
        <is>
          <t>994273215</t>
        </is>
      </c>
      <c r="E595" t="inlineStr">
        <is>
          <t>Aal</t>
        </is>
      </c>
      <c r="F595" t="inlineStr">
        <is>
          <t>https://portal.dnb.de/opac.htm?method=simpleSearch&amp;cqlMode=true&amp;query=idn%3D994273215</t>
        </is>
      </c>
      <c r="G595" t="inlineStr">
        <is>
          <t>III 60, 8</t>
        </is>
      </c>
      <c r="H595" t="inlineStr">
        <is>
          <t>III 60, 8</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n">
        <v>0</v>
      </c>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row>
    <row r="596">
      <c r="A596" t="b">
        <v>1</v>
      </c>
      <c r="B596" t="n">
        <v>554</v>
      </c>
      <c r="C596" t="inlineStr">
        <is>
          <t>L-1514-315487291</t>
        </is>
      </c>
      <c r="D596" t="inlineStr">
        <is>
          <t>1066956650</t>
        </is>
      </c>
      <c r="E596" t="inlineStr">
        <is>
          <t>Aa</t>
        </is>
      </c>
      <c r="F596" t="inlineStr">
        <is>
          <t>https://portal.dnb.de/opac.htm?method=simpleSearch&amp;cqlMode=true&amp;query=idn%3D1066956650</t>
        </is>
      </c>
      <c r="G596" t="inlineStr">
        <is>
          <t>III 60, 9</t>
        </is>
      </c>
      <c r="H596" t="inlineStr">
        <is>
          <t>III 60, 9</t>
        </is>
      </c>
      <c r="I596" t="inlineStr"/>
      <c r="J596" t="inlineStr"/>
      <c r="K596" t="inlineStr">
        <is>
          <t>bis 35 cm</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is>
          <t>L</t>
        </is>
      </c>
      <c r="AB596" t="inlineStr"/>
      <c r="AC596" t="inlineStr">
        <is>
          <t>x</t>
        </is>
      </c>
      <c r="AD596" t="inlineStr">
        <is>
          <t>f/V</t>
        </is>
      </c>
      <c r="AE596" t="inlineStr"/>
      <c r="AF596" t="inlineStr"/>
      <c r="AG596" t="inlineStr"/>
      <c r="AH596" t="inlineStr"/>
      <c r="AI596" t="inlineStr"/>
      <c r="AJ596" t="inlineStr">
        <is>
          <t>Pa</t>
        </is>
      </c>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is>
          <t>80</t>
        </is>
      </c>
      <c r="AY596" t="inlineStr"/>
      <c r="AZ596" t="inlineStr"/>
      <c r="BA596" t="inlineStr"/>
      <c r="BB596" t="inlineStr">
        <is>
          <t>ja vor</t>
        </is>
      </c>
      <c r="BC596" t="n">
        <v>6</v>
      </c>
      <c r="BD596" t="inlineStr"/>
      <c r="BE596" t="inlineStr"/>
      <c r="BF596" t="inlineStr"/>
      <c r="BG596" t="inlineStr">
        <is>
          <t>x</t>
        </is>
      </c>
      <c r="BH596" t="inlineStr"/>
      <c r="BI596" t="inlineStr"/>
      <c r="BJ596" t="inlineStr"/>
      <c r="BK596" t="inlineStr"/>
      <c r="BL596" t="inlineStr"/>
      <c r="BM596" t="inlineStr"/>
      <c r="BN596" t="inlineStr">
        <is>
          <t>x</t>
        </is>
      </c>
      <c r="BO596" t="inlineStr">
        <is>
          <t>x</t>
        </is>
      </c>
      <c r="BP596" t="inlineStr">
        <is>
          <t>x</t>
        </is>
      </c>
      <c r="BQ596" t="inlineStr"/>
      <c r="BR596" t="inlineStr">
        <is>
          <t>v</t>
        </is>
      </c>
      <c r="BS596" t="inlineStr"/>
      <c r="BT596" t="inlineStr"/>
      <c r="BU596" t="inlineStr"/>
      <c r="BV596" t="inlineStr"/>
      <c r="BW596" t="inlineStr"/>
      <c r="BX596" t="inlineStr"/>
      <c r="BY596" t="inlineStr"/>
      <c r="BZ596" t="inlineStr"/>
      <c r="CA596" t="n">
        <v>6</v>
      </c>
      <c r="CB596" t="inlineStr">
        <is>
          <t>Gelenk vorn mit Leder unterlegen, hinten belassen (ist stabil)</t>
        </is>
      </c>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row>
    <row r="597">
      <c r="A597" t="b">
        <v>1</v>
      </c>
      <c r="B597" t="n">
        <v>555</v>
      </c>
      <c r="C597" t="inlineStr">
        <is>
          <t>L-1514-315487135</t>
        </is>
      </c>
      <c r="D597" t="inlineStr">
        <is>
          <t>1066956464</t>
        </is>
      </c>
      <c r="E597" t="inlineStr">
        <is>
          <t>Aaf</t>
        </is>
      </c>
      <c r="F597" t="inlineStr">
        <is>
          <t>https://portal.dnb.de/opac.htm?method=simpleSearch&amp;cqlMode=true&amp;query=idn%3D1066956464</t>
        </is>
      </c>
      <c r="G597" t="inlineStr">
        <is>
          <t>III 60, 10</t>
        </is>
      </c>
      <c r="H597" t="inlineStr">
        <is>
          <t>III 60, 10</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n">
        <v>0</v>
      </c>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row>
    <row r="598">
      <c r="A598" t="b">
        <v>1</v>
      </c>
      <c r="B598" t="n">
        <v>556</v>
      </c>
      <c r="C598" t="inlineStr">
        <is>
          <t>L-1515-315493119</t>
        </is>
      </c>
      <c r="D598" t="inlineStr">
        <is>
          <t>1066962812</t>
        </is>
      </c>
      <c r="E598" t="inlineStr">
        <is>
          <t>Aaf</t>
        </is>
      </c>
      <c r="F598" t="inlineStr">
        <is>
          <t>https://portal.dnb.de/opac.htm?method=simpleSearch&amp;cqlMode=true&amp;query=idn%3D1066962812</t>
        </is>
      </c>
      <c r="G598" t="inlineStr">
        <is>
          <t>III 60, 11</t>
        </is>
      </c>
      <c r="H598" t="inlineStr">
        <is>
          <t>III 60, 11</t>
        </is>
      </c>
      <c r="I598" t="inlineStr"/>
      <c r="J598" t="inlineStr"/>
      <c r="K598" t="inlineStr">
        <is>
          <t>bis 35 cm</t>
        </is>
      </c>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is>
          <t>L</t>
        </is>
      </c>
      <c r="AB598" t="inlineStr"/>
      <c r="AC598" t="inlineStr"/>
      <c r="AD598" t="inlineStr">
        <is>
          <t>f/V</t>
        </is>
      </c>
      <c r="AE598" t="inlineStr"/>
      <c r="AF598" t="inlineStr"/>
      <c r="AG598" t="inlineStr"/>
      <c r="AH598" t="inlineStr"/>
      <c r="AI598" t="inlineStr"/>
      <c r="AJ598" t="inlineStr">
        <is>
          <t>Pa</t>
        </is>
      </c>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is>
          <t>80</t>
        </is>
      </c>
      <c r="AY598" t="inlineStr"/>
      <c r="AZ598" t="inlineStr"/>
      <c r="BA598" t="inlineStr"/>
      <c r="BB598" t="inlineStr">
        <is>
          <t>n</t>
        </is>
      </c>
      <c r="BC598" t="n">
        <v>0</v>
      </c>
      <c r="BD598" t="inlineStr"/>
      <c r="BE598" t="inlineStr"/>
      <c r="BF598" t="inlineStr"/>
      <c r="BG598" t="inlineStr">
        <is>
          <t>x</t>
        </is>
      </c>
      <c r="BH598" t="inlineStr"/>
      <c r="BI598" t="inlineStr"/>
      <c r="BJ598" t="inlineStr"/>
      <c r="BK598" t="inlineStr">
        <is>
          <t>Schaden stabil</t>
        </is>
      </c>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row>
    <row r="599">
      <c r="A599" t="b">
        <v>1</v>
      </c>
      <c r="B599" t="n">
        <v>557</v>
      </c>
      <c r="C599" t="inlineStr">
        <is>
          <t>L-1516-315494301</t>
        </is>
      </c>
      <c r="D599" t="inlineStr">
        <is>
          <t>1066964084</t>
        </is>
      </c>
      <c r="E599" t="inlineStr">
        <is>
          <t>Aaf</t>
        </is>
      </c>
      <c r="F599" t="inlineStr">
        <is>
          <t>https://portal.dnb.de/opac.htm?method=simpleSearch&amp;cqlMode=true&amp;query=idn%3D1066964084</t>
        </is>
      </c>
      <c r="G599" t="inlineStr">
        <is>
          <t>III 60, 12</t>
        </is>
      </c>
      <c r="H599" t="inlineStr">
        <is>
          <t>III 60, 12 (Großformat)</t>
        </is>
      </c>
      <c r="I599" t="inlineStr"/>
      <c r="J599" t="inlineStr"/>
      <c r="K599" t="inlineStr">
        <is>
          <t>bis 35 cm</t>
        </is>
      </c>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is>
          <t>L</t>
        </is>
      </c>
      <c r="AB599" t="inlineStr">
        <is>
          <t>x</t>
        </is>
      </c>
      <c r="AC599" t="inlineStr"/>
      <c r="AD599" t="inlineStr">
        <is>
          <t>h/E</t>
        </is>
      </c>
      <c r="AE599" t="inlineStr"/>
      <c r="AF599" t="inlineStr"/>
      <c r="AG599" t="inlineStr"/>
      <c r="AH599" t="inlineStr"/>
      <c r="AI599" t="inlineStr"/>
      <c r="AJ599" t="inlineStr">
        <is>
          <t>Pa</t>
        </is>
      </c>
      <c r="AK599" t="inlineStr"/>
      <c r="AL599" t="inlineStr"/>
      <c r="AM599" t="inlineStr"/>
      <c r="AN599" t="inlineStr"/>
      <c r="AO599" t="inlineStr"/>
      <c r="AP599" t="inlineStr"/>
      <c r="AQ599" t="inlineStr"/>
      <c r="AR599" t="inlineStr"/>
      <c r="AS599" t="inlineStr"/>
      <c r="AT599" t="inlineStr">
        <is>
          <t>I/R</t>
        </is>
      </c>
      <c r="AU599" t="inlineStr">
        <is>
          <t>x</t>
        </is>
      </c>
      <c r="AV599" t="inlineStr"/>
      <c r="AW599" t="inlineStr"/>
      <c r="AX599" t="inlineStr">
        <is>
          <t>110</t>
        </is>
      </c>
      <c r="AY599" t="inlineStr"/>
      <c r="AZ599" t="inlineStr"/>
      <c r="BA599" t="inlineStr"/>
      <c r="BB599" t="inlineStr">
        <is>
          <t>n</t>
        </is>
      </c>
      <c r="BC599" t="n">
        <v>0</v>
      </c>
      <c r="BD599" t="inlineStr"/>
      <c r="BE599" t="inlineStr"/>
      <c r="BF599" t="inlineStr"/>
      <c r="BG599" t="inlineStr"/>
      <c r="BH599" t="inlineStr"/>
      <c r="BI599" t="inlineStr"/>
      <c r="BJ599" t="inlineStr"/>
      <c r="BK599" t="inlineStr">
        <is>
          <t>Altreparaturen am Buchblock mit säurehaltigem Papier (belassen?) und auf Ergänzungen Schrift nachgezeichnet --&gt; etwas kurios --&gt; mit Stephanie besprechen</t>
        </is>
      </c>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row>
    <row r="600">
      <c r="A600" t="b">
        <v>1</v>
      </c>
      <c r="B600" t="n">
        <v>558</v>
      </c>
      <c r="C600" t="inlineStr">
        <is>
          <t>L-1517-315492864</t>
        </is>
      </c>
      <c r="D600" t="inlineStr">
        <is>
          <t>1066962502</t>
        </is>
      </c>
      <c r="E600" t="inlineStr">
        <is>
          <t>Aaf</t>
        </is>
      </c>
      <c r="F600" t="inlineStr">
        <is>
          <t>https://portal.dnb.de/opac.htm?method=simpleSearch&amp;cqlMode=true&amp;query=idn%3D1066962502</t>
        </is>
      </c>
      <c r="G600" t="inlineStr">
        <is>
          <t>III 60, 13</t>
        </is>
      </c>
      <c r="H600" t="inlineStr">
        <is>
          <t>III 60, 13</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n">
        <v>0</v>
      </c>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row>
    <row r="601">
      <c r="A601" t="b">
        <v>1</v>
      </c>
      <c r="B601" t="n">
        <v>559</v>
      </c>
      <c r="C601" t="inlineStr">
        <is>
          <t>L-1518-315061391</t>
        </is>
      </c>
      <c r="D601" t="inlineStr">
        <is>
          <t>106667292X</t>
        </is>
      </c>
      <c r="E601" t="inlineStr">
        <is>
          <t>Aaf</t>
        </is>
      </c>
      <c r="F601" t="inlineStr">
        <is>
          <t>https://portal.dnb.de/opac.htm?method=simpleSearch&amp;cqlMode=true&amp;query=idn%3D106667292X</t>
        </is>
      </c>
      <c r="G601" t="inlineStr">
        <is>
          <t>III 60, 14</t>
        </is>
      </c>
      <c r="H601" t="inlineStr">
        <is>
          <t>III 60, 14</t>
        </is>
      </c>
      <c r="I601" t="inlineStr"/>
      <c r="J601" t="inlineStr"/>
      <c r="K601" t="inlineStr">
        <is>
          <t>bis 35 cm</t>
        </is>
      </c>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is>
          <t>HD</t>
        </is>
      </c>
      <c r="AB601" t="inlineStr">
        <is>
          <t>x</t>
        </is>
      </c>
      <c r="AC601" t="inlineStr"/>
      <c r="AD601" t="inlineStr">
        <is>
          <t>f/V</t>
        </is>
      </c>
      <c r="AE601" t="inlineStr"/>
      <c r="AF601" t="inlineStr"/>
      <c r="AG601" t="inlineStr"/>
      <c r="AH601" t="inlineStr"/>
      <c r="AI601" t="inlineStr">
        <is>
          <t>x</t>
        </is>
      </c>
      <c r="AJ601" t="inlineStr">
        <is>
          <t>Pa</t>
        </is>
      </c>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is>
          <t>60</t>
        </is>
      </c>
      <c r="AY601" t="inlineStr"/>
      <c r="AZ601" t="inlineStr"/>
      <c r="BA601" t="inlineStr"/>
      <c r="BB601" t="inlineStr">
        <is>
          <t>ja vor</t>
        </is>
      </c>
      <c r="BC601" t="n">
        <v>1</v>
      </c>
      <c r="BD601" t="inlineStr"/>
      <c r="BE601" t="inlineStr"/>
      <c r="BF601" t="inlineStr"/>
      <c r="BG601" t="inlineStr">
        <is>
          <t>x</t>
        </is>
      </c>
      <c r="BH601" t="inlineStr"/>
      <c r="BI601" t="inlineStr"/>
      <c r="BJ601" t="inlineStr"/>
      <c r="BK601" t="inlineStr">
        <is>
          <t>Schaden im Gelenk vorn ist stabil (alles sehr steif)</t>
        </is>
      </c>
      <c r="BL601" t="inlineStr"/>
      <c r="BM601" t="inlineStr"/>
      <c r="BN601" t="inlineStr">
        <is>
          <t>x</t>
        </is>
      </c>
      <c r="BO601" t="inlineStr"/>
      <c r="BP601" t="inlineStr">
        <is>
          <t>x</t>
        </is>
      </c>
      <c r="BQ601" t="inlineStr"/>
      <c r="BR601" t="inlineStr"/>
      <c r="BS601" t="inlineStr"/>
      <c r="BT601" t="inlineStr"/>
      <c r="BU601" t="inlineStr"/>
      <c r="BV601" t="inlineStr">
        <is>
          <t>x</t>
        </is>
      </c>
      <c r="BW601" t="inlineStr"/>
      <c r="BX601" t="inlineStr"/>
      <c r="BY601" t="inlineStr"/>
      <c r="BZ601" t="inlineStr"/>
      <c r="CA601" t="n">
        <v>1</v>
      </c>
      <c r="CB601" t="inlineStr">
        <is>
          <t>nur Schließe und Titelschild bearbeiten, Gelenk vorn ist stabil (alles steif)</t>
        </is>
      </c>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row>
    <row r="602">
      <c r="A602" t="b">
        <v>1</v>
      </c>
      <c r="B602" t="n">
        <v>560</v>
      </c>
      <c r="C602" t="inlineStr">
        <is>
          <t>L-1518-315487267</t>
        </is>
      </c>
      <c r="D602" t="inlineStr">
        <is>
          <t>106695660X</t>
        </is>
      </c>
      <c r="E602" t="inlineStr">
        <is>
          <t>Aaf</t>
        </is>
      </c>
      <c r="F602" t="inlineStr">
        <is>
          <t>https://portal.dnb.de/opac.htm?method=simpleSearch&amp;cqlMode=true&amp;query=idn%3D106695660X</t>
        </is>
      </c>
      <c r="G602" t="inlineStr">
        <is>
          <t>III 60, 15</t>
        </is>
      </c>
      <c r="H602" t="inlineStr">
        <is>
          <t>III 60, 15</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n">
        <v>0</v>
      </c>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row>
    <row r="603">
      <c r="A603" t="b">
        <v>1</v>
      </c>
      <c r="B603" t="n">
        <v>561</v>
      </c>
      <c r="C603" t="inlineStr">
        <is>
          <t>L-1519-315487208</t>
        </is>
      </c>
      <c r="D603" t="inlineStr">
        <is>
          <t>1066956537</t>
        </is>
      </c>
      <c r="E603" t="inlineStr">
        <is>
          <t>Aaf</t>
        </is>
      </c>
      <c r="F603" t="inlineStr">
        <is>
          <t>https://portal.dnb.de/opac.htm?method=simpleSearch&amp;cqlMode=true&amp;query=idn%3D1066956537</t>
        </is>
      </c>
      <c r="G603" t="inlineStr">
        <is>
          <t>III 60, 16</t>
        </is>
      </c>
      <c r="H603" t="inlineStr">
        <is>
          <t>III 60, 16</t>
        </is>
      </c>
      <c r="I603" t="inlineStr">
        <is>
          <t>X</t>
        </is>
      </c>
      <c r="J603" t="inlineStr">
        <is>
          <t>Gewebeeinband</t>
        </is>
      </c>
      <c r="K603" t="inlineStr">
        <is>
          <t>bis 25 cm</t>
        </is>
      </c>
      <c r="L603" t="inlineStr">
        <is>
          <t>180°</t>
        </is>
      </c>
      <c r="M603" t="inlineStr">
        <is>
          <t>hohler Rücken</t>
        </is>
      </c>
      <c r="N603" t="inlineStr"/>
      <c r="O603" t="inlineStr"/>
      <c r="P603" t="inlineStr"/>
      <c r="Q603" t="n">
        <v>0</v>
      </c>
      <c r="R603" t="inlineStr"/>
      <c r="S603" t="inlineStr">
        <is>
          <t>enth. Blindlagen</t>
        </is>
      </c>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n">
        <v>0</v>
      </c>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row>
    <row r="604">
      <c r="A604" t="b">
        <v>1</v>
      </c>
      <c r="B604" t="n">
        <v>562</v>
      </c>
      <c r="C604" t="inlineStr">
        <is>
          <t>L-1519-315489987</t>
        </is>
      </c>
      <c r="D604" t="inlineStr">
        <is>
          <t>1066959404</t>
        </is>
      </c>
      <c r="E604" t="inlineStr">
        <is>
          <t>Aaf</t>
        </is>
      </c>
      <c r="F604" t="inlineStr">
        <is>
          <t>https://portal.dnb.de/opac.htm?method=simpleSearch&amp;cqlMode=true&amp;query=idn%3D1066959404</t>
        </is>
      </c>
      <c r="G604" t="inlineStr">
        <is>
          <t>III 60, 17</t>
        </is>
      </c>
      <c r="H604" t="inlineStr">
        <is>
          <t>III 60, 17</t>
        </is>
      </c>
      <c r="I604" t="inlineStr">
        <is>
          <t>X</t>
        </is>
      </c>
      <c r="J604" t="inlineStr">
        <is>
          <t>Halbledereinband</t>
        </is>
      </c>
      <c r="K604" t="inlineStr">
        <is>
          <t>bis 25 cm</t>
        </is>
      </c>
      <c r="L604" t="inlineStr">
        <is>
          <t>180°</t>
        </is>
      </c>
      <c r="M604" t="inlineStr">
        <is>
          <t>hohler Rücken</t>
        </is>
      </c>
      <c r="N604" t="inlineStr"/>
      <c r="O604" t="inlineStr"/>
      <c r="P604" t="inlineStr">
        <is>
          <t>Signaturfahne austauschen</t>
        </is>
      </c>
      <c r="Q604" t="n">
        <v>0</v>
      </c>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n">
        <v>0</v>
      </c>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row>
    <row r="605">
      <c r="A605" t="b">
        <v>1</v>
      </c>
      <c r="B605" t="n">
        <v>661</v>
      </c>
      <c r="C605" t="inlineStr">
        <is>
          <t>L-1521-315494298</t>
        </is>
      </c>
      <c r="D605" t="inlineStr">
        <is>
          <t>1066964076</t>
        </is>
      </c>
      <c r="E605" t="inlineStr">
        <is>
          <t>Aaf</t>
        </is>
      </c>
      <c r="F605" t="inlineStr">
        <is>
          <t>https://portal.dnb.de/opac.htm?method=simpleSearch&amp;cqlMode=true&amp;query=idn%3D1066964076</t>
        </is>
      </c>
      <c r="G605" t="inlineStr">
        <is>
          <t>III 60, 18 - Fragm.</t>
        </is>
      </c>
      <c r="H605" t="inlineStr">
        <is>
          <t>III 60, 18 - Fragm.</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n">
        <v>0</v>
      </c>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row>
    <row r="606">
      <c r="A606" t="b">
        <v>1</v>
      </c>
      <c r="B606" t="n">
        <v>563</v>
      </c>
      <c r="C606" t="inlineStr">
        <is>
          <t>L-1520-315487283</t>
        </is>
      </c>
      <c r="D606" t="inlineStr">
        <is>
          <t>1066956642</t>
        </is>
      </c>
      <c r="E606" t="inlineStr">
        <is>
          <t>Aaf</t>
        </is>
      </c>
      <c r="F606" t="inlineStr">
        <is>
          <t>https://portal.dnb.de/opac.htm?method=simpleSearch&amp;cqlMode=true&amp;query=idn%3D1066956642</t>
        </is>
      </c>
      <c r="G606" t="inlineStr">
        <is>
          <t>III 60, 19</t>
        </is>
      </c>
      <c r="H606" t="inlineStr">
        <is>
          <t>III 60, 19</t>
        </is>
      </c>
      <c r="I606" t="inlineStr">
        <is>
          <t>X</t>
        </is>
      </c>
      <c r="J606" t="inlineStr">
        <is>
          <t>Papier- oder Pappeinband, Schließen, erhabene Buchbeschläge</t>
        </is>
      </c>
      <c r="K606" t="inlineStr">
        <is>
          <t>bis 25 cm</t>
        </is>
      </c>
      <c r="L606" t="inlineStr">
        <is>
          <t>180°</t>
        </is>
      </c>
      <c r="M606" t="inlineStr">
        <is>
          <t>hohler Rücken</t>
        </is>
      </c>
      <c r="N606" t="inlineStr"/>
      <c r="O606" t="inlineStr">
        <is>
          <t>Buchschuh</t>
        </is>
      </c>
      <c r="P606" t="inlineStr">
        <is>
          <t>Nein</t>
        </is>
      </c>
      <c r="Q606" t="n">
        <v>1</v>
      </c>
      <c r="R606" t="inlineStr"/>
      <c r="S606" t="inlineStr"/>
      <c r="T606" t="inlineStr"/>
      <c r="U606" t="inlineStr"/>
      <c r="V606" t="inlineStr"/>
      <c r="W606" t="inlineStr"/>
      <c r="X606" t="inlineStr"/>
      <c r="Y606" t="inlineStr"/>
      <c r="Z606" t="inlineStr"/>
      <c r="AA606" t="inlineStr">
        <is>
          <t>Pa</t>
        </is>
      </c>
      <c r="AB606" t="inlineStr">
        <is>
          <t>x</t>
        </is>
      </c>
      <c r="AC606" t="inlineStr"/>
      <c r="AD606" t="inlineStr">
        <is>
          <t>h/E</t>
        </is>
      </c>
      <c r="AE606" t="inlineStr"/>
      <c r="AF606" t="inlineStr"/>
      <c r="AG606" t="inlineStr"/>
      <c r="AH606" t="inlineStr"/>
      <c r="AI606" t="inlineStr"/>
      <c r="AJ606" t="inlineStr">
        <is>
          <t>Pa</t>
        </is>
      </c>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is>
          <t>110</t>
        </is>
      </c>
      <c r="AY606" t="inlineStr"/>
      <c r="AZ606" t="inlineStr"/>
      <c r="BA606" t="inlineStr"/>
      <c r="BB606" t="inlineStr">
        <is>
          <t>n</t>
        </is>
      </c>
      <c r="BC606" t="n">
        <v>0</v>
      </c>
      <c r="BD606" t="inlineStr"/>
      <c r="BE606" t="inlineStr"/>
      <c r="BF606" t="inlineStr"/>
      <c r="BG606" t="inlineStr">
        <is>
          <t>x</t>
        </is>
      </c>
      <c r="BH606" t="inlineStr"/>
      <c r="BI606" t="inlineStr"/>
      <c r="BJ606" t="inlineStr"/>
      <c r="BK606" t="inlineStr">
        <is>
          <t>Schaden stabil</t>
        </is>
      </c>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row>
    <row r="607">
      <c r="A607" t="b">
        <v>1</v>
      </c>
      <c r="B607" t="n">
        <v>564</v>
      </c>
      <c r="C607" t="inlineStr">
        <is>
          <t>L-1520-315331054</t>
        </is>
      </c>
      <c r="D607" t="inlineStr">
        <is>
          <t>1066873240</t>
        </is>
      </c>
      <c r="E607" t="inlineStr">
        <is>
          <t>Aaf</t>
        </is>
      </c>
      <c r="F607" t="inlineStr">
        <is>
          <t>https://portal.dnb.de/opac.htm?method=simpleSearch&amp;cqlMode=true&amp;query=idn%3D1066873240</t>
        </is>
      </c>
      <c r="G607" t="inlineStr">
        <is>
          <t>III 60, 20</t>
        </is>
      </c>
      <c r="H607" t="inlineStr">
        <is>
          <t>III 60, 20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n">
        <v>0</v>
      </c>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row>
    <row r="608">
      <c r="A608" t="b">
        <v>1</v>
      </c>
      <c r="B608" t="n">
        <v>565</v>
      </c>
      <c r="C608" t="inlineStr">
        <is>
          <t>L-1521-154383287</t>
        </is>
      </c>
      <c r="D608" t="inlineStr">
        <is>
          <t>994054432</t>
        </is>
      </c>
      <c r="E608" t="inlineStr">
        <is>
          <t>Aal</t>
        </is>
      </c>
      <c r="F608" t="inlineStr">
        <is>
          <t>https://portal.dnb.de/opac.htm?method=simpleSearch&amp;cqlMode=true&amp;query=idn%3D994054432</t>
        </is>
      </c>
      <c r="G608" t="inlineStr">
        <is>
          <t>III 60, 22</t>
        </is>
      </c>
      <c r="H608" t="inlineStr">
        <is>
          <t>III 60, 22</t>
        </is>
      </c>
      <c r="I608" t="inlineStr">
        <is>
          <t>X</t>
        </is>
      </c>
      <c r="J608" t="inlineStr">
        <is>
          <t>Ledereinband, Schließen, erhabene Buchbeschläge</t>
        </is>
      </c>
      <c r="K608" t="inlineStr">
        <is>
          <t>bis 25 cm</t>
        </is>
      </c>
      <c r="L608" t="inlineStr"/>
      <c r="M608" t="inlineStr">
        <is>
          <t>hohler Rücken</t>
        </is>
      </c>
      <c r="N608" t="inlineStr"/>
      <c r="O608" t="inlineStr">
        <is>
          <t>Buchschuh</t>
        </is>
      </c>
      <c r="P608" t="inlineStr">
        <is>
          <t>Nein</t>
        </is>
      </c>
      <c r="Q608" t="n">
        <v>0</v>
      </c>
      <c r="R608" t="inlineStr"/>
      <c r="S608" t="inlineStr">
        <is>
          <t>enth. Blindlagen</t>
        </is>
      </c>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n">
        <v>0</v>
      </c>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row>
    <row r="609">
      <c r="A609" t="b">
        <v>1</v>
      </c>
      <c r="B609" t="n">
        <v>566</v>
      </c>
      <c r="C609" t="inlineStr">
        <is>
          <t>L-1521-679893105</t>
        </is>
      </c>
      <c r="D609" t="inlineStr">
        <is>
          <t>1079607048</t>
        </is>
      </c>
      <c r="E609" t="inlineStr">
        <is>
          <t>Aaf</t>
        </is>
      </c>
      <c r="F609" t="inlineStr">
        <is>
          <t>https://portal.dnb.de/opac.htm?method=simpleSearch&amp;cqlMode=true&amp;query=idn%3D1079607048</t>
        </is>
      </c>
      <c r="G609" t="inlineStr">
        <is>
          <t>III 60, 23</t>
        </is>
      </c>
      <c r="H609" t="inlineStr">
        <is>
          <t>III 60, 23 - Fragm.</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n">
        <v>0</v>
      </c>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row>
    <row r="610">
      <c r="A610" t="b">
        <v>0</v>
      </c>
      <c r="B610" t="n">
        <v>567</v>
      </c>
      <c r="C610" t="inlineStr">
        <is>
          <t>L-1521-679892613</t>
        </is>
      </c>
      <c r="D610" t="inlineStr">
        <is>
          <t>1211581829</t>
        </is>
      </c>
      <c r="E610" t="inlineStr"/>
      <c r="F610" t="inlineStr">
        <is>
          <t>https://portal.dnb.de/opac.htm?method=simpleSearch&amp;cqlMode=true&amp;query=idn%3D1211581829</t>
        </is>
      </c>
      <c r="G610" t="inlineStr">
        <is>
          <t>III 60, 23</t>
        </is>
      </c>
      <c r="H610" t="inlineStr"/>
      <c r="I610" t="inlineStr">
        <is>
          <t>X</t>
        </is>
      </c>
      <c r="J610" t="inlineStr">
        <is>
          <t>Gewebeeinband, Schließen, erhabene Buchbeschläge</t>
        </is>
      </c>
      <c r="K610" t="inlineStr">
        <is>
          <t>bis 35 cm</t>
        </is>
      </c>
      <c r="L610" t="inlineStr">
        <is>
          <t>180°</t>
        </is>
      </c>
      <c r="M610" t="inlineStr">
        <is>
          <t>hohler Rücken</t>
        </is>
      </c>
      <c r="N610" t="inlineStr"/>
      <c r="O610" t="inlineStr">
        <is>
          <t>Buchschuh</t>
        </is>
      </c>
      <c r="P610" t="inlineStr">
        <is>
          <t>Nein</t>
        </is>
      </c>
      <c r="Q610" t="n">
        <v>0</v>
      </c>
      <c r="R610" t="inlineStr"/>
      <c r="S610" t="inlineStr">
        <is>
          <t>enth. Blindlagen</t>
        </is>
      </c>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n">
        <v>0</v>
      </c>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row>
    <row r="611">
      <c r="A611" t="b">
        <v>1</v>
      </c>
      <c r="B611" t="n">
        <v>568</v>
      </c>
      <c r="C611" t="inlineStr">
        <is>
          <t>L-1521-315297972</t>
        </is>
      </c>
      <c r="D611" t="inlineStr">
        <is>
          <t>1066837856</t>
        </is>
      </c>
      <c r="E611" t="inlineStr">
        <is>
          <t>Aaf</t>
        </is>
      </c>
      <c r="F611" t="inlineStr">
        <is>
          <t>https://portal.dnb.de/opac.htm?method=simpleSearch&amp;cqlMode=true&amp;query=idn%3D1066837856</t>
        </is>
      </c>
      <c r="G611" t="inlineStr">
        <is>
          <t>III 60, 24</t>
        </is>
      </c>
      <c r="H611" t="inlineStr">
        <is>
          <t>III 60, 24</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n">
        <v>0</v>
      </c>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row>
    <row r="612">
      <c r="A612" t="b">
        <v>1</v>
      </c>
      <c r="B612" t="n">
        <v>569</v>
      </c>
      <c r="C612" t="inlineStr">
        <is>
          <t>L-1521-315331518</t>
        </is>
      </c>
      <c r="D612" t="inlineStr">
        <is>
          <t>1066873720</t>
        </is>
      </c>
      <c r="E612" t="inlineStr">
        <is>
          <t>Aaf</t>
        </is>
      </c>
      <c r="F612" t="inlineStr">
        <is>
          <t>https://portal.dnb.de/opac.htm?method=simpleSearch&amp;cqlMode=true&amp;query=idn%3D1066873720</t>
        </is>
      </c>
      <c r="G612" t="inlineStr">
        <is>
          <t>III 60, 25</t>
        </is>
      </c>
      <c r="H612" t="inlineStr">
        <is>
          <t>III 60, 25</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n">
        <v>0</v>
      </c>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row>
    <row r="613">
      <c r="A613" t="b">
        <v>1</v>
      </c>
      <c r="B613" t="n">
        <v>570</v>
      </c>
      <c r="C613" t="inlineStr">
        <is>
          <t>L-1521-315492309</t>
        </is>
      </c>
      <c r="D613" t="inlineStr">
        <is>
          <t>1066961905</t>
        </is>
      </c>
      <c r="E613" t="inlineStr">
        <is>
          <t>Aaf</t>
        </is>
      </c>
      <c r="F613" t="inlineStr">
        <is>
          <t>https://portal.dnb.de/opac.htm?method=simpleSearch&amp;cqlMode=true&amp;query=idn%3D1066961905</t>
        </is>
      </c>
      <c r="G613" t="inlineStr">
        <is>
          <t>III 60, 26</t>
        </is>
      </c>
      <c r="H613" t="inlineStr">
        <is>
          <t>III 60, 26</t>
        </is>
      </c>
      <c r="I613" t="inlineStr"/>
      <c r="J613" t="inlineStr"/>
      <c r="K613" t="inlineStr">
        <is>
          <t>bis 25 cm</t>
        </is>
      </c>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is>
          <t>HL</t>
        </is>
      </c>
      <c r="AB613" t="inlineStr">
        <is>
          <t>x</t>
        </is>
      </c>
      <c r="AC613" t="inlineStr"/>
      <c r="AD613" t="inlineStr">
        <is>
          <t>h/E</t>
        </is>
      </c>
      <c r="AE613" t="inlineStr"/>
      <c r="AF613" t="inlineStr"/>
      <c r="AG613" t="inlineStr"/>
      <c r="AH613" t="inlineStr"/>
      <c r="AI613" t="inlineStr"/>
      <c r="AJ613" t="inlineStr">
        <is>
          <t>Pa</t>
        </is>
      </c>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is>
          <t>110</t>
        </is>
      </c>
      <c r="AY613" t="inlineStr"/>
      <c r="AZ613" t="inlineStr"/>
      <c r="BA613" t="inlineStr"/>
      <c r="BB613" t="inlineStr">
        <is>
          <t>ja vor</t>
        </is>
      </c>
      <c r="BC613" t="n">
        <v>0.5</v>
      </c>
      <c r="BD613" t="inlineStr"/>
      <c r="BE613" t="inlineStr"/>
      <c r="BF613" t="inlineStr"/>
      <c r="BG613" t="inlineStr">
        <is>
          <t>x</t>
        </is>
      </c>
      <c r="BH613" t="inlineStr"/>
      <c r="BI613" t="inlineStr"/>
      <c r="BJ613" t="inlineStr"/>
      <c r="BK613" t="inlineStr"/>
      <c r="BL613" t="inlineStr"/>
      <c r="BM613" t="inlineStr"/>
      <c r="BN613" t="inlineStr">
        <is>
          <t>x</t>
        </is>
      </c>
      <c r="BO613" t="inlineStr">
        <is>
          <t>x</t>
        </is>
      </c>
      <c r="BP613" t="inlineStr">
        <is>
          <t>x</t>
        </is>
      </c>
      <c r="BQ613" t="inlineStr"/>
      <c r="BR613" t="inlineStr"/>
      <c r="BS613" t="inlineStr"/>
      <c r="BT613" t="inlineStr"/>
      <c r="BU613" t="inlineStr"/>
      <c r="BV613" t="inlineStr"/>
      <c r="BW613" t="inlineStr"/>
      <c r="BX613" t="inlineStr"/>
      <c r="BY613" t="inlineStr"/>
      <c r="BZ613" t="inlineStr"/>
      <c r="CA613" t="n">
        <v>0.5</v>
      </c>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row>
    <row r="614">
      <c r="A614" t="b">
        <v>1</v>
      </c>
      <c r="B614" t="n">
        <v>571</v>
      </c>
      <c r="C614" t="inlineStr">
        <is>
          <t>L-1521-315490217</t>
        </is>
      </c>
      <c r="D614" t="inlineStr">
        <is>
          <t>1066959684</t>
        </is>
      </c>
      <c r="E614" t="inlineStr">
        <is>
          <t>Aaf</t>
        </is>
      </c>
      <c r="F614" t="inlineStr">
        <is>
          <t>https://portal.dnb.de/opac.htm?method=simpleSearch&amp;cqlMode=true&amp;query=idn%3D1066959684</t>
        </is>
      </c>
      <c r="G614" t="inlineStr">
        <is>
          <t>III 60, 27</t>
        </is>
      </c>
      <c r="H614" t="inlineStr">
        <is>
          <t>III 60, 27</t>
        </is>
      </c>
      <c r="I614" t="inlineStr">
        <is>
          <t>X</t>
        </is>
      </c>
      <c r="J614" t="inlineStr">
        <is>
          <t>Gewebeeinband, Schließen, erhabene Buchbeschläge</t>
        </is>
      </c>
      <c r="K614" t="inlineStr">
        <is>
          <t>bis 35 cm</t>
        </is>
      </c>
      <c r="L614" t="inlineStr">
        <is>
          <t>180°</t>
        </is>
      </c>
      <c r="M614" t="inlineStr">
        <is>
          <t>hohler Rücken</t>
        </is>
      </c>
      <c r="N614" t="inlineStr"/>
      <c r="O614" t="inlineStr">
        <is>
          <t>Buchschuh</t>
        </is>
      </c>
      <c r="P614" t="inlineStr">
        <is>
          <t>Nein</t>
        </is>
      </c>
      <c r="Q614" t="n">
        <v>0</v>
      </c>
      <c r="R614" t="inlineStr"/>
      <c r="S614" t="inlineStr">
        <is>
          <t>enth. Blindlagen</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n">
        <v>0</v>
      </c>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row>
    <row r="615">
      <c r="A615" t="b">
        <v>0</v>
      </c>
      <c r="B615" t="n">
        <v>572</v>
      </c>
      <c r="C615" t="inlineStr">
        <is>
          <t>L-1521-679440615</t>
        </is>
      </c>
      <c r="D615" t="inlineStr">
        <is>
          <t>1211351726</t>
        </is>
      </c>
      <c r="E615" t="inlineStr"/>
      <c r="F615" t="inlineStr">
        <is>
          <t>https://portal.dnb.de/opac.htm?method=simpleSearch&amp;cqlMode=true&amp;query=idn%3D1211351726</t>
        </is>
      </c>
      <c r="G615" t="inlineStr">
        <is>
          <t>III 60, 28</t>
        </is>
      </c>
      <c r="H615" t="inlineStr"/>
      <c r="I615" t="inlineStr">
        <is>
          <t>X</t>
        </is>
      </c>
      <c r="J615" t="inlineStr">
        <is>
          <t>Gewebeeinband</t>
        </is>
      </c>
      <c r="K615" t="inlineStr">
        <is>
          <t>bis 35 cm</t>
        </is>
      </c>
      <c r="L615" t="inlineStr">
        <is>
          <t>180°</t>
        </is>
      </c>
      <c r="M615" t="inlineStr">
        <is>
          <t>hohler Rücken</t>
        </is>
      </c>
      <c r="N615" t="inlineStr"/>
      <c r="O615" t="inlineStr"/>
      <c r="P615" t="inlineStr"/>
      <c r="Q615" t="n">
        <v>0</v>
      </c>
      <c r="R615" t="inlineStr"/>
      <c r="S615" t="inlineStr">
        <is>
          <t>enth. Blindlagen</t>
        </is>
      </c>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n">
        <v>0</v>
      </c>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row>
    <row r="616">
      <c r="A616" t="b">
        <v>1</v>
      </c>
      <c r="B616" t="n">
        <v>662</v>
      </c>
      <c r="C616" t="inlineStr">
        <is>
          <t>L-1521-343788284</t>
        </is>
      </c>
      <c r="D616" t="inlineStr">
        <is>
          <t>1079607048</t>
        </is>
      </c>
      <c r="E616" t="inlineStr">
        <is>
          <t>Aaf</t>
        </is>
      </c>
      <c r="F616" t="inlineStr">
        <is>
          <t>https://portal.dnb.de/opac.htm?method=simpleSearch&amp;cqlMode=true&amp;query=idn%3D1079607048</t>
        </is>
      </c>
      <c r="G616" t="inlineStr">
        <is>
          <t>III 60, 28 - Fragm.</t>
        </is>
      </c>
      <c r="H616" t="inlineStr">
        <is>
          <t>III 60, 28 - Fragm.</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n">
        <v>0</v>
      </c>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row>
    <row r="617">
      <c r="A617" t="b">
        <v>1</v>
      </c>
      <c r="B617" t="n">
        <v>573</v>
      </c>
      <c r="C617" t="inlineStr">
        <is>
          <t>L-1521-315468289</t>
        </is>
      </c>
      <c r="D617" t="inlineStr">
        <is>
          <t>1066940509</t>
        </is>
      </c>
      <c r="E617" t="inlineStr">
        <is>
          <t>Aaf</t>
        </is>
      </c>
      <c r="F617" t="inlineStr">
        <is>
          <t>https://portal.dnb.de/opac.htm?method=simpleSearch&amp;cqlMode=true&amp;query=idn%3D1066940509</t>
        </is>
      </c>
      <c r="G617" t="inlineStr">
        <is>
          <t>III 60, 29</t>
        </is>
      </c>
      <c r="H617" t="inlineStr">
        <is>
          <t>III 60, 29</t>
        </is>
      </c>
      <c r="I617" t="inlineStr"/>
      <c r="J617" t="inlineStr"/>
      <c r="K617" t="inlineStr">
        <is>
          <t>bis 25 cm</t>
        </is>
      </c>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is>
          <t>HL</t>
        </is>
      </c>
      <c r="AB617" t="inlineStr">
        <is>
          <t>x</t>
        </is>
      </c>
      <c r="AC617" t="inlineStr"/>
      <c r="AD617" t="inlineStr">
        <is>
          <t>h/E</t>
        </is>
      </c>
      <c r="AE617" t="inlineStr"/>
      <c r="AF617" t="inlineStr"/>
      <c r="AG617" t="inlineStr"/>
      <c r="AH617" t="inlineStr"/>
      <c r="AI617" t="inlineStr"/>
      <c r="AJ617" t="inlineStr">
        <is>
          <t>Pa</t>
        </is>
      </c>
      <c r="AK617" t="inlineStr">
        <is>
          <t>x</t>
        </is>
      </c>
      <c r="AL617" t="inlineStr"/>
      <c r="AM617" t="inlineStr"/>
      <c r="AN617" t="inlineStr"/>
      <c r="AO617" t="inlineStr"/>
      <c r="AP617" t="inlineStr"/>
      <c r="AQ617" t="inlineStr"/>
      <c r="AR617" t="inlineStr"/>
      <c r="AS617" t="inlineStr"/>
      <c r="AT617" t="inlineStr"/>
      <c r="AU617" t="inlineStr"/>
      <c r="AV617" t="inlineStr"/>
      <c r="AW617" t="inlineStr"/>
      <c r="AX617" t="inlineStr">
        <is>
          <t>110</t>
        </is>
      </c>
      <c r="AY617" t="inlineStr"/>
      <c r="AZ617" t="inlineStr"/>
      <c r="BA617" t="inlineStr"/>
      <c r="BB617" t="inlineStr">
        <is>
          <t>n</t>
        </is>
      </c>
      <c r="BC617" t="n">
        <v>0</v>
      </c>
      <c r="BD617" t="inlineStr"/>
      <c r="BE617" t="inlineStr"/>
      <c r="BF617" t="inlineStr"/>
      <c r="BG617" t="inlineStr">
        <is>
          <t>x</t>
        </is>
      </c>
      <c r="BH617" t="inlineStr"/>
      <c r="BI617" t="inlineStr"/>
      <c r="BJ617" t="inlineStr"/>
      <c r="BK617" t="inlineStr">
        <is>
          <t>Schaden stabil</t>
        </is>
      </c>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row>
    <row r="618">
      <c r="A618" t="b">
        <v>1</v>
      </c>
      <c r="B618" t="n">
        <v>574</v>
      </c>
      <c r="C618" t="inlineStr">
        <is>
          <t>L-1522-315487364</t>
        </is>
      </c>
      <c r="D618" t="inlineStr">
        <is>
          <t>1066956723</t>
        </is>
      </c>
      <c r="E618" t="inlineStr">
        <is>
          <t>Aaf</t>
        </is>
      </c>
      <c r="F618" t="inlineStr">
        <is>
          <t>https://portal.dnb.de/opac.htm?method=simpleSearch&amp;cqlMode=true&amp;query=idn%3D1066956723</t>
        </is>
      </c>
      <c r="G618" t="inlineStr">
        <is>
          <t>III 60, 30</t>
        </is>
      </c>
      <c r="H618" t="inlineStr">
        <is>
          <t>III 60, 30</t>
        </is>
      </c>
      <c r="I618" t="inlineStr"/>
      <c r="J618" t="inlineStr"/>
      <c r="K618" t="inlineStr">
        <is>
          <t>bis 25 cm</t>
        </is>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is>
          <t>Pa</t>
        </is>
      </c>
      <c r="AB618" t="inlineStr"/>
      <c r="AC618" t="inlineStr"/>
      <c r="AD618" t="inlineStr">
        <is>
          <t>h/E</t>
        </is>
      </c>
      <c r="AE618" t="inlineStr"/>
      <c r="AF618" t="inlineStr"/>
      <c r="AG618" t="inlineStr"/>
      <c r="AH618" t="inlineStr"/>
      <c r="AI618" t="inlineStr"/>
      <c r="AJ618" t="inlineStr">
        <is>
          <t>Pa</t>
        </is>
      </c>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is>
          <t>110</t>
        </is>
      </c>
      <c r="AY618" t="inlineStr"/>
      <c r="AZ618" t="inlineStr"/>
      <c r="BA618" t="inlineStr"/>
      <c r="BB618" t="inlineStr">
        <is>
          <t>ja vor</t>
        </is>
      </c>
      <c r="BC618" t="n">
        <v>0.5</v>
      </c>
      <c r="BD618" t="inlineStr"/>
      <c r="BE618" t="inlineStr"/>
      <c r="BF618" t="inlineStr"/>
      <c r="BG618" t="inlineStr"/>
      <c r="BH618" t="inlineStr"/>
      <c r="BI618" t="inlineStr"/>
      <c r="BJ618" t="inlineStr"/>
      <c r="BK618" t="inlineStr"/>
      <c r="BL618" t="inlineStr"/>
      <c r="BM618" t="inlineStr"/>
      <c r="BN618" t="inlineStr">
        <is>
          <t>x</t>
        </is>
      </c>
      <c r="BO618" t="inlineStr"/>
      <c r="BP618" t="inlineStr">
        <is>
          <t>x</t>
        </is>
      </c>
      <c r="BQ618" t="inlineStr"/>
      <c r="BR618" t="inlineStr"/>
      <c r="BS618" t="inlineStr"/>
      <c r="BT618" t="inlineStr"/>
      <c r="BU618" t="inlineStr"/>
      <c r="BV618" t="inlineStr"/>
      <c r="BW618" t="inlineStr"/>
      <c r="BX618" t="inlineStr"/>
      <c r="BY618" t="inlineStr"/>
      <c r="BZ618" t="inlineStr"/>
      <c r="CA618" t="n">
        <v>0.5</v>
      </c>
      <c r="CB618" t="inlineStr">
        <is>
          <t>fixieren und mit JP überfangen</t>
        </is>
      </c>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row>
    <row r="619">
      <c r="A619" t="b">
        <v>1</v>
      </c>
      <c r="B619" t="n">
        <v>575</v>
      </c>
      <c r="C619" t="inlineStr">
        <is>
          <t>L-1523-315493658</t>
        </is>
      </c>
      <c r="D619" t="inlineStr">
        <is>
          <t>1066963401</t>
        </is>
      </c>
      <c r="E619" t="inlineStr">
        <is>
          <t>Aaf</t>
        </is>
      </c>
      <c r="F619" t="inlineStr">
        <is>
          <t>https://portal.dnb.de/opac.htm?method=simpleSearch&amp;cqlMode=true&amp;query=idn%3D1066963401</t>
        </is>
      </c>
      <c r="G619" t="inlineStr">
        <is>
          <t>III 60, 31</t>
        </is>
      </c>
      <c r="H619" t="inlineStr">
        <is>
          <t>III 60, 31</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n">
        <v>0</v>
      </c>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row>
    <row r="620">
      <c r="A620" t="b">
        <v>1</v>
      </c>
      <c r="B620" t="n">
        <v>576</v>
      </c>
      <c r="C620" t="inlineStr">
        <is>
          <t>L-1523-315492147</t>
        </is>
      </c>
      <c r="D620" t="inlineStr">
        <is>
          <t>1066961743</t>
        </is>
      </c>
      <c r="E620" t="inlineStr">
        <is>
          <t>AaB</t>
        </is>
      </c>
      <c r="F620" t="inlineStr">
        <is>
          <t>https://portal.dnb.de/opac.htm?method=simpleSearch&amp;cqlMode=true&amp;query=idn%3D1066961743</t>
        </is>
      </c>
      <c r="G620" t="inlineStr">
        <is>
          <t>III 60, 32</t>
        </is>
      </c>
      <c r="H620" t="inlineStr">
        <is>
          <t>III 60, 32</t>
        </is>
      </c>
      <c r="I620" t="inlineStr">
        <is>
          <t>X</t>
        </is>
      </c>
      <c r="J620" t="inlineStr">
        <is>
          <t>Halbledereinband</t>
        </is>
      </c>
      <c r="K620" t="inlineStr">
        <is>
          <t>bis 35 cm</t>
        </is>
      </c>
      <c r="L620" t="inlineStr">
        <is>
          <t>80° bis 110°, einseitig digitalisierbar?</t>
        </is>
      </c>
      <c r="M620" t="inlineStr">
        <is>
          <t>hohler Rücken</t>
        </is>
      </c>
      <c r="N620" t="inlineStr"/>
      <c r="O620" t="inlineStr"/>
      <c r="P620" t="inlineStr"/>
      <c r="Q620" t="n">
        <v>0</v>
      </c>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n">
        <v>0</v>
      </c>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row>
    <row r="621">
      <c r="A621" t="b">
        <v>1</v>
      </c>
      <c r="B621" t="n">
        <v>577</v>
      </c>
      <c r="C621" t="inlineStr">
        <is>
          <t>L-1524-315492244</t>
        </is>
      </c>
      <c r="D621" t="inlineStr">
        <is>
          <t>1066961840</t>
        </is>
      </c>
      <c r="E621" t="inlineStr">
        <is>
          <t>Aaf</t>
        </is>
      </c>
      <c r="F621" t="inlineStr">
        <is>
          <t>https://portal.dnb.de/opac.htm?method=simpleSearch&amp;cqlMode=true&amp;query=idn%3D1066961840</t>
        </is>
      </c>
      <c r="G621" t="inlineStr">
        <is>
          <t>III 60, 33</t>
        </is>
      </c>
      <c r="H621" t="inlineStr">
        <is>
          <t>III 60, 33</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n">
        <v>0</v>
      </c>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row>
    <row r="622">
      <c r="A622" t="b">
        <v>1</v>
      </c>
      <c r="B622" t="n">
        <v>578</v>
      </c>
      <c r="C622" t="inlineStr">
        <is>
          <t>L-1524-315487224</t>
        </is>
      </c>
      <c r="D622" t="inlineStr">
        <is>
          <t>1066956553</t>
        </is>
      </c>
      <c r="E622" t="inlineStr">
        <is>
          <t>Aaf</t>
        </is>
      </c>
      <c r="F622" t="inlineStr">
        <is>
          <t>https://portal.dnb.de/opac.htm?method=simpleSearch&amp;cqlMode=true&amp;query=idn%3D1066956553</t>
        </is>
      </c>
      <c r="G622" t="inlineStr">
        <is>
          <t>III 60, 34</t>
        </is>
      </c>
      <c r="H622" t="inlineStr">
        <is>
          <t>III 60, 34</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n">
        <v>0</v>
      </c>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row>
    <row r="623">
      <c r="A623" t="b">
        <v>1</v>
      </c>
      <c r="B623" t="n">
        <v>579</v>
      </c>
      <c r="C623" t="inlineStr">
        <is>
          <t>L-1520-315494026</t>
        </is>
      </c>
      <c r="D623" t="inlineStr">
        <is>
          <t>1066963819</t>
        </is>
      </c>
      <c r="E623" t="inlineStr">
        <is>
          <t>Aaf</t>
        </is>
      </c>
      <c r="F623" t="inlineStr">
        <is>
          <t>https://portal.dnb.de/opac.htm?method=simpleSearch&amp;cqlMode=true&amp;query=idn%3D1066963819</t>
        </is>
      </c>
      <c r="G623" t="inlineStr">
        <is>
          <t>III 60, 35</t>
        </is>
      </c>
      <c r="H623" t="inlineStr">
        <is>
          <t>III 60, 35</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n">
        <v>0</v>
      </c>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row>
    <row r="624">
      <c r="A624" t="b">
        <v>1</v>
      </c>
      <c r="B624" t="n">
        <v>580</v>
      </c>
      <c r="C624" t="inlineStr">
        <is>
          <t>L-1525-315487216</t>
        </is>
      </c>
      <c r="D624" t="inlineStr">
        <is>
          <t>1066956545</t>
        </is>
      </c>
      <c r="E624" t="inlineStr">
        <is>
          <t>Aaf</t>
        </is>
      </c>
      <c r="F624" t="inlineStr">
        <is>
          <t>https://portal.dnb.de/opac.htm?method=simpleSearch&amp;cqlMode=true&amp;query=idn%3D1066956545</t>
        </is>
      </c>
      <c r="G624" t="inlineStr">
        <is>
          <t>III 60, 36</t>
        </is>
      </c>
      <c r="H624" t="inlineStr">
        <is>
          <t>III 60, 36</t>
        </is>
      </c>
      <c r="I624" t="inlineStr"/>
      <c r="J624" t="inlineStr"/>
      <c r="K624" t="inlineStr">
        <is>
          <t>bis 35 cm</t>
        </is>
      </c>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is>
          <t>L</t>
        </is>
      </c>
      <c r="AB624" t="inlineStr"/>
      <c r="AC624" t="inlineStr"/>
      <c r="AD624" t="inlineStr">
        <is>
          <t>f/V</t>
        </is>
      </c>
      <c r="AE624" t="inlineStr"/>
      <c r="AF624" t="inlineStr"/>
      <c r="AG624" t="inlineStr"/>
      <c r="AH624" t="inlineStr"/>
      <c r="AI624" t="inlineStr"/>
      <c r="AJ624" t="inlineStr">
        <is>
          <t>Pa</t>
        </is>
      </c>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is>
          <t>80</t>
        </is>
      </c>
      <c r="AY624" t="inlineStr"/>
      <c r="AZ624" t="inlineStr"/>
      <c r="BA624" t="inlineStr"/>
      <c r="BB624" t="inlineStr">
        <is>
          <t>ja vor</t>
        </is>
      </c>
      <c r="BC624" t="n">
        <v>1</v>
      </c>
      <c r="BD624" t="inlineStr"/>
      <c r="BE624" t="inlineStr"/>
      <c r="BF624" t="inlineStr"/>
      <c r="BG624" t="inlineStr"/>
      <c r="BH624" t="inlineStr"/>
      <c r="BI624" t="inlineStr"/>
      <c r="BJ624" t="inlineStr"/>
      <c r="BK624" t="inlineStr"/>
      <c r="BL624" t="inlineStr"/>
      <c r="BM624" t="inlineStr"/>
      <c r="BN624" t="inlineStr">
        <is>
          <t>x</t>
        </is>
      </c>
      <c r="BO624" t="inlineStr">
        <is>
          <t>x</t>
        </is>
      </c>
      <c r="BP624" t="inlineStr">
        <is>
          <t>x</t>
        </is>
      </c>
      <c r="BQ624" t="inlineStr"/>
      <c r="BR624" t="inlineStr">
        <is>
          <t>v</t>
        </is>
      </c>
      <c r="BS624" t="inlineStr"/>
      <c r="BT624" t="inlineStr"/>
      <c r="BU624" t="inlineStr"/>
      <c r="BV624" t="inlineStr"/>
      <c r="BW624" t="inlineStr"/>
      <c r="BX624" t="inlineStr"/>
      <c r="BY624" t="inlineStr"/>
      <c r="BZ624" t="inlineStr"/>
      <c r="CA624" t="n">
        <v>1</v>
      </c>
      <c r="CB624" t="inlineStr">
        <is>
          <t>Leder am Rücken fixieren (ggf. JP einsetzen), Gelenk belassen (ist stabil)</t>
        </is>
      </c>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row>
    <row r="625">
      <c r="A625" t="b">
        <v>1</v>
      </c>
      <c r="B625" t="n">
        <v>581</v>
      </c>
      <c r="C625" t="inlineStr">
        <is>
          <t>L-1525-315490144</t>
        </is>
      </c>
      <c r="D625" t="inlineStr">
        <is>
          <t>1066959617</t>
        </is>
      </c>
      <c r="E625" t="inlineStr">
        <is>
          <t>Aaf</t>
        </is>
      </c>
      <c r="F625" t="inlineStr">
        <is>
          <t>https://portal.dnb.de/opac.htm?method=simpleSearch&amp;cqlMode=true&amp;query=idn%3D1066959617</t>
        </is>
      </c>
      <c r="G625" t="inlineStr">
        <is>
          <t>III 60, 37</t>
        </is>
      </c>
      <c r="H625" t="inlineStr">
        <is>
          <t>III 60, 37</t>
        </is>
      </c>
      <c r="I625" t="inlineStr">
        <is>
          <t>X</t>
        </is>
      </c>
      <c r="J625" t="inlineStr">
        <is>
          <t>Halbledereinband, Schließen, erhabene Buchbeschläge</t>
        </is>
      </c>
      <c r="K625" t="inlineStr">
        <is>
          <t>bis 35 cm</t>
        </is>
      </c>
      <c r="L625" t="inlineStr">
        <is>
          <t>80° bis 110°, einseitig digitalisierbar?</t>
        </is>
      </c>
      <c r="M625" t="inlineStr">
        <is>
          <t>fester Rücken mit Schmuckprägung</t>
        </is>
      </c>
      <c r="N625" t="inlineStr"/>
      <c r="O625" t="inlineStr">
        <is>
          <t>Buchschuh</t>
        </is>
      </c>
      <c r="P625" t="inlineStr">
        <is>
          <t>Nein</t>
        </is>
      </c>
      <c r="Q625" t="n">
        <v>1</v>
      </c>
      <c r="R625" t="inlineStr"/>
      <c r="S625" t="inlineStr"/>
      <c r="T625" t="inlineStr"/>
      <c r="U625" t="inlineStr"/>
      <c r="V625" t="inlineStr"/>
      <c r="W625" t="inlineStr"/>
      <c r="X625" t="inlineStr"/>
      <c r="Y625" t="inlineStr"/>
      <c r="Z625" t="inlineStr"/>
      <c r="AA625" t="inlineStr">
        <is>
          <t>HD</t>
        </is>
      </c>
      <c r="AB625" t="inlineStr">
        <is>
          <t>x</t>
        </is>
      </c>
      <c r="AC625" t="inlineStr"/>
      <c r="AD625" t="inlineStr">
        <is>
          <t>f/V</t>
        </is>
      </c>
      <c r="AE625" t="inlineStr"/>
      <c r="AF625" t="inlineStr"/>
      <c r="AG625" t="inlineStr"/>
      <c r="AH625" t="inlineStr"/>
      <c r="AI625" t="inlineStr"/>
      <c r="AJ625" t="inlineStr">
        <is>
          <t>Pa</t>
        </is>
      </c>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is>
          <t>45</t>
        </is>
      </c>
      <c r="AY625" t="inlineStr"/>
      <c r="AZ625" t="inlineStr"/>
      <c r="BA625" t="inlineStr"/>
      <c r="BB625" t="inlineStr">
        <is>
          <t>n</t>
        </is>
      </c>
      <c r="BC625" t="n">
        <v>0</v>
      </c>
      <c r="BD625" t="inlineStr"/>
      <c r="BE625" t="inlineStr"/>
      <c r="BF625" t="inlineStr"/>
      <c r="BG625" t="inlineStr">
        <is>
          <t>x</t>
        </is>
      </c>
      <c r="BH625" t="inlineStr"/>
      <c r="BI625" t="inlineStr"/>
      <c r="BJ625" t="inlineStr"/>
      <c r="BK625" t="inlineStr">
        <is>
          <t>Schaden stabil</t>
        </is>
      </c>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row>
    <row r="626">
      <c r="A626" t="b">
        <v>1</v>
      </c>
      <c r="B626" t="n">
        <v>582</v>
      </c>
      <c r="C626" t="inlineStr">
        <is>
          <t>L-1521-315491876</t>
        </is>
      </c>
      <c r="D626" t="inlineStr">
        <is>
          <t>1066961484</t>
        </is>
      </c>
      <c r="E626" t="inlineStr">
        <is>
          <t>Aaf</t>
        </is>
      </c>
      <c r="F626" t="inlineStr">
        <is>
          <t>https://portal.dnb.de/opac.htm?method=simpleSearch&amp;cqlMode=true&amp;query=idn%3D1066961484</t>
        </is>
      </c>
      <c r="G626" t="inlineStr">
        <is>
          <t>III 60, 38</t>
        </is>
      </c>
      <c r="H626" t="inlineStr">
        <is>
          <t>III 60, 38</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n">
        <v>0</v>
      </c>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row>
    <row r="627">
      <c r="A627" t="b">
        <v>1</v>
      </c>
      <c r="B627" t="n">
        <v>583</v>
      </c>
      <c r="C627" t="inlineStr">
        <is>
          <t>L-1527-315492066</t>
        </is>
      </c>
      <c r="D627" t="inlineStr">
        <is>
          <t>1066961662</t>
        </is>
      </c>
      <c r="E627" t="inlineStr">
        <is>
          <t>Aaf</t>
        </is>
      </c>
      <c r="F627" t="inlineStr">
        <is>
          <t>https://portal.dnb.de/opac.htm?method=simpleSearch&amp;cqlMode=true&amp;query=idn%3D1066961662</t>
        </is>
      </c>
      <c r="G627" t="inlineStr">
        <is>
          <t>III 60, 39</t>
        </is>
      </c>
      <c r="H627" t="inlineStr">
        <is>
          <t>III 60, 39</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n">
        <v>0</v>
      </c>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row>
    <row r="628">
      <c r="A628" t="b">
        <v>1</v>
      </c>
      <c r="B628" t="n">
        <v>584</v>
      </c>
      <c r="C628" t="inlineStr">
        <is>
          <t>L-1529-315332352</t>
        </is>
      </c>
      <c r="D628" t="inlineStr">
        <is>
          <t>1066874581</t>
        </is>
      </c>
      <c r="E628" t="inlineStr">
        <is>
          <t>Aaf</t>
        </is>
      </c>
      <c r="F628" t="inlineStr">
        <is>
          <t>https://portal.dnb.de/opac.htm?method=simpleSearch&amp;cqlMode=true&amp;query=idn%3D1066874581</t>
        </is>
      </c>
      <c r="G628" t="inlineStr">
        <is>
          <t>III 60, 40</t>
        </is>
      </c>
      <c r="H628" t="inlineStr">
        <is>
          <t>III 60, 40</t>
        </is>
      </c>
      <c r="I628" t="inlineStr">
        <is>
          <t>X</t>
        </is>
      </c>
      <c r="J628" t="inlineStr">
        <is>
          <t>Ledereinband</t>
        </is>
      </c>
      <c r="K628" t="inlineStr">
        <is>
          <t>bis 25 cm</t>
        </is>
      </c>
      <c r="L628" t="inlineStr">
        <is>
          <t>80° bis 110°, einseitig digitalisierbar?</t>
        </is>
      </c>
      <c r="M628" t="inlineStr">
        <is>
          <t>fester Rücken mit Schmuckprägung, Schrift bis in den Falz</t>
        </is>
      </c>
      <c r="N628" t="inlineStr"/>
      <c r="O628" t="inlineStr">
        <is>
          <t>Kassette</t>
        </is>
      </c>
      <c r="P628" t="inlineStr">
        <is>
          <t>Nein</t>
        </is>
      </c>
      <c r="Q628" t="n">
        <v>0</v>
      </c>
      <c r="R628" t="inlineStr"/>
      <c r="S628" t="inlineStr">
        <is>
          <t>Originaleinband mit Schließen extra in Kassette</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n">
        <v>0</v>
      </c>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row>
    <row r="629">
      <c r="A629" t="b">
        <v>1</v>
      </c>
      <c r="B629" t="n">
        <v>585</v>
      </c>
      <c r="C629" t="inlineStr">
        <is>
          <t>L-1529-31530698X</t>
        </is>
      </c>
      <c r="D629" t="inlineStr">
        <is>
          <t>1066847827</t>
        </is>
      </c>
      <c r="E629" t="inlineStr">
        <is>
          <t>Aaf</t>
        </is>
      </c>
      <c r="F629" t="inlineStr">
        <is>
          <t>https://portal.dnb.de/opac.htm?method=simpleSearch&amp;cqlMode=true&amp;query=idn%3D1066847827</t>
        </is>
      </c>
      <c r="G629" t="inlineStr">
        <is>
          <t>III 60, 41</t>
        </is>
      </c>
      <c r="H629" t="inlineStr">
        <is>
          <t>III 60, 41</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n">
        <v>0</v>
      </c>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row>
    <row r="630">
      <c r="A630" t="b">
        <v>1</v>
      </c>
      <c r="B630" t="n">
        <v>586</v>
      </c>
      <c r="C630" t="inlineStr">
        <is>
          <t>L-1529-17775334X</t>
        </is>
      </c>
      <c r="D630" t="inlineStr">
        <is>
          <t>1002646758</t>
        </is>
      </c>
      <c r="E630" t="inlineStr">
        <is>
          <t>Aal</t>
        </is>
      </c>
      <c r="F630" t="inlineStr">
        <is>
          <t>https://portal.dnb.de/opac.htm?method=simpleSearch&amp;cqlMode=true&amp;query=idn%3D1002646758</t>
        </is>
      </c>
      <c r="G630" t="inlineStr">
        <is>
          <t>III 60, 42</t>
        </is>
      </c>
      <c r="H630" t="inlineStr">
        <is>
          <t>III 60, 42</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n">
        <v>0</v>
      </c>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row>
    <row r="631">
      <c r="A631" t="b">
        <v>1</v>
      </c>
      <c r="B631" t="n">
        <v>663</v>
      </c>
      <c r="C631" t="inlineStr">
        <is>
          <t>L-1529-177753358</t>
        </is>
      </c>
      <c r="D631" t="inlineStr">
        <is>
          <t>1002646758</t>
        </is>
      </c>
      <c r="E631" t="inlineStr">
        <is>
          <t>Aal</t>
        </is>
      </c>
      <c r="F631" t="inlineStr">
        <is>
          <t>https://portal.dnb.de/opac.htm?method=simpleSearch&amp;cqlMode=true&amp;query=idn%3D1002646758</t>
        </is>
      </c>
      <c r="G631" t="inlineStr">
        <is>
          <t>III 60, 42 a</t>
        </is>
      </c>
      <c r="H631" t="inlineStr">
        <is>
          <t>III 60, 42a</t>
        </is>
      </c>
      <c r="I631" t="inlineStr">
        <is>
          <t>X</t>
        </is>
      </c>
      <c r="J631" t="inlineStr">
        <is>
          <t>Ledereinband, Schließen, erhabene Buchbeschläge</t>
        </is>
      </c>
      <c r="K631" t="inlineStr">
        <is>
          <t>bis 25 cm</t>
        </is>
      </c>
      <c r="L631" t="inlineStr">
        <is>
          <t>80° bis 110°, einseitig digitalisierbar?</t>
        </is>
      </c>
      <c r="M631" t="inlineStr">
        <is>
          <t>hohler Rücken</t>
        </is>
      </c>
      <c r="N631" t="inlineStr"/>
      <c r="O631" t="inlineStr">
        <is>
          <t>Buchschuh</t>
        </is>
      </c>
      <c r="P631" t="inlineStr">
        <is>
          <t>Nein, Signaturfahne austauschen</t>
        </is>
      </c>
      <c r="Q631" t="n">
        <v>1</v>
      </c>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n">
        <v>0</v>
      </c>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row>
    <row r="632">
      <c r="A632" t="b">
        <v>1</v>
      </c>
      <c r="B632" t="n">
        <v>587</v>
      </c>
      <c r="C632" t="inlineStr">
        <is>
          <t>L-1530-315303786</t>
        </is>
      </c>
      <c r="D632" t="inlineStr">
        <is>
          <t>1066844275</t>
        </is>
      </c>
      <c r="E632" t="inlineStr">
        <is>
          <t>Aaf</t>
        </is>
      </c>
      <c r="F632" t="inlineStr">
        <is>
          <t>https://portal.dnb.de/opac.htm?method=simpleSearch&amp;cqlMode=true&amp;query=idn%3D1066844275</t>
        </is>
      </c>
      <c r="G632" t="inlineStr">
        <is>
          <t>III 60, 43</t>
        </is>
      </c>
      <c r="H632" t="inlineStr">
        <is>
          <t>III 60, 43</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n">
        <v>0</v>
      </c>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row>
    <row r="633">
      <c r="A633" t="b">
        <v>1</v>
      </c>
      <c r="B633" t="n">
        <v>588</v>
      </c>
      <c r="C633" t="inlineStr">
        <is>
          <t>L-1530-315487526</t>
        </is>
      </c>
      <c r="D633" t="inlineStr">
        <is>
          <t>1066956928</t>
        </is>
      </c>
      <c r="E633" t="inlineStr">
        <is>
          <t>AaB</t>
        </is>
      </c>
      <c r="F633" t="inlineStr">
        <is>
          <t>https://portal.dnb.de/opac.htm?method=simpleSearch&amp;cqlMode=true&amp;query=idn%3D1066956928</t>
        </is>
      </c>
      <c r="G633" t="inlineStr">
        <is>
          <t>III 60, 44</t>
        </is>
      </c>
      <c r="H633" t="inlineStr">
        <is>
          <t>III 60, 44</t>
        </is>
      </c>
      <c r="I633" t="inlineStr">
        <is>
          <t>X</t>
        </is>
      </c>
      <c r="J633" t="inlineStr">
        <is>
          <t>Ledereinband, Schließen, erhabene Buchbeschläge</t>
        </is>
      </c>
      <c r="K633" t="inlineStr">
        <is>
          <t>bis 35 cm</t>
        </is>
      </c>
      <c r="L633" t="inlineStr">
        <is>
          <t>80° bis 110°, einseitig digitalisierbar?</t>
        </is>
      </c>
      <c r="M633" t="inlineStr">
        <is>
          <t>fester Rücken mit Schmuckprägung, Kreide, Pastell oder Rußtinte</t>
        </is>
      </c>
      <c r="N633" t="inlineStr"/>
      <c r="O633" t="inlineStr">
        <is>
          <t>Buchschuh</t>
        </is>
      </c>
      <c r="P633" t="inlineStr">
        <is>
          <t>Nein, Signaturfahne austauschen</t>
        </is>
      </c>
      <c r="Q633" t="n">
        <v>1</v>
      </c>
      <c r="R633" t="inlineStr"/>
      <c r="S633" t="inlineStr"/>
      <c r="T633" t="inlineStr"/>
      <c r="U633" t="inlineStr"/>
      <c r="V633" t="inlineStr"/>
      <c r="W633" t="inlineStr"/>
      <c r="X633" t="inlineStr"/>
      <c r="Y633" t="inlineStr"/>
      <c r="Z633" t="inlineStr"/>
      <c r="AA633" t="inlineStr">
        <is>
          <t>HD</t>
        </is>
      </c>
      <c r="AB633" t="inlineStr">
        <is>
          <t>x</t>
        </is>
      </c>
      <c r="AC633" t="inlineStr"/>
      <c r="AD633" t="inlineStr">
        <is>
          <t>f/V</t>
        </is>
      </c>
      <c r="AE633" t="inlineStr"/>
      <c r="AF633" t="inlineStr"/>
      <c r="AG633" t="inlineStr"/>
      <c r="AH633" t="inlineStr"/>
      <c r="AI633" t="inlineStr"/>
      <c r="AJ633" t="inlineStr">
        <is>
          <t>Pa</t>
        </is>
      </c>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is>
          <t>45</t>
        </is>
      </c>
      <c r="AY633" t="inlineStr"/>
      <c r="AZ633" t="inlineStr"/>
      <c r="BA633" t="inlineStr"/>
      <c r="BB633" t="inlineStr">
        <is>
          <t>ja vor</t>
        </is>
      </c>
      <c r="BC633" t="n">
        <v>0.5</v>
      </c>
      <c r="BD633" t="inlineStr"/>
      <c r="BE633" t="inlineStr"/>
      <c r="BF633" t="inlineStr"/>
      <c r="BG633" t="inlineStr">
        <is>
          <t>x</t>
        </is>
      </c>
      <c r="BH633" t="inlineStr"/>
      <c r="BI633" t="inlineStr"/>
      <c r="BJ633" t="inlineStr"/>
      <c r="BK633" t="inlineStr"/>
      <c r="BL633" t="inlineStr"/>
      <c r="BM633" t="inlineStr"/>
      <c r="BN633" t="inlineStr">
        <is>
          <t>x</t>
        </is>
      </c>
      <c r="BO633" t="inlineStr">
        <is>
          <t>x</t>
        </is>
      </c>
      <c r="BP633" t="inlineStr">
        <is>
          <t>x</t>
        </is>
      </c>
      <c r="BQ633" t="inlineStr"/>
      <c r="BR633" t="inlineStr"/>
      <c r="BS633" t="inlineStr"/>
      <c r="BT633" t="inlineStr"/>
      <c r="BU633" t="inlineStr"/>
      <c r="BV633" t="inlineStr"/>
      <c r="BW633" t="inlineStr"/>
      <c r="BX633" t="inlineStr"/>
      <c r="BY633" t="inlineStr"/>
      <c r="BZ633" t="inlineStr"/>
      <c r="CA633" t="n">
        <v>0.5</v>
      </c>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row>
    <row r="634">
      <c r="A634" t="b">
        <v>1</v>
      </c>
      <c r="B634" t="n">
        <v>589</v>
      </c>
      <c r="C634" t="inlineStr">
        <is>
          <t>L-1531-315491140</t>
        </is>
      </c>
      <c r="D634" t="inlineStr">
        <is>
          <t>1066960658</t>
        </is>
      </c>
      <c r="E634" t="inlineStr">
        <is>
          <t>Aaf</t>
        </is>
      </c>
      <c r="F634" t="inlineStr">
        <is>
          <t>https://portal.dnb.de/opac.htm?method=simpleSearch&amp;cqlMode=true&amp;query=idn%3D1066960658</t>
        </is>
      </c>
      <c r="G634" t="inlineStr">
        <is>
          <t>III 60, 45</t>
        </is>
      </c>
      <c r="H634" t="inlineStr">
        <is>
          <t>III 60, 45</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n">
        <v>0</v>
      </c>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row>
    <row r="635">
      <c r="A635" t="b">
        <v>1</v>
      </c>
      <c r="B635" t="n">
        <v>590</v>
      </c>
      <c r="C635" t="inlineStr">
        <is>
          <t>L-1531-315328681</t>
        </is>
      </c>
      <c r="D635" t="inlineStr">
        <is>
          <t>1066870799</t>
        </is>
      </c>
      <c r="E635" t="inlineStr">
        <is>
          <t>Aaf</t>
        </is>
      </c>
      <c r="F635" t="inlineStr">
        <is>
          <t>https://portal.dnb.de/opac.htm?method=simpleSearch&amp;cqlMode=true&amp;query=idn%3D1066870799</t>
        </is>
      </c>
      <c r="G635" t="inlineStr">
        <is>
          <t>III 60, 46</t>
        </is>
      </c>
      <c r="H635" t="inlineStr">
        <is>
          <t>III 60, 46</t>
        </is>
      </c>
      <c r="I635" t="inlineStr"/>
      <c r="J635" t="inlineStr"/>
      <c r="K635" t="inlineStr">
        <is>
          <t>bis 35 cm</t>
        </is>
      </c>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is>
          <t>G</t>
        </is>
      </c>
      <c r="AB635" t="inlineStr">
        <is>
          <t>x</t>
        </is>
      </c>
      <c r="AC635" t="inlineStr"/>
      <c r="AD635" t="inlineStr">
        <is>
          <t>h/E</t>
        </is>
      </c>
      <c r="AE635" t="inlineStr"/>
      <c r="AF635" t="inlineStr"/>
      <c r="AG635" t="inlineStr"/>
      <c r="AH635" t="inlineStr"/>
      <c r="AI635" t="inlineStr"/>
      <c r="AJ635" t="inlineStr">
        <is>
          <t>Pa</t>
        </is>
      </c>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is>
          <t>110</t>
        </is>
      </c>
      <c r="AY635" t="inlineStr"/>
      <c r="AZ635" t="inlineStr"/>
      <c r="BA635" t="inlineStr"/>
      <c r="BB635" t="inlineStr">
        <is>
          <t>n</t>
        </is>
      </c>
      <c r="BC635" t="n">
        <v>0</v>
      </c>
      <c r="BD635" t="inlineStr"/>
      <c r="BE635" t="inlineStr"/>
      <c r="BF635" t="inlineStr"/>
      <c r="BG635" t="inlineStr">
        <is>
          <t>x</t>
        </is>
      </c>
      <c r="BH635" t="inlineStr"/>
      <c r="BI635" t="inlineStr"/>
      <c r="BJ635" t="inlineStr"/>
      <c r="BK635" t="inlineStr">
        <is>
          <t>Schaden stabil</t>
        </is>
      </c>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row>
    <row r="636">
      <c r="A636" t="b">
        <v>1</v>
      </c>
      <c r="B636" t="n">
        <v>591</v>
      </c>
      <c r="C636" t="inlineStr">
        <is>
          <t>L-1531-315323213</t>
        </is>
      </c>
      <c r="D636" t="inlineStr">
        <is>
          <t>1066864837</t>
        </is>
      </c>
      <c r="E636" t="inlineStr">
        <is>
          <t>Aaf</t>
        </is>
      </c>
      <c r="F636" t="inlineStr">
        <is>
          <t>https://portal.dnb.de/opac.htm?method=simpleSearch&amp;cqlMode=true&amp;query=idn%3D1066864837</t>
        </is>
      </c>
      <c r="G636" t="inlineStr">
        <is>
          <t>III 60, 47</t>
        </is>
      </c>
      <c r="H636" t="inlineStr">
        <is>
          <t>III 60, 47</t>
        </is>
      </c>
      <c r="I636" t="inlineStr">
        <is>
          <t>X</t>
        </is>
      </c>
      <c r="J636" t="inlineStr">
        <is>
          <t>Gewebeeinband, Schließen, erhabene Buchbeschläge</t>
        </is>
      </c>
      <c r="K636" t="inlineStr">
        <is>
          <t>bis 25 cm</t>
        </is>
      </c>
      <c r="L636" t="inlineStr">
        <is>
          <t>180°</t>
        </is>
      </c>
      <c r="M636" t="inlineStr">
        <is>
          <t>hohler Rücken</t>
        </is>
      </c>
      <c r="N636" t="inlineStr"/>
      <c r="O636" t="inlineStr">
        <is>
          <t>Buchschuh</t>
        </is>
      </c>
      <c r="P636" t="inlineStr">
        <is>
          <t>Nein</t>
        </is>
      </c>
      <c r="Q636" t="n">
        <v>2</v>
      </c>
      <c r="R636" t="inlineStr"/>
      <c r="S636" t="inlineStr"/>
      <c r="T636" t="inlineStr"/>
      <c r="U636" t="inlineStr"/>
      <c r="V636" t="inlineStr"/>
      <c r="W636" t="inlineStr"/>
      <c r="X636" t="inlineStr"/>
      <c r="Y636" t="inlineStr"/>
      <c r="Z636" t="inlineStr"/>
      <c r="AA636" t="inlineStr">
        <is>
          <t>HL</t>
        </is>
      </c>
      <c r="AB636" t="inlineStr">
        <is>
          <t>x</t>
        </is>
      </c>
      <c r="AC636" t="inlineStr"/>
      <c r="AD636" t="inlineStr">
        <is>
          <t>h/E</t>
        </is>
      </c>
      <c r="AE636" t="inlineStr"/>
      <c r="AF636" t="inlineStr"/>
      <c r="AG636" t="inlineStr"/>
      <c r="AH636" t="inlineStr"/>
      <c r="AI636" t="inlineStr"/>
      <c r="AJ636" t="inlineStr">
        <is>
          <t>Pa</t>
        </is>
      </c>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is>
          <t>110</t>
        </is>
      </c>
      <c r="AY636" t="inlineStr"/>
      <c r="AZ636" t="inlineStr"/>
      <c r="BA636" t="inlineStr"/>
      <c r="BB636" t="inlineStr">
        <is>
          <t>n</t>
        </is>
      </c>
      <c r="BC636" t="n">
        <v>0</v>
      </c>
      <c r="BD636" t="inlineStr"/>
      <c r="BE636" t="inlineStr"/>
      <c r="BF636" t="inlineStr"/>
      <c r="BG636" t="inlineStr">
        <is>
          <t>x</t>
        </is>
      </c>
      <c r="BH636" t="inlineStr"/>
      <c r="BI636" t="inlineStr"/>
      <c r="BJ636" t="inlineStr"/>
      <c r="BK636" t="inlineStr">
        <is>
          <t>Schaden stabil</t>
        </is>
      </c>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row>
    <row r="637">
      <c r="A637" t="b">
        <v>1</v>
      </c>
      <c r="B637" t="n">
        <v>592</v>
      </c>
      <c r="C637" t="inlineStr">
        <is>
          <t>L-1532-164689494</t>
        </is>
      </c>
      <c r="D637" t="inlineStr">
        <is>
          <t>997744367</t>
        </is>
      </c>
      <c r="E637" t="inlineStr">
        <is>
          <t>Aal</t>
        </is>
      </c>
      <c r="F637" t="inlineStr">
        <is>
          <t>https://portal.dnb.de/opac.htm?method=simpleSearch&amp;cqlMode=true&amp;query=idn%3D997744367</t>
        </is>
      </c>
      <c r="G637" t="inlineStr">
        <is>
          <t>III 60, 48</t>
        </is>
      </c>
      <c r="H637" t="inlineStr">
        <is>
          <t>III 60, 48</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n">
        <v>0</v>
      </c>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row>
    <row r="638">
      <c r="A638" t="b">
        <v>0</v>
      </c>
      <c r="B638" t="n">
        <v>593</v>
      </c>
      <c r="C638" t="inlineStr">
        <is>
          <t>L-1532-164704965</t>
        </is>
      </c>
      <c r="D638" t="inlineStr">
        <is>
          <t>997758619</t>
        </is>
      </c>
      <c r="E638" t="inlineStr">
        <is>
          <t>Aal</t>
        </is>
      </c>
      <c r="F638" t="inlineStr">
        <is>
          <t>https://portal.dnb.de/opac.htm?method=simpleSearch&amp;cqlMode=true&amp;query=idn%3D997758619</t>
        </is>
      </c>
      <c r="G638" t="inlineStr">
        <is>
          <t>III 60, 48</t>
        </is>
      </c>
      <c r="H638" t="inlineStr">
        <is>
          <t>III 60, 48</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n">
        <v>0</v>
      </c>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row>
    <row r="639">
      <c r="A639" t="b">
        <v>0</v>
      </c>
      <c r="B639" t="inlineStr"/>
      <c r="C639" t="inlineStr"/>
      <c r="D639" t="inlineStr"/>
      <c r="E639" t="inlineStr"/>
      <c r="F639" t="inlineStr"/>
      <c r="G639" t="inlineStr">
        <is>
          <t>III 60, 49</t>
        </is>
      </c>
      <c r="H639" t="inlineStr"/>
      <c r="I639" t="inlineStr">
        <is>
          <t>X</t>
        </is>
      </c>
      <c r="J639" t="inlineStr">
        <is>
          <t>Ledereinband</t>
        </is>
      </c>
      <c r="K639" t="inlineStr">
        <is>
          <t>bis 25 cm</t>
        </is>
      </c>
      <c r="L639" t="inlineStr">
        <is>
          <t>80° bis 110°, einseitig digitalisierbar?</t>
        </is>
      </c>
      <c r="M639" t="inlineStr">
        <is>
          <t>hohler Rücken</t>
        </is>
      </c>
      <c r="N639" t="inlineStr"/>
      <c r="O639" t="inlineStr"/>
      <c r="P639" t="inlineStr"/>
      <c r="Q639" t="n">
        <v>1</v>
      </c>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n">
        <v>0</v>
      </c>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row>
    <row r="640">
      <c r="A640" t="b">
        <v>1</v>
      </c>
      <c r="B640" t="n">
        <v>594</v>
      </c>
      <c r="C640" t="inlineStr">
        <is>
          <t>L-1533-315462140</t>
        </is>
      </c>
      <c r="D640" t="inlineStr">
        <is>
          <t>1066934118</t>
        </is>
      </c>
      <c r="E640" t="inlineStr">
        <is>
          <t>Aaf</t>
        </is>
      </c>
      <c r="F640" t="inlineStr">
        <is>
          <t>https://portal.dnb.de/opac.htm?method=simpleSearch&amp;cqlMode=true&amp;query=idn%3D1066934118</t>
        </is>
      </c>
      <c r="G640" t="inlineStr">
        <is>
          <t>III 60, 50</t>
        </is>
      </c>
      <c r="H640" t="inlineStr">
        <is>
          <t>III 60, 50</t>
        </is>
      </c>
      <c r="I640" t="inlineStr"/>
      <c r="J640" t="inlineStr"/>
      <c r="K640" t="inlineStr">
        <is>
          <t>bis 25 cm</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is>
          <t>HL</t>
        </is>
      </c>
      <c r="AB640" t="inlineStr">
        <is>
          <t>x</t>
        </is>
      </c>
      <c r="AC640" t="inlineStr"/>
      <c r="AD640" t="inlineStr">
        <is>
          <t>h/E</t>
        </is>
      </c>
      <c r="AE640" t="inlineStr"/>
      <c r="AF640" t="inlineStr"/>
      <c r="AG640" t="inlineStr"/>
      <c r="AH640" t="inlineStr"/>
      <c r="AI640" t="inlineStr"/>
      <c r="AJ640" t="inlineStr">
        <is>
          <t>Pa</t>
        </is>
      </c>
      <c r="AK640" t="inlineStr">
        <is>
          <t>x</t>
        </is>
      </c>
      <c r="AL640" t="inlineStr"/>
      <c r="AM640" t="inlineStr"/>
      <c r="AN640" t="inlineStr"/>
      <c r="AO640" t="inlineStr"/>
      <c r="AP640" t="inlineStr"/>
      <c r="AQ640" t="inlineStr"/>
      <c r="AR640" t="inlineStr"/>
      <c r="AS640" t="inlineStr"/>
      <c r="AT640" t="inlineStr"/>
      <c r="AU640" t="inlineStr"/>
      <c r="AV640" t="inlineStr"/>
      <c r="AW640" t="inlineStr"/>
      <c r="AX640" t="inlineStr">
        <is>
          <t>110</t>
        </is>
      </c>
      <c r="AY640" t="inlineStr"/>
      <c r="AZ640" t="inlineStr"/>
      <c r="BA640" t="inlineStr"/>
      <c r="BB640" t="inlineStr">
        <is>
          <t>n</t>
        </is>
      </c>
      <c r="BC640" t="n">
        <v>0</v>
      </c>
      <c r="BD640" t="inlineStr"/>
      <c r="BE640" t="inlineStr"/>
      <c r="BF640" t="inlineStr"/>
      <c r="BG640" t="inlineStr">
        <is>
          <t>x</t>
        </is>
      </c>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row>
    <row r="641">
      <c r="A641" t="b">
        <v>1</v>
      </c>
      <c r="B641" t="n">
        <v>595</v>
      </c>
      <c r="C641" t="inlineStr">
        <is>
          <t>L-1533-315487739</t>
        </is>
      </c>
      <c r="D641" t="inlineStr">
        <is>
          <t>1066957118</t>
        </is>
      </c>
      <c r="E641" t="inlineStr">
        <is>
          <t>Aaf</t>
        </is>
      </c>
      <c r="F641" t="inlineStr">
        <is>
          <t>https://portal.dnb.de/opac.htm?method=simpleSearch&amp;cqlMode=true&amp;query=idn%3D1066957118</t>
        </is>
      </c>
      <c r="G641" t="inlineStr">
        <is>
          <t>III 60, 51</t>
        </is>
      </c>
      <c r="H641" t="inlineStr">
        <is>
          <t>III 60, 51</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n">
        <v>0</v>
      </c>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row>
    <row r="642">
      <c r="A642" t="b">
        <v>1</v>
      </c>
      <c r="B642" t="n">
        <v>596</v>
      </c>
      <c r="C642" t="inlineStr">
        <is>
          <t>L-1533-315487674</t>
        </is>
      </c>
      <c r="D642" t="inlineStr">
        <is>
          <t>1066957053</t>
        </is>
      </c>
      <c r="E642" t="inlineStr">
        <is>
          <t>Aaf</t>
        </is>
      </c>
      <c r="F642" t="inlineStr">
        <is>
          <t>https://portal.dnb.de/opac.htm?method=simpleSearch&amp;cqlMode=true&amp;query=idn%3D1066957053</t>
        </is>
      </c>
      <c r="G642" t="inlineStr">
        <is>
          <t>III 60, 52</t>
        </is>
      </c>
      <c r="H642" t="inlineStr">
        <is>
          <t>III 60, 52</t>
        </is>
      </c>
      <c r="I642" t="inlineStr"/>
      <c r="J642" t="inlineStr">
        <is>
          <t>Halbledereinband, Schließen, erhabene Buchbeschläge</t>
        </is>
      </c>
      <c r="K642" t="inlineStr">
        <is>
          <t>bis 35 cm</t>
        </is>
      </c>
      <c r="L642" t="inlineStr">
        <is>
          <t>80° bis 110°, einseitig digitalisierbar?</t>
        </is>
      </c>
      <c r="M642" t="inlineStr">
        <is>
          <t>fester Rücken mit Schmuckprägung, Schrift bis in den Falz</t>
        </is>
      </c>
      <c r="N642" t="inlineStr"/>
      <c r="O642" t="inlineStr">
        <is>
          <t>Buchschuh</t>
        </is>
      </c>
      <c r="P642" t="inlineStr">
        <is>
          <t>Nein</t>
        </is>
      </c>
      <c r="Q642" t="n">
        <v>1</v>
      </c>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n">
        <v>0</v>
      </c>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row>
    <row r="643">
      <c r="A643" t="b">
        <v>1</v>
      </c>
      <c r="B643" t="n">
        <v>597</v>
      </c>
      <c r="C643" t="inlineStr">
        <is>
          <t>L-1533-315493895</t>
        </is>
      </c>
      <c r="D643" t="inlineStr">
        <is>
          <t>1066963657</t>
        </is>
      </c>
      <c r="E643" t="inlineStr">
        <is>
          <t>AaB</t>
        </is>
      </c>
      <c r="F643" t="inlineStr">
        <is>
          <t>https://portal.dnb.de/opac.htm?method=simpleSearch&amp;cqlMode=true&amp;query=idn%3D1066963657</t>
        </is>
      </c>
      <c r="G643" t="inlineStr">
        <is>
          <t>III 60, 53</t>
        </is>
      </c>
      <c r="H643" t="inlineStr">
        <is>
          <t>III 60, 53</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n">
        <v>0</v>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row>
    <row r="644">
      <c r="A644" t="b">
        <v>1</v>
      </c>
      <c r="B644" t="n">
        <v>598</v>
      </c>
      <c r="C644" t="inlineStr">
        <is>
          <t>L-1533-315470011</t>
        </is>
      </c>
      <c r="D644" t="inlineStr">
        <is>
          <t>1066942382</t>
        </is>
      </c>
      <c r="E644" t="inlineStr">
        <is>
          <t>Aaf</t>
        </is>
      </c>
      <c r="F644" t="inlineStr">
        <is>
          <t>https://portal.dnb.de/opac.htm?method=simpleSearch&amp;cqlMode=true&amp;query=idn%3D1066942382</t>
        </is>
      </c>
      <c r="G644" t="inlineStr">
        <is>
          <t>III 60, 54</t>
        </is>
      </c>
      <c r="H644" t="inlineStr">
        <is>
          <t>III 60, 54</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n">
        <v>0</v>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row>
    <row r="645">
      <c r="A645" t="b">
        <v>0</v>
      </c>
      <c r="B645" t="n">
        <v>599</v>
      </c>
      <c r="C645" t="inlineStr">
        <is>
          <t>L-1533-315491108</t>
        </is>
      </c>
      <c r="D645" t="inlineStr">
        <is>
          <t>1066960615</t>
        </is>
      </c>
      <c r="E645" t="inlineStr"/>
      <c r="F645" t="inlineStr">
        <is>
          <t>https://portal.dnb.de/opac.htm?method=simpleSearch&amp;cqlMode=true&amp;query=idn%3D1066960615</t>
        </is>
      </c>
      <c r="G645" t="inlineStr">
        <is>
          <t>III 60, 55</t>
        </is>
      </c>
      <c r="H645" t="inlineStr"/>
      <c r="I645" t="inlineStr">
        <is>
          <t>X</t>
        </is>
      </c>
      <c r="J645" t="inlineStr">
        <is>
          <t>Ledereinband</t>
        </is>
      </c>
      <c r="K645" t="inlineStr">
        <is>
          <t>bis 25 cm</t>
        </is>
      </c>
      <c r="L645" t="inlineStr">
        <is>
          <t>80° bis 110°, einseitig digitalisierbar?</t>
        </is>
      </c>
      <c r="M645" t="inlineStr">
        <is>
          <t>fester Rücken mit Schmuckprägung</t>
        </is>
      </c>
      <c r="N645" t="inlineStr"/>
      <c r="O645" t="inlineStr"/>
      <c r="P645" t="inlineStr"/>
      <c r="Q645" t="n">
        <v>0</v>
      </c>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n">
        <v>0</v>
      </c>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row>
    <row r="646">
      <c r="A646" t="b">
        <v>1</v>
      </c>
      <c r="B646" t="inlineStr"/>
      <c r="C646" t="inlineStr">
        <is>
          <t>L-9999-414753321</t>
        </is>
      </c>
      <c r="D646" t="inlineStr">
        <is>
          <t>1138249351</t>
        </is>
      </c>
      <c r="E646" t="inlineStr">
        <is>
          <t>Qd</t>
        </is>
      </c>
      <c r="F646" t="inlineStr"/>
      <c r="G646" t="inlineStr">
        <is>
          <t>III 60, 55</t>
        </is>
      </c>
      <c r="H646" t="inlineStr">
        <is>
          <t>III 60, 55</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row>
    <row r="647">
      <c r="A647" t="b">
        <v>0</v>
      </c>
      <c r="B647" t="n">
        <v>664</v>
      </c>
      <c r="C647" t="inlineStr">
        <is>
          <t>L-1529-67853358X</t>
        </is>
      </c>
      <c r="D647" t="inlineStr">
        <is>
          <t>1210937646</t>
        </is>
      </c>
      <c r="E647" t="inlineStr"/>
      <c r="F647" t="inlineStr">
        <is>
          <t>https://portal.dnb.de/opac.htm?method=simpleSearch&amp;cqlMode=true&amp;query=idn%3D1210937646</t>
        </is>
      </c>
      <c r="G647" t="inlineStr">
        <is>
          <t>III 60, 55 (1.angebundenes Werk)</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n">
        <v>0</v>
      </c>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row>
    <row r="648">
      <c r="A648" t="b">
        <v>1</v>
      </c>
      <c r="B648" t="n">
        <v>600</v>
      </c>
      <c r="C648" t="inlineStr">
        <is>
          <t>L-1534-315490365</t>
        </is>
      </c>
      <c r="D648" t="inlineStr">
        <is>
          <t>1066959846</t>
        </is>
      </c>
      <c r="E648" t="inlineStr">
        <is>
          <t>Aaf</t>
        </is>
      </c>
      <c r="F648" t="inlineStr">
        <is>
          <t>https://portal.dnb.de/opac.htm?method=simpleSearch&amp;cqlMode=true&amp;query=idn%3D1066959846</t>
        </is>
      </c>
      <c r="G648" t="inlineStr">
        <is>
          <t>III 60, 56</t>
        </is>
      </c>
      <c r="H648" t="inlineStr">
        <is>
          <t>III 60, 56</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n">
        <v>0</v>
      </c>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row>
    <row r="649">
      <c r="A649" t="b">
        <v>1</v>
      </c>
      <c r="B649" t="n">
        <v>601</v>
      </c>
      <c r="C649" t="inlineStr">
        <is>
          <t>L-1535-315490373</t>
        </is>
      </c>
      <c r="D649" t="inlineStr">
        <is>
          <t>1066959854</t>
        </is>
      </c>
      <c r="E649" t="inlineStr">
        <is>
          <t>AaB</t>
        </is>
      </c>
      <c r="F649" t="inlineStr">
        <is>
          <t>https://portal.dnb.de/opac.htm?method=simpleSearch&amp;cqlMode=true&amp;query=idn%3D1066959854</t>
        </is>
      </c>
      <c r="G649" t="inlineStr">
        <is>
          <t>III 60, 57</t>
        </is>
      </c>
      <c r="H649" t="inlineStr">
        <is>
          <t>III 60, 57</t>
        </is>
      </c>
      <c r="I649" t="inlineStr">
        <is>
          <t>X</t>
        </is>
      </c>
      <c r="J649" t="inlineStr">
        <is>
          <t>Papier- oder Pappeinband, Schließen, erhabene Buchbeschläge</t>
        </is>
      </c>
      <c r="K649" t="inlineStr">
        <is>
          <t>bis 35 cm</t>
        </is>
      </c>
      <c r="L649" t="inlineStr">
        <is>
          <t>180°</t>
        </is>
      </c>
      <c r="M649" t="inlineStr">
        <is>
          <t>hohler Rücken</t>
        </is>
      </c>
      <c r="N649" t="inlineStr"/>
      <c r="O649" t="inlineStr">
        <is>
          <t>Buchschuh</t>
        </is>
      </c>
      <c r="P649" t="inlineStr">
        <is>
          <t>Nein</t>
        </is>
      </c>
      <c r="Q649" t="n">
        <v>0</v>
      </c>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n">
        <v>0</v>
      </c>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row>
    <row r="650">
      <c r="A650" t="b">
        <v>1</v>
      </c>
      <c r="B650" t="n">
        <v>602</v>
      </c>
      <c r="C650" t="inlineStr">
        <is>
          <t>L-1535-315492929</t>
        </is>
      </c>
      <c r="D650" t="inlineStr">
        <is>
          <t>106696257X</t>
        </is>
      </c>
      <c r="E650" t="inlineStr">
        <is>
          <t>Aaf</t>
        </is>
      </c>
      <c r="F650" t="inlineStr">
        <is>
          <t>https://portal.dnb.de/opac.htm?method=simpleSearch&amp;cqlMode=true&amp;query=idn%3D106696257X</t>
        </is>
      </c>
      <c r="G650" t="inlineStr">
        <is>
          <t>III 60, 58</t>
        </is>
      </c>
      <c r="H650" t="inlineStr">
        <is>
          <t>III 60, 58</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n">
        <v>0</v>
      </c>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row>
    <row r="651">
      <c r="A651" t="b">
        <v>1</v>
      </c>
      <c r="B651" t="n">
        <v>603</v>
      </c>
      <c r="C651" t="inlineStr">
        <is>
          <t>L-1537-315492953</t>
        </is>
      </c>
      <c r="D651" t="inlineStr">
        <is>
          <t>106696260X</t>
        </is>
      </c>
      <c r="E651" t="inlineStr">
        <is>
          <t>Aaf</t>
        </is>
      </c>
      <c r="F651" t="inlineStr">
        <is>
          <t>https://portal.dnb.de/opac.htm?method=simpleSearch&amp;cqlMode=true&amp;query=idn%3D106696260X</t>
        </is>
      </c>
      <c r="G651" t="inlineStr">
        <is>
          <t>III 60, 59</t>
        </is>
      </c>
      <c r="H651" t="inlineStr">
        <is>
          <t>III 60, 59</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n">
        <v>0</v>
      </c>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row>
    <row r="652">
      <c r="A652" t="b">
        <v>1</v>
      </c>
      <c r="B652" t="n">
        <v>604</v>
      </c>
      <c r="C652" t="inlineStr">
        <is>
          <t>L-1537-315468831</t>
        </is>
      </c>
      <c r="D652" t="inlineStr">
        <is>
          <t>1066941106</t>
        </is>
      </c>
      <c r="E652" t="inlineStr">
        <is>
          <t>Aaf</t>
        </is>
      </c>
      <c r="F652" t="inlineStr">
        <is>
          <t>https://portal.dnb.de/opac.htm?method=simpleSearch&amp;cqlMode=true&amp;query=idn%3D1066941106</t>
        </is>
      </c>
      <c r="G652" t="inlineStr">
        <is>
          <t>III 60, 60</t>
        </is>
      </c>
      <c r="H652" t="inlineStr">
        <is>
          <t>III 60, 60</t>
        </is>
      </c>
      <c r="I652" t="inlineStr">
        <is>
          <t>X</t>
        </is>
      </c>
      <c r="J652" t="inlineStr">
        <is>
          <t>Papier- oder Pappeinband</t>
        </is>
      </c>
      <c r="K652" t="inlineStr">
        <is>
          <t>bis 25 cm</t>
        </is>
      </c>
      <c r="L652" t="inlineStr">
        <is>
          <t>180°</t>
        </is>
      </c>
      <c r="M652" t="inlineStr">
        <is>
          <t>hohler Rücken</t>
        </is>
      </c>
      <c r="N652" t="inlineStr"/>
      <c r="O652" t="inlineStr"/>
      <c r="P652" t="inlineStr"/>
      <c r="Q652" t="n">
        <v>0</v>
      </c>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n">
        <v>0</v>
      </c>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row>
    <row r="653">
      <c r="A653" t="b">
        <v>1</v>
      </c>
      <c r="B653" t="n">
        <v>605</v>
      </c>
      <c r="C653" t="inlineStr">
        <is>
          <t>L-1537-315492716</t>
        </is>
      </c>
      <c r="D653" t="inlineStr">
        <is>
          <t>1066962316</t>
        </is>
      </c>
      <c r="E653" t="inlineStr">
        <is>
          <t>Aaf</t>
        </is>
      </c>
      <c r="F653" t="inlineStr">
        <is>
          <t>https://portal.dnb.de/opac.htm?method=simpleSearch&amp;cqlMode=true&amp;query=idn%3D1066962316</t>
        </is>
      </c>
      <c r="G653" t="inlineStr">
        <is>
          <t>III 60, 61</t>
        </is>
      </c>
      <c r="H653" t="inlineStr">
        <is>
          <t>III 60, 61</t>
        </is>
      </c>
      <c r="I653" t="inlineStr"/>
      <c r="J653" t="inlineStr"/>
      <c r="K653" t="inlineStr">
        <is>
          <t>bis 35 cm</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is>
          <t>HPg</t>
        </is>
      </c>
      <c r="AB653" t="inlineStr"/>
      <c r="AC653" t="inlineStr"/>
      <c r="AD653" t="inlineStr">
        <is>
          <t>h/E</t>
        </is>
      </c>
      <c r="AE653" t="inlineStr"/>
      <c r="AF653" t="inlineStr"/>
      <c r="AG653" t="inlineStr"/>
      <c r="AH653" t="inlineStr"/>
      <c r="AI653" t="inlineStr"/>
      <c r="AJ653" t="inlineStr">
        <is>
          <t>Pa</t>
        </is>
      </c>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is>
          <t>110</t>
        </is>
      </c>
      <c r="AY653" t="inlineStr"/>
      <c r="AZ653" t="inlineStr"/>
      <c r="BA653" t="inlineStr"/>
      <c r="BB653" t="inlineStr">
        <is>
          <t>ja vor</t>
        </is>
      </c>
      <c r="BC653" t="n">
        <v>0.5</v>
      </c>
      <c r="BD653" t="inlineStr"/>
      <c r="BE653" t="inlineStr"/>
      <c r="BF653" t="inlineStr"/>
      <c r="BG653" t="inlineStr"/>
      <c r="BH653" t="inlineStr"/>
      <c r="BI653" t="inlineStr"/>
      <c r="BJ653" t="inlineStr"/>
      <c r="BK653" t="inlineStr"/>
      <c r="BL653" t="inlineStr"/>
      <c r="BM653" t="inlineStr"/>
      <c r="BN653" t="inlineStr">
        <is>
          <t>x</t>
        </is>
      </c>
      <c r="BO653" t="inlineStr"/>
      <c r="BP653" t="inlineStr">
        <is>
          <t>x</t>
        </is>
      </c>
      <c r="BQ653" t="inlineStr"/>
      <c r="BR653" t="inlineStr"/>
      <c r="BS653" t="inlineStr"/>
      <c r="BT653" t="inlineStr"/>
      <c r="BU653" t="inlineStr"/>
      <c r="BV653" t="inlineStr"/>
      <c r="BW653" t="inlineStr"/>
      <c r="BX653" t="inlineStr"/>
      <c r="BY653" t="inlineStr"/>
      <c r="BZ653" t="inlineStr"/>
      <c r="CA653" t="n">
        <v>0.5</v>
      </c>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row>
    <row r="654">
      <c r="A654" t="b">
        <v>1</v>
      </c>
      <c r="B654" t="n">
        <v>606</v>
      </c>
      <c r="C654" t="inlineStr">
        <is>
          <t>L-1537-315316721</t>
        </is>
      </c>
      <c r="D654" t="inlineStr">
        <is>
          <t>1066857881</t>
        </is>
      </c>
      <c r="E654" t="inlineStr">
        <is>
          <t>Aaf</t>
        </is>
      </c>
      <c r="F654" t="inlineStr">
        <is>
          <t>https://portal.dnb.de/opac.htm?method=simpleSearch&amp;cqlMode=true&amp;query=idn%3D1066857881</t>
        </is>
      </c>
      <c r="G654" t="inlineStr">
        <is>
          <t>III 60, 62</t>
        </is>
      </c>
      <c r="H654" t="inlineStr">
        <is>
          <t>III 60, 62</t>
        </is>
      </c>
      <c r="I654" t="inlineStr">
        <is>
          <t>X</t>
        </is>
      </c>
      <c r="J654" t="inlineStr">
        <is>
          <t>Gewebeeinband</t>
        </is>
      </c>
      <c r="K654" t="inlineStr">
        <is>
          <t>bis 35 cm</t>
        </is>
      </c>
      <c r="L654" t="inlineStr">
        <is>
          <t>80° bis 110°, einseitig digitalisierbar?</t>
        </is>
      </c>
      <c r="M654" t="inlineStr">
        <is>
          <t>fester Rücken mit Schmuckprägung</t>
        </is>
      </c>
      <c r="N654" t="inlineStr"/>
      <c r="O654" t="inlineStr"/>
      <c r="P654" t="inlineStr"/>
      <c r="Q654" t="n">
        <v>1</v>
      </c>
      <c r="R654" t="inlineStr"/>
      <c r="S654" t="inlineStr">
        <is>
          <t>enth. Blindlagen</t>
        </is>
      </c>
      <c r="T654" t="inlineStr"/>
      <c r="U654" t="inlineStr"/>
      <c r="V654" t="inlineStr"/>
      <c r="W654" t="inlineStr"/>
      <c r="X654" t="inlineStr"/>
      <c r="Y654" t="inlineStr"/>
      <c r="Z654" t="inlineStr"/>
      <c r="AA654" t="inlineStr">
        <is>
          <t>G</t>
        </is>
      </c>
      <c r="AB654" t="inlineStr">
        <is>
          <t>x</t>
        </is>
      </c>
      <c r="AC654" t="inlineStr"/>
      <c r="AD654" t="inlineStr">
        <is>
          <t>h/E</t>
        </is>
      </c>
      <c r="AE654" t="inlineStr"/>
      <c r="AF654" t="inlineStr"/>
      <c r="AG654" t="inlineStr"/>
      <c r="AH654" t="inlineStr"/>
      <c r="AI654" t="inlineStr"/>
      <c r="AJ654" t="inlineStr">
        <is>
          <t>Pa</t>
        </is>
      </c>
      <c r="AK654" t="inlineStr">
        <is>
          <t>x</t>
        </is>
      </c>
      <c r="AL654" t="inlineStr"/>
      <c r="AM654" t="inlineStr"/>
      <c r="AN654" t="inlineStr"/>
      <c r="AO654" t="inlineStr"/>
      <c r="AP654" t="inlineStr"/>
      <c r="AQ654" t="inlineStr"/>
      <c r="AR654" t="inlineStr"/>
      <c r="AS654" t="inlineStr"/>
      <c r="AT654" t="inlineStr"/>
      <c r="AU654" t="inlineStr"/>
      <c r="AV654" t="inlineStr"/>
      <c r="AW654" t="inlineStr"/>
      <c r="AX654" t="inlineStr">
        <is>
          <t>110</t>
        </is>
      </c>
      <c r="AY654" t="inlineStr"/>
      <c r="AZ654" t="inlineStr"/>
      <c r="BA654" t="inlineStr"/>
      <c r="BB654" t="inlineStr">
        <is>
          <t>n</t>
        </is>
      </c>
      <c r="BC654" t="n">
        <v>0</v>
      </c>
      <c r="BD654" t="inlineStr"/>
      <c r="BE654" t="inlineStr"/>
      <c r="BF654" t="inlineStr"/>
      <c r="BG654" t="inlineStr"/>
      <c r="BH654" t="inlineStr"/>
      <c r="BI654" t="inlineStr"/>
      <c r="BJ654" t="inlineStr"/>
      <c r="BK654" t="inlineStr">
        <is>
          <t>Schaden stabil</t>
        </is>
      </c>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row>
    <row r="655">
      <c r="A655" t="b">
        <v>1</v>
      </c>
      <c r="B655" t="n">
        <v>607</v>
      </c>
      <c r="C655" t="inlineStr">
        <is>
          <t>L-1539-315493097</t>
        </is>
      </c>
      <c r="D655" t="inlineStr">
        <is>
          <t>1066962766</t>
        </is>
      </c>
      <c r="E655" t="inlineStr">
        <is>
          <t>AaB</t>
        </is>
      </c>
      <c r="F655" t="inlineStr">
        <is>
          <t>https://portal.dnb.de/opac.htm?method=simpleSearch&amp;cqlMode=true&amp;query=idn%3D1066962766</t>
        </is>
      </c>
      <c r="G655" t="inlineStr">
        <is>
          <t>III 60, 63</t>
        </is>
      </c>
      <c r="H655" t="inlineStr">
        <is>
          <t>III 60, 63</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n">
        <v>0</v>
      </c>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row>
    <row r="656">
      <c r="A656" t="b">
        <v>1</v>
      </c>
      <c r="B656" t="n">
        <v>608</v>
      </c>
      <c r="C656" t="inlineStr">
        <is>
          <t>L-1540-315493453</t>
        </is>
      </c>
      <c r="D656" t="inlineStr">
        <is>
          <t>1066963177</t>
        </is>
      </c>
      <c r="E656" t="inlineStr">
        <is>
          <t>Aaf</t>
        </is>
      </c>
      <c r="F656" t="inlineStr">
        <is>
          <t>https://portal.dnb.de/opac.htm?method=simpleSearch&amp;cqlMode=true&amp;query=idn%3D1066963177</t>
        </is>
      </c>
      <c r="G656" t="inlineStr">
        <is>
          <t>III 60, 64</t>
        </is>
      </c>
      <c r="H656" t="inlineStr">
        <is>
          <t>III 60, 64</t>
        </is>
      </c>
      <c r="I656" t="inlineStr">
        <is>
          <t>X</t>
        </is>
      </c>
      <c r="J656" t="inlineStr">
        <is>
          <t>Halbledereinband, Schließen, erhabene Buchbeschläge</t>
        </is>
      </c>
      <c r="K656" t="inlineStr">
        <is>
          <t>bis 25 cm</t>
        </is>
      </c>
      <c r="L656" t="inlineStr">
        <is>
          <t>180°</t>
        </is>
      </c>
      <c r="M656" t="inlineStr">
        <is>
          <t>hohler Rücken</t>
        </is>
      </c>
      <c r="N656" t="inlineStr"/>
      <c r="O656" t="inlineStr">
        <is>
          <t>Buchschuh</t>
        </is>
      </c>
      <c r="P656" t="inlineStr">
        <is>
          <t>Nein</t>
        </is>
      </c>
      <c r="Q656" t="n">
        <v>1</v>
      </c>
      <c r="R656" t="inlineStr"/>
      <c r="S656" t="inlineStr">
        <is>
          <t>enth. Blindlagen</t>
        </is>
      </c>
      <c r="T656" t="inlineStr"/>
      <c r="U656" t="inlineStr"/>
      <c r="V656" t="inlineStr"/>
      <c r="W656" t="inlineStr"/>
      <c r="X656" t="inlineStr"/>
      <c r="Y656" t="inlineStr"/>
      <c r="Z656" t="inlineStr"/>
      <c r="AA656" t="inlineStr">
        <is>
          <t>HL</t>
        </is>
      </c>
      <c r="AB656" t="inlineStr">
        <is>
          <t>x</t>
        </is>
      </c>
      <c r="AC656" t="inlineStr"/>
      <c r="AD656" t="inlineStr">
        <is>
          <t>h/E</t>
        </is>
      </c>
      <c r="AE656" t="inlineStr"/>
      <c r="AF656" t="inlineStr">
        <is>
          <t>x</t>
        </is>
      </c>
      <c r="AG656" t="inlineStr"/>
      <c r="AH656" t="inlineStr"/>
      <c r="AI656" t="inlineStr"/>
      <c r="AJ656" t="inlineStr">
        <is>
          <t>Pa</t>
        </is>
      </c>
      <c r="AK656" t="inlineStr">
        <is>
          <t>x</t>
        </is>
      </c>
      <c r="AL656" t="inlineStr"/>
      <c r="AM656" t="inlineStr"/>
      <c r="AN656" t="inlineStr"/>
      <c r="AO656" t="inlineStr"/>
      <c r="AP656" t="inlineStr"/>
      <c r="AQ656" t="inlineStr"/>
      <c r="AR656" t="inlineStr"/>
      <c r="AS656" t="inlineStr"/>
      <c r="AT656" t="inlineStr"/>
      <c r="AU656" t="inlineStr"/>
      <c r="AV656" t="inlineStr"/>
      <c r="AW656" t="inlineStr"/>
      <c r="AX656" t="inlineStr">
        <is>
          <t>80</t>
        </is>
      </c>
      <c r="AY656" t="inlineStr"/>
      <c r="AZ656" t="inlineStr"/>
      <c r="BA656" t="inlineStr"/>
      <c r="BB656" t="inlineStr">
        <is>
          <t>n</t>
        </is>
      </c>
      <c r="BC656" t="n">
        <v>0</v>
      </c>
      <c r="BD656" t="inlineStr"/>
      <c r="BE656" t="inlineStr"/>
      <c r="BF656" t="inlineStr"/>
      <c r="BG656" t="inlineStr">
        <is>
          <t>x</t>
        </is>
      </c>
      <c r="BH656" t="inlineStr"/>
      <c r="BI656" t="inlineStr"/>
      <c r="BJ656" t="inlineStr"/>
      <c r="BK656" t="inlineStr">
        <is>
          <t>Schaden stabil, Umschlag trotzt Buchschuh</t>
        </is>
      </c>
      <c r="BL656" t="inlineStr"/>
      <c r="BM656" t="inlineStr">
        <is>
          <t>Umschlag (Leder pudert)</t>
        </is>
      </c>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row>
    <row r="657">
      <c r="A657" t="b">
        <v>1</v>
      </c>
      <c r="B657" t="n">
        <v>609</v>
      </c>
      <c r="C657" t="inlineStr">
        <is>
          <t>L-1540-315487429</t>
        </is>
      </c>
      <c r="D657" t="inlineStr">
        <is>
          <t>1066956812</t>
        </is>
      </c>
      <c r="E657" t="inlineStr">
        <is>
          <t>Aaf</t>
        </is>
      </c>
      <c r="F657" t="inlineStr">
        <is>
          <t>https://portal.dnb.de/opac.htm?method=simpleSearch&amp;cqlMode=true&amp;query=idn%3D1066956812</t>
        </is>
      </c>
      <c r="G657" t="inlineStr">
        <is>
          <t>III 60, 65</t>
        </is>
      </c>
      <c r="H657" t="inlineStr">
        <is>
          <t>III 60, 65</t>
        </is>
      </c>
      <c r="I657" t="inlineStr">
        <is>
          <t>X</t>
        </is>
      </c>
      <c r="J657" t="inlineStr">
        <is>
          <t>Halbledereinband, Schließen, erhabene Buchbeschläge</t>
        </is>
      </c>
      <c r="K657" t="inlineStr">
        <is>
          <t>bis 25 cm</t>
        </is>
      </c>
      <c r="L657" t="inlineStr">
        <is>
          <t>180°</t>
        </is>
      </c>
      <c r="M657" t="inlineStr">
        <is>
          <t>hohler Rücken</t>
        </is>
      </c>
      <c r="N657" t="inlineStr"/>
      <c r="O657" t="inlineStr">
        <is>
          <t>Buchschuh</t>
        </is>
      </c>
      <c r="P657" t="inlineStr">
        <is>
          <t>Nein</t>
        </is>
      </c>
      <c r="Q657" t="n">
        <v>1</v>
      </c>
      <c r="R657" t="inlineStr"/>
      <c r="S657" t="inlineStr">
        <is>
          <t>enth. Blindlagen</t>
        </is>
      </c>
      <c r="T657" t="inlineStr"/>
      <c r="U657" t="inlineStr"/>
      <c r="V657" t="inlineStr"/>
      <c r="W657" t="inlineStr"/>
      <c r="X657" t="inlineStr"/>
      <c r="Y657" t="inlineStr"/>
      <c r="Z657" t="inlineStr"/>
      <c r="AA657" t="inlineStr">
        <is>
          <t>HL</t>
        </is>
      </c>
      <c r="AB657" t="inlineStr">
        <is>
          <t>x</t>
        </is>
      </c>
      <c r="AC657" t="inlineStr"/>
      <c r="AD657" t="inlineStr">
        <is>
          <t>h/E</t>
        </is>
      </c>
      <c r="AE657" t="inlineStr"/>
      <c r="AF657" t="inlineStr">
        <is>
          <t>x</t>
        </is>
      </c>
      <c r="AG657" t="inlineStr"/>
      <c r="AH657" t="inlineStr"/>
      <c r="AI657" t="inlineStr"/>
      <c r="AJ657" t="inlineStr">
        <is>
          <t>Pa</t>
        </is>
      </c>
      <c r="AK657" t="inlineStr">
        <is>
          <t>x</t>
        </is>
      </c>
      <c r="AL657" t="inlineStr"/>
      <c r="AM657" t="inlineStr"/>
      <c r="AN657" t="inlineStr"/>
      <c r="AO657" t="inlineStr"/>
      <c r="AP657" t="inlineStr"/>
      <c r="AQ657" t="inlineStr"/>
      <c r="AR657" t="inlineStr"/>
      <c r="AS657" t="inlineStr"/>
      <c r="AT657" t="inlineStr"/>
      <c r="AU657" t="inlineStr"/>
      <c r="AV657" t="inlineStr"/>
      <c r="AW657" t="inlineStr"/>
      <c r="AX657" t="inlineStr">
        <is>
          <t>80</t>
        </is>
      </c>
      <c r="AY657" t="inlineStr"/>
      <c r="AZ657" t="inlineStr"/>
      <c r="BA657" t="inlineStr"/>
      <c r="BB657" t="inlineStr">
        <is>
          <t>n</t>
        </is>
      </c>
      <c r="BC657" t="n">
        <v>0</v>
      </c>
      <c r="BD657" t="inlineStr"/>
      <c r="BE657" t="inlineStr"/>
      <c r="BF657" t="inlineStr"/>
      <c r="BG657" t="inlineStr">
        <is>
          <t>x</t>
        </is>
      </c>
      <c r="BH657" t="inlineStr"/>
      <c r="BI657" t="inlineStr"/>
      <c r="BJ657" t="inlineStr"/>
      <c r="BK657" t="inlineStr">
        <is>
          <t>Schaden stabil, Umschlag trotzt Buchschuh</t>
        </is>
      </c>
      <c r="BL657" t="inlineStr"/>
      <c r="BM657" t="inlineStr">
        <is>
          <t>Umschlag (Leder pudert)</t>
        </is>
      </c>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row>
    <row r="658">
      <c r="A658" t="b">
        <v>1</v>
      </c>
      <c r="B658" t="n">
        <v>610</v>
      </c>
      <c r="C658" t="inlineStr">
        <is>
          <t>L-1540-315331186</t>
        </is>
      </c>
      <c r="D658" t="inlineStr">
        <is>
          <t>1066873380</t>
        </is>
      </c>
      <c r="E658" t="inlineStr">
        <is>
          <t>Aaf</t>
        </is>
      </c>
      <c r="F658" t="inlineStr">
        <is>
          <t>https://portal.dnb.de/opac.htm?method=simpleSearch&amp;cqlMode=true&amp;query=idn%3D1066873380</t>
        </is>
      </c>
      <c r="G658" t="inlineStr">
        <is>
          <t>III 60, 66</t>
        </is>
      </c>
      <c r="H658" t="inlineStr">
        <is>
          <t>III 60, 66</t>
        </is>
      </c>
      <c r="I658" t="inlineStr">
        <is>
          <t>X</t>
        </is>
      </c>
      <c r="J658" t="inlineStr">
        <is>
          <t>Halbpergamentband</t>
        </is>
      </c>
      <c r="K658" t="inlineStr">
        <is>
          <t>bis 25 cm</t>
        </is>
      </c>
      <c r="L658" t="inlineStr">
        <is>
          <t>80° bis 110°, einseitig digitalisierbar?</t>
        </is>
      </c>
      <c r="M658" t="inlineStr">
        <is>
          <t>fester Rücken mit Schmuckprägung</t>
        </is>
      </c>
      <c r="N658" t="inlineStr"/>
      <c r="O658" t="inlineStr"/>
      <c r="P658" t="inlineStr"/>
      <c r="Q658" t="n">
        <v>0</v>
      </c>
      <c r="R658" t="inlineStr"/>
      <c r="S658" t="inlineStr">
        <is>
          <t>enth. Blindlagen</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n">
        <v>0</v>
      </c>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row>
    <row r="659">
      <c r="A659" t="b">
        <v>1</v>
      </c>
      <c r="B659" t="n">
        <v>611</v>
      </c>
      <c r="C659" t="inlineStr">
        <is>
          <t>L-1541-164689737</t>
        </is>
      </c>
      <c r="D659" t="inlineStr">
        <is>
          <t>997744677</t>
        </is>
      </c>
      <c r="E659" t="inlineStr">
        <is>
          <t>Aal</t>
        </is>
      </c>
      <c r="F659" t="inlineStr">
        <is>
          <t>https://portal.dnb.de/opac.htm?method=simpleSearch&amp;cqlMode=true&amp;query=idn%3D997744677</t>
        </is>
      </c>
      <c r="G659" t="inlineStr">
        <is>
          <t>III 60, 67</t>
        </is>
      </c>
      <c r="H659" t="inlineStr">
        <is>
          <t>III 60, 67</t>
        </is>
      </c>
      <c r="I659" t="inlineStr">
        <is>
          <t>X</t>
        </is>
      </c>
      <c r="J659" t="inlineStr">
        <is>
          <t>Gewebeeinband</t>
        </is>
      </c>
      <c r="K659" t="inlineStr">
        <is>
          <t>bis 35 cm</t>
        </is>
      </c>
      <c r="L659" t="inlineStr">
        <is>
          <t>180°</t>
        </is>
      </c>
      <c r="M659" t="inlineStr">
        <is>
          <t>fester Rücken mit Schmuckprägung</t>
        </is>
      </c>
      <c r="N659" t="inlineStr"/>
      <c r="O659" t="inlineStr"/>
      <c r="P659" t="inlineStr"/>
      <c r="Q659" t="n">
        <v>1</v>
      </c>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n">
        <v>0</v>
      </c>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row>
    <row r="660">
      <c r="A660" t="b">
        <v>1</v>
      </c>
      <c r="B660" t="n">
        <v>612</v>
      </c>
      <c r="C660" t="inlineStr">
        <is>
          <t>L-1541-315493437</t>
        </is>
      </c>
      <c r="D660" t="inlineStr">
        <is>
          <t>1066963150</t>
        </is>
      </c>
      <c r="E660" t="inlineStr">
        <is>
          <t>Aaf</t>
        </is>
      </c>
      <c r="F660" t="inlineStr">
        <is>
          <t>https://portal.dnb.de/opac.htm?method=simpleSearch&amp;cqlMode=true&amp;query=idn%3D1066963150</t>
        </is>
      </c>
      <c r="G660" t="inlineStr">
        <is>
          <t>III 60, 68</t>
        </is>
      </c>
      <c r="H660" t="inlineStr">
        <is>
          <t>III 60, 68</t>
        </is>
      </c>
      <c r="I660" t="inlineStr">
        <is>
          <t>X</t>
        </is>
      </c>
      <c r="J660" t="inlineStr">
        <is>
          <t>Ledereinband</t>
        </is>
      </c>
      <c r="K660" t="inlineStr">
        <is>
          <t>bis 25 cm</t>
        </is>
      </c>
      <c r="L660" t="inlineStr">
        <is>
          <t>80° bis 110°, einseitig digitalisierbar?</t>
        </is>
      </c>
      <c r="M660" t="inlineStr">
        <is>
          <t>fester Rücken mit Schmuckprägung</t>
        </is>
      </c>
      <c r="N660" t="inlineStr"/>
      <c r="O660" t="inlineStr"/>
      <c r="P660" t="inlineStr"/>
      <c r="Q660" t="n">
        <v>1</v>
      </c>
      <c r="R660" t="inlineStr"/>
      <c r="S660" t="inlineStr">
        <is>
          <t>enth. Blindlagen</t>
        </is>
      </c>
      <c r="T660" t="inlineStr"/>
      <c r="U660" t="inlineStr"/>
      <c r="V660" t="inlineStr"/>
      <c r="W660" t="inlineStr"/>
      <c r="X660" t="inlineStr"/>
      <c r="Y660" t="inlineStr"/>
      <c r="Z660" t="inlineStr">
        <is>
          <t>x</t>
        </is>
      </c>
      <c r="AA660" t="inlineStr">
        <is>
          <t>L</t>
        </is>
      </c>
      <c r="AB660" t="inlineStr"/>
      <c r="AC660" t="inlineStr">
        <is>
          <t>x</t>
        </is>
      </c>
      <c r="AD660" t="inlineStr"/>
      <c r="AE660" t="inlineStr"/>
      <c r="AF660" t="inlineStr"/>
      <c r="AG660" t="inlineStr"/>
      <c r="AH660" t="inlineStr"/>
      <c r="AI660" t="inlineStr"/>
      <c r="AJ660" t="inlineStr">
        <is>
          <t>Pa</t>
        </is>
      </c>
      <c r="AK660" t="inlineStr">
        <is>
          <t>x</t>
        </is>
      </c>
      <c r="AL660" t="inlineStr"/>
      <c r="AM660" t="inlineStr"/>
      <c r="AN660" t="inlineStr"/>
      <c r="AO660" t="inlineStr"/>
      <c r="AP660" t="inlineStr"/>
      <c r="AQ660" t="inlineStr"/>
      <c r="AR660" t="inlineStr"/>
      <c r="AS660" t="inlineStr"/>
      <c r="AT660" t="inlineStr"/>
      <c r="AU660" t="inlineStr"/>
      <c r="AV660" t="inlineStr"/>
      <c r="AW660" t="inlineStr"/>
      <c r="AX660" t="inlineStr">
        <is>
          <t>110</t>
        </is>
      </c>
      <c r="AY660" t="inlineStr"/>
      <c r="AZ660" t="inlineStr"/>
      <c r="BA660" t="inlineStr"/>
      <c r="BB660" t="inlineStr">
        <is>
          <t>n</t>
        </is>
      </c>
      <c r="BC660" t="n">
        <v>0</v>
      </c>
      <c r="BD660" t="inlineStr"/>
      <c r="BE660" t="inlineStr"/>
      <c r="BF660" t="inlineStr"/>
      <c r="BG660" t="inlineStr"/>
      <c r="BH660" t="inlineStr"/>
      <c r="BI660" t="inlineStr"/>
      <c r="BJ660" t="inlineStr"/>
      <c r="BK660" t="inlineStr">
        <is>
          <t>Schaden stabil</t>
        </is>
      </c>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row>
    <row r="661">
      <c r="A661" t="b">
        <v>1</v>
      </c>
      <c r="B661" t="n">
        <v>613</v>
      </c>
      <c r="C661" t="inlineStr">
        <is>
          <t>L-1541-315487666</t>
        </is>
      </c>
      <c r="D661" t="inlineStr">
        <is>
          <t>1066957045</t>
        </is>
      </c>
      <c r="E661" t="inlineStr">
        <is>
          <t>Aaf</t>
        </is>
      </c>
      <c r="F661" t="inlineStr">
        <is>
          <t>https://portal.dnb.de/opac.htm?method=simpleSearch&amp;cqlMode=true&amp;query=idn%3D1066957045</t>
        </is>
      </c>
      <c r="G661" t="inlineStr">
        <is>
          <t>III 60, 69</t>
        </is>
      </c>
      <c r="H661" t="inlineStr">
        <is>
          <t>III 60, 69</t>
        </is>
      </c>
      <c r="I661" t="inlineStr">
        <is>
          <t>X</t>
        </is>
      </c>
      <c r="J661" t="inlineStr">
        <is>
          <t>Halbledereinband</t>
        </is>
      </c>
      <c r="K661" t="inlineStr">
        <is>
          <t>bis 35 cm</t>
        </is>
      </c>
      <c r="L661" t="inlineStr">
        <is>
          <t>80° bis 110°, einseitig digitalisierbar?</t>
        </is>
      </c>
      <c r="M661" t="inlineStr">
        <is>
          <t>hohler Rücken</t>
        </is>
      </c>
      <c r="N661" t="inlineStr"/>
      <c r="O661" t="inlineStr"/>
      <c r="P661" t="inlineStr"/>
      <c r="Q661" t="n">
        <v>0</v>
      </c>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n">
        <v>0</v>
      </c>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row>
    <row r="662">
      <c r="A662" t="b">
        <v>1</v>
      </c>
      <c r="B662" t="n">
        <v>614</v>
      </c>
      <c r="C662" t="inlineStr">
        <is>
          <t>L-1542-315325887</t>
        </is>
      </c>
      <c r="D662" t="inlineStr">
        <is>
          <t>1066867704</t>
        </is>
      </c>
      <c r="E662" t="inlineStr">
        <is>
          <t>AaB</t>
        </is>
      </c>
      <c r="F662" t="inlineStr">
        <is>
          <t>https://portal.dnb.de/opac.htm?method=simpleSearch&amp;cqlMode=true&amp;query=idn%3D1066867704</t>
        </is>
      </c>
      <c r="G662" t="inlineStr">
        <is>
          <t>III 60, 70</t>
        </is>
      </c>
      <c r="H662" t="inlineStr">
        <is>
          <t>III 60, 70</t>
        </is>
      </c>
      <c r="I662" t="inlineStr">
        <is>
          <t>X</t>
        </is>
      </c>
      <c r="J662" t="inlineStr">
        <is>
          <t>Halbgewebeband</t>
        </is>
      </c>
      <c r="K662" t="inlineStr">
        <is>
          <t>bis 35 cm</t>
        </is>
      </c>
      <c r="L662" t="inlineStr">
        <is>
          <t>180°</t>
        </is>
      </c>
      <c r="M662" t="inlineStr">
        <is>
          <t>hohler Rücken</t>
        </is>
      </c>
      <c r="N662" t="inlineStr"/>
      <c r="O662" t="inlineStr"/>
      <c r="P662" t="inlineStr"/>
      <c r="Q662" t="n">
        <v>0</v>
      </c>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n">
        <v>0</v>
      </c>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row>
    <row r="663">
      <c r="A663" t="b">
        <v>1</v>
      </c>
      <c r="B663" t="n">
        <v>615</v>
      </c>
      <c r="C663" t="inlineStr">
        <is>
          <t>L-1544-315063092</t>
        </is>
      </c>
      <c r="D663" t="inlineStr">
        <is>
          <t>1066674566</t>
        </is>
      </c>
      <c r="E663" t="inlineStr">
        <is>
          <t>Aaf</t>
        </is>
      </c>
      <c r="F663" t="inlineStr">
        <is>
          <t>https://portal.dnb.de/opac.htm?method=simpleSearch&amp;cqlMode=true&amp;query=idn%3D1066674566</t>
        </is>
      </c>
      <c r="G663" t="inlineStr">
        <is>
          <t>III 60, 71</t>
        </is>
      </c>
      <c r="H663" t="inlineStr">
        <is>
          <t>III 60, 71</t>
        </is>
      </c>
      <c r="I663" t="inlineStr">
        <is>
          <t>X</t>
        </is>
      </c>
      <c r="J663" t="inlineStr">
        <is>
          <t>Ledereinband, Schließen, erhabene Buchbeschläge</t>
        </is>
      </c>
      <c r="K663" t="inlineStr">
        <is>
          <t>bis 25 cm</t>
        </is>
      </c>
      <c r="L663" t="inlineStr">
        <is>
          <t>80° bis 110°, einseitig digitalisierbar?</t>
        </is>
      </c>
      <c r="M663" t="inlineStr">
        <is>
          <t>fester Rücken mit Schmuckprägung</t>
        </is>
      </c>
      <c r="N663" t="inlineStr"/>
      <c r="O663" t="inlineStr">
        <is>
          <t>Buchschuh</t>
        </is>
      </c>
      <c r="P663" t="inlineStr">
        <is>
          <t>Nein</t>
        </is>
      </c>
      <c r="Q663" t="n">
        <v>0</v>
      </c>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n">
        <v>0</v>
      </c>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row>
    <row r="664">
      <c r="A664" t="b">
        <v>1</v>
      </c>
      <c r="B664" t="n">
        <v>616</v>
      </c>
      <c r="C664" t="inlineStr">
        <is>
          <t>L-1546-154448621</t>
        </is>
      </c>
      <c r="D664" t="inlineStr">
        <is>
          <t>994061137</t>
        </is>
      </c>
      <c r="E664" t="inlineStr">
        <is>
          <t>Aal</t>
        </is>
      </c>
      <c r="F664" t="inlineStr">
        <is>
          <t>https://portal.dnb.de/opac.htm?method=simpleSearch&amp;cqlMode=true&amp;query=idn%3D994061137</t>
        </is>
      </c>
      <c r="G664" t="inlineStr">
        <is>
          <t>III 60, 72</t>
        </is>
      </c>
      <c r="H664" t="inlineStr">
        <is>
          <t>III 60, 72</t>
        </is>
      </c>
      <c r="I664" t="inlineStr">
        <is>
          <t>X</t>
        </is>
      </c>
      <c r="J664" t="inlineStr">
        <is>
          <t>Papier- oder Pappeinband</t>
        </is>
      </c>
      <c r="K664" t="inlineStr">
        <is>
          <t>bis 25 cm</t>
        </is>
      </c>
      <c r="L664" t="inlineStr">
        <is>
          <t>180°</t>
        </is>
      </c>
      <c r="M664" t="inlineStr"/>
      <c r="N664" t="inlineStr"/>
      <c r="O664" t="inlineStr"/>
      <c r="P664" t="inlineStr"/>
      <c r="Q664" t="n">
        <v>1</v>
      </c>
      <c r="R664" t="inlineStr"/>
      <c r="S664" t="inlineStr"/>
      <c r="T664" t="inlineStr"/>
      <c r="U664" t="inlineStr"/>
      <c r="V664" t="inlineStr"/>
      <c r="W664" t="inlineStr"/>
      <c r="X664" t="inlineStr"/>
      <c r="Y664" t="inlineStr"/>
      <c r="Z664" t="inlineStr">
        <is>
          <t>x</t>
        </is>
      </c>
      <c r="AA664" t="inlineStr">
        <is>
          <t>Pa</t>
        </is>
      </c>
      <c r="AB664" t="inlineStr"/>
      <c r="AC664" t="inlineStr"/>
      <c r="AD664" t="inlineStr">
        <is>
          <t>h/E</t>
        </is>
      </c>
      <c r="AE664" t="inlineStr"/>
      <c r="AF664" t="inlineStr"/>
      <c r="AG664" t="inlineStr"/>
      <c r="AH664" t="inlineStr"/>
      <c r="AI664" t="inlineStr"/>
      <c r="AJ664" t="inlineStr">
        <is>
          <t>Pa</t>
        </is>
      </c>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is>
          <t>110</t>
        </is>
      </c>
      <c r="AY664" t="inlineStr"/>
      <c r="AZ664" t="inlineStr"/>
      <c r="BA664" t="inlineStr"/>
      <c r="BB664" t="inlineStr">
        <is>
          <t>ja vor</t>
        </is>
      </c>
      <c r="BC664" t="n">
        <v>0.5</v>
      </c>
      <c r="BD664" t="inlineStr"/>
      <c r="BE664" t="inlineStr"/>
      <c r="BF664" t="inlineStr"/>
      <c r="BG664" t="inlineStr"/>
      <c r="BH664" t="inlineStr"/>
      <c r="BI664" t="inlineStr"/>
      <c r="BJ664" t="inlineStr"/>
      <c r="BK664" t="inlineStr"/>
      <c r="BL664" t="inlineStr"/>
      <c r="BM664" t="inlineStr"/>
      <c r="BN664" t="inlineStr">
        <is>
          <t>x</t>
        </is>
      </c>
      <c r="BO664" t="inlineStr"/>
      <c r="BP664" t="inlineStr">
        <is>
          <t>x</t>
        </is>
      </c>
      <c r="BQ664" t="inlineStr"/>
      <c r="BR664" t="inlineStr"/>
      <c r="BS664" t="inlineStr"/>
      <c r="BT664" t="inlineStr"/>
      <c r="BU664" t="inlineStr"/>
      <c r="BV664" t="inlineStr"/>
      <c r="BW664" t="inlineStr"/>
      <c r="BX664" t="inlineStr"/>
      <c r="BY664" t="inlineStr"/>
      <c r="BZ664" t="inlineStr"/>
      <c r="CA664" t="n">
        <v>0.5</v>
      </c>
      <c r="CB664" t="inlineStr">
        <is>
          <t>fixieren und mit JP überfangen</t>
        </is>
      </c>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row>
    <row r="665">
      <c r="A665" t="b">
        <v>1</v>
      </c>
      <c r="B665" t="n">
        <v>617</v>
      </c>
      <c r="C665" t="inlineStr">
        <is>
          <t>L-1546-315493399</t>
        </is>
      </c>
      <c r="D665" t="inlineStr">
        <is>
          <t>1066963118</t>
        </is>
      </c>
      <c r="E665" t="inlineStr">
        <is>
          <t>Aaf</t>
        </is>
      </c>
      <c r="F665" t="inlineStr">
        <is>
          <t>https://portal.dnb.de/opac.htm?method=simpleSearch&amp;cqlMode=true&amp;query=idn%3D1066963118</t>
        </is>
      </c>
      <c r="G665" t="inlineStr">
        <is>
          <t>III 60, 73</t>
        </is>
      </c>
      <c r="H665" t="inlineStr">
        <is>
          <t>III 60, 73</t>
        </is>
      </c>
      <c r="I665" t="inlineStr"/>
      <c r="J665" t="inlineStr">
        <is>
          <t>Ledereinband, Schließen, erhabene Buchbeschläge</t>
        </is>
      </c>
      <c r="K665" t="inlineStr">
        <is>
          <t>bis 25 cm</t>
        </is>
      </c>
      <c r="L665" t="inlineStr">
        <is>
          <t>180°</t>
        </is>
      </c>
      <c r="M665" t="inlineStr">
        <is>
          <t>hohler Rücken, stark brüchiges Einbandmaterial</t>
        </is>
      </c>
      <c r="N665" t="inlineStr"/>
      <c r="O665" t="inlineStr">
        <is>
          <t>Buchschuh</t>
        </is>
      </c>
      <c r="P665" t="inlineStr">
        <is>
          <t>Nein</t>
        </is>
      </c>
      <c r="Q665" t="n">
        <v>3</v>
      </c>
      <c r="R665" t="inlineStr"/>
      <c r="S665" t="inlineStr">
        <is>
          <t>enthält Blindlagen</t>
        </is>
      </c>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n">
        <v>0</v>
      </c>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row>
    <row r="666">
      <c r="A666" t="b">
        <v>1</v>
      </c>
      <c r="B666" t="n">
        <v>618</v>
      </c>
      <c r="C666" t="inlineStr">
        <is>
          <t>L-1546-343788683</t>
        </is>
      </c>
      <c r="D666" t="inlineStr">
        <is>
          <t>1079607978</t>
        </is>
      </c>
      <c r="E666" t="inlineStr">
        <is>
          <t>Aaf</t>
        </is>
      </c>
      <c r="F666" t="inlineStr">
        <is>
          <t>https://portal.dnb.de/opac.htm?method=simpleSearch&amp;cqlMode=true&amp;query=idn%3D1079607978</t>
        </is>
      </c>
      <c r="G666" t="inlineStr">
        <is>
          <t>III 60, 74</t>
        </is>
      </c>
      <c r="H666" t="inlineStr">
        <is>
          <t>III 60, 74</t>
        </is>
      </c>
      <c r="I666" t="inlineStr">
        <is>
          <t>X</t>
        </is>
      </c>
      <c r="J666" t="inlineStr">
        <is>
          <t>Ledereinband</t>
        </is>
      </c>
      <c r="K666" t="inlineStr">
        <is>
          <t>bis 35 cm</t>
        </is>
      </c>
      <c r="L666" t="inlineStr">
        <is>
          <t>180°</t>
        </is>
      </c>
      <c r="M666" t="inlineStr">
        <is>
          <t>fester Rücken mit Schmuckprägung, stark brüchiges Einbandmaterial</t>
        </is>
      </c>
      <c r="N666" t="inlineStr"/>
      <c r="O666" t="inlineStr"/>
      <c r="P666" t="inlineStr"/>
      <c r="Q666" t="n">
        <v>3</v>
      </c>
      <c r="R666" t="inlineStr"/>
      <c r="S666" t="inlineStr"/>
      <c r="T666" t="inlineStr"/>
      <c r="U666" t="inlineStr"/>
      <c r="V666" t="inlineStr"/>
      <c r="W666" t="inlineStr"/>
      <c r="X666" t="inlineStr"/>
      <c r="Y666" t="inlineStr"/>
      <c r="Z666" t="inlineStr"/>
      <c r="AA666" t="inlineStr">
        <is>
          <t>L</t>
        </is>
      </c>
      <c r="AB666" t="inlineStr"/>
      <c r="AC666" t="inlineStr"/>
      <c r="AD666" t="inlineStr">
        <is>
          <t>f/V</t>
        </is>
      </c>
      <c r="AE666" t="inlineStr"/>
      <c r="AF666" t="inlineStr">
        <is>
          <t>x</t>
        </is>
      </c>
      <c r="AG666" t="inlineStr"/>
      <c r="AH666" t="inlineStr"/>
      <c r="AI666" t="inlineStr"/>
      <c r="AJ666" t="inlineStr">
        <is>
          <t>Pa</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is>
          <t>45</t>
        </is>
      </c>
      <c r="AY666" t="inlineStr"/>
      <c r="AZ666" t="inlineStr"/>
      <c r="BA666" t="inlineStr"/>
      <c r="BB666" t="inlineStr">
        <is>
          <t>ja vor</t>
        </is>
      </c>
      <c r="BC666" t="n">
        <v>2.5</v>
      </c>
      <c r="BD666" t="inlineStr"/>
      <c r="BE666" t="inlineStr"/>
      <c r="BF666" t="inlineStr"/>
      <c r="BG666" t="inlineStr"/>
      <c r="BH666" t="inlineStr"/>
      <c r="BI666" t="inlineStr"/>
      <c r="BJ666" t="inlineStr"/>
      <c r="BK666" t="inlineStr"/>
      <c r="BL666" t="inlineStr"/>
      <c r="BM666" t="inlineStr">
        <is>
          <t>Umschlag (Leder pudert)</t>
        </is>
      </c>
      <c r="BN666" t="inlineStr">
        <is>
          <t>x</t>
        </is>
      </c>
      <c r="BO666" t="inlineStr">
        <is>
          <t>x</t>
        </is>
      </c>
      <c r="BP666" t="inlineStr">
        <is>
          <t>x</t>
        </is>
      </c>
      <c r="BQ666" t="inlineStr">
        <is>
          <t>x</t>
        </is>
      </c>
      <c r="BR666" t="inlineStr">
        <is>
          <t>v</t>
        </is>
      </c>
      <c r="BS666" t="inlineStr"/>
      <c r="BT666" t="inlineStr"/>
      <c r="BU666" t="inlineStr"/>
      <c r="BV666" t="inlineStr"/>
      <c r="BW666" t="inlineStr"/>
      <c r="BX666" t="inlineStr"/>
      <c r="BY666" t="inlineStr"/>
      <c r="BZ666" t="inlineStr"/>
      <c r="CA666" t="n">
        <v>2.5</v>
      </c>
      <c r="CB666" t="inlineStr">
        <is>
          <t>fixieren, ggf. JP unterlegen im Gelenk, mit JP überfangen, ws. Klucel einsetzen?</t>
        </is>
      </c>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row>
    <row r="667">
      <c r="A667" t="b">
        <v>0</v>
      </c>
      <c r="B667" t="n">
        <v>621</v>
      </c>
      <c r="C667" t="inlineStr">
        <is>
          <t>L-1548-164688943</t>
        </is>
      </c>
      <c r="D667" t="inlineStr">
        <is>
          <t>997743751</t>
        </is>
      </c>
      <c r="E667" t="inlineStr"/>
      <c r="F667" t="inlineStr">
        <is>
          <t>X</t>
        </is>
      </c>
      <c r="G667" t="inlineStr">
        <is>
          <t>III 60, 75</t>
        </is>
      </c>
      <c r="H667" t="inlineStr"/>
      <c r="I667" t="inlineStr">
        <is>
          <t>X</t>
        </is>
      </c>
      <c r="J667" t="inlineStr">
        <is>
          <t>Ledereinband</t>
        </is>
      </c>
      <c r="K667" t="inlineStr">
        <is>
          <t>bis 35 cm</t>
        </is>
      </c>
      <c r="L667" t="inlineStr">
        <is>
          <t>180°</t>
        </is>
      </c>
      <c r="M667" t="inlineStr">
        <is>
          <t>fester Rücken mit Schmuckprägung, stark brüchiges Einbandmaterial</t>
        </is>
      </c>
      <c r="N667" t="inlineStr"/>
      <c r="O667" t="inlineStr"/>
      <c r="P667" t="inlineStr"/>
      <c r="Q667" t="n">
        <v>3</v>
      </c>
      <c r="R667" t="inlineStr"/>
      <c r="S667" t="inlineStr"/>
      <c r="T667" t="inlineStr"/>
      <c r="U667" t="inlineStr"/>
      <c r="V667" t="inlineStr"/>
      <c r="W667" t="inlineStr"/>
      <c r="X667" t="inlineStr"/>
      <c r="Y667" t="inlineStr"/>
      <c r="Z667" t="inlineStr"/>
      <c r="AA667" t="inlineStr">
        <is>
          <t>L</t>
        </is>
      </c>
      <c r="AB667" t="inlineStr"/>
      <c r="AC667" t="inlineStr"/>
      <c r="AD667" t="inlineStr">
        <is>
          <t>f/V</t>
        </is>
      </c>
      <c r="AE667" t="inlineStr"/>
      <c r="AF667" t="inlineStr">
        <is>
          <t>x</t>
        </is>
      </c>
      <c r="AG667" t="inlineStr"/>
      <c r="AH667" t="inlineStr"/>
      <c r="AI667" t="inlineStr"/>
      <c r="AJ667" t="inlineStr">
        <is>
          <t>Pa</t>
        </is>
      </c>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is>
          <t>45</t>
        </is>
      </c>
      <c r="AY667" t="inlineStr"/>
      <c r="AZ667" t="inlineStr"/>
      <c r="BA667" t="inlineStr"/>
      <c r="BB667" t="inlineStr">
        <is>
          <t>ja vor</t>
        </is>
      </c>
      <c r="BC667" t="n">
        <v>7</v>
      </c>
      <c r="BD667" t="inlineStr"/>
      <c r="BE667" t="inlineStr"/>
      <c r="BF667" t="inlineStr"/>
      <c r="BG667" t="inlineStr"/>
      <c r="BH667" t="inlineStr"/>
      <c r="BI667" t="inlineStr"/>
      <c r="BJ667" t="inlineStr"/>
      <c r="BK667" t="inlineStr"/>
      <c r="BL667" t="inlineStr"/>
      <c r="BM667" t="inlineStr">
        <is>
          <t>Umschlag (Leder pudert)</t>
        </is>
      </c>
      <c r="BN667" t="inlineStr">
        <is>
          <t>x</t>
        </is>
      </c>
      <c r="BO667" t="inlineStr">
        <is>
          <t>x</t>
        </is>
      </c>
      <c r="BP667" t="inlineStr">
        <is>
          <t>x</t>
        </is>
      </c>
      <c r="BQ667" t="inlineStr">
        <is>
          <t>x</t>
        </is>
      </c>
      <c r="BR667" t="inlineStr">
        <is>
          <t>v</t>
        </is>
      </c>
      <c r="BS667" t="n">
        <v>2</v>
      </c>
      <c r="BT667" t="inlineStr"/>
      <c r="BU667" t="inlineStr"/>
      <c r="BV667" t="inlineStr"/>
      <c r="BW667" t="inlineStr"/>
      <c r="BX667" t="inlineStr"/>
      <c r="BY667" t="inlineStr">
        <is>
          <t>VD</t>
        </is>
      </c>
      <c r="BZ667" t="inlineStr">
        <is>
          <t>x</t>
        </is>
      </c>
      <c r="CA667" t="n">
        <v>7</v>
      </c>
      <c r="CB667" t="inlineStr">
        <is>
          <t>Kapital und Leder fixieren, Gelenk mit JP-Gewebe-Laminat unterlegen und dadurch Deckel fixieren, ggf. mit JP überfangen, ggf. innen den Falz abdecken</t>
        </is>
      </c>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row>
    <row r="668">
      <c r="A668" t="b">
        <v>1</v>
      </c>
      <c r="B668" t="inlineStr"/>
      <c r="C668" t="inlineStr">
        <is>
          <t>L-1548-815623631</t>
        </is>
      </c>
      <c r="D668" t="inlineStr">
        <is>
          <t>1267944188</t>
        </is>
      </c>
      <c r="E668" t="inlineStr">
        <is>
          <t>Qd</t>
        </is>
      </c>
      <c r="F668" t="inlineStr"/>
      <c r="G668" t="inlineStr">
        <is>
          <t>III 60, 75</t>
        </is>
      </c>
      <c r="H668" t="inlineStr">
        <is>
          <t>III 60, 75</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row>
    <row r="669">
      <c r="A669" t="b">
        <v>0</v>
      </c>
      <c r="B669" t="n">
        <v>619</v>
      </c>
      <c r="C669" t="inlineStr">
        <is>
          <t>L-1548-164691529</t>
        </is>
      </c>
      <c r="D669" t="inlineStr">
        <is>
          <t>99774653X</t>
        </is>
      </c>
      <c r="E669" t="inlineStr"/>
      <c r="F669" t="inlineStr">
        <is>
          <t>https://portal.dnb.de/opac.htm?method=simpleSearch&amp;cqlMode=true&amp;query=idn%3D99774653X</t>
        </is>
      </c>
      <c r="G669" t="inlineStr">
        <is>
          <t>III 60, 75 (angebunden?)</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n">
        <v>0</v>
      </c>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row>
    <row r="670">
      <c r="A670" t="b">
        <v>0</v>
      </c>
      <c r="B670" t="n">
        <v>620</v>
      </c>
      <c r="C670" t="inlineStr">
        <is>
          <t>L-1548-164692118</t>
        </is>
      </c>
      <c r="D670" t="inlineStr">
        <is>
          <t>997747110</t>
        </is>
      </c>
      <c r="E670" t="inlineStr"/>
      <c r="F670" t="inlineStr">
        <is>
          <t>https://portal.dnb.de/opac.htm?method=simpleSearch&amp;cqlMode=true&amp;query=idn%3D997747110</t>
        </is>
      </c>
      <c r="G670" t="inlineStr">
        <is>
          <t>III 60, 75 (angebunden?)</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n">
        <v>0</v>
      </c>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row>
    <row r="671">
      <c r="A671" t="b">
        <v>0</v>
      </c>
      <c r="B671" t="n">
        <v>622</v>
      </c>
      <c r="C671" t="inlineStr">
        <is>
          <t>L-1548-164696334</t>
        </is>
      </c>
      <c r="D671" t="inlineStr">
        <is>
          <t>99775110X</t>
        </is>
      </c>
      <c r="E671" t="inlineStr"/>
      <c r="F671" t="inlineStr">
        <is>
          <t>https://portal.dnb.de/opac.htm?method=simpleSearch&amp;cqlMode=true&amp;query=idn%3D99775110X</t>
        </is>
      </c>
      <c r="G671" t="inlineStr">
        <is>
          <t>III 60, 75 (angebunden?)</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n">
        <v>0</v>
      </c>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row>
    <row r="672">
      <c r="A672" t="b">
        <v>0</v>
      </c>
      <c r="B672" t="n">
        <v>623</v>
      </c>
      <c r="C672" t="inlineStr">
        <is>
          <t>L-1548-164700684</t>
        </is>
      </c>
      <c r="D672" t="inlineStr">
        <is>
          <t>997755229</t>
        </is>
      </c>
      <c r="E672" t="inlineStr"/>
      <c r="F672" t="inlineStr">
        <is>
          <t>https://portal.dnb.de/opac.htm?method=simpleSearch&amp;cqlMode=true&amp;query=idn%3D997755229</t>
        </is>
      </c>
      <c r="G672" t="inlineStr">
        <is>
          <t>III 60, 75 (angebunden?)</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n">
        <v>0</v>
      </c>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row>
    <row r="673">
      <c r="A673" t="b">
        <v>0</v>
      </c>
      <c r="B673" t="n">
        <v>624</v>
      </c>
      <c r="C673" t="inlineStr">
        <is>
          <t>L-1548-164693211</t>
        </is>
      </c>
      <c r="D673" t="inlineStr">
        <is>
          <t>997748354</t>
        </is>
      </c>
      <c r="E673" t="inlineStr"/>
      <c r="F673" t="inlineStr">
        <is>
          <t>https://portal.dnb.de/opac.htm?method=simpleSearch&amp;cqlMode=true&amp;query=idn%3D997748354</t>
        </is>
      </c>
      <c r="G673" t="inlineStr">
        <is>
          <t>III 60, 75 (angebunden?)</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n">
        <v>0</v>
      </c>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row>
    <row r="674">
      <c r="A674" t="b">
        <v>1</v>
      </c>
      <c r="B674" t="n">
        <v>625</v>
      </c>
      <c r="C674" t="inlineStr">
        <is>
          <t>L-1548-315323418</t>
        </is>
      </c>
      <c r="D674" t="inlineStr">
        <is>
          <t>1066865094</t>
        </is>
      </c>
      <c r="E674" t="inlineStr">
        <is>
          <t>AaB</t>
        </is>
      </c>
      <c r="F674" t="inlineStr">
        <is>
          <t>https://portal.dnb.de/opac.htm?method=simpleSearch&amp;cqlMode=true&amp;query=idn%3D1066865094</t>
        </is>
      </c>
      <c r="G674" t="inlineStr">
        <is>
          <t>III 60, 76</t>
        </is>
      </c>
      <c r="H674" t="inlineStr">
        <is>
          <t>III 60, 76</t>
        </is>
      </c>
      <c r="I674" t="inlineStr">
        <is>
          <t>X</t>
        </is>
      </c>
      <c r="J674" t="inlineStr">
        <is>
          <t>Papier- oder Pappeinband</t>
        </is>
      </c>
      <c r="K674" t="inlineStr">
        <is>
          <t>bis 35 cm</t>
        </is>
      </c>
      <c r="L674" t="inlineStr">
        <is>
          <t>180°</t>
        </is>
      </c>
      <c r="M674" t="inlineStr"/>
      <c r="N674" t="inlineStr"/>
      <c r="O674" t="inlineStr"/>
      <c r="P674" t="inlineStr"/>
      <c r="Q674" t="n">
        <v>0</v>
      </c>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n">
        <v>0</v>
      </c>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row>
    <row r="675">
      <c r="A675" t="b">
        <v>1</v>
      </c>
      <c r="B675" t="n">
        <v>626</v>
      </c>
      <c r="C675" t="inlineStr">
        <is>
          <t>L-1549-315326913</t>
        </is>
      </c>
      <c r="D675" t="inlineStr">
        <is>
          <t>1066868867</t>
        </is>
      </c>
      <c r="E675" t="inlineStr">
        <is>
          <t>AaB</t>
        </is>
      </c>
      <c r="F675" t="inlineStr">
        <is>
          <t>https://portal.dnb.de/opac.htm?method=simpleSearch&amp;cqlMode=true&amp;query=idn%3D1066868867</t>
        </is>
      </c>
      <c r="G675" t="inlineStr">
        <is>
          <t>III 60, 77</t>
        </is>
      </c>
      <c r="H675" t="inlineStr">
        <is>
          <t>III 60, 77</t>
        </is>
      </c>
      <c r="I675" t="inlineStr">
        <is>
          <t>X</t>
        </is>
      </c>
      <c r="J675" t="inlineStr">
        <is>
          <t>Papier- oder Pappeinband</t>
        </is>
      </c>
      <c r="K675" t="inlineStr">
        <is>
          <t>bis 35 cm</t>
        </is>
      </c>
      <c r="L675" t="inlineStr">
        <is>
          <t>180°</t>
        </is>
      </c>
      <c r="M675" t="inlineStr"/>
      <c r="N675" t="inlineStr"/>
      <c r="O675" t="inlineStr"/>
      <c r="P675" t="inlineStr"/>
      <c r="Q675" t="n">
        <v>0</v>
      </c>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n">
        <v>0</v>
      </c>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row>
    <row r="676">
      <c r="A676" t="b">
        <v>1</v>
      </c>
      <c r="B676" t="n">
        <v>627</v>
      </c>
      <c r="C676" t="inlineStr">
        <is>
          <t>L-1549-315324384</t>
        </is>
      </c>
      <c r="D676" t="inlineStr">
        <is>
          <t>1066866147</t>
        </is>
      </c>
      <c r="E676" t="inlineStr">
        <is>
          <t>Aaf</t>
        </is>
      </c>
      <c r="F676" t="inlineStr">
        <is>
          <t>https://portal.dnb.de/opac.htm?method=simpleSearch&amp;cqlMode=true&amp;query=idn%3D1066866147</t>
        </is>
      </c>
      <c r="G676" t="inlineStr">
        <is>
          <t>III 60, 78</t>
        </is>
      </c>
      <c r="H676" t="inlineStr">
        <is>
          <t>III 60, 78</t>
        </is>
      </c>
      <c r="I676" t="inlineStr">
        <is>
          <t>X</t>
        </is>
      </c>
      <c r="J676" t="inlineStr">
        <is>
          <t>Papier- oder Pappeinband</t>
        </is>
      </c>
      <c r="K676" t="inlineStr">
        <is>
          <t>bis 35 cm</t>
        </is>
      </c>
      <c r="L676" t="inlineStr">
        <is>
          <t>180°</t>
        </is>
      </c>
      <c r="M676" t="inlineStr"/>
      <c r="N676" t="inlineStr"/>
      <c r="O676" t="inlineStr"/>
      <c r="P676" t="inlineStr"/>
      <c r="Q676" t="n">
        <v>0</v>
      </c>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n">
        <v>0</v>
      </c>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row>
    <row r="677">
      <c r="A677" t="b">
        <v>1</v>
      </c>
      <c r="B677" t="n">
        <v>628</v>
      </c>
      <c r="C677" t="inlineStr">
        <is>
          <t>L-1549-315490187</t>
        </is>
      </c>
      <c r="D677" t="inlineStr">
        <is>
          <t>1066959668</t>
        </is>
      </c>
      <c r="E677" t="inlineStr">
        <is>
          <t>AaB</t>
        </is>
      </c>
      <c r="F677" t="inlineStr">
        <is>
          <t>https://portal.dnb.de/opac.htm?method=simpleSearch&amp;cqlMode=true&amp;query=idn%3D1066959668</t>
        </is>
      </c>
      <c r="G677" t="inlineStr">
        <is>
          <t>III 60, 79</t>
        </is>
      </c>
      <c r="H677" t="inlineStr">
        <is>
          <t>III 60, 79</t>
        </is>
      </c>
      <c r="I677" t="inlineStr">
        <is>
          <t>X</t>
        </is>
      </c>
      <c r="J677" t="inlineStr">
        <is>
          <t>Papier- oder Pappeinband</t>
        </is>
      </c>
      <c r="K677" t="inlineStr">
        <is>
          <t>bis 35 cm</t>
        </is>
      </c>
      <c r="L677" t="inlineStr">
        <is>
          <t>180°</t>
        </is>
      </c>
      <c r="M677" t="inlineStr"/>
      <c r="N677" t="inlineStr"/>
      <c r="O677" t="inlineStr"/>
      <c r="P677" t="inlineStr"/>
      <c r="Q677" t="n">
        <v>0</v>
      </c>
      <c r="R677" t="inlineStr"/>
      <c r="S677" t="inlineStr">
        <is>
          <t>Seiten glätten?</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n">
        <v>0</v>
      </c>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row>
    <row r="678">
      <c r="A678" t="b">
        <v>1</v>
      </c>
      <c r="B678" t="n">
        <v>629</v>
      </c>
      <c r="C678" t="inlineStr">
        <is>
          <t>L-1549-315326158</t>
        </is>
      </c>
      <c r="D678" t="inlineStr">
        <is>
          <t>1066867984</t>
        </is>
      </c>
      <c r="E678" t="inlineStr">
        <is>
          <t>Aaf</t>
        </is>
      </c>
      <c r="F678" t="inlineStr">
        <is>
          <t>https://portal.dnb.de/opac.htm?method=simpleSearch&amp;cqlMode=true&amp;query=idn%3D1066867984</t>
        </is>
      </c>
      <c r="G678" t="inlineStr">
        <is>
          <t>III 60, 80</t>
        </is>
      </c>
      <c r="H678" t="inlineStr">
        <is>
          <t>III 60, 80</t>
        </is>
      </c>
      <c r="I678" t="inlineStr">
        <is>
          <t>X</t>
        </is>
      </c>
      <c r="J678" t="inlineStr">
        <is>
          <t>Papier- oder Pappeinband</t>
        </is>
      </c>
      <c r="K678" t="inlineStr">
        <is>
          <t>bis 35 cm</t>
        </is>
      </c>
      <c r="L678" t="inlineStr">
        <is>
          <t>180°</t>
        </is>
      </c>
      <c r="M678" t="inlineStr">
        <is>
          <t>welliger Buchblock</t>
        </is>
      </c>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n">
        <v>0</v>
      </c>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row>
    <row r="679">
      <c r="A679" t="b">
        <v>1</v>
      </c>
      <c r="B679" t="n">
        <v>630</v>
      </c>
      <c r="C679" t="inlineStr">
        <is>
          <t>L-1549-164690077</t>
        </is>
      </c>
      <c r="D679" t="inlineStr">
        <is>
          <t>997745096</t>
        </is>
      </c>
      <c r="E679" t="inlineStr">
        <is>
          <t>Aal</t>
        </is>
      </c>
      <c r="F679" t="inlineStr">
        <is>
          <t>https://portal.dnb.de/opac.htm?method=simpleSearch&amp;cqlMode=true&amp;query=idn%3D997745096</t>
        </is>
      </c>
      <c r="G679" t="inlineStr">
        <is>
          <t>III 60, 81</t>
        </is>
      </c>
      <c r="H679" t="inlineStr">
        <is>
          <t>III 60, 81</t>
        </is>
      </c>
      <c r="I679" t="inlineStr">
        <is>
          <t>X</t>
        </is>
      </c>
      <c r="J679" t="inlineStr">
        <is>
          <t>Papier- oder Pappeinband</t>
        </is>
      </c>
      <c r="K679" t="inlineStr">
        <is>
          <t>bis 35 cm</t>
        </is>
      </c>
      <c r="L679" t="inlineStr">
        <is>
          <t>180°</t>
        </is>
      </c>
      <c r="M679" t="inlineStr"/>
      <c r="N679" t="inlineStr"/>
      <c r="O679" t="inlineStr"/>
      <c r="P679" t="inlineStr"/>
      <c r="Q679" t="n">
        <v>0</v>
      </c>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n">
        <v>0</v>
      </c>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row>
    <row r="680">
      <c r="A680" t="b">
        <v>1</v>
      </c>
      <c r="B680" t="n">
        <v>631</v>
      </c>
      <c r="C680" t="inlineStr">
        <is>
          <t>L-1549-315493755</t>
        </is>
      </c>
      <c r="D680" t="inlineStr">
        <is>
          <t>1066963517</t>
        </is>
      </c>
      <c r="E680" t="inlineStr">
        <is>
          <t>AaB</t>
        </is>
      </c>
      <c r="F680" t="inlineStr">
        <is>
          <t>https://portal.dnb.de/opac.htm?method=simpleSearch&amp;cqlMode=true&amp;query=idn%3D1066963517</t>
        </is>
      </c>
      <c r="G680" t="inlineStr">
        <is>
          <t>III 60, 82</t>
        </is>
      </c>
      <c r="H680" t="inlineStr">
        <is>
          <t>III 60, 82</t>
        </is>
      </c>
      <c r="I680" t="inlineStr">
        <is>
          <t>X</t>
        </is>
      </c>
      <c r="J680" t="inlineStr">
        <is>
          <t>Gewebeeinband</t>
        </is>
      </c>
      <c r="K680" t="inlineStr">
        <is>
          <t>bis 35 cm</t>
        </is>
      </c>
      <c r="L680" t="inlineStr">
        <is>
          <t>180°</t>
        </is>
      </c>
      <c r="M680" t="inlineStr">
        <is>
          <t>hohler Rücken</t>
        </is>
      </c>
      <c r="N680" t="inlineStr"/>
      <c r="O680" t="inlineStr"/>
      <c r="P680" t="inlineStr"/>
      <c r="Q680" t="n">
        <v>0</v>
      </c>
      <c r="R680" t="inlineStr"/>
      <c r="S680" t="inlineStr">
        <is>
          <t>mit Blindlagen</t>
        </is>
      </c>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n">
        <v>0</v>
      </c>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row>
    <row r="681">
      <c r="A681" t="b">
        <v>1</v>
      </c>
      <c r="B681" t="n">
        <v>632</v>
      </c>
      <c r="C681" t="inlineStr">
        <is>
          <t>L-1549-315326166</t>
        </is>
      </c>
      <c r="D681" t="inlineStr">
        <is>
          <t>1066867984</t>
        </is>
      </c>
      <c r="E681" t="inlineStr">
        <is>
          <t>Aaf</t>
        </is>
      </c>
      <c r="F681" t="inlineStr">
        <is>
          <t>https://portal.dnb.de/opac.htm?method=simpleSearch&amp;cqlMode=true&amp;query=idn%3D1066867984</t>
        </is>
      </c>
      <c r="G681" t="inlineStr">
        <is>
          <t>III 60, 83</t>
        </is>
      </c>
      <c r="H681" t="inlineStr">
        <is>
          <t>III 60, 83</t>
        </is>
      </c>
      <c r="I681" t="inlineStr">
        <is>
          <t>X</t>
        </is>
      </c>
      <c r="J681" t="inlineStr">
        <is>
          <t>Gewebeeinband</t>
        </is>
      </c>
      <c r="K681" t="inlineStr">
        <is>
          <t>bis 35 cm</t>
        </is>
      </c>
      <c r="L681" t="inlineStr">
        <is>
          <t>180°</t>
        </is>
      </c>
      <c r="M681" t="inlineStr">
        <is>
          <t>fester Rücken mit Schmuckprägung</t>
        </is>
      </c>
      <c r="N681" t="inlineStr"/>
      <c r="O681" t="inlineStr"/>
      <c r="P681" t="inlineStr"/>
      <c r="Q681" t="n">
        <v>0</v>
      </c>
      <c r="R681" t="inlineStr"/>
      <c r="S681" t="inlineStr">
        <is>
          <t>mit Blindlagen</t>
        </is>
      </c>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n">
        <v>0</v>
      </c>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row>
    <row r="682">
      <c r="A682" t="b">
        <v>1</v>
      </c>
      <c r="B682" t="n">
        <v>633</v>
      </c>
      <c r="C682" t="inlineStr">
        <is>
          <t>L-1549-315192097</t>
        </is>
      </c>
      <c r="D682" t="inlineStr">
        <is>
          <t>1066769680</t>
        </is>
      </c>
      <c r="E682" t="inlineStr">
        <is>
          <t>Aaf</t>
        </is>
      </c>
      <c r="F682" t="inlineStr">
        <is>
          <t>https://portal.dnb.de/opac.htm?method=simpleSearch&amp;cqlMode=true&amp;query=idn%3D1066769680</t>
        </is>
      </c>
      <c r="G682" t="inlineStr">
        <is>
          <t>III 60, 84</t>
        </is>
      </c>
      <c r="H682" t="inlineStr">
        <is>
          <t>III 60, 84</t>
        </is>
      </c>
      <c r="I682" t="inlineStr">
        <is>
          <t>X</t>
        </is>
      </c>
      <c r="J682" t="inlineStr">
        <is>
          <t>Papier- oder Pappeinband</t>
        </is>
      </c>
      <c r="K682" t="inlineStr">
        <is>
          <t>bis 35 cm</t>
        </is>
      </c>
      <c r="L682" t="inlineStr">
        <is>
          <t>180°</t>
        </is>
      </c>
      <c r="M682" t="inlineStr"/>
      <c r="N682" t="inlineStr"/>
      <c r="O682" t="inlineStr"/>
      <c r="P682" t="inlineStr"/>
      <c r="Q682" t="n">
        <v>0</v>
      </c>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n">
        <v>0</v>
      </c>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row>
    <row r="683">
      <c r="A683" t="b">
        <v>1</v>
      </c>
      <c r="B683" t="n">
        <v>634</v>
      </c>
      <c r="C683" t="inlineStr">
        <is>
          <t>L-1550-315324899</t>
        </is>
      </c>
      <c r="D683" t="inlineStr">
        <is>
          <t>1066866635</t>
        </is>
      </c>
      <c r="E683" t="inlineStr">
        <is>
          <t>AaB</t>
        </is>
      </c>
      <c r="F683" t="inlineStr">
        <is>
          <t>https://portal.dnb.de/opac.htm?method=simpleSearch&amp;cqlMode=true&amp;query=idn%3D1066866635</t>
        </is>
      </c>
      <c r="G683" t="inlineStr">
        <is>
          <t>III 60, 85</t>
        </is>
      </c>
      <c r="H683" t="inlineStr">
        <is>
          <t>III 60, 85</t>
        </is>
      </c>
      <c r="I683" t="inlineStr">
        <is>
          <t>X</t>
        </is>
      </c>
      <c r="J683" t="inlineStr">
        <is>
          <t>Halbpergamentband</t>
        </is>
      </c>
      <c r="K683" t="inlineStr">
        <is>
          <t>bis 35 cm</t>
        </is>
      </c>
      <c r="L683" t="inlineStr">
        <is>
          <t>180°</t>
        </is>
      </c>
      <c r="M683" t="inlineStr">
        <is>
          <t>hohler Rücken</t>
        </is>
      </c>
      <c r="N683" t="inlineStr"/>
      <c r="O683" t="inlineStr"/>
      <c r="P683" t="inlineStr"/>
      <c r="Q683" t="n">
        <v>0</v>
      </c>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n">
        <v>0</v>
      </c>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row>
    <row r="684">
      <c r="A684" t="b">
        <v>1</v>
      </c>
      <c r="B684" t="n">
        <v>635</v>
      </c>
      <c r="C684" t="inlineStr">
        <is>
          <t>L-1550-315329068</t>
        </is>
      </c>
      <c r="D684" t="inlineStr">
        <is>
          <t>106687123X</t>
        </is>
      </c>
      <c r="E684" t="inlineStr">
        <is>
          <t>Aaf</t>
        </is>
      </c>
      <c r="F684" t="inlineStr">
        <is>
          <t>https://portal.dnb.de/opac.htm?method=simpleSearch&amp;cqlMode=true&amp;query=idn%3D106687123X</t>
        </is>
      </c>
      <c r="G684" t="inlineStr">
        <is>
          <t>III 60, 86</t>
        </is>
      </c>
      <c r="H684" t="inlineStr">
        <is>
          <t>III 60, 86</t>
        </is>
      </c>
      <c r="I684" t="inlineStr">
        <is>
          <t>X</t>
        </is>
      </c>
      <c r="J684" t="inlineStr">
        <is>
          <t>Halbledereinband, Schließen, erhabene Buchbeschläge</t>
        </is>
      </c>
      <c r="K684" t="inlineStr">
        <is>
          <t>bis 25 cm</t>
        </is>
      </c>
      <c r="L684" t="inlineStr">
        <is>
          <t>nur sehr geringer Öffnungswinkel</t>
        </is>
      </c>
      <c r="M684" t="inlineStr">
        <is>
          <t>fester Rücken mit Schmuckprägung</t>
        </is>
      </c>
      <c r="N684" t="inlineStr"/>
      <c r="O684" t="inlineStr">
        <is>
          <t>Buchschuh</t>
        </is>
      </c>
      <c r="P684" t="inlineStr">
        <is>
          <t>Nein</t>
        </is>
      </c>
      <c r="Q684" t="n">
        <v>0</v>
      </c>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n">
        <v>0</v>
      </c>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row>
    <row r="685">
      <c r="A685" t="b">
        <v>1</v>
      </c>
      <c r="B685" t="n">
        <v>636</v>
      </c>
      <c r="C685" t="inlineStr">
        <is>
          <t>L-1551-31548764X</t>
        </is>
      </c>
      <c r="D685" t="inlineStr">
        <is>
          <t>1066957029</t>
        </is>
      </c>
      <c r="E685" t="inlineStr">
        <is>
          <t>Aaf</t>
        </is>
      </c>
      <c r="F685" t="inlineStr">
        <is>
          <t>https://portal.dnb.de/opac.htm?method=simpleSearch&amp;cqlMode=true&amp;query=idn%3D1066957029</t>
        </is>
      </c>
      <c r="G685" t="inlineStr">
        <is>
          <t>III 60, 87</t>
        </is>
      </c>
      <c r="H685" t="inlineStr">
        <is>
          <t>III 60, 87</t>
        </is>
      </c>
      <c r="I685" t="inlineStr">
        <is>
          <t>X</t>
        </is>
      </c>
      <c r="J685" t="inlineStr">
        <is>
          <t>Pergamentband</t>
        </is>
      </c>
      <c r="K685" t="inlineStr">
        <is>
          <t>bis 35 cm</t>
        </is>
      </c>
      <c r="L685" t="inlineStr">
        <is>
          <t>80° bis 110°, einseitig digitalisierbar?</t>
        </is>
      </c>
      <c r="M685" t="inlineStr"/>
      <c r="N685" t="inlineStr"/>
      <c r="O685" t="inlineStr"/>
      <c r="P685" t="inlineStr"/>
      <c r="Q685" t="n">
        <v>0</v>
      </c>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n">
        <v>0</v>
      </c>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row>
    <row r="686">
      <c r="A686" t="b">
        <v>1</v>
      </c>
      <c r="B686" t="n">
        <v>637</v>
      </c>
      <c r="C686" t="inlineStr">
        <is>
          <t>L-1551-164690565</t>
        </is>
      </c>
      <c r="D686" t="inlineStr">
        <is>
          <t>997745622</t>
        </is>
      </c>
      <c r="E686" t="inlineStr">
        <is>
          <t>Aal</t>
        </is>
      </c>
      <c r="F686" t="inlineStr">
        <is>
          <t>https://portal.dnb.de/opac.htm?method=simpleSearch&amp;cqlMode=true&amp;query=idn%3D997745622</t>
        </is>
      </c>
      <c r="G686" t="inlineStr">
        <is>
          <t>III 60, 88</t>
        </is>
      </c>
      <c r="H686" t="inlineStr">
        <is>
          <t>III 60, 88</t>
        </is>
      </c>
      <c r="I686" t="inlineStr">
        <is>
          <t>X</t>
        </is>
      </c>
      <c r="J686" t="inlineStr">
        <is>
          <t>Gewebeeinband</t>
        </is>
      </c>
      <c r="K686" t="inlineStr">
        <is>
          <t>bis 35 cm</t>
        </is>
      </c>
      <c r="L686" t="inlineStr">
        <is>
          <t>180°</t>
        </is>
      </c>
      <c r="M686" t="inlineStr">
        <is>
          <t>fester Rücken mit Schmuckprägung</t>
        </is>
      </c>
      <c r="N686" t="inlineStr"/>
      <c r="O686" t="inlineStr"/>
      <c r="P686" t="inlineStr"/>
      <c r="Q686" t="n">
        <v>1</v>
      </c>
      <c r="R686" t="inlineStr"/>
      <c r="S686" t="inlineStr">
        <is>
          <t>mit Blindlagen</t>
        </is>
      </c>
      <c r="T686" t="inlineStr"/>
      <c r="U686" t="inlineStr"/>
      <c r="V686" t="inlineStr"/>
      <c r="W686" t="inlineStr"/>
      <c r="X686" t="inlineStr"/>
      <c r="Y686" t="inlineStr"/>
      <c r="Z686" t="inlineStr"/>
      <c r="AA686" t="inlineStr">
        <is>
          <t>G</t>
        </is>
      </c>
      <c r="AB686" t="inlineStr">
        <is>
          <t>x</t>
        </is>
      </c>
      <c r="AC686" t="inlineStr"/>
      <c r="AD686" t="inlineStr">
        <is>
          <t>h/E</t>
        </is>
      </c>
      <c r="AE686" t="inlineStr"/>
      <c r="AF686" t="inlineStr"/>
      <c r="AG686" t="inlineStr"/>
      <c r="AH686" t="inlineStr"/>
      <c r="AI686" t="inlineStr"/>
      <c r="AJ686" t="inlineStr">
        <is>
          <t>Pa</t>
        </is>
      </c>
      <c r="AK686" t="inlineStr">
        <is>
          <t>x</t>
        </is>
      </c>
      <c r="AL686" t="inlineStr"/>
      <c r="AM686" t="inlineStr"/>
      <c r="AN686" t="inlineStr"/>
      <c r="AO686" t="inlineStr"/>
      <c r="AP686" t="inlineStr"/>
      <c r="AQ686" t="inlineStr"/>
      <c r="AR686" t="inlineStr"/>
      <c r="AS686" t="inlineStr"/>
      <c r="AT686" t="inlineStr"/>
      <c r="AU686" t="inlineStr"/>
      <c r="AV686" t="inlineStr"/>
      <c r="AW686" t="inlineStr"/>
      <c r="AX686" t="inlineStr">
        <is>
          <t>110</t>
        </is>
      </c>
      <c r="AY686" t="inlineStr"/>
      <c r="AZ686" t="inlineStr"/>
      <c r="BA686" t="inlineStr"/>
      <c r="BB686" t="inlineStr">
        <is>
          <t>n</t>
        </is>
      </c>
      <c r="BC686" t="n">
        <v>0</v>
      </c>
      <c r="BD686" t="inlineStr"/>
      <c r="BE686" t="inlineStr"/>
      <c r="BF686" t="inlineStr"/>
      <c r="BG686" t="inlineStr"/>
      <c r="BH686" t="inlineStr"/>
      <c r="BI686" t="inlineStr"/>
      <c r="BJ686" t="inlineStr"/>
      <c r="BK686" t="inlineStr">
        <is>
          <t>Schaden stabil</t>
        </is>
      </c>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row>
    <row r="687">
      <c r="A687" t="b">
        <v>1</v>
      </c>
      <c r="B687" t="n">
        <v>638</v>
      </c>
      <c r="C687" t="inlineStr">
        <is>
          <t>L-1551-315491086</t>
        </is>
      </c>
      <c r="D687" t="inlineStr">
        <is>
          <t>1066960593</t>
        </is>
      </c>
      <c r="E687" t="inlineStr">
        <is>
          <t>Aaf</t>
        </is>
      </c>
      <c r="F687" t="inlineStr">
        <is>
          <t>https://portal.dnb.de/opac.htm?method=simpleSearch&amp;cqlMode=true&amp;query=idn%3D1066960593</t>
        </is>
      </c>
      <c r="G687" t="inlineStr">
        <is>
          <t>III 60, 89</t>
        </is>
      </c>
      <c r="H687" t="inlineStr">
        <is>
          <t>III 60, 89</t>
        </is>
      </c>
      <c r="I687" t="inlineStr"/>
      <c r="J687" t="inlineStr"/>
      <c r="K687" t="inlineStr">
        <is>
          <t>bis 35 cm</t>
        </is>
      </c>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is>
          <t>Pa</t>
        </is>
      </c>
      <c r="AB687" t="inlineStr">
        <is>
          <t>x</t>
        </is>
      </c>
      <c r="AC687" t="inlineStr"/>
      <c r="AD687" t="inlineStr">
        <is>
          <t>h/E</t>
        </is>
      </c>
      <c r="AE687" t="inlineStr"/>
      <c r="AF687" t="inlineStr"/>
      <c r="AG687" t="inlineStr"/>
      <c r="AH687" t="inlineStr"/>
      <c r="AI687" t="inlineStr"/>
      <c r="AJ687" t="inlineStr">
        <is>
          <t>Pa</t>
        </is>
      </c>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is>
          <t>110</t>
        </is>
      </c>
      <c r="AY687" t="inlineStr"/>
      <c r="AZ687" t="inlineStr"/>
      <c r="BA687" t="inlineStr"/>
      <c r="BB687" t="inlineStr">
        <is>
          <t>n</t>
        </is>
      </c>
      <c r="BC687" t="n">
        <v>0</v>
      </c>
      <c r="BD687" t="inlineStr"/>
      <c r="BE687" t="inlineStr"/>
      <c r="BF687" t="inlineStr"/>
      <c r="BG687" t="inlineStr">
        <is>
          <t>x</t>
        </is>
      </c>
      <c r="BH687" t="inlineStr"/>
      <c r="BI687" t="inlineStr"/>
      <c r="BJ687" t="inlineStr"/>
      <c r="BK687" t="inlineStr">
        <is>
          <t>Schaden stabil</t>
        </is>
      </c>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row>
    <row r="688">
      <c r="A688" t="b">
        <v>1</v>
      </c>
      <c r="B688" t="n">
        <v>639</v>
      </c>
      <c r="C688" t="inlineStr">
        <is>
          <t>L-1552-314710604</t>
        </is>
      </c>
      <c r="D688" t="inlineStr">
        <is>
          <t>1066458820</t>
        </is>
      </c>
      <c r="E688" t="inlineStr">
        <is>
          <t>Aaf</t>
        </is>
      </c>
      <c r="F688" t="inlineStr">
        <is>
          <t>https://portal.dnb.de/opac.htm?method=simpleSearch&amp;cqlMode=true&amp;query=idn%3D1066458820</t>
        </is>
      </c>
      <c r="G688" t="inlineStr">
        <is>
          <t>III 60, 90</t>
        </is>
      </c>
      <c r="H688" t="inlineStr">
        <is>
          <t>III 60, 90</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n">
        <v>0</v>
      </c>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row>
    <row r="689">
      <c r="A689" t="b">
        <v>1</v>
      </c>
      <c r="B689" t="n">
        <v>665</v>
      </c>
      <c r="C689" t="inlineStr">
        <is>
          <t>L-1552-169129314</t>
        </is>
      </c>
      <c r="D689" t="inlineStr">
        <is>
          <t>999770985</t>
        </is>
      </c>
      <c r="E689" t="inlineStr">
        <is>
          <t>Aal</t>
        </is>
      </c>
      <c r="F689" t="inlineStr">
        <is>
          <t>https://portal.dnb.de/opac.htm?method=simpleSearch&amp;cqlMode=true&amp;query=idn%3D999770985</t>
        </is>
      </c>
      <c r="G689" t="inlineStr">
        <is>
          <t>III 60, 90 a</t>
        </is>
      </c>
      <c r="H689" t="inlineStr">
        <is>
          <t>III 60, 90a</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n">
        <v>0</v>
      </c>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row>
    <row r="690">
      <c r="A690" t="b">
        <v>1</v>
      </c>
      <c r="B690" t="n">
        <v>640</v>
      </c>
      <c r="C690" t="inlineStr">
        <is>
          <t>L-1555-315326255</t>
        </is>
      </c>
      <c r="D690" t="inlineStr">
        <is>
          <t>1066868050</t>
        </is>
      </c>
      <c r="E690" t="inlineStr">
        <is>
          <t>AaB</t>
        </is>
      </c>
      <c r="F690" t="inlineStr">
        <is>
          <t>https://portal.dnb.de/opac.htm?method=simpleSearch&amp;cqlMode=true&amp;query=idn%3D1066868050</t>
        </is>
      </c>
      <c r="G690" t="inlineStr">
        <is>
          <t>III 60, 91</t>
        </is>
      </c>
      <c r="H690" t="inlineStr">
        <is>
          <t>III 60, 91</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n">
        <v>0</v>
      </c>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row>
    <row r="691">
      <c r="A691" t="b">
        <v>1</v>
      </c>
      <c r="B691" t="n">
        <v>641</v>
      </c>
      <c r="C691" t="inlineStr">
        <is>
          <t>L-1557-315216573</t>
        </is>
      </c>
      <c r="D691" t="inlineStr">
        <is>
          <t>1066796122</t>
        </is>
      </c>
      <c r="E691" t="inlineStr">
        <is>
          <t>Aaf</t>
        </is>
      </c>
      <c r="F691" t="inlineStr">
        <is>
          <t>https://portal.dnb.de/opac.htm?method=simpleSearch&amp;cqlMode=true&amp;query=idn%3D1066796122</t>
        </is>
      </c>
      <c r="G691" t="inlineStr">
        <is>
          <t>III 60, 92</t>
        </is>
      </c>
      <c r="H691" t="inlineStr">
        <is>
          <t>III 60, 92</t>
        </is>
      </c>
      <c r="I691" t="inlineStr"/>
      <c r="J691" t="inlineStr"/>
      <c r="K691" t="inlineStr">
        <is>
          <t>bis 35 cm</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is>
          <t>HD</t>
        </is>
      </c>
      <c r="AB691" t="inlineStr">
        <is>
          <t>x</t>
        </is>
      </c>
      <c r="AC691" t="inlineStr"/>
      <c r="AD691" t="inlineStr">
        <is>
          <t>f/V</t>
        </is>
      </c>
      <c r="AE691" t="inlineStr"/>
      <c r="AF691" t="inlineStr"/>
      <c r="AG691" t="inlineStr"/>
      <c r="AH691" t="inlineStr"/>
      <c r="AI691" t="inlineStr"/>
      <c r="AJ691" t="inlineStr">
        <is>
          <t>Pa</t>
        </is>
      </c>
      <c r="AK691" t="inlineStr"/>
      <c r="AL691" t="inlineStr"/>
      <c r="AM691" t="inlineStr"/>
      <c r="AN691" t="inlineStr">
        <is>
          <t>x</t>
        </is>
      </c>
      <c r="AO691" t="inlineStr"/>
      <c r="AP691" t="inlineStr"/>
      <c r="AQ691" t="inlineStr"/>
      <c r="AR691" t="inlineStr"/>
      <c r="AS691" t="inlineStr"/>
      <c r="AT691" t="inlineStr"/>
      <c r="AU691" t="inlineStr"/>
      <c r="AV691" t="n">
        <v>0</v>
      </c>
      <c r="AW691" t="inlineStr">
        <is>
          <t>x</t>
        </is>
      </c>
      <c r="AX691" t="inlineStr">
        <is>
          <t>45</t>
        </is>
      </c>
      <c r="AY691" t="inlineStr"/>
      <c r="AZ691" t="inlineStr"/>
      <c r="BA691" t="inlineStr"/>
      <c r="BB691" t="inlineStr">
        <is>
          <t>ja vor</t>
        </is>
      </c>
      <c r="BC691" t="n">
        <v>0.5</v>
      </c>
      <c r="BD691" t="inlineStr"/>
      <c r="BE691" t="inlineStr"/>
      <c r="BF691" t="inlineStr"/>
      <c r="BG691" t="inlineStr">
        <is>
          <t>x</t>
        </is>
      </c>
      <c r="BH691" t="inlineStr"/>
      <c r="BI691" t="inlineStr"/>
      <c r="BJ691" t="inlineStr"/>
      <c r="BK691" t="inlineStr"/>
      <c r="BL691" t="inlineStr"/>
      <c r="BM691" t="inlineStr"/>
      <c r="BN691" t="inlineStr">
        <is>
          <t>x</t>
        </is>
      </c>
      <c r="BO691" t="inlineStr">
        <is>
          <t>x</t>
        </is>
      </c>
      <c r="BP691" t="inlineStr">
        <is>
          <t>x</t>
        </is>
      </c>
      <c r="BQ691" t="inlineStr"/>
      <c r="BR691" t="inlineStr"/>
      <c r="BS691" t="inlineStr"/>
      <c r="BT691" t="inlineStr"/>
      <c r="BU691" t="inlineStr"/>
      <c r="BV691" t="inlineStr"/>
      <c r="BW691" t="inlineStr"/>
      <c r="BX691" t="inlineStr"/>
      <c r="BY691" t="inlineStr"/>
      <c r="BZ691" t="inlineStr"/>
      <c r="CA691" t="n">
        <v>0.5</v>
      </c>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row>
    <row r="692">
      <c r="A692" t="b">
        <v>1</v>
      </c>
      <c r="B692" t="n">
        <v>642</v>
      </c>
      <c r="C692" t="inlineStr">
        <is>
          <t>L-1507-315494514</t>
        </is>
      </c>
      <c r="D692" t="inlineStr">
        <is>
          <t>1066964289</t>
        </is>
      </c>
      <c r="E692" t="inlineStr">
        <is>
          <t>Aal</t>
        </is>
      </c>
      <c r="F692" t="inlineStr">
        <is>
          <t>https://portal.dnb.de/opac.htm?method=simpleSearch&amp;cqlMode=true&amp;query=idn%3D1066964289</t>
        </is>
      </c>
      <c r="G692" t="inlineStr">
        <is>
          <t>III 60, 93</t>
        </is>
      </c>
      <c r="H692" t="inlineStr">
        <is>
          <t>III 60, 93</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n">
        <v>0</v>
      </c>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row>
    <row r="693">
      <c r="A693" t="b">
        <v>1</v>
      </c>
      <c r="B693" t="n">
        <v>643</v>
      </c>
      <c r="C693" t="inlineStr">
        <is>
          <t>L-1509-315493356</t>
        </is>
      </c>
      <c r="D693" t="inlineStr">
        <is>
          <t>106696307X</t>
        </is>
      </c>
      <c r="E693" t="inlineStr">
        <is>
          <t>Aaf</t>
        </is>
      </c>
      <c r="F693" t="inlineStr">
        <is>
          <t>https://portal.dnb.de/opac.htm?method=simpleSearch&amp;cqlMode=true&amp;query=idn%3D106696307X</t>
        </is>
      </c>
      <c r="G693" t="inlineStr">
        <is>
          <t>III 60, 94</t>
        </is>
      </c>
      <c r="H693" t="inlineStr">
        <is>
          <t>III 60, 94</t>
        </is>
      </c>
      <c r="I693" t="inlineStr"/>
      <c r="J693" t="inlineStr"/>
      <c r="K693" t="inlineStr">
        <is>
          <t>bis 35 cm</t>
        </is>
      </c>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is>
          <t>HD</t>
        </is>
      </c>
      <c r="AB693" t="inlineStr">
        <is>
          <t>x</t>
        </is>
      </c>
      <c r="AC693" t="inlineStr"/>
      <c r="AD693" t="inlineStr">
        <is>
          <t>f/V</t>
        </is>
      </c>
      <c r="AE693" t="inlineStr"/>
      <c r="AF693" t="inlineStr">
        <is>
          <t>x</t>
        </is>
      </c>
      <c r="AG693" t="inlineStr"/>
      <c r="AH693" t="inlineStr"/>
      <c r="AI693" t="inlineStr"/>
      <c r="AJ693" t="inlineStr">
        <is>
          <t>Pa</t>
        </is>
      </c>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is>
          <t>80</t>
        </is>
      </c>
      <c r="AY693" t="inlineStr"/>
      <c r="AZ693" t="inlineStr"/>
      <c r="BA693" t="inlineStr"/>
      <c r="BB693" t="inlineStr">
        <is>
          <t>ja vor</t>
        </is>
      </c>
      <c r="BC693" t="n">
        <v>1</v>
      </c>
      <c r="BD693" t="inlineStr"/>
      <c r="BE693" t="inlineStr"/>
      <c r="BF693" t="inlineStr"/>
      <c r="BG693" t="inlineStr">
        <is>
          <t>x</t>
        </is>
      </c>
      <c r="BH693" t="inlineStr"/>
      <c r="BI693" t="inlineStr"/>
      <c r="BJ693" t="inlineStr"/>
      <c r="BK693" t="inlineStr"/>
      <c r="BL693" t="inlineStr"/>
      <c r="BM693" t="inlineStr">
        <is>
          <t>Umschlag (Leder pudert)</t>
        </is>
      </c>
      <c r="BN693" t="inlineStr">
        <is>
          <t>x</t>
        </is>
      </c>
      <c r="BO693" t="inlineStr">
        <is>
          <t>x</t>
        </is>
      </c>
      <c r="BP693" t="inlineStr">
        <is>
          <t>x</t>
        </is>
      </c>
      <c r="BQ693" t="inlineStr"/>
      <c r="BR693" t="inlineStr"/>
      <c r="BS693" t="inlineStr"/>
      <c r="BT693" t="inlineStr"/>
      <c r="BU693" t="inlineStr"/>
      <c r="BV693" t="inlineStr"/>
      <c r="BW693" t="inlineStr"/>
      <c r="BX693" t="inlineStr"/>
      <c r="BY693" t="inlineStr"/>
      <c r="BZ693" t="inlineStr"/>
      <c r="CA693" t="n">
        <v>1</v>
      </c>
      <c r="CB693" t="inlineStr">
        <is>
          <t>Einschlag fixieren, am Rücken evtl. nur überfangen</t>
        </is>
      </c>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row>
    <row r="694">
      <c r="A694" t="b">
        <v>0</v>
      </c>
      <c r="B694" t="n">
        <v>644</v>
      </c>
      <c r="C694" t="inlineStr">
        <is>
          <t>L-1509-163089574</t>
        </is>
      </c>
      <c r="D694" t="inlineStr">
        <is>
          <t>996967060</t>
        </is>
      </c>
      <c r="E694" t="inlineStr"/>
      <c r="F694" t="inlineStr">
        <is>
          <t>https://portal.dnb.de/opac.htm?method=simpleSearch&amp;cqlMode=true&amp;query=idn%3D996967060</t>
        </is>
      </c>
      <c r="G694" t="inlineStr">
        <is>
          <t>III 60, 95</t>
        </is>
      </c>
      <c r="H694" t="inlineStr"/>
      <c r="I694" t="inlineStr"/>
      <c r="J694" t="inlineStr"/>
      <c r="K694" t="inlineStr">
        <is>
          <t>bis 25 cm</t>
        </is>
      </c>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is>
          <t>HL</t>
        </is>
      </c>
      <c r="AB694" t="inlineStr">
        <is>
          <t>x</t>
        </is>
      </c>
      <c r="AC694" t="inlineStr">
        <is>
          <t>x</t>
        </is>
      </c>
      <c r="AD694" t="inlineStr">
        <is>
          <t>h/E</t>
        </is>
      </c>
      <c r="AE694" t="inlineStr"/>
      <c r="AF694" t="inlineStr">
        <is>
          <t>x</t>
        </is>
      </c>
      <c r="AG694" t="inlineStr"/>
      <c r="AH694" t="inlineStr"/>
      <c r="AI694" t="inlineStr"/>
      <c r="AJ694" t="inlineStr">
        <is>
          <t>Pa</t>
        </is>
      </c>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is>
          <t>110</t>
        </is>
      </c>
      <c r="AY694" t="inlineStr"/>
      <c r="AZ694" t="inlineStr"/>
      <c r="BA694" t="inlineStr"/>
      <c r="BB694" t="inlineStr">
        <is>
          <t>ja vor</t>
        </is>
      </c>
      <c r="BC694" t="n">
        <v>0.5</v>
      </c>
      <c r="BD694" t="inlineStr"/>
      <c r="BE694" t="inlineStr"/>
      <c r="BF694" t="inlineStr"/>
      <c r="BG694" t="inlineStr">
        <is>
          <t>x</t>
        </is>
      </c>
      <c r="BH694" t="inlineStr"/>
      <c r="BI694" t="inlineStr"/>
      <c r="BJ694" t="inlineStr"/>
      <c r="BK694" t="inlineStr">
        <is>
          <t>Schaden ansonsten stabil</t>
        </is>
      </c>
      <c r="BL694" t="inlineStr"/>
      <c r="BM694" t="inlineStr">
        <is>
          <t>Umschlag (Leder pudert)</t>
        </is>
      </c>
      <c r="BN694" t="inlineStr">
        <is>
          <t>x</t>
        </is>
      </c>
      <c r="BO694" t="inlineStr">
        <is>
          <t>x</t>
        </is>
      </c>
      <c r="BP694" t="inlineStr">
        <is>
          <t>x</t>
        </is>
      </c>
      <c r="BQ694" t="inlineStr"/>
      <c r="BR694" t="inlineStr">
        <is>
          <t>v/h</t>
        </is>
      </c>
      <c r="BS694" t="inlineStr"/>
      <c r="BT694" t="inlineStr"/>
      <c r="BU694" t="inlineStr"/>
      <c r="BV694" t="inlineStr"/>
      <c r="BW694" t="inlineStr"/>
      <c r="BX694" t="inlineStr"/>
      <c r="BY694" t="inlineStr"/>
      <c r="BZ694" t="inlineStr"/>
      <c r="CA694" t="n">
        <v>0.5</v>
      </c>
      <c r="CB694" t="inlineStr">
        <is>
          <t>nur Leder am Rücken fixieren, Schaden ist stabil</t>
        </is>
      </c>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row>
    <row r="695">
      <c r="A695" t="b">
        <v>1</v>
      </c>
      <c r="B695" t="inlineStr"/>
      <c r="C695" t="inlineStr">
        <is>
          <t>L-1509-785173919</t>
        </is>
      </c>
      <c r="D695" t="inlineStr">
        <is>
          <t>1262787432</t>
        </is>
      </c>
      <c r="E695" t="inlineStr">
        <is>
          <t>Qd</t>
        </is>
      </c>
      <c r="F695" t="inlineStr"/>
      <c r="G695" t="inlineStr">
        <is>
          <t>III 60, 95</t>
        </is>
      </c>
      <c r="H695" t="inlineStr">
        <is>
          <t>III 60, 95</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row>
    <row r="696">
      <c r="A696" t="b">
        <v>0</v>
      </c>
      <c r="B696" t="n">
        <v>645</v>
      </c>
      <c r="C696" t="inlineStr">
        <is>
          <t>L-1880-171088549</t>
        </is>
      </c>
      <c r="D696" t="inlineStr">
        <is>
          <t>1000737918</t>
        </is>
      </c>
      <c r="E696" t="inlineStr"/>
      <c r="F696" t="inlineStr">
        <is>
          <t>https://portal.dnb.de/opac.htm?method=simpleSearch&amp;cqlMode=true&amp;query=idn%3D1000737918</t>
        </is>
      </c>
      <c r="G696" t="inlineStr">
        <is>
          <t>III 60, 95 (angebunden)</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n">
        <v>0</v>
      </c>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row>
    <row r="697">
      <c r="A697" t="b">
        <v>1</v>
      </c>
      <c r="B697" t="n">
        <v>646</v>
      </c>
      <c r="C697" t="inlineStr">
        <is>
          <t>L-1509-315074647</t>
        </is>
      </c>
      <c r="D697" t="inlineStr">
        <is>
          <t>1066686521</t>
        </is>
      </c>
      <c r="E697" t="inlineStr">
        <is>
          <t>Aaf</t>
        </is>
      </c>
      <c r="F697" t="inlineStr">
        <is>
          <t>https://portal.dnb.de/opac.htm?method=simpleSearch&amp;cqlMode=true&amp;query=idn%3D1066686521</t>
        </is>
      </c>
      <c r="G697" t="inlineStr">
        <is>
          <t>III 60, 96</t>
        </is>
      </c>
      <c r="H697" t="inlineStr">
        <is>
          <t>III 60, 96</t>
        </is>
      </c>
      <c r="I697" t="inlineStr"/>
      <c r="J697" t="inlineStr"/>
      <c r="K697" t="inlineStr">
        <is>
          <t>bis 25 cm</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is>
          <t>HL</t>
        </is>
      </c>
      <c r="AB697" t="inlineStr">
        <is>
          <t>x</t>
        </is>
      </c>
      <c r="AC697" t="inlineStr"/>
      <c r="AD697" t="inlineStr">
        <is>
          <t>h/E</t>
        </is>
      </c>
      <c r="AE697" t="inlineStr"/>
      <c r="AF697" t="inlineStr"/>
      <c r="AG697" t="inlineStr"/>
      <c r="AH697" t="inlineStr"/>
      <c r="AI697" t="inlineStr"/>
      <c r="AJ697" t="inlineStr">
        <is>
          <t>Pa</t>
        </is>
      </c>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is>
          <t>110</t>
        </is>
      </c>
      <c r="AY697" t="inlineStr"/>
      <c r="AZ697" t="inlineStr"/>
      <c r="BA697" t="inlineStr"/>
      <c r="BB697" t="inlineStr">
        <is>
          <t>n</t>
        </is>
      </c>
      <c r="BC697" t="n">
        <v>0</v>
      </c>
      <c r="BD697" t="inlineStr"/>
      <c r="BE697" t="inlineStr"/>
      <c r="BF697" t="inlineStr"/>
      <c r="BG697" t="inlineStr">
        <is>
          <t>x</t>
        </is>
      </c>
      <c r="BH697" t="inlineStr"/>
      <c r="BI697" t="inlineStr"/>
      <c r="BJ697" t="inlineStr"/>
      <c r="BK697" t="inlineStr">
        <is>
          <t>Schaden stabil</t>
        </is>
      </c>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row>
    <row r="698">
      <c r="A698" t="b">
        <v>1</v>
      </c>
      <c r="B698" t="n">
        <v>647</v>
      </c>
      <c r="C698" t="inlineStr">
        <is>
          <t>L-1509-315328045</t>
        </is>
      </c>
      <c r="D698" t="inlineStr">
        <is>
          <t>1066870136</t>
        </is>
      </c>
      <c r="E698" t="inlineStr">
        <is>
          <t>Aaf</t>
        </is>
      </c>
      <c r="F698" t="inlineStr">
        <is>
          <t>https://portal.dnb.de/opac.htm?method=simpleSearch&amp;cqlMode=true&amp;query=idn%3D1066870136</t>
        </is>
      </c>
      <c r="G698" t="inlineStr">
        <is>
          <t>III 60, 97</t>
        </is>
      </c>
      <c r="H698" t="inlineStr">
        <is>
          <t>III 60, 97</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n">
        <v>0</v>
      </c>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row>
    <row r="699">
      <c r="A699" t="b">
        <v>0</v>
      </c>
      <c r="B699" t="n">
        <v>648</v>
      </c>
      <c r="C699" t="inlineStr">
        <is>
          <t>L-1529-315328231</t>
        </is>
      </c>
      <c r="D699" t="inlineStr">
        <is>
          <t>1066870330</t>
        </is>
      </c>
      <c r="E699" t="inlineStr"/>
      <c r="F699" t="inlineStr">
        <is>
          <t>https://portal.dnb.de/opac.htm?method=simpleSearch&amp;cqlMode=true&amp;query=idn%3D1066870330</t>
        </is>
      </c>
      <c r="G699" t="inlineStr">
        <is>
          <t>III 60, 98</t>
        </is>
      </c>
      <c r="H699" t="inlineStr"/>
      <c r="I699" t="inlineStr"/>
      <c r="J699" t="inlineStr"/>
      <c r="K699" t="inlineStr">
        <is>
          <t>bis 35 cm</t>
        </is>
      </c>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is>
          <t>HG</t>
        </is>
      </c>
      <c r="AB699" t="inlineStr"/>
      <c r="AC699" t="inlineStr"/>
      <c r="AD699" t="inlineStr">
        <is>
          <t>h/E</t>
        </is>
      </c>
      <c r="AE699" t="inlineStr"/>
      <c r="AF699" t="inlineStr"/>
      <c r="AG699" t="inlineStr"/>
      <c r="AH699" t="inlineStr"/>
      <c r="AI699" t="inlineStr"/>
      <c r="AJ699" t="inlineStr">
        <is>
          <t>Pa</t>
        </is>
      </c>
      <c r="AK699" t="inlineStr">
        <is>
          <t>x</t>
        </is>
      </c>
      <c r="AL699" t="inlineStr"/>
      <c r="AM699" t="inlineStr"/>
      <c r="AN699" t="inlineStr"/>
      <c r="AO699" t="inlineStr"/>
      <c r="AP699" t="inlineStr"/>
      <c r="AQ699" t="inlineStr"/>
      <c r="AR699" t="inlineStr"/>
      <c r="AS699" t="inlineStr"/>
      <c r="AT699" t="inlineStr"/>
      <c r="AU699" t="inlineStr"/>
      <c r="AV699" t="inlineStr"/>
      <c r="AW699" t="inlineStr"/>
      <c r="AX699" t="inlineStr">
        <is>
          <t>110</t>
        </is>
      </c>
      <c r="AY699" t="inlineStr"/>
      <c r="AZ699" t="inlineStr"/>
      <c r="BA699" t="inlineStr"/>
      <c r="BB699" t="inlineStr">
        <is>
          <t>n</t>
        </is>
      </c>
      <c r="BC699" t="n">
        <v>0</v>
      </c>
      <c r="BD699" t="inlineStr"/>
      <c r="BE699" t="inlineStr"/>
      <c r="BF699" t="inlineStr"/>
      <c r="BG699" t="inlineStr"/>
      <c r="BH699" t="inlineStr"/>
      <c r="BI699" t="inlineStr"/>
      <c r="BJ699" t="inlineStr"/>
      <c r="BK699" t="inlineStr">
        <is>
          <t>Schaden stabil</t>
        </is>
      </c>
      <c r="BL699" t="inlineStr">
        <is>
          <t>x 110</t>
        </is>
      </c>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row>
    <row r="700">
      <c r="A700" t="b">
        <v>1</v>
      </c>
      <c r="B700" t="inlineStr"/>
      <c r="C700" t="inlineStr">
        <is>
          <t>L-9999-414281977</t>
        </is>
      </c>
      <c r="D700" t="inlineStr">
        <is>
          <t>1137966572</t>
        </is>
      </c>
      <c r="E700" t="inlineStr">
        <is>
          <t>Qd</t>
        </is>
      </c>
      <c r="F700" t="inlineStr"/>
      <c r="G700" t="inlineStr">
        <is>
          <t>III 60, 98</t>
        </is>
      </c>
      <c r="H700" t="inlineStr">
        <is>
          <t>III 60, 98</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row>
    <row r="701">
      <c r="A701" t="b">
        <v>0</v>
      </c>
      <c r="B701" t="n">
        <v>666</v>
      </c>
      <c r="C701" t="inlineStr">
        <is>
          <t>L-1531-667715355</t>
        </is>
      </c>
      <c r="D701" t="inlineStr">
        <is>
          <t>1207351121</t>
        </is>
      </c>
      <c r="E701" t="inlineStr"/>
      <c r="F701" t="inlineStr">
        <is>
          <t>https://portal.dnb.de/opac.htm?method=simpleSearch&amp;cqlMode=true&amp;query=idn%3D1207351121</t>
        </is>
      </c>
      <c r="G701" t="inlineStr">
        <is>
          <t>III 60, 98 (1. angebundenes Werk)</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n">
        <v>0</v>
      </c>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row>
    <row r="702">
      <c r="A702" t="b">
        <v>0</v>
      </c>
      <c r="B702" t="n">
        <v>667</v>
      </c>
      <c r="C702" t="inlineStr">
        <is>
          <t>L-1530-679671846</t>
        </is>
      </c>
      <c r="D702" t="inlineStr">
        <is>
          <t>1211496015</t>
        </is>
      </c>
      <c r="E702" t="inlineStr"/>
      <c r="F702" t="inlineStr">
        <is>
          <t>https://portal.dnb.de/opac.htm?method=simpleSearch&amp;cqlMode=true&amp;query=idn%3D1211496015</t>
        </is>
      </c>
      <c r="G702" t="inlineStr">
        <is>
          <t>III 60, 98 (2. angebundenes Werk)</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n">
        <v>0</v>
      </c>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row>
    <row r="703">
      <c r="A703" t="b">
        <v>1</v>
      </c>
      <c r="B703" t="n">
        <v>649</v>
      </c>
      <c r="C703" t="inlineStr">
        <is>
          <t>L-1531-315493623</t>
        </is>
      </c>
      <c r="D703" t="inlineStr">
        <is>
          <t>1066963363</t>
        </is>
      </c>
      <c r="E703" t="inlineStr">
        <is>
          <t>Aaf</t>
        </is>
      </c>
      <c r="F703" t="inlineStr">
        <is>
          <t>https://portal.dnb.de/opac.htm?method=simpleSearch&amp;cqlMode=true&amp;query=idn%3D1066963363</t>
        </is>
      </c>
      <c r="G703" t="inlineStr">
        <is>
          <t>III 60, 99</t>
        </is>
      </c>
      <c r="H703" t="inlineStr">
        <is>
          <t>III 60, 99</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n">
        <v>0</v>
      </c>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row>
    <row r="704">
      <c r="A704" t="b">
        <v>1</v>
      </c>
      <c r="B704" t="n">
        <v>650</v>
      </c>
      <c r="C704" t="inlineStr">
        <is>
          <t>L-1532-315299770</t>
        </is>
      </c>
      <c r="D704" t="inlineStr">
        <is>
          <t>1066839743</t>
        </is>
      </c>
      <c r="E704" t="inlineStr">
        <is>
          <t>Aaf</t>
        </is>
      </c>
      <c r="F704" t="inlineStr">
        <is>
          <t>https://portal.dnb.de/opac.htm?method=simpleSearch&amp;cqlMode=true&amp;query=idn%3D1066839743</t>
        </is>
      </c>
      <c r="G704" t="inlineStr">
        <is>
          <t>III 60, 100</t>
        </is>
      </c>
      <c r="H704" t="inlineStr">
        <is>
          <t>III 60, 100</t>
        </is>
      </c>
      <c r="I704" t="inlineStr"/>
      <c r="J704" t="inlineStr"/>
      <c r="K704" t="inlineStr">
        <is>
          <t>bis 25 cm</t>
        </is>
      </c>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is>
          <t>HL</t>
        </is>
      </c>
      <c r="AB704" t="inlineStr"/>
      <c r="AC704" t="inlineStr"/>
      <c r="AD704" t="inlineStr">
        <is>
          <t>f/V</t>
        </is>
      </c>
      <c r="AE704" t="inlineStr"/>
      <c r="AF704" t="inlineStr"/>
      <c r="AG704" t="inlineStr"/>
      <c r="AH704" t="inlineStr"/>
      <c r="AI704" t="inlineStr"/>
      <c r="AJ704" t="inlineStr">
        <is>
          <t>Pa</t>
        </is>
      </c>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is>
          <t>110</t>
        </is>
      </c>
      <c r="AY704" t="inlineStr"/>
      <c r="AZ704" t="inlineStr"/>
      <c r="BA704" t="inlineStr"/>
      <c r="BB704" t="inlineStr">
        <is>
          <t>ja vor</t>
        </is>
      </c>
      <c r="BC704" t="n">
        <v>1.5</v>
      </c>
      <c r="BD704" t="inlineStr"/>
      <c r="BE704" t="inlineStr">
        <is>
          <t>Wellpappe</t>
        </is>
      </c>
      <c r="BF704" t="inlineStr"/>
      <c r="BG704" t="inlineStr"/>
      <c r="BH704" t="inlineStr"/>
      <c r="BI704" t="inlineStr"/>
      <c r="BJ704" t="inlineStr"/>
      <c r="BK704" t="inlineStr"/>
      <c r="BL704" t="inlineStr"/>
      <c r="BM704" t="inlineStr"/>
      <c r="BN704" t="inlineStr">
        <is>
          <t>x</t>
        </is>
      </c>
      <c r="BO704" t="inlineStr">
        <is>
          <t>x</t>
        </is>
      </c>
      <c r="BP704" t="inlineStr">
        <is>
          <t>x</t>
        </is>
      </c>
      <c r="BQ704" t="inlineStr"/>
      <c r="BR704" t="inlineStr">
        <is>
          <t>v</t>
        </is>
      </c>
      <c r="BS704" t="inlineStr"/>
      <c r="BT704" t="inlineStr"/>
      <c r="BU704" t="inlineStr"/>
      <c r="BV704" t="inlineStr"/>
      <c r="BW704" t="inlineStr"/>
      <c r="BX704" t="inlineStr"/>
      <c r="BY704" t="inlineStr">
        <is>
          <t>VD</t>
        </is>
      </c>
      <c r="BZ704" t="inlineStr"/>
      <c r="CA704" t="n">
        <v>1.5</v>
      </c>
      <c r="CB704" t="inlineStr">
        <is>
          <t>Gelenk vorn innen mit JP-Streifen stabilisieren, Gelenk außen unterlegen und/oder überfangen mit JP</t>
        </is>
      </c>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row>
    <row r="705">
      <c r="A705" t="b">
        <v>0</v>
      </c>
      <c r="B705" t="n">
        <v>651</v>
      </c>
      <c r="C705" t="inlineStr">
        <is>
          <t>L-1532-315493607</t>
        </is>
      </c>
      <c r="D705" t="inlineStr">
        <is>
          <t>1066963347</t>
        </is>
      </c>
      <c r="E705" t="inlineStr"/>
      <c r="F705" t="inlineStr">
        <is>
          <t>https://portal.dnb.de/opac.htm?method=simpleSearch&amp;cqlMode=true&amp;query=idn%3D1066963347</t>
        </is>
      </c>
      <c r="G705" t="inlineStr">
        <is>
          <t>III 60, 101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n">
        <v>0</v>
      </c>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row>
    <row r="706">
      <c r="A706" t="b">
        <v>1</v>
      </c>
      <c r="B706" t="inlineStr"/>
      <c r="C706" t="inlineStr">
        <is>
          <t>L-9999-414837207</t>
        </is>
      </c>
      <c r="D706" t="inlineStr">
        <is>
          <t>1138320277</t>
        </is>
      </c>
      <c r="E706" t="inlineStr">
        <is>
          <t>Qd</t>
        </is>
      </c>
      <c r="F706" t="inlineStr"/>
      <c r="G706" t="inlineStr">
        <is>
          <t>III 60, 101</t>
        </is>
      </c>
      <c r="H706" t="inlineStr">
        <is>
          <t>III 60, 101</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row>
    <row r="707">
      <c r="A707" t="b">
        <v>0</v>
      </c>
      <c r="B707" t="n">
        <v>660</v>
      </c>
      <c r="C707" t="inlineStr">
        <is>
          <t>L-1586-153970766</t>
        </is>
      </c>
      <c r="D707" t="inlineStr">
        <is>
          <t>993908357</t>
        </is>
      </c>
      <c r="E707" t="inlineStr"/>
      <c r="F707" t="inlineStr">
        <is>
          <t>https://portal.dnb.de/opac.htm?method=simpleSearch&amp;cqlMode=true&amp;query=idn%3D993908357</t>
        </is>
      </c>
      <c r="G707" t="inlineStr">
        <is>
          <t>III 60, 101 (1. angebundenes Werk)</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n">
        <v>0</v>
      </c>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row>
    <row r="708">
      <c r="A708" t="b">
        <v>1</v>
      </c>
      <c r="B708" t="n">
        <v>652</v>
      </c>
      <c r="C708" t="inlineStr">
        <is>
          <t>L-1534-315191538</t>
        </is>
      </c>
      <c r="D708" t="inlineStr">
        <is>
          <t>1066769036</t>
        </is>
      </c>
      <c r="E708" t="inlineStr">
        <is>
          <t>Aaf</t>
        </is>
      </c>
      <c r="F708" t="inlineStr">
        <is>
          <t>https://portal.dnb.de/opac.htm?method=simpleSearch&amp;cqlMode=true&amp;query=idn%3D1066769036</t>
        </is>
      </c>
      <c r="G708" t="inlineStr">
        <is>
          <t>III 60, 102</t>
        </is>
      </c>
      <c r="H708" t="inlineStr">
        <is>
          <t>III 60, 102</t>
        </is>
      </c>
      <c r="I708" t="inlineStr"/>
      <c r="J708" t="inlineStr"/>
      <c r="K708" t="inlineStr">
        <is>
          <t>bis 35 cm</t>
        </is>
      </c>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is>
          <t>HD</t>
        </is>
      </c>
      <c r="AB708" t="inlineStr">
        <is>
          <t>x</t>
        </is>
      </c>
      <c r="AC708" t="inlineStr"/>
      <c r="AD708" t="inlineStr">
        <is>
          <t>f/V</t>
        </is>
      </c>
      <c r="AE708" t="inlineStr"/>
      <c r="AF708" t="inlineStr"/>
      <c r="AG708" t="inlineStr"/>
      <c r="AH708" t="inlineStr"/>
      <c r="AI708" t="inlineStr"/>
      <c r="AJ708" t="inlineStr">
        <is>
          <t>Pa</t>
        </is>
      </c>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is>
          <t>60</t>
        </is>
      </c>
      <c r="AY708" t="inlineStr"/>
      <c r="AZ708" t="inlineStr"/>
      <c r="BA708" t="inlineStr"/>
      <c r="BB708" t="inlineStr">
        <is>
          <t>ja vor</t>
        </is>
      </c>
      <c r="BC708" t="n">
        <v>1.5</v>
      </c>
      <c r="BD708" t="inlineStr"/>
      <c r="BE708" t="inlineStr"/>
      <c r="BF708" t="inlineStr"/>
      <c r="BG708" t="inlineStr"/>
      <c r="BH708" t="inlineStr"/>
      <c r="BI708" t="inlineStr"/>
      <c r="BJ708" t="inlineStr">
        <is>
          <t>x</t>
        </is>
      </c>
      <c r="BK708" t="inlineStr">
        <is>
          <t>unbedingt Box! (Schließen schließen nicht)</t>
        </is>
      </c>
      <c r="BL708" t="inlineStr">
        <is>
          <t>x 45</t>
        </is>
      </c>
      <c r="BM708" t="inlineStr">
        <is>
          <t>Box! (Schließen schließen nicht)</t>
        </is>
      </c>
      <c r="BN708" t="inlineStr">
        <is>
          <t>x</t>
        </is>
      </c>
      <c r="BO708" t="inlineStr">
        <is>
          <t>x</t>
        </is>
      </c>
      <c r="BP708" t="inlineStr">
        <is>
          <t>x</t>
        </is>
      </c>
      <c r="BQ708" t="inlineStr"/>
      <c r="BR708" t="inlineStr"/>
      <c r="BS708" t="inlineStr"/>
      <c r="BT708" t="inlineStr"/>
      <c r="BU708" t="inlineStr"/>
      <c r="BV708" t="inlineStr"/>
      <c r="BW708" t="inlineStr"/>
      <c r="BX708" t="inlineStr"/>
      <c r="BY708" t="inlineStr"/>
      <c r="BZ708" t="inlineStr"/>
      <c r="CA708" t="n">
        <v>1</v>
      </c>
      <c r="CB708" t="inlineStr"/>
      <c r="CC708" t="inlineStr"/>
      <c r="CD708" t="inlineStr"/>
      <c r="CE708" t="inlineStr"/>
      <c r="CF708" t="inlineStr"/>
      <c r="CG708" t="inlineStr"/>
      <c r="CH708" t="inlineStr"/>
      <c r="CI708" t="inlineStr"/>
      <c r="CJ708" t="inlineStr">
        <is>
          <t>x</t>
        </is>
      </c>
      <c r="CK708" t="inlineStr"/>
      <c r="CL708" t="inlineStr"/>
      <c r="CM708" t="inlineStr"/>
      <c r="CN708" t="inlineStr"/>
      <c r="CO708" t="inlineStr"/>
      <c r="CP708" t="inlineStr"/>
      <c r="CQ708" t="inlineStr"/>
      <c r="CR708" t="inlineStr"/>
      <c r="CS708" t="inlineStr"/>
      <c r="CT708" t="n">
        <v>0.5</v>
      </c>
      <c r="CU708" t="inlineStr"/>
    </row>
    <row r="709">
      <c r="A709" t="b">
        <v>1</v>
      </c>
      <c r="B709" t="n">
        <v>653</v>
      </c>
      <c r="C709" t="inlineStr">
        <is>
          <t>L-1535-315492813</t>
        </is>
      </c>
      <c r="D709" t="inlineStr">
        <is>
          <t>1066962456</t>
        </is>
      </c>
      <c r="E709" t="inlineStr">
        <is>
          <t>Aaf</t>
        </is>
      </c>
      <c r="F709" t="inlineStr">
        <is>
          <t>https://portal.dnb.de/opac.htm?method=simpleSearch&amp;cqlMode=true&amp;query=idn%3D1066962456</t>
        </is>
      </c>
      <c r="G709" t="inlineStr">
        <is>
          <t>III 60, 103</t>
        </is>
      </c>
      <c r="H709" t="inlineStr">
        <is>
          <t>III 60, 103</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n">
        <v>0</v>
      </c>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row>
    <row r="710">
      <c r="A710" t="b">
        <v>1</v>
      </c>
      <c r="B710" t="n">
        <v>654</v>
      </c>
      <c r="C710" t="inlineStr">
        <is>
          <t>L-1541-154091103</t>
        </is>
      </c>
      <c r="D710" t="inlineStr">
        <is>
          <t>993968074</t>
        </is>
      </c>
      <c r="E710" t="inlineStr">
        <is>
          <t>Aal</t>
        </is>
      </c>
      <c r="F710" t="inlineStr">
        <is>
          <t>https://portal.dnb.de/opac.htm?method=simpleSearch&amp;cqlMode=true&amp;query=idn%3D993968074</t>
        </is>
      </c>
      <c r="G710" t="inlineStr">
        <is>
          <t>III 60, 104</t>
        </is>
      </c>
      <c r="H710" t="inlineStr">
        <is>
          <t>III 60, 104</t>
        </is>
      </c>
      <c r="I710" t="inlineStr"/>
      <c r="J710" t="inlineStr"/>
      <c r="K710" t="inlineStr">
        <is>
          <t>bis 25 cm</t>
        </is>
      </c>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is>
          <t>L</t>
        </is>
      </c>
      <c r="AB710" t="inlineStr">
        <is>
          <t>x</t>
        </is>
      </c>
      <c r="AC710" t="inlineStr"/>
      <c r="AD710" t="inlineStr">
        <is>
          <t>h/E</t>
        </is>
      </c>
      <c r="AE710" t="inlineStr"/>
      <c r="AF710" t="inlineStr"/>
      <c r="AG710" t="inlineStr"/>
      <c r="AH710" t="inlineStr"/>
      <c r="AI710" t="inlineStr"/>
      <c r="AJ710" t="inlineStr">
        <is>
          <t>Pa</t>
        </is>
      </c>
      <c r="AK710" t="inlineStr">
        <is>
          <t>x</t>
        </is>
      </c>
      <c r="AL710" t="inlineStr"/>
      <c r="AM710" t="inlineStr"/>
      <c r="AN710" t="inlineStr"/>
      <c r="AO710" t="inlineStr"/>
      <c r="AP710" t="inlineStr"/>
      <c r="AQ710" t="inlineStr"/>
      <c r="AR710" t="inlineStr"/>
      <c r="AS710" t="inlineStr"/>
      <c r="AT710" t="inlineStr"/>
      <c r="AU710" t="inlineStr"/>
      <c r="AV710" t="inlineStr"/>
      <c r="AW710" t="inlineStr"/>
      <c r="AX710" t="inlineStr">
        <is>
          <t>110</t>
        </is>
      </c>
      <c r="AY710" t="inlineStr"/>
      <c r="AZ710" t="inlineStr"/>
      <c r="BA710" t="inlineStr"/>
      <c r="BB710" t="inlineStr">
        <is>
          <t>n</t>
        </is>
      </c>
      <c r="BC710" t="n">
        <v>0</v>
      </c>
      <c r="BD710" t="inlineStr"/>
      <c r="BE710" t="inlineStr"/>
      <c r="BF710" t="inlineStr"/>
      <c r="BG710" t="inlineStr">
        <is>
          <t>x</t>
        </is>
      </c>
      <c r="BH710" t="inlineStr"/>
      <c r="BI710" t="inlineStr"/>
      <c r="BJ710" t="inlineStr"/>
      <c r="BK710" t="inlineStr">
        <is>
          <t>Schaden stabil</t>
        </is>
      </c>
      <c r="BL710" t="inlineStr">
        <is>
          <t>x 110</t>
        </is>
      </c>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row>
    <row r="711">
      <c r="A711" t="b">
        <v>1</v>
      </c>
      <c r="B711" t="n">
        <v>655</v>
      </c>
      <c r="C711" t="inlineStr">
        <is>
          <t>L-1541-154091103</t>
        </is>
      </c>
      <c r="D711" t="inlineStr">
        <is>
          <t>993968074</t>
        </is>
      </c>
      <c r="E711" t="inlineStr">
        <is>
          <t>Aal</t>
        </is>
      </c>
      <c r="F711" t="inlineStr">
        <is>
          <t>https://portal.dnb.de/opac.htm?method=simpleSearch&amp;cqlMode=true&amp;query=idn%3D993968074</t>
        </is>
      </c>
      <c r="G711" t="inlineStr">
        <is>
          <t>III 60, 104</t>
        </is>
      </c>
      <c r="H711" t="inlineStr">
        <is>
          <t>III 60, 104</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n">
        <v>0</v>
      </c>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row>
    <row r="712">
      <c r="A712" t="b">
        <v>1</v>
      </c>
      <c r="B712" t="n">
        <v>656</v>
      </c>
      <c r="C712" t="inlineStr">
        <is>
          <t>L-1541-315489286</t>
        </is>
      </c>
      <c r="D712" t="inlineStr">
        <is>
          <t>106695867X</t>
        </is>
      </c>
      <c r="E712" t="inlineStr">
        <is>
          <t>Aaf</t>
        </is>
      </c>
      <c r="F712" t="inlineStr">
        <is>
          <t>https://portal.dnb.de/opac.htm?method=simpleSearch&amp;cqlMode=true&amp;query=idn%3D106695867X</t>
        </is>
      </c>
      <c r="G712" t="inlineStr">
        <is>
          <t>III 60, 105</t>
        </is>
      </c>
      <c r="H712" t="inlineStr">
        <is>
          <t>III 60, 105</t>
        </is>
      </c>
      <c r="I712" t="inlineStr"/>
      <c r="J712" t="inlineStr"/>
      <c r="K712" t="inlineStr">
        <is>
          <t>bis 25 cm</t>
        </is>
      </c>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is>
          <t>HL</t>
        </is>
      </c>
      <c r="AB712" t="inlineStr">
        <is>
          <t>x</t>
        </is>
      </c>
      <c r="AC712" t="inlineStr"/>
      <c r="AD712" t="inlineStr">
        <is>
          <t>h/E</t>
        </is>
      </c>
      <c r="AE712" t="inlineStr"/>
      <c r="AF712" t="inlineStr"/>
      <c r="AG712" t="inlineStr"/>
      <c r="AH712" t="inlineStr"/>
      <c r="AI712" t="inlineStr"/>
      <c r="AJ712" t="inlineStr">
        <is>
          <t>Pa</t>
        </is>
      </c>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is>
          <t>110</t>
        </is>
      </c>
      <c r="AY712" t="inlineStr"/>
      <c r="AZ712" t="inlineStr"/>
      <c r="BA712" t="inlineStr"/>
      <c r="BB712" t="inlineStr">
        <is>
          <t>n</t>
        </is>
      </c>
      <c r="BC712" t="n">
        <v>0</v>
      </c>
      <c r="BD712" t="inlineStr"/>
      <c r="BE712" t="inlineStr"/>
      <c r="BF712" t="inlineStr"/>
      <c r="BG712" t="inlineStr">
        <is>
          <t>x</t>
        </is>
      </c>
      <c r="BH712" t="inlineStr"/>
      <c r="BI712" t="inlineStr"/>
      <c r="BJ712" t="inlineStr"/>
      <c r="BK712" t="inlineStr">
        <is>
          <t>Schaden stabil</t>
        </is>
      </c>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row>
    <row r="713">
      <c r="A713" t="b">
        <v>1</v>
      </c>
      <c r="B713" t="n">
        <v>657</v>
      </c>
      <c r="C713" t="inlineStr">
        <is>
          <t>L-1548-315470542</t>
        </is>
      </c>
      <c r="D713" t="inlineStr">
        <is>
          <t>1066942919</t>
        </is>
      </c>
      <c r="E713" t="inlineStr">
        <is>
          <t>Aaf</t>
        </is>
      </c>
      <c r="F713" t="inlineStr">
        <is>
          <t>https://portal.dnb.de/opac.htm?method=simpleSearch&amp;cqlMode=true&amp;query=idn%3D1066942919</t>
        </is>
      </c>
      <c r="G713" t="inlineStr">
        <is>
          <t>III 60, 106</t>
        </is>
      </c>
      <c r="H713" t="inlineStr">
        <is>
          <t>III 60, 106</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n">
        <v>0</v>
      </c>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row>
    <row r="714">
      <c r="A714" t="b">
        <v>1</v>
      </c>
      <c r="B714" t="n">
        <v>658</v>
      </c>
      <c r="C714" t="inlineStr">
        <is>
          <t>L-1549-314709657</t>
        </is>
      </c>
      <c r="D714" t="inlineStr">
        <is>
          <t>1066457662</t>
        </is>
      </c>
      <c r="E714" t="inlineStr">
        <is>
          <t>Aaf</t>
        </is>
      </c>
      <c r="F714" t="inlineStr">
        <is>
          <t>https://portal.dnb.de/opac.htm?method=simpleSearch&amp;cqlMode=true&amp;query=idn%3D1066457662</t>
        </is>
      </c>
      <c r="G714" t="inlineStr">
        <is>
          <t>III 60, 107</t>
        </is>
      </c>
      <c r="H714" t="inlineStr">
        <is>
          <t>III 60, 107</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n">
        <v>0</v>
      </c>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row>
    <row r="715">
      <c r="A715" t="b">
        <v>1</v>
      </c>
      <c r="B715" t="n">
        <v>659</v>
      </c>
      <c r="C715" t="inlineStr">
        <is>
          <t>L-1550-315493372</t>
        </is>
      </c>
      <c r="D715" t="inlineStr">
        <is>
          <t>1066963096</t>
        </is>
      </c>
      <c r="E715" t="inlineStr">
        <is>
          <t>Aaf</t>
        </is>
      </c>
      <c r="F715" t="inlineStr">
        <is>
          <t>https://portal.dnb.de/opac.htm?method=simpleSearch&amp;cqlMode=true&amp;query=idn%3D1066963096</t>
        </is>
      </c>
      <c r="G715" t="inlineStr">
        <is>
          <t>III 60, 108</t>
        </is>
      </c>
      <c r="H715" t="inlineStr">
        <is>
          <t>III 60, 108</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n">
        <v>0</v>
      </c>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row>
    <row r="716">
      <c r="A716" t="b">
        <v>1</v>
      </c>
      <c r="B716" t="n">
        <v>1204</v>
      </c>
      <c r="C716" t="inlineStr">
        <is>
          <t>L-1520-31549462X</t>
        </is>
      </c>
      <c r="D716" t="inlineStr">
        <is>
          <t>1066964394</t>
        </is>
      </c>
      <c r="E716" t="inlineStr">
        <is>
          <t>Aaf</t>
        </is>
      </c>
      <c r="F716" t="inlineStr">
        <is>
          <t>https://portal.dnb.de/opac.htm?method=simpleSearch&amp;cqlMode=true&amp;query=idn%3D1066964394</t>
        </is>
      </c>
      <c r="G716" t="inlineStr">
        <is>
          <t>III 61 A, 1</t>
        </is>
      </c>
      <c r="H716" t="inlineStr">
        <is>
          <t>III 61 A, 1</t>
        </is>
      </c>
      <c r="I716" t="inlineStr"/>
      <c r="J716" t="inlineStr"/>
      <c r="K716" t="inlineStr">
        <is>
          <t>bis 25 cm</t>
        </is>
      </c>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is>
          <t>L</t>
        </is>
      </c>
      <c r="AB716" t="inlineStr"/>
      <c r="AC716" t="inlineStr">
        <is>
          <t>x</t>
        </is>
      </c>
      <c r="AD716" t="inlineStr">
        <is>
          <t>f</t>
        </is>
      </c>
      <c r="AE716" t="inlineStr"/>
      <c r="AF716" t="inlineStr"/>
      <c r="AG716" t="inlineStr"/>
      <c r="AH716" t="inlineStr"/>
      <c r="AI716" t="inlineStr"/>
      <c r="AJ716" t="inlineStr">
        <is>
          <t>Pa</t>
        </is>
      </c>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is>
          <t>110</t>
        </is>
      </c>
      <c r="AY716" t="inlineStr"/>
      <c r="AZ716" t="inlineStr"/>
      <c r="BA716" t="inlineStr"/>
      <c r="BB716" t="inlineStr">
        <is>
          <t>n</t>
        </is>
      </c>
      <c r="BC716" t="n">
        <v>0</v>
      </c>
      <c r="BD716" t="inlineStr"/>
      <c r="BE716" t="inlineStr">
        <is>
          <t>Gewebe</t>
        </is>
      </c>
      <c r="BF716" t="inlineStr"/>
      <c r="BG716" t="inlineStr"/>
      <c r="BH716" t="inlineStr"/>
      <c r="BI716" t="inlineStr"/>
      <c r="BJ716" t="inlineStr"/>
      <c r="BK716" t="inlineStr"/>
      <c r="BL716" t="inlineStr">
        <is>
          <t>x 110</t>
        </is>
      </c>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row>
    <row r="717">
      <c r="A717" t="b">
        <v>1</v>
      </c>
      <c r="B717" t="n">
        <v>668</v>
      </c>
      <c r="C717" t="inlineStr">
        <is>
          <t>L-1541-315489251</t>
        </is>
      </c>
      <c r="D717" t="inlineStr">
        <is>
          <t>1066958645</t>
        </is>
      </c>
      <c r="E717" t="inlineStr">
        <is>
          <t>AaB</t>
        </is>
      </c>
      <c r="F717" t="inlineStr">
        <is>
          <t>https://portal.dnb.de/opac.htm?method=simpleSearch&amp;cqlMode=true&amp;query=idn%3D1066958645</t>
        </is>
      </c>
      <c r="G717" t="inlineStr">
        <is>
          <t>III 61, 1</t>
        </is>
      </c>
      <c r="H717" t="inlineStr">
        <is>
          <t>III 61, 1</t>
        </is>
      </c>
      <c r="I717" t="inlineStr">
        <is>
          <t>X</t>
        </is>
      </c>
      <c r="J717" t="inlineStr">
        <is>
          <t>Papier- oder Pappeinband</t>
        </is>
      </c>
      <c r="K717" t="inlineStr">
        <is>
          <t>bis 25 cm</t>
        </is>
      </c>
      <c r="L717" t="inlineStr">
        <is>
          <t>180°</t>
        </is>
      </c>
      <c r="M717" t="inlineStr"/>
      <c r="N717" t="inlineStr"/>
      <c r="O717" t="inlineStr"/>
      <c r="P717" t="inlineStr"/>
      <c r="Q717" t="n">
        <v>0</v>
      </c>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n">
        <v>0</v>
      </c>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row>
    <row r="718">
      <c r="A718" t="b">
        <v>1</v>
      </c>
      <c r="B718" t="n">
        <v>669</v>
      </c>
      <c r="C718" t="inlineStr">
        <is>
          <t>L-1504-154630012</t>
        </is>
      </c>
      <c r="D718" t="inlineStr">
        <is>
          <t>994152264</t>
        </is>
      </c>
      <c r="E718" t="inlineStr">
        <is>
          <t>Aal</t>
        </is>
      </c>
      <c r="F718" t="inlineStr">
        <is>
          <t>https://portal.dnb.de/opac.htm?method=simpleSearch&amp;cqlMode=true&amp;query=idn%3D994152264</t>
        </is>
      </c>
      <c r="G718" t="inlineStr">
        <is>
          <t>III 62, 1</t>
        </is>
      </c>
      <c r="H718" t="inlineStr">
        <is>
          <t>III 62, 1</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n">
        <v>0</v>
      </c>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row>
    <row r="719">
      <c r="A719" t="b">
        <v>1</v>
      </c>
      <c r="B719" t="n">
        <v>670</v>
      </c>
      <c r="C719" t="inlineStr">
        <is>
          <t>L-1520-315294949</t>
        </is>
      </c>
      <c r="D719" t="inlineStr">
        <is>
          <t>1066834997</t>
        </is>
      </c>
      <c r="E719" t="inlineStr">
        <is>
          <t>Aaf</t>
        </is>
      </c>
      <c r="F719" t="inlineStr">
        <is>
          <t>https://portal.dnb.de/opac.htm?method=simpleSearch&amp;cqlMode=true&amp;query=idn%3D1066834997</t>
        </is>
      </c>
      <c r="G719" t="inlineStr">
        <is>
          <t>III 62, 2</t>
        </is>
      </c>
      <c r="H719" t="inlineStr">
        <is>
          <t>III 62, 2</t>
        </is>
      </c>
      <c r="I719" t="inlineStr"/>
      <c r="J719" t="inlineStr"/>
      <c r="K719" t="inlineStr">
        <is>
          <t>bis 35 cm</t>
        </is>
      </c>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is>
          <t>HL</t>
        </is>
      </c>
      <c r="AB719" t="inlineStr">
        <is>
          <t>x</t>
        </is>
      </c>
      <c r="AC719" t="inlineStr"/>
      <c r="AD719" t="inlineStr">
        <is>
          <t>f/V</t>
        </is>
      </c>
      <c r="AE719" t="inlineStr"/>
      <c r="AF719" t="inlineStr"/>
      <c r="AG719" t="inlineStr"/>
      <c r="AH719" t="inlineStr"/>
      <c r="AI719" t="inlineStr"/>
      <c r="AJ719" t="inlineStr">
        <is>
          <t>Pa</t>
        </is>
      </c>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is>
          <t>110</t>
        </is>
      </c>
      <c r="AY719" t="inlineStr"/>
      <c r="AZ719" t="inlineStr"/>
      <c r="BA719" t="inlineStr"/>
      <c r="BB719" t="inlineStr">
        <is>
          <t>ja vor</t>
        </is>
      </c>
      <c r="BC719" t="n">
        <v>0.5</v>
      </c>
      <c r="BD719" t="inlineStr"/>
      <c r="BE719" t="inlineStr"/>
      <c r="BF719" t="inlineStr"/>
      <c r="BG719" t="inlineStr">
        <is>
          <t>x</t>
        </is>
      </c>
      <c r="BH719" t="inlineStr"/>
      <c r="BI719" t="inlineStr"/>
      <c r="BJ719" t="inlineStr"/>
      <c r="BK719" t="inlineStr"/>
      <c r="BL719" t="inlineStr"/>
      <c r="BM719" t="inlineStr"/>
      <c r="BN719" t="inlineStr">
        <is>
          <t>x</t>
        </is>
      </c>
      <c r="BO719" t="inlineStr">
        <is>
          <t>x</t>
        </is>
      </c>
      <c r="BP719" t="inlineStr">
        <is>
          <t>x</t>
        </is>
      </c>
      <c r="BQ719" t="inlineStr"/>
      <c r="BR719" t="inlineStr"/>
      <c r="BS719" t="inlineStr"/>
      <c r="BT719" t="inlineStr"/>
      <c r="BU719" t="inlineStr"/>
      <c r="BV719" t="inlineStr"/>
      <c r="BW719" t="inlineStr"/>
      <c r="BX719" t="inlineStr"/>
      <c r="BY719" t="inlineStr"/>
      <c r="BZ719" t="inlineStr"/>
      <c r="CA719" t="n">
        <v>0.5</v>
      </c>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row>
    <row r="720">
      <c r="A720" t="b">
        <v>1</v>
      </c>
      <c r="B720" t="n">
        <v>671</v>
      </c>
      <c r="C720" t="inlineStr">
        <is>
          <t>L-1528-315491752</t>
        </is>
      </c>
      <c r="D720" t="inlineStr">
        <is>
          <t>1066961344</t>
        </is>
      </c>
      <c r="E720" t="inlineStr">
        <is>
          <t>Aaf</t>
        </is>
      </c>
      <c r="F720" t="inlineStr">
        <is>
          <t>https://portal.dnb.de/opac.htm?method=simpleSearch&amp;cqlMode=true&amp;query=idn%3D1066961344</t>
        </is>
      </c>
      <c r="G720" t="inlineStr">
        <is>
          <t>III 62, 3</t>
        </is>
      </c>
      <c r="H720" t="inlineStr">
        <is>
          <t>III 62, 3</t>
        </is>
      </c>
      <c r="I720" t="inlineStr"/>
      <c r="J720" t="inlineStr">
        <is>
          <t>Pergamentband</t>
        </is>
      </c>
      <c r="K720" t="inlineStr">
        <is>
          <t>bis 35 cm</t>
        </is>
      </c>
      <c r="L720" t="inlineStr">
        <is>
          <t>180°</t>
        </is>
      </c>
      <c r="M720" t="inlineStr">
        <is>
          <t>Einband mit Schutz- oder Stoßkanten</t>
        </is>
      </c>
      <c r="N720" t="inlineStr"/>
      <c r="O720" t="inlineStr">
        <is>
          <t>Kassette</t>
        </is>
      </c>
      <c r="P720" t="inlineStr">
        <is>
          <t>Nein</t>
        </is>
      </c>
      <c r="Q720" t="n">
        <v>0</v>
      </c>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n">
        <v>0</v>
      </c>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row>
    <row r="721">
      <c r="A721" t="b">
        <v>0</v>
      </c>
      <c r="B721" t="n">
        <v>672</v>
      </c>
      <c r="C721" t="inlineStr">
        <is>
          <t>L-1510-315492198</t>
        </is>
      </c>
      <c r="D721" t="inlineStr">
        <is>
          <t>1066961794</t>
        </is>
      </c>
      <c r="E721" t="inlineStr"/>
      <c r="F721" t="inlineStr">
        <is>
          <t>https://portal.dnb.de/opac.htm?method=simpleSearch&amp;cqlMode=true&amp;query=idn%3D1066961794</t>
        </is>
      </c>
      <c r="G721" t="inlineStr">
        <is>
          <t>III 63, 1</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n">
        <v>0</v>
      </c>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row>
    <row r="722">
      <c r="A722" t="b">
        <v>1</v>
      </c>
      <c r="B722" t="inlineStr"/>
      <c r="C722" t="inlineStr">
        <is>
          <t>L-9999-414827848</t>
        </is>
      </c>
      <c r="D722" t="inlineStr">
        <is>
          <t>1138311316</t>
        </is>
      </c>
      <c r="E722" t="inlineStr">
        <is>
          <t>Qd</t>
        </is>
      </c>
      <c r="F722" t="inlineStr"/>
      <c r="G722" t="inlineStr">
        <is>
          <t>III 63, 1</t>
        </is>
      </c>
      <c r="H722" t="inlineStr">
        <is>
          <t>III 63, 1</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row>
    <row r="723">
      <c r="A723" t="b">
        <v>0</v>
      </c>
      <c r="B723" t="n">
        <v>673</v>
      </c>
      <c r="C723" t="inlineStr">
        <is>
          <t>L-1510-670800783</t>
        </is>
      </c>
      <c r="D723" t="inlineStr">
        <is>
          <t>1208775006</t>
        </is>
      </c>
      <c r="E723" t="inlineStr"/>
      <c r="F723" t="inlineStr">
        <is>
          <t>https://portal.dnb.de/opac.htm?method=simpleSearch&amp;cqlMode=true&amp;query=idn%3D1208775006</t>
        </is>
      </c>
      <c r="G723" t="inlineStr">
        <is>
          <t>III 63, 1 (1. angebundenes Werk)</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n">
        <v>0</v>
      </c>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row>
    <row r="724">
      <c r="A724" t="b">
        <v>0</v>
      </c>
      <c r="B724" t="n">
        <v>674</v>
      </c>
      <c r="C724" t="inlineStr">
        <is>
          <t>L-1854-677261616</t>
        </is>
      </c>
      <c r="D724" t="inlineStr">
        <is>
          <t>1210519062</t>
        </is>
      </c>
      <c r="E724" t="inlineStr"/>
      <c r="F724" t="inlineStr">
        <is>
          <t>https://portal.dnb.de/opac.htm?method=simpleSearch&amp;cqlMode=true&amp;query=idn%3D1210519062</t>
        </is>
      </c>
      <c r="G724" t="inlineStr">
        <is>
          <t>III 63, 1 (2. angebundenes Werk)</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n">
        <v>0</v>
      </c>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row>
    <row r="725">
      <c r="A725" t="b">
        <v>1</v>
      </c>
      <c r="B725" t="n">
        <v>675</v>
      </c>
      <c r="C725" t="inlineStr">
        <is>
          <t>L-1534-31546450X</t>
        </is>
      </c>
      <c r="D725" t="inlineStr">
        <is>
          <t>1066936676</t>
        </is>
      </c>
      <c r="E725" t="inlineStr">
        <is>
          <t>Aaf</t>
        </is>
      </c>
      <c r="F725" t="inlineStr">
        <is>
          <t>https://portal.dnb.de/opac.htm?method=simpleSearch&amp;cqlMode=true&amp;query=idn%3D1066936676</t>
        </is>
      </c>
      <c r="G725" t="inlineStr">
        <is>
          <t>III 64, 1</t>
        </is>
      </c>
      <c r="H725" t="inlineStr">
        <is>
          <t>III 64, 1</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n">
        <v>0</v>
      </c>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row>
    <row r="726">
      <c r="A726" t="b">
        <v>1</v>
      </c>
      <c r="B726" t="n">
        <v>676</v>
      </c>
      <c r="C726" t="inlineStr">
        <is>
          <t>L-1545-315487992</t>
        </is>
      </c>
      <c r="D726" t="inlineStr">
        <is>
          <t>1066957347</t>
        </is>
      </c>
      <c r="E726" t="inlineStr">
        <is>
          <t>Aaf</t>
        </is>
      </c>
      <c r="F726" t="inlineStr">
        <is>
          <t>https://portal.dnb.de/opac.htm?method=simpleSearch&amp;cqlMode=true&amp;query=idn%3D1066957347</t>
        </is>
      </c>
      <c r="G726" t="inlineStr">
        <is>
          <t>III 65, 1</t>
        </is>
      </c>
      <c r="H726" t="inlineStr">
        <is>
          <t>III 65, 1</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n">
        <v>0</v>
      </c>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row>
    <row r="727">
      <c r="A727" t="b">
        <v>1</v>
      </c>
      <c r="B727" t="n">
        <v>677</v>
      </c>
      <c r="C727" t="inlineStr">
        <is>
          <t>L-1556-315494115</t>
        </is>
      </c>
      <c r="D727" t="inlineStr">
        <is>
          <t>1066963916</t>
        </is>
      </c>
      <c r="E727" t="inlineStr">
        <is>
          <t>Aaf</t>
        </is>
      </c>
      <c r="F727" t="inlineStr">
        <is>
          <t>https://portal.dnb.de/opac.htm?method=simpleSearch&amp;cqlMode=true&amp;query=idn%3D1066963916</t>
        </is>
      </c>
      <c r="G727" t="inlineStr">
        <is>
          <t>III 65, 2</t>
        </is>
      </c>
      <c r="H727" t="inlineStr">
        <is>
          <t>III 65, 2</t>
        </is>
      </c>
      <c r="I727" t="inlineStr"/>
      <c r="J727" t="inlineStr"/>
      <c r="K727" t="inlineStr">
        <is>
          <t>bis 25 cm</t>
        </is>
      </c>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is>
          <t>G</t>
        </is>
      </c>
      <c r="AB727" t="inlineStr"/>
      <c r="AC727" t="inlineStr"/>
      <c r="AD727" t="inlineStr">
        <is>
          <t>h/E</t>
        </is>
      </c>
      <c r="AE727" t="inlineStr"/>
      <c r="AF727" t="inlineStr"/>
      <c r="AG727" t="inlineStr"/>
      <c r="AH727" t="inlineStr"/>
      <c r="AI727" t="inlineStr"/>
      <c r="AJ727" t="inlineStr">
        <is>
          <t>Pa</t>
        </is>
      </c>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is>
          <t>110</t>
        </is>
      </c>
      <c r="AY727" t="inlineStr"/>
      <c r="AZ727" t="inlineStr"/>
      <c r="BA727" t="inlineStr"/>
      <c r="BB727" t="inlineStr">
        <is>
          <t>n</t>
        </is>
      </c>
      <c r="BC727" t="n">
        <v>0</v>
      </c>
      <c r="BD727" t="inlineStr"/>
      <c r="BE727" t="inlineStr"/>
      <c r="BF727" t="inlineStr"/>
      <c r="BG727" t="inlineStr">
        <is>
          <t>x</t>
        </is>
      </c>
      <c r="BH727" t="inlineStr"/>
      <c r="BI727" t="inlineStr"/>
      <c r="BJ727" t="inlineStr"/>
      <c r="BK727" t="inlineStr">
        <is>
          <t>Schaden stabil</t>
        </is>
      </c>
      <c r="BL727" t="inlineStr">
        <is>
          <t>x 110</t>
        </is>
      </c>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row>
    <row r="728">
      <c r="A728" t="b">
        <v>1</v>
      </c>
      <c r="B728" t="n">
        <v>678</v>
      </c>
      <c r="C728" t="inlineStr">
        <is>
          <t>L-1557-315468149</t>
        </is>
      </c>
      <c r="D728" t="inlineStr">
        <is>
          <t>1066940363</t>
        </is>
      </c>
      <c r="E728" t="inlineStr">
        <is>
          <t>Aaf</t>
        </is>
      </c>
      <c r="F728" t="inlineStr">
        <is>
          <t>https://portal.dnb.de/opac.htm?method=simpleSearch&amp;cqlMode=true&amp;query=idn%3D1066940363</t>
        </is>
      </c>
      <c r="G728" t="inlineStr">
        <is>
          <t>III 65, 3</t>
        </is>
      </c>
      <c r="H728" t="inlineStr">
        <is>
          <t>III 65, 3</t>
        </is>
      </c>
      <c r="I728" t="inlineStr">
        <is>
          <t>X</t>
        </is>
      </c>
      <c r="J728" t="inlineStr">
        <is>
          <t>Pergamentband</t>
        </is>
      </c>
      <c r="K728" t="inlineStr">
        <is>
          <t>bis 35 cm</t>
        </is>
      </c>
      <c r="L728" t="inlineStr">
        <is>
          <t>180°</t>
        </is>
      </c>
      <c r="M728" t="inlineStr">
        <is>
          <t>hohler Rücken</t>
        </is>
      </c>
      <c r="N728" t="inlineStr"/>
      <c r="O728" t="inlineStr">
        <is>
          <t>Kassette</t>
        </is>
      </c>
      <c r="P728" t="inlineStr">
        <is>
          <t>Nein</t>
        </is>
      </c>
      <c r="Q728" t="n">
        <v>0</v>
      </c>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n">
        <v>0</v>
      </c>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row>
    <row r="729">
      <c r="A729" t="b">
        <v>1</v>
      </c>
      <c r="B729" t="n">
        <v>679</v>
      </c>
      <c r="C729" t="inlineStr">
        <is>
          <t>L-1535-315211164</t>
        </is>
      </c>
      <c r="D729" t="inlineStr">
        <is>
          <t>1066790078</t>
        </is>
      </c>
      <c r="E729" t="inlineStr">
        <is>
          <t>Aaf</t>
        </is>
      </c>
      <c r="F729" t="inlineStr">
        <is>
          <t>https://portal.dnb.de/opac.htm?method=simpleSearch&amp;cqlMode=true&amp;query=idn%3D1066790078</t>
        </is>
      </c>
      <c r="G729" t="inlineStr">
        <is>
          <t>III 66, 1</t>
        </is>
      </c>
      <c r="H729" t="inlineStr">
        <is>
          <t>III 66, 1</t>
        </is>
      </c>
      <c r="I729" t="inlineStr"/>
      <c r="J729" t="inlineStr"/>
      <c r="K729" t="inlineStr">
        <is>
          <t>bis 42 cm</t>
        </is>
      </c>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is>
          <t>HD</t>
        </is>
      </c>
      <c r="AB729" t="inlineStr"/>
      <c r="AC729" t="inlineStr">
        <is>
          <t>x</t>
        </is>
      </c>
      <c r="AD729" t="inlineStr">
        <is>
          <t>f</t>
        </is>
      </c>
      <c r="AE729" t="inlineStr"/>
      <c r="AF729" t="inlineStr"/>
      <c r="AG729" t="inlineStr"/>
      <c r="AH729" t="inlineStr"/>
      <c r="AI729" t="inlineStr"/>
      <c r="AJ729" t="inlineStr">
        <is>
          <t>Pa</t>
        </is>
      </c>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is>
          <t>110</t>
        </is>
      </c>
      <c r="AY729" t="inlineStr"/>
      <c r="AZ729" t="inlineStr"/>
      <c r="BA729" t="inlineStr"/>
      <c r="BB729" t="inlineStr">
        <is>
          <t>n</t>
        </is>
      </c>
      <c r="BC729" t="n">
        <v>0</v>
      </c>
      <c r="BD729" t="inlineStr"/>
      <c r="BE729" t="inlineStr">
        <is>
          <t>Gewebe</t>
        </is>
      </c>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row>
    <row r="730">
      <c r="A730" t="b">
        <v>1</v>
      </c>
      <c r="B730" t="n">
        <v>680</v>
      </c>
      <c r="C730" t="inlineStr">
        <is>
          <t>L-1552-315492902</t>
        </is>
      </c>
      <c r="D730" t="inlineStr">
        <is>
          <t>1066962553</t>
        </is>
      </c>
      <c r="E730" t="inlineStr">
        <is>
          <t>Aaf</t>
        </is>
      </c>
      <c r="F730" t="inlineStr">
        <is>
          <t>https://portal.dnb.de/opac.htm?method=simpleSearch&amp;cqlMode=true&amp;query=idn%3D1066962553</t>
        </is>
      </c>
      <c r="G730" t="inlineStr">
        <is>
          <t>III 67, 1</t>
        </is>
      </c>
      <c r="H730" t="inlineStr">
        <is>
          <t>III 67, 1</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n">
        <v>0</v>
      </c>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row>
    <row r="731">
      <c r="A731" t="b">
        <v>1</v>
      </c>
      <c r="B731" t="n">
        <v>681</v>
      </c>
      <c r="C731" t="inlineStr">
        <is>
          <t>L-1508-315338229</t>
        </is>
      </c>
      <c r="D731" t="inlineStr">
        <is>
          <t>1066880700</t>
        </is>
      </c>
      <c r="E731" t="inlineStr">
        <is>
          <t>Aaf</t>
        </is>
      </c>
      <c r="F731" t="inlineStr">
        <is>
          <t>https://portal.dnb.de/opac.htm?method=simpleSearch&amp;cqlMode=true&amp;query=idn%3D1066880700</t>
        </is>
      </c>
      <c r="G731" t="inlineStr">
        <is>
          <t>III 68, 1</t>
        </is>
      </c>
      <c r="H731" t="inlineStr">
        <is>
          <t>III 68, 1</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n">
        <v>0</v>
      </c>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row>
    <row r="732">
      <c r="A732" t="b">
        <v>1</v>
      </c>
      <c r="B732" t="n">
        <v>682</v>
      </c>
      <c r="C732" t="inlineStr">
        <is>
          <t>L-1502-315493445</t>
        </is>
      </c>
      <c r="D732" t="inlineStr">
        <is>
          <t>1066963169</t>
        </is>
      </c>
      <c r="E732" t="inlineStr">
        <is>
          <t>Aaf</t>
        </is>
      </c>
      <c r="F732" t="inlineStr">
        <is>
          <t>https://portal.dnb.de/opac.htm?method=simpleSearch&amp;cqlMode=true&amp;query=idn%3D1066963169</t>
        </is>
      </c>
      <c r="G732" t="inlineStr">
        <is>
          <t>III 69, 1</t>
        </is>
      </c>
      <c r="H732" t="inlineStr">
        <is>
          <t>III 69, 1</t>
        </is>
      </c>
      <c r="I732" t="inlineStr">
        <is>
          <t>X</t>
        </is>
      </c>
      <c r="J732" t="inlineStr">
        <is>
          <t>Halbledereinband</t>
        </is>
      </c>
      <c r="K732" t="inlineStr">
        <is>
          <t>bis 25 cm</t>
        </is>
      </c>
      <c r="L732" t="inlineStr">
        <is>
          <t>80° bis 110°, einseitig digitalisierbar?</t>
        </is>
      </c>
      <c r="M732" t="inlineStr">
        <is>
          <t>hohler Rücken</t>
        </is>
      </c>
      <c r="N732" t="inlineStr"/>
      <c r="O732" t="inlineStr"/>
      <c r="P732" t="inlineStr">
        <is>
          <t>Signaturfahne austauschen</t>
        </is>
      </c>
      <c r="Q732" t="n">
        <v>1</v>
      </c>
      <c r="R732" t="inlineStr"/>
      <c r="S732" t="inlineStr"/>
      <c r="T732" t="inlineStr"/>
      <c r="U732" t="inlineStr"/>
      <c r="V732" t="inlineStr"/>
      <c r="W732" t="inlineStr"/>
      <c r="X732" t="inlineStr"/>
      <c r="Y732" t="inlineStr"/>
      <c r="Z732" t="inlineStr"/>
      <c r="AA732" t="inlineStr">
        <is>
          <t>HL</t>
        </is>
      </c>
      <c r="AB732" t="inlineStr"/>
      <c r="AC732" t="inlineStr"/>
      <c r="AD732" t="inlineStr">
        <is>
          <t>f/V</t>
        </is>
      </c>
      <c r="AE732" t="inlineStr"/>
      <c r="AF732" t="inlineStr"/>
      <c r="AG732" t="inlineStr"/>
      <c r="AH732" t="inlineStr"/>
      <c r="AI732" t="inlineStr"/>
      <c r="AJ732" t="inlineStr">
        <is>
          <t>Pa</t>
        </is>
      </c>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is>
          <t>80</t>
        </is>
      </c>
      <c r="AY732" t="inlineStr"/>
      <c r="AZ732" t="inlineStr"/>
      <c r="BA732" t="inlineStr"/>
      <c r="BB732" t="inlineStr">
        <is>
          <t>ja vor</t>
        </is>
      </c>
      <c r="BC732" t="n">
        <v>1</v>
      </c>
      <c r="BD732" t="inlineStr"/>
      <c r="BE732" t="inlineStr"/>
      <c r="BF732" t="inlineStr"/>
      <c r="BG732" t="inlineStr"/>
      <c r="BH732" t="inlineStr"/>
      <c r="BI732" t="inlineStr"/>
      <c r="BJ732" t="inlineStr"/>
      <c r="BK732" t="inlineStr"/>
      <c r="BL732" t="inlineStr"/>
      <c r="BM732" t="inlineStr"/>
      <c r="BN732" t="inlineStr">
        <is>
          <t>x</t>
        </is>
      </c>
      <c r="BO732" t="inlineStr"/>
      <c r="BP732" t="inlineStr">
        <is>
          <t>x</t>
        </is>
      </c>
      <c r="BQ732" t="inlineStr"/>
      <c r="BR732" t="inlineStr">
        <is>
          <t>v</t>
        </is>
      </c>
      <c r="BS732" t="inlineStr"/>
      <c r="BT732" t="inlineStr"/>
      <c r="BU732" t="inlineStr"/>
      <c r="BV732" t="inlineStr"/>
      <c r="BW732" t="inlineStr"/>
      <c r="BX732" t="inlineStr"/>
      <c r="BY732" t="inlineStr"/>
      <c r="BZ732" t="inlineStr"/>
      <c r="CA732" t="n">
        <v>1</v>
      </c>
      <c r="CB732" t="inlineStr">
        <is>
          <t>evtl. sehr schmale Hülse</t>
        </is>
      </c>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row>
    <row r="733">
      <c r="A733" t="b">
        <v>1</v>
      </c>
      <c r="B733" t="n">
        <v>683</v>
      </c>
      <c r="C733" t="inlineStr">
        <is>
          <t>L-1502-315486910</t>
        </is>
      </c>
      <c r="D733" t="inlineStr">
        <is>
          <t>1066956189</t>
        </is>
      </c>
      <c r="E733" t="inlineStr">
        <is>
          <t>Aaf</t>
        </is>
      </c>
      <c r="F733" t="inlineStr">
        <is>
          <t>https://portal.dnb.de/opac.htm?method=simpleSearch&amp;cqlMode=true&amp;query=idn%3D1066956189</t>
        </is>
      </c>
      <c r="G733" t="inlineStr">
        <is>
          <t>III 69, 2</t>
        </is>
      </c>
      <c r="H733" t="inlineStr">
        <is>
          <t>III 69, 2</t>
        </is>
      </c>
      <c r="I733" t="inlineStr"/>
      <c r="J733" t="inlineStr"/>
      <c r="K733" t="inlineStr">
        <is>
          <t>bis 25 cm</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is>
          <t>G</t>
        </is>
      </c>
      <c r="AB733" t="inlineStr"/>
      <c r="AC733" t="inlineStr"/>
      <c r="AD733" t="inlineStr">
        <is>
          <t>h/E</t>
        </is>
      </c>
      <c r="AE733" t="inlineStr"/>
      <c r="AF733" t="inlineStr"/>
      <c r="AG733" t="inlineStr"/>
      <c r="AH733" t="inlineStr"/>
      <c r="AI733" t="inlineStr"/>
      <c r="AJ733" t="inlineStr">
        <is>
          <t>Pa</t>
        </is>
      </c>
      <c r="AK733" t="inlineStr">
        <is>
          <t>x</t>
        </is>
      </c>
      <c r="AL733" t="inlineStr"/>
      <c r="AM733" t="inlineStr"/>
      <c r="AN733" t="inlineStr"/>
      <c r="AO733" t="inlineStr"/>
      <c r="AP733" t="inlineStr"/>
      <c r="AQ733" t="inlineStr"/>
      <c r="AR733" t="inlineStr"/>
      <c r="AS733" t="inlineStr"/>
      <c r="AT733" t="inlineStr"/>
      <c r="AU733" t="inlineStr"/>
      <c r="AV733" t="inlineStr"/>
      <c r="AW733" t="inlineStr"/>
      <c r="AX733" t="inlineStr">
        <is>
          <t>110</t>
        </is>
      </c>
      <c r="AY733" t="inlineStr"/>
      <c r="AZ733" t="inlineStr"/>
      <c r="BA733" t="inlineStr"/>
      <c r="BB733" t="inlineStr">
        <is>
          <t>ja vor</t>
        </is>
      </c>
      <c r="BC733" t="n">
        <v>0.5</v>
      </c>
      <c r="BD733" t="inlineStr"/>
      <c r="BE733" t="inlineStr"/>
      <c r="BF733" t="inlineStr"/>
      <c r="BG733" t="inlineStr">
        <is>
          <t>x</t>
        </is>
      </c>
      <c r="BH733" t="inlineStr"/>
      <c r="BI733" t="inlineStr"/>
      <c r="BJ733" t="inlineStr"/>
      <c r="BK733" t="inlineStr"/>
      <c r="BL733" t="inlineStr"/>
      <c r="BM733" t="inlineStr"/>
      <c r="BN733" t="inlineStr">
        <is>
          <t>x</t>
        </is>
      </c>
      <c r="BO733" t="inlineStr"/>
      <c r="BP733" t="inlineStr">
        <is>
          <t>x</t>
        </is>
      </c>
      <c r="BQ733" t="inlineStr"/>
      <c r="BR733" t="inlineStr"/>
      <c r="BS733" t="inlineStr"/>
      <c r="BT733" t="inlineStr"/>
      <c r="BU733" t="inlineStr"/>
      <c r="BV733" t="inlineStr"/>
      <c r="BW733" t="inlineStr"/>
      <c r="BX733" t="inlineStr"/>
      <c r="BY733" t="inlineStr"/>
      <c r="BZ733" t="inlineStr"/>
      <c r="CA733" t="n">
        <v>0.5</v>
      </c>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row>
    <row r="734">
      <c r="A734" t="b">
        <v>1</v>
      </c>
      <c r="B734" t="n">
        <v>684</v>
      </c>
      <c r="C734" t="inlineStr">
        <is>
          <t>L-1512-315486945</t>
        </is>
      </c>
      <c r="D734" t="inlineStr">
        <is>
          <t>1066956227</t>
        </is>
      </c>
      <c r="E734" t="inlineStr">
        <is>
          <t>Aaf</t>
        </is>
      </c>
      <c r="F734" t="inlineStr">
        <is>
          <t>https://portal.dnb.de/opac.htm?method=simpleSearch&amp;cqlMode=true&amp;query=idn%3D1066956227</t>
        </is>
      </c>
      <c r="G734" t="inlineStr">
        <is>
          <t>III 69, 3</t>
        </is>
      </c>
      <c r="H734" t="inlineStr">
        <is>
          <t>III 69, 3</t>
        </is>
      </c>
      <c r="I734" t="inlineStr"/>
      <c r="J734" t="inlineStr"/>
      <c r="K734" t="inlineStr">
        <is>
          <t>bis 25 cm</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is>
          <t>HL</t>
        </is>
      </c>
      <c r="AB734" t="inlineStr">
        <is>
          <t>x</t>
        </is>
      </c>
      <c r="AC734" t="inlineStr"/>
      <c r="AD734" t="inlineStr">
        <is>
          <t>h/E</t>
        </is>
      </c>
      <c r="AE734" t="inlineStr"/>
      <c r="AF734" t="inlineStr">
        <is>
          <t>x</t>
        </is>
      </c>
      <c r="AG734" t="inlineStr"/>
      <c r="AH734" t="inlineStr"/>
      <c r="AI734" t="inlineStr"/>
      <c r="AJ734" t="inlineStr">
        <is>
          <t>Pa</t>
        </is>
      </c>
      <c r="AK734" t="inlineStr">
        <is>
          <t>x</t>
        </is>
      </c>
      <c r="AL734" t="inlineStr"/>
      <c r="AM734" t="inlineStr"/>
      <c r="AN734" t="inlineStr"/>
      <c r="AO734" t="inlineStr"/>
      <c r="AP734" t="inlineStr"/>
      <c r="AQ734" t="inlineStr"/>
      <c r="AR734" t="inlineStr"/>
      <c r="AS734" t="inlineStr"/>
      <c r="AT734" t="inlineStr"/>
      <c r="AU734" t="inlineStr"/>
      <c r="AV734" t="inlineStr"/>
      <c r="AW734" t="inlineStr"/>
      <c r="AX734" t="inlineStr">
        <is>
          <t>80</t>
        </is>
      </c>
      <c r="AY734" t="inlineStr"/>
      <c r="AZ734" t="inlineStr"/>
      <c r="BA734" t="inlineStr"/>
      <c r="BB734" t="inlineStr">
        <is>
          <t>n</t>
        </is>
      </c>
      <c r="BC734" t="n">
        <v>0</v>
      </c>
      <c r="BD734" t="inlineStr"/>
      <c r="BE734" t="inlineStr"/>
      <c r="BF734" t="inlineStr"/>
      <c r="BG734" t="inlineStr"/>
      <c r="BH734" t="inlineStr"/>
      <c r="BI734" t="inlineStr"/>
      <c r="BJ734" t="inlineStr"/>
      <c r="BK734" t="inlineStr">
        <is>
          <t>Schaden stabil</t>
        </is>
      </c>
      <c r="BL734" t="inlineStr"/>
      <c r="BM734" t="inlineStr">
        <is>
          <t>Umschlag (Leder pudert)</t>
        </is>
      </c>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row>
    <row r="735">
      <c r="A735" t="b">
        <v>1</v>
      </c>
      <c r="B735" t="n">
        <v>685</v>
      </c>
      <c r="C735" t="inlineStr">
        <is>
          <t>L-1503-315493534</t>
        </is>
      </c>
      <c r="D735" t="inlineStr">
        <is>
          <t>1066963266</t>
        </is>
      </c>
      <c r="E735" t="inlineStr">
        <is>
          <t>Aaf</t>
        </is>
      </c>
      <c r="F735" t="inlineStr">
        <is>
          <t>https://portal.dnb.de/opac.htm?method=simpleSearch&amp;cqlMode=true&amp;query=idn%3D1066963266</t>
        </is>
      </c>
      <c r="G735" t="inlineStr">
        <is>
          <t>III 69, 4</t>
        </is>
      </c>
      <c r="H735" t="inlineStr">
        <is>
          <t>III 69, 4</t>
        </is>
      </c>
      <c r="I735" t="inlineStr">
        <is>
          <t>X</t>
        </is>
      </c>
      <c r="J735" t="inlineStr">
        <is>
          <t>Pergamentband</t>
        </is>
      </c>
      <c r="K735" t="inlineStr">
        <is>
          <t>bis 25 cm</t>
        </is>
      </c>
      <c r="L735" t="inlineStr">
        <is>
          <t>180°</t>
        </is>
      </c>
      <c r="M735" t="inlineStr">
        <is>
          <t>hohler Rücken</t>
        </is>
      </c>
      <c r="N735" t="inlineStr"/>
      <c r="O735" t="inlineStr">
        <is>
          <t>Kassette</t>
        </is>
      </c>
      <c r="P735" t="inlineStr">
        <is>
          <t>Nein</t>
        </is>
      </c>
      <c r="Q735" t="n">
        <v>0</v>
      </c>
      <c r="R735" t="inlineStr"/>
      <c r="S735" t="inlineStr"/>
      <c r="T735" t="inlineStr"/>
      <c r="U735" t="inlineStr"/>
      <c r="V735" t="inlineStr"/>
      <c r="W735" t="inlineStr"/>
      <c r="X735" t="inlineStr"/>
      <c r="Y735" t="inlineStr"/>
      <c r="Z735" t="inlineStr"/>
      <c r="AA735" t="inlineStr">
        <is>
          <t>Pg</t>
        </is>
      </c>
      <c r="AB735" t="inlineStr"/>
      <c r="AC735" t="inlineStr">
        <is>
          <t>x</t>
        </is>
      </c>
      <c r="AD735" t="inlineStr">
        <is>
          <t>h/E</t>
        </is>
      </c>
      <c r="AE735" t="inlineStr"/>
      <c r="AF735" t="inlineStr"/>
      <c r="AG735" t="inlineStr"/>
      <c r="AH735" t="inlineStr"/>
      <c r="AI735" t="inlineStr"/>
      <c r="AJ735" t="inlineStr">
        <is>
          <t>Pa</t>
        </is>
      </c>
      <c r="AK735" t="inlineStr"/>
      <c r="AL735" t="inlineStr"/>
      <c r="AM735" t="inlineStr"/>
      <c r="AN735" t="inlineStr"/>
      <c r="AO735" t="inlineStr"/>
      <c r="AP735" t="inlineStr"/>
      <c r="AQ735" t="inlineStr"/>
      <c r="AR735" t="inlineStr"/>
      <c r="AS735" t="inlineStr"/>
      <c r="AT735" t="inlineStr">
        <is>
          <t>R</t>
        </is>
      </c>
      <c r="AU735" t="inlineStr">
        <is>
          <t>x</t>
        </is>
      </c>
      <c r="AV735" t="inlineStr"/>
      <c r="AW735" t="inlineStr"/>
      <c r="AX735" t="inlineStr">
        <is>
          <t>110</t>
        </is>
      </c>
      <c r="AY735" t="inlineStr"/>
      <c r="AZ735" t="inlineStr"/>
      <c r="BA735" t="inlineStr"/>
      <c r="BB735" t="inlineStr">
        <is>
          <t>n</t>
        </is>
      </c>
      <c r="BC735" t="n">
        <v>0</v>
      </c>
      <c r="BD735" t="inlineStr"/>
      <c r="BE735" t="inlineStr">
        <is>
          <t>Gewebe</t>
        </is>
      </c>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row>
    <row r="736">
      <c r="A736" t="b">
        <v>0</v>
      </c>
      <c r="B736" t="n">
        <v>686</v>
      </c>
      <c r="C736" t="inlineStr">
        <is>
          <t>L-1506-15404587X</t>
        </is>
      </c>
      <c r="D736" t="inlineStr">
        <is>
          <t>993936261</t>
        </is>
      </c>
      <c r="E736" t="inlineStr"/>
      <c r="F736" t="inlineStr">
        <is>
          <t>https://portal.dnb.de/opac.htm?method=simpleSearch&amp;cqlMode=true&amp;query=idn%3D993936261</t>
        </is>
      </c>
      <c r="G736" t="inlineStr">
        <is>
          <t>III 69, 5</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n">
        <v>0</v>
      </c>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row>
    <row r="737">
      <c r="A737" t="b">
        <v>1</v>
      </c>
      <c r="B737" t="inlineStr"/>
      <c r="C737" t="inlineStr">
        <is>
          <t>L-1506-785156844</t>
        </is>
      </c>
      <c r="D737" t="inlineStr">
        <is>
          <t>1263033296</t>
        </is>
      </c>
      <c r="E737" t="inlineStr">
        <is>
          <t>Qd</t>
        </is>
      </c>
      <c r="F737" t="inlineStr"/>
      <c r="G737" t="inlineStr">
        <is>
          <t>III 69, 5</t>
        </is>
      </c>
      <c r="H737" t="inlineStr">
        <is>
          <t>III 69, 5</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row>
    <row r="738">
      <c r="A738" t="b">
        <v>0</v>
      </c>
      <c r="B738" t="n">
        <v>728</v>
      </c>
      <c r="C738" t="inlineStr">
        <is>
          <t>L-1880-433408642</t>
        </is>
      </c>
      <c r="D738" t="inlineStr">
        <is>
          <t>01831189X</t>
        </is>
      </c>
      <c r="E738" t="inlineStr"/>
      <c r="F738" t="inlineStr">
        <is>
          <t>https://portal.dnb.de/opac.htm?method=simpleSearch&amp;cqlMode=true&amp;query=idn%3D01831189X</t>
        </is>
      </c>
      <c r="G738" t="inlineStr">
        <is>
          <t>III 69, 5 (angebunden)</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n">
        <v>0</v>
      </c>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row>
    <row r="739">
      <c r="A739" t="b">
        <v>1</v>
      </c>
      <c r="B739" t="n">
        <v>687</v>
      </c>
      <c r="C739" t="inlineStr">
        <is>
          <t>L-1517-315490667</t>
        </is>
      </c>
      <c r="D739" t="inlineStr">
        <is>
          <t>1066960143</t>
        </is>
      </c>
      <c r="E739" t="inlineStr">
        <is>
          <t>Aaf</t>
        </is>
      </c>
      <c r="F739" t="inlineStr">
        <is>
          <t>https://portal.dnb.de/opac.htm?method=simpleSearch&amp;cqlMode=true&amp;query=idn%3D1066960143</t>
        </is>
      </c>
      <c r="G739" t="inlineStr">
        <is>
          <t>III 69, 6</t>
        </is>
      </c>
      <c r="H739" t="inlineStr">
        <is>
          <t>III 69, 6</t>
        </is>
      </c>
      <c r="I739" t="inlineStr"/>
      <c r="J739" t="inlineStr"/>
      <c r="K739" t="inlineStr">
        <is>
          <t>bis 42 cm</t>
        </is>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is>
          <t>HD</t>
        </is>
      </c>
      <c r="AB739" t="inlineStr">
        <is>
          <t>x</t>
        </is>
      </c>
      <c r="AC739" t="inlineStr">
        <is>
          <t>x</t>
        </is>
      </c>
      <c r="AD739" t="inlineStr">
        <is>
          <t>h/E</t>
        </is>
      </c>
      <c r="AE739" t="inlineStr"/>
      <c r="AF739" t="inlineStr"/>
      <c r="AG739" t="inlineStr"/>
      <c r="AH739" t="inlineStr"/>
      <c r="AI739" t="inlineStr"/>
      <c r="AJ739" t="inlineStr">
        <is>
          <t>Pa/Pg</t>
        </is>
      </c>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is>
          <t>110</t>
        </is>
      </c>
      <c r="AY739" t="inlineStr"/>
      <c r="AZ739" t="inlineStr"/>
      <c r="BA739" t="inlineStr"/>
      <c r="BB739" t="inlineStr">
        <is>
          <t>n</t>
        </is>
      </c>
      <c r="BC739" t="n">
        <v>0</v>
      </c>
      <c r="BD739" t="inlineStr"/>
      <c r="BE739" t="inlineStr"/>
      <c r="BF739" t="inlineStr"/>
      <c r="BG739" t="inlineStr"/>
      <c r="BH739" t="inlineStr"/>
      <c r="BI739" t="inlineStr"/>
      <c r="BJ739" t="inlineStr"/>
      <c r="BK739" t="inlineStr"/>
      <c r="BL739" t="inlineStr">
        <is>
          <t>x 110</t>
        </is>
      </c>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row>
    <row r="740">
      <c r="A740" t="b">
        <v>1</v>
      </c>
      <c r="B740" t="n">
        <v>688</v>
      </c>
      <c r="C740" t="inlineStr">
        <is>
          <t>L-1503-315494107</t>
        </is>
      </c>
      <c r="D740" t="inlineStr">
        <is>
          <t>1066963908</t>
        </is>
      </c>
      <c r="E740" t="inlineStr">
        <is>
          <t>Aaf</t>
        </is>
      </c>
      <c r="F740" t="inlineStr">
        <is>
          <t>https://portal.dnb.de/opac.htm?method=simpleSearch&amp;cqlMode=true&amp;query=idn%3D1066963908</t>
        </is>
      </c>
      <c r="G740" t="inlineStr">
        <is>
          <t>III 69, 7</t>
        </is>
      </c>
      <c r="H740" t="inlineStr">
        <is>
          <t>III 69, 7</t>
        </is>
      </c>
      <c r="I740" t="inlineStr"/>
      <c r="J740" t="inlineStr"/>
      <c r="K740" t="inlineStr">
        <is>
          <t>bis 35 cm</t>
        </is>
      </c>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is>
          <t>HD</t>
        </is>
      </c>
      <c r="AB740" t="inlineStr">
        <is>
          <t>x</t>
        </is>
      </c>
      <c r="AC740" t="inlineStr">
        <is>
          <t>x</t>
        </is>
      </c>
      <c r="AD740" t="inlineStr">
        <is>
          <t>h/E</t>
        </is>
      </c>
      <c r="AE740" t="inlineStr"/>
      <c r="AF740" t="inlineStr"/>
      <c r="AG740" t="inlineStr"/>
      <c r="AH740" t="inlineStr"/>
      <c r="AI740" t="inlineStr"/>
      <c r="AJ740" t="inlineStr">
        <is>
          <t>Pa/Pg</t>
        </is>
      </c>
      <c r="AK740" t="inlineStr"/>
      <c r="AL740" t="inlineStr"/>
      <c r="AM740" t="inlineStr"/>
      <c r="AN740" t="inlineStr"/>
      <c r="AO740" t="inlineStr"/>
      <c r="AP740" t="inlineStr"/>
      <c r="AQ740" t="inlineStr"/>
      <c r="AR740" t="inlineStr"/>
      <c r="AS740" t="inlineStr"/>
      <c r="AT740" t="inlineStr">
        <is>
          <t>B/I/R</t>
        </is>
      </c>
      <c r="AU740" t="inlineStr">
        <is>
          <t>x</t>
        </is>
      </c>
      <c r="AV740" t="inlineStr"/>
      <c r="AW740" t="inlineStr"/>
      <c r="AX740" t="inlineStr">
        <is>
          <t>110</t>
        </is>
      </c>
      <c r="AY740" t="inlineStr">
        <is>
          <t>x</t>
        </is>
      </c>
      <c r="AZ740" t="inlineStr"/>
      <c r="BA740" t="inlineStr"/>
      <c r="BB740" t="inlineStr">
        <is>
          <t>ja vor</t>
        </is>
      </c>
      <c r="BC740" t="n">
        <v>1</v>
      </c>
      <c r="BD740" t="inlineStr"/>
      <c r="BE740" t="inlineStr"/>
      <c r="BF740" t="inlineStr"/>
      <c r="BG740" t="inlineStr"/>
      <c r="BH740" t="inlineStr"/>
      <c r="BI740" t="inlineStr"/>
      <c r="BJ740" t="inlineStr"/>
      <c r="BK740" t="inlineStr">
        <is>
          <t>Gelenke trotzt Schaden stabil, ggf. nach Digit. Restaurieren</t>
        </is>
      </c>
      <c r="BL740" t="inlineStr"/>
      <c r="BM740" t="inlineStr">
        <is>
          <t>Box</t>
        </is>
      </c>
      <c r="BN740" t="inlineStr"/>
      <c r="BO740" t="inlineStr">
        <is>
          <t>x</t>
        </is>
      </c>
      <c r="BP740" t="inlineStr">
        <is>
          <t>x</t>
        </is>
      </c>
      <c r="BQ740" t="inlineStr">
        <is>
          <t>x</t>
        </is>
      </c>
      <c r="BR740" t="inlineStr">
        <is>
          <t>v/h</t>
        </is>
      </c>
      <c r="BS740" t="inlineStr"/>
      <c r="BT740" t="inlineStr"/>
      <c r="BU740" t="inlineStr"/>
      <c r="BV740" t="inlineStr"/>
      <c r="BW740" t="inlineStr"/>
      <c r="BX740" t="inlineStr"/>
      <c r="BY740" t="inlineStr"/>
      <c r="BZ740" t="inlineStr"/>
      <c r="CA740" t="n">
        <v>1</v>
      </c>
      <c r="CB740" t="inlineStr">
        <is>
          <t>nur loses Leder fixieren, Gelenke belassen (ist stabil genug), ggf. nach Digit. restaurieren)</t>
        </is>
      </c>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row>
    <row r="741">
      <c r="A741" t="b">
        <v>1</v>
      </c>
      <c r="B741" t="n">
        <v>689</v>
      </c>
      <c r="C741" t="inlineStr">
        <is>
          <t>L-1508-315469676</t>
        </is>
      </c>
      <c r="D741" t="inlineStr">
        <is>
          <t>106694203X</t>
        </is>
      </c>
      <c r="E741" t="inlineStr">
        <is>
          <t>AaB</t>
        </is>
      </c>
      <c r="F741" t="inlineStr">
        <is>
          <t>https://portal.dnb.de/opac.htm?method=simpleSearch&amp;cqlMode=true&amp;query=idn%3D106694203X</t>
        </is>
      </c>
      <c r="G741" t="inlineStr">
        <is>
          <t>III 69, 8</t>
        </is>
      </c>
      <c r="H741" t="inlineStr">
        <is>
          <t>III 69, 8</t>
        </is>
      </c>
      <c r="I741" t="inlineStr">
        <is>
          <t>X</t>
        </is>
      </c>
      <c r="J741" t="inlineStr">
        <is>
          <t>Pergamentband</t>
        </is>
      </c>
      <c r="K741" t="inlineStr">
        <is>
          <t>bis 35 cm</t>
        </is>
      </c>
      <c r="L741" t="inlineStr">
        <is>
          <t>80° bis 110°, einseitig digitalisierbar?</t>
        </is>
      </c>
      <c r="M741" t="inlineStr"/>
      <c r="N741" t="inlineStr"/>
      <c r="O741" t="inlineStr">
        <is>
          <t>Kassette</t>
        </is>
      </c>
      <c r="P741" t="inlineStr">
        <is>
          <t>Nein</t>
        </is>
      </c>
      <c r="Q741" t="n">
        <v>0</v>
      </c>
      <c r="R741" t="inlineStr"/>
      <c r="S741" t="inlineStr">
        <is>
          <t>Originaleinband liegt bei</t>
        </is>
      </c>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n">
        <v>0</v>
      </c>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row>
    <row r="742">
      <c r="A742" t="b">
        <v>1</v>
      </c>
      <c r="B742" t="n">
        <v>690</v>
      </c>
      <c r="C742" t="inlineStr">
        <is>
          <t>L-1515-315492139</t>
        </is>
      </c>
      <c r="D742" t="inlineStr">
        <is>
          <t>1066961735</t>
        </is>
      </c>
      <c r="E742" t="inlineStr">
        <is>
          <t>Aaf</t>
        </is>
      </c>
      <c r="F742" t="inlineStr">
        <is>
          <t>https://portal.dnb.de/opac.htm?method=simpleSearch&amp;cqlMode=true&amp;query=idn%3D1066961735</t>
        </is>
      </c>
      <c r="G742" t="inlineStr">
        <is>
          <t>III 69, 9</t>
        </is>
      </c>
      <c r="H742" t="inlineStr">
        <is>
          <t>III 69, 9</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n">
        <v>0</v>
      </c>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row>
    <row r="743">
      <c r="A743" t="b">
        <v>1</v>
      </c>
      <c r="B743" t="n">
        <v>691</v>
      </c>
      <c r="C743" t="inlineStr">
        <is>
          <t>L-1514-315490675</t>
        </is>
      </c>
      <c r="D743" t="inlineStr">
        <is>
          <t>1066960151</t>
        </is>
      </c>
      <c r="E743" t="inlineStr">
        <is>
          <t>Aaf</t>
        </is>
      </c>
      <c r="F743" t="inlineStr">
        <is>
          <t>https://portal.dnb.de/opac.htm?method=simpleSearch&amp;cqlMode=true&amp;query=idn%3D1066960151</t>
        </is>
      </c>
      <c r="G743" t="inlineStr">
        <is>
          <t>III 69, 10</t>
        </is>
      </c>
      <c r="H743" t="inlineStr">
        <is>
          <t>III 69, 10</t>
        </is>
      </c>
      <c r="I743" t="inlineStr">
        <is>
          <t>X</t>
        </is>
      </c>
      <c r="J743" t="inlineStr">
        <is>
          <t>Ledereinband</t>
        </is>
      </c>
      <c r="K743" t="inlineStr">
        <is>
          <t>bis 25 cm</t>
        </is>
      </c>
      <c r="L743" t="inlineStr">
        <is>
          <t>180°</t>
        </is>
      </c>
      <c r="M743" t="inlineStr">
        <is>
          <t>hohler Rücken, stark brüchiges Einbandmaterial</t>
        </is>
      </c>
      <c r="N743" t="inlineStr"/>
      <c r="O743" t="inlineStr"/>
      <c r="P743" t="inlineStr"/>
      <c r="Q743" t="n">
        <v>3</v>
      </c>
      <c r="R743" t="inlineStr"/>
      <c r="S743" t="inlineStr"/>
      <c r="T743" t="inlineStr"/>
      <c r="U743" t="inlineStr"/>
      <c r="V743" t="inlineStr"/>
      <c r="W743" t="inlineStr"/>
      <c r="X743" t="inlineStr"/>
      <c r="Y743" t="inlineStr"/>
      <c r="Z743" t="inlineStr"/>
      <c r="AA743" t="inlineStr">
        <is>
          <t>HL</t>
        </is>
      </c>
      <c r="AB743" t="inlineStr"/>
      <c r="AC743" t="inlineStr">
        <is>
          <t>x</t>
        </is>
      </c>
      <c r="AD743" t="inlineStr">
        <is>
          <t>h</t>
        </is>
      </c>
      <c r="AE743" t="inlineStr"/>
      <c r="AF743" t="inlineStr"/>
      <c r="AG743" t="inlineStr"/>
      <c r="AH743" t="inlineStr"/>
      <c r="AI743" t="inlineStr"/>
      <c r="AJ743" t="inlineStr">
        <is>
          <t>Pa</t>
        </is>
      </c>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is>
          <t>45</t>
        </is>
      </c>
      <c r="AY743" t="inlineStr"/>
      <c r="AZ743" t="inlineStr"/>
      <c r="BA743" t="inlineStr"/>
      <c r="BB743" t="inlineStr">
        <is>
          <t>n</t>
        </is>
      </c>
      <c r="BC743" t="n">
        <v>0</v>
      </c>
      <c r="BD743" t="inlineStr"/>
      <c r="BE743" t="inlineStr"/>
      <c r="BF743" t="inlineStr"/>
      <c r="BG743" t="inlineStr"/>
      <c r="BH743" t="inlineStr"/>
      <c r="BI743" t="inlineStr"/>
      <c r="BJ743" t="inlineStr"/>
      <c r="BK743" t="inlineStr"/>
      <c r="BL743" t="inlineStr">
        <is>
          <t>x 45</t>
        </is>
      </c>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row>
    <row r="744">
      <c r="A744" t="b">
        <v>1</v>
      </c>
      <c r="B744" t="n">
        <v>692</v>
      </c>
      <c r="C744" t="inlineStr">
        <is>
          <t>L-1507-315491000</t>
        </is>
      </c>
      <c r="D744" t="inlineStr">
        <is>
          <t>1066960518</t>
        </is>
      </c>
      <c r="E744" t="inlineStr">
        <is>
          <t>Aaf</t>
        </is>
      </c>
      <c r="F744" t="inlineStr">
        <is>
          <t>https://portal.dnb.de/opac.htm?method=simpleSearch&amp;cqlMode=true&amp;query=idn%3D1066960518</t>
        </is>
      </c>
      <c r="G744" t="inlineStr">
        <is>
          <t>III 69, 11</t>
        </is>
      </c>
      <c r="H744" t="inlineStr">
        <is>
          <t>III 69, 11</t>
        </is>
      </c>
      <c r="I744" t="inlineStr"/>
      <c r="J744" t="inlineStr"/>
      <c r="K744" t="inlineStr">
        <is>
          <t>bis 35 cm</t>
        </is>
      </c>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is>
          <t>Pa</t>
        </is>
      </c>
      <c r="AB744" t="inlineStr"/>
      <c r="AC744" t="inlineStr"/>
      <c r="AD744" t="inlineStr">
        <is>
          <t>h/E</t>
        </is>
      </c>
      <c r="AE744" t="inlineStr"/>
      <c r="AF744" t="inlineStr"/>
      <c r="AG744" t="inlineStr"/>
      <c r="AH744" t="inlineStr"/>
      <c r="AI744" t="inlineStr"/>
      <c r="AJ744" t="inlineStr">
        <is>
          <t>Pa</t>
        </is>
      </c>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is>
          <t>nur 110</t>
        </is>
      </c>
      <c r="AY744" t="inlineStr"/>
      <c r="AZ744" t="inlineStr"/>
      <c r="BA744" t="inlineStr"/>
      <c r="BB744" t="inlineStr">
        <is>
          <t>n</t>
        </is>
      </c>
      <c r="BC744" t="n">
        <v>0</v>
      </c>
      <c r="BD744" t="inlineStr"/>
      <c r="BE744" t="inlineStr">
        <is>
          <t>Gewebe</t>
        </is>
      </c>
      <c r="BF744" t="inlineStr"/>
      <c r="BG744" t="inlineStr"/>
      <c r="BH744" t="inlineStr"/>
      <c r="BI744" t="inlineStr"/>
      <c r="BJ744" t="inlineStr"/>
      <c r="BK744" t="inlineStr">
        <is>
          <t>Schaden stabil</t>
        </is>
      </c>
      <c r="BL744" t="inlineStr">
        <is>
          <t>x 110</t>
        </is>
      </c>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row>
    <row r="745">
      <c r="A745" t="b">
        <v>1</v>
      </c>
      <c r="B745" t="n">
        <v>693</v>
      </c>
      <c r="C745" t="inlineStr">
        <is>
          <t>L-1509-315465298</t>
        </is>
      </c>
      <c r="D745" t="inlineStr">
        <is>
          <t>1066937443</t>
        </is>
      </c>
      <c r="E745" t="inlineStr">
        <is>
          <t>Aaf</t>
        </is>
      </c>
      <c r="F745" t="inlineStr">
        <is>
          <t>https://portal.dnb.de/opac.htm?method=simpleSearch&amp;cqlMode=true&amp;query=idn%3D1066937443</t>
        </is>
      </c>
      <c r="G745" t="inlineStr">
        <is>
          <t>III 69, 12</t>
        </is>
      </c>
      <c r="H745" t="inlineStr">
        <is>
          <t>III 69, 12</t>
        </is>
      </c>
      <c r="I745" t="inlineStr">
        <is>
          <t>X</t>
        </is>
      </c>
      <c r="J745" t="inlineStr">
        <is>
          <t>Ledereinband, Schließen, erhabene Buchbeschläge</t>
        </is>
      </c>
      <c r="K745" t="inlineStr">
        <is>
          <t>bis 35 cm</t>
        </is>
      </c>
      <c r="L745" t="inlineStr">
        <is>
          <t>180°</t>
        </is>
      </c>
      <c r="M745" t="inlineStr">
        <is>
          <t>fester Rücken mit Schmuckprägung</t>
        </is>
      </c>
      <c r="N745" t="inlineStr"/>
      <c r="O745" t="inlineStr">
        <is>
          <t>Buchschuh</t>
        </is>
      </c>
      <c r="P745" t="inlineStr">
        <is>
          <t>Nein</t>
        </is>
      </c>
      <c r="Q745" t="n">
        <v>0</v>
      </c>
      <c r="R745" t="inlineStr"/>
      <c r="S745" t="inlineStr"/>
      <c r="T745" t="inlineStr"/>
      <c r="U745" t="inlineStr"/>
      <c r="V745" t="inlineStr"/>
      <c r="W745" t="inlineStr"/>
      <c r="X745" t="inlineStr"/>
      <c r="Y745" t="inlineStr"/>
      <c r="Z745" t="inlineStr"/>
      <c r="AA745" t="inlineStr">
        <is>
          <t>HD</t>
        </is>
      </c>
      <c r="AB745" t="inlineStr">
        <is>
          <t>x</t>
        </is>
      </c>
      <c r="AC745" t="inlineStr"/>
      <c r="AD745" t="inlineStr">
        <is>
          <t>f/V</t>
        </is>
      </c>
      <c r="AE745" t="inlineStr"/>
      <c r="AF745" t="inlineStr"/>
      <c r="AG745" t="inlineStr"/>
      <c r="AH745" t="inlineStr"/>
      <c r="AI745" t="inlineStr"/>
      <c r="AJ745" t="inlineStr">
        <is>
          <t>Pa</t>
        </is>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is>
          <t>60</t>
        </is>
      </c>
      <c r="AY745" t="inlineStr"/>
      <c r="AZ745" t="inlineStr"/>
      <c r="BA745" t="inlineStr"/>
      <c r="BB745" t="inlineStr">
        <is>
          <t>n</t>
        </is>
      </c>
      <c r="BC745" t="n">
        <v>0</v>
      </c>
      <c r="BD745" t="inlineStr"/>
      <c r="BE745" t="inlineStr"/>
      <c r="BF745" t="inlineStr"/>
      <c r="BG745" t="inlineStr">
        <is>
          <t>x</t>
        </is>
      </c>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row>
    <row r="746">
      <c r="A746" t="b">
        <v>0</v>
      </c>
      <c r="B746" t="n">
        <v>694</v>
      </c>
      <c r="C746" t="inlineStr">
        <is>
          <t>L-1510-315328789</t>
        </is>
      </c>
      <c r="D746" t="inlineStr">
        <is>
          <t>106687090X</t>
        </is>
      </c>
      <c r="E746" t="inlineStr"/>
      <c r="F746" t="inlineStr">
        <is>
          <t>https://portal.dnb.de/opac.htm?method=simpleSearch&amp;cqlMode=true&amp;query=idn%3D106687090X</t>
        </is>
      </c>
      <c r="G746" t="inlineStr">
        <is>
          <t>III 69, 13</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n">
        <v>0</v>
      </c>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row>
    <row r="747">
      <c r="A747" t="b">
        <v>1</v>
      </c>
      <c r="B747" t="inlineStr"/>
      <c r="C747" t="inlineStr">
        <is>
          <t>L-9999-414283465</t>
        </is>
      </c>
      <c r="D747" t="inlineStr">
        <is>
          <t>1137968877</t>
        </is>
      </c>
      <c r="E747" t="inlineStr">
        <is>
          <t>Qd</t>
        </is>
      </c>
      <c r="F747" t="inlineStr"/>
      <c r="G747" t="inlineStr">
        <is>
          <t>III 69, 13</t>
        </is>
      </c>
      <c r="H747" t="inlineStr">
        <is>
          <t>III 69, 13</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row>
    <row r="748">
      <c r="A748" t="b">
        <v>0</v>
      </c>
      <c r="B748" t="n">
        <v>712</v>
      </c>
      <c r="C748" t="inlineStr">
        <is>
          <t>L-1880-678829454</t>
        </is>
      </c>
      <c r="D748" t="inlineStr">
        <is>
          <t>998301590</t>
        </is>
      </c>
      <c r="E748" t="inlineStr"/>
      <c r="F748" t="inlineStr">
        <is>
          <t>https://portal.dnb.de/opac.htm?method=simpleSearch&amp;cqlMode=true&amp;query=idn%3D998301590</t>
        </is>
      </c>
      <c r="G748" t="inlineStr">
        <is>
          <t>III 69, 13 (Angebundenes Werk)</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n">
        <v>0</v>
      </c>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row>
    <row r="749">
      <c r="A749" t="b">
        <v>1</v>
      </c>
      <c r="B749" t="n">
        <v>713</v>
      </c>
      <c r="C749" t="inlineStr">
        <is>
          <t>L-1517-167583956</t>
        </is>
      </c>
      <c r="D749" t="inlineStr">
        <is>
          <t>999124102</t>
        </is>
      </c>
      <c r="E749" t="inlineStr">
        <is>
          <t>Aa</t>
        </is>
      </c>
      <c r="F749" t="inlineStr">
        <is>
          <t>https://portal.dnb.de/opac.htm?method=simpleSearch&amp;cqlMode=true&amp;query=idn%3D999124102</t>
        </is>
      </c>
      <c r="G749" t="inlineStr">
        <is>
          <t>III 69, 14 a</t>
        </is>
      </c>
      <c r="H749" t="inlineStr">
        <is>
          <t>III 69, 14 a</t>
        </is>
      </c>
      <c r="I749" t="inlineStr"/>
      <c r="J749" t="inlineStr"/>
      <c r="K749" t="inlineStr">
        <is>
          <t>bis 42 cm</t>
        </is>
      </c>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is>
          <t>Pg</t>
        </is>
      </c>
      <c r="AB749" t="inlineStr"/>
      <c r="AC749" t="inlineStr">
        <is>
          <t>x</t>
        </is>
      </c>
      <c r="AD749" t="inlineStr">
        <is>
          <t>h</t>
        </is>
      </c>
      <c r="AE749" t="inlineStr"/>
      <c r="AF749" t="inlineStr"/>
      <c r="AG749" t="inlineStr"/>
      <c r="AH749" t="inlineStr"/>
      <c r="AI749" t="inlineStr"/>
      <c r="AJ749" t="inlineStr">
        <is>
          <t>Pa</t>
        </is>
      </c>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is>
          <t>110</t>
        </is>
      </c>
      <c r="AY749" t="inlineStr"/>
      <c r="AZ749" t="inlineStr"/>
      <c r="BA749" t="inlineStr"/>
      <c r="BB749" t="inlineStr">
        <is>
          <t>n</t>
        </is>
      </c>
      <c r="BC749" t="n">
        <v>0</v>
      </c>
      <c r="BD749" t="inlineStr"/>
      <c r="BE749" t="inlineStr">
        <is>
          <t>Gewebe</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row>
    <row r="750">
      <c r="A750" t="b">
        <v>0</v>
      </c>
      <c r="B750" t="n">
        <v>695</v>
      </c>
      <c r="C750" t="inlineStr">
        <is>
          <t>L-1524-315469986</t>
        </is>
      </c>
      <c r="D750" t="inlineStr">
        <is>
          <t>1066942358</t>
        </is>
      </c>
      <c r="E750" t="inlineStr"/>
      <c r="F750" t="inlineStr">
        <is>
          <t>https://portal.dnb.de/opac.htm?method=simpleSearch&amp;cqlMode=true&amp;query=idn%3D1066942358</t>
        </is>
      </c>
      <c r="G750" t="inlineStr">
        <is>
          <t>III 69, 15</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is>
          <t>DA</t>
        </is>
      </c>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n">
        <v>0</v>
      </c>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row>
    <row r="751">
      <c r="A751" t="b">
        <v>1</v>
      </c>
      <c r="B751" t="n">
        <v>714</v>
      </c>
      <c r="C751" t="inlineStr">
        <is>
          <t>L-1524-315328851</t>
        </is>
      </c>
      <c r="D751" t="inlineStr">
        <is>
          <t>1066870993</t>
        </is>
      </c>
      <c r="E751" t="inlineStr">
        <is>
          <t>Aaf</t>
        </is>
      </c>
      <c r="F751" t="inlineStr">
        <is>
          <t>https://portal.dnb.de/opac.htm?method=simpleSearch&amp;cqlMode=true&amp;query=idn%3D1066870993</t>
        </is>
      </c>
      <c r="G751" t="inlineStr">
        <is>
          <t>III 69, 15 a</t>
        </is>
      </c>
      <c r="H751" t="inlineStr">
        <is>
          <t>III 69, 15 a</t>
        </is>
      </c>
      <c r="I751" t="inlineStr">
        <is>
          <t>X</t>
        </is>
      </c>
      <c r="J751" t="inlineStr">
        <is>
          <t>Papier- oder Pappeinband</t>
        </is>
      </c>
      <c r="K751" t="inlineStr">
        <is>
          <t>bis 25 cm</t>
        </is>
      </c>
      <c r="L751" t="inlineStr">
        <is>
          <t>180°</t>
        </is>
      </c>
      <c r="M751" t="inlineStr"/>
      <c r="N751" t="inlineStr"/>
      <c r="O751" t="inlineStr"/>
      <c r="P751" t="inlineStr"/>
      <c r="Q751" t="n">
        <v>0</v>
      </c>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n">
        <v>0</v>
      </c>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row>
    <row r="752">
      <c r="A752" t="b">
        <v>1</v>
      </c>
      <c r="B752" t="n">
        <v>715</v>
      </c>
      <c r="C752" t="inlineStr">
        <is>
          <t>L-1518-31549235X</t>
        </is>
      </c>
      <c r="D752" t="inlineStr">
        <is>
          <t>1066961956</t>
        </is>
      </c>
      <c r="E752" t="inlineStr">
        <is>
          <t>Aaf</t>
        </is>
      </c>
      <c r="F752" t="inlineStr">
        <is>
          <t>https://portal.dnb.de/opac.htm?method=simpleSearch&amp;cqlMode=true&amp;query=idn%3D1066961956</t>
        </is>
      </c>
      <c r="G752" t="inlineStr">
        <is>
          <t>III 69, 15 b</t>
        </is>
      </c>
      <c r="H752" t="inlineStr">
        <is>
          <t>III 69, 15 b</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n">
        <v>0</v>
      </c>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row>
    <row r="753">
      <c r="A753" t="b">
        <v>1</v>
      </c>
      <c r="B753" t="n">
        <v>716</v>
      </c>
      <c r="C753" t="inlineStr">
        <is>
          <t>L-1523-178750948</t>
        </is>
      </c>
      <c r="D753" t="inlineStr">
        <is>
          <t>1003104428</t>
        </is>
      </c>
      <c r="E753" t="inlineStr">
        <is>
          <t>Aal</t>
        </is>
      </c>
      <c r="F753" t="inlineStr">
        <is>
          <t>https://portal.dnb.de/opac.htm?method=simpleSearch&amp;cqlMode=true&amp;query=idn%3D1003104428</t>
        </is>
      </c>
      <c r="G753" t="inlineStr">
        <is>
          <t>III 69, 15 c</t>
        </is>
      </c>
      <c r="H753" t="inlineStr">
        <is>
          <t>III 69, 15c</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n">
        <v>0</v>
      </c>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row>
    <row r="754">
      <c r="A754" t="b">
        <v>0</v>
      </c>
      <c r="B754" t="n">
        <v>717</v>
      </c>
      <c r="C754" t="inlineStr">
        <is>
          <t>L-1531-166921947</t>
        </is>
      </c>
      <c r="D754" t="inlineStr">
        <is>
          <t>998778656</t>
        </is>
      </c>
      <c r="E754" t="inlineStr"/>
      <c r="F754" t="inlineStr">
        <is>
          <t>https://portal.dnb.de/opac.htm?method=simpleSearch&amp;cqlMode=true&amp;query=idn%3D998778656</t>
        </is>
      </c>
      <c r="G754" t="inlineStr">
        <is>
          <t>III 69, 15 d</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n">
        <v>0</v>
      </c>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row>
    <row r="755">
      <c r="A755" t="b">
        <v>0</v>
      </c>
      <c r="B755" t="n">
        <v>718</v>
      </c>
      <c r="C755" t="inlineStr">
        <is>
          <t>L-1530-16960019X</t>
        </is>
      </c>
      <c r="D755" t="inlineStr">
        <is>
          <t>999868853</t>
        </is>
      </c>
      <c r="E755" t="inlineStr"/>
      <c r="F755" t="inlineStr">
        <is>
          <t>https://portal.dnb.de/opac.htm?method=simpleSearch&amp;cqlMode=true&amp;query=idn%3D999868853</t>
        </is>
      </c>
      <c r="G755" t="inlineStr">
        <is>
          <t>III 69, 15 d</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n">
        <v>0</v>
      </c>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row>
    <row r="756">
      <c r="A756" t="b">
        <v>1</v>
      </c>
      <c r="B756" t="n">
        <v>719</v>
      </c>
      <c r="C756" t="inlineStr">
        <is>
          <t>L-2009-324232</t>
        </is>
      </c>
      <c r="D756" t="inlineStr">
        <is>
          <t>997592117</t>
        </is>
      </c>
      <c r="E756" t="inlineStr">
        <is>
          <t>Aa</t>
        </is>
      </c>
      <c r="F756" t="inlineStr">
        <is>
          <t>https://portal.dnb.de/opac.htm?method=simpleSearch&amp;cqlMode=true&amp;query=idn%3D997592117</t>
        </is>
      </c>
      <c r="G756" t="inlineStr">
        <is>
          <t>III 69, 15 e</t>
        </is>
      </c>
      <c r="H756" t="inlineStr">
        <is>
          <t>III 69, 15 e</t>
        </is>
      </c>
      <c r="I756" t="inlineStr"/>
      <c r="J756" t="inlineStr">
        <is>
          <t>Broschur</t>
        </is>
      </c>
      <c r="K756" t="inlineStr">
        <is>
          <t>bis 25 cm</t>
        </is>
      </c>
      <c r="L756" t="inlineStr">
        <is>
          <t>180°</t>
        </is>
      </c>
      <c r="M756" t="inlineStr"/>
      <c r="N756" t="inlineStr"/>
      <c r="O756" t="inlineStr">
        <is>
          <t>Archivkarton</t>
        </is>
      </c>
      <c r="P756" t="inlineStr">
        <is>
          <t>Nein</t>
        </is>
      </c>
      <c r="Q756" t="n">
        <v>0</v>
      </c>
      <c r="R756" t="inlineStr"/>
      <c r="S756" t="inlineStr"/>
      <c r="T756" t="inlineStr"/>
      <c r="U756" t="inlineStr"/>
      <c r="V756" t="inlineStr"/>
      <c r="W756" t="inlineStr"/>
      <c r="X756" t="inlineStr"/>
      <c r="Y756" t="inlineStr"/>
      <c r="Z756" t="inlineStr"/>
      <c r="AA756" t="inlineStr">
        <is>
          <t>oE</t>
        </is>
      </c>
      <c r="AB756" t="inlineStr"/>
      <c r="AC756" t="inlineStr"/>
      <c r="AD756" t="inlineStr"/>
      <c r="AE756" t="inlineStr"/>
      <c r="AF756" t="inlineStr"/>
      <c r="AG756" t="inlineStr"/>
      <c r="AH756" t="inlineStr"/>
      <c r="AI756" t="inlineStr"/>
      <c r="AJ756" t="inlineStr">
        <is>
          <t>Pa</t>
        </is>
      </c>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is>
          <t>180</t>
        </is>
      </c>
      <c r="AY756" t="inlineStr"/>
      <c r="AZ756" t="inlineStr"/>
      <c r="BA756" t="inlineStr"/>
      <c r="BB756" t="inlineStr">
        <is>
          <t>n</t>
        </is>
      </c>
      <c r="BC756" t="n">
        <v>0</v>
      </c>
      <c r="BD756" t="inlineStr"/>
      <c r="BE756" t="inlineStr"/>
      <c r="BF756" t="inlineStr"/>
      <c r="BG756" t="inlineStr"/>
      <c r="BH756" t="inlineStr">
        <is>
          <t>x</t>
        </is>
      </c>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row>
    <row r="757">
      <c r="A757" t="b">
        <v>1</v>
      </c>
      <c r="B757" t="inlineStr"/>
      <c r="C757" t="inlineStr">
        <is>
          <t>L-9999-812451201</t>
        </is>
      </c>
      <c r="D757" t="inlineStr">
        <is>
          <t>126787385X</t>
        </is>
      </c>
      <c r="E757" t="inlineStr">
        <is>
          <t>Qd</t>
        </is>
      </c>
      <c r="F757" t="inlineStr"/>
      <c r="G757" t="inlineStr">
        <is>
          <t>III 69, 15d</t>
        </is>
      </c>
      <c r="H757" t="inlineStr">
        <is>
          <t>III 69, 15d</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row>
    <row r="758">
      <c r="A758" t="b">
        <v>1</v>
      </c>
      <c r="B758" t="n">
        <v>696</v>
      </c>
      <c r="C758" t="inlineStr">
        <is>
          <t>L-1527-153951540</t>
        </is>
      </c>
      <c r="D758" t="inlineStr">
        <is>
          <t>993888127</t>
        </is>
      </c>
      <c r="E758" t="inlineStr">
        <is>
          <t>Aal</t>
        </is>
      </c>
      <c r="F758" t="inlineStr">
        <is>
          <t>https://portal.dnb.de/opac.htm?method=simpleSearch&amp;cqlMode=true&amp;query=idn%3D993888127</t>
        </is>
      </c>
      <c r="G758" t="inlineStr">
        <is>
          <t>III 69, 16</t>
        </is>
      </c>
      <c r="H758" t="inlineStr">
        <is>
          <t>III 69, 16</t>
        </is>
      </c>
      <c r="I758" t="inlineStr"/>
      <c r="J758" t="inlineStr"/>
      <c r="K758" t="inlineStr">
        <is>
          <t>bis 25 cm</t>
        </is>
      </c>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is>
          <t>x</t>
        </is>
      </c>
      <c r="AA758" t="inlineStr">
        <is>
          <t>G</t>
        </is>
      </c>
      <c r="AB758" t="inlineStr">
        <is>
          <t>x</t>
        </is>
      </c>
      <c r="AC758" t="inlineStr"/>
      <c r="AD758" t="inlineStr">
        <is>
          <t>h/E</t>
        </is>
      </c>
      <c r="AE758" t="inlineStr"/>
      <c r="AF758" t="inlineStr"/>
      <c r="AG758" t="inlineStr"/>
      <c r="AH758" t="inlineStr"/>
      <c r="AI758" t="inlineStr"/>
      <c r="AJ758" t="inlineStr">
        <is>
          <t>Pa</t>
        </is>
      </c>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is>
          <t>110</t>
        </is>
      </c>
      <c r="AY758" t="inlineStr"/>
      <c r="AZ758" t="inlineStr"/>
      <c r="BA758" t="inlineStr"/>
      <c r="BB758" t="inlineStr">
        <is>
          <t>ja vor</t>
        </is>
      </c>
      <c r="BC758" t="n">
        <v>0.5</v>
      </c>
      <c r="BD758" t="inlineStr"/>
      <c r="BE758" t="inlineStr"/>
      <c r="BF758" t="inlineStr"/>
      <c r="BG758" t="inlineStr">
        <is>
          <t>x</t>
        </is>
      </c>
      <c r="BH758" t="inlineStr"/>
      <c r="BI758" t="inlineStr"/>
      <c r="BJ758" t="inlineStr"/>
      <c r="BK758" t="inlineStr"/>
      <c r="BL758" t="inlineStr">
        <is>
          <t>x 110</t>
        </is>
      </c>
      <c r="BM758" t="inlineStr"/>
      <c r="BN758" t="inlineStr">
        <is>
          <t>x</t>
        </is>
      </c>
      <c r="BO758" t="inlineStr"/>
      <c r="BP758" t="inlineStr">
        <is>
          <t>x</t>
        </is>
      </c>
      <c r="BQ758" t="inlineStr"/>
      <c r="BR758" t="inlineStr"/>
      <c r="BS758" t="inlineStr"/>
      <c r="BT758" t="inlineStr"/>
      <c r="BU758" t="inlineStr"/>
      <c r="BV758" t="inlineStr"/>
      <c r="BW758" t="inlineStr"/>
      <c r="BX758" t="inlineStr"/>
      <c r="BY758" t="inlineStr"/>
      <c r="BZ758" t="inlineStr"/>
      <c r="CA758" t="n">
        <v>0.5</v>
      </c>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row>
    <row r="759">
      <c r="A759" t="b">
        <v>1</v>
      </c>
      <c r="B759" t="n">
        <v>721</v>
      </c>
      <c r="C759" t="inlineStr">
        <is>
          <t>L-1528-153951982</t>
        </is>
      </c>
      <c r="D759" t="inlineStr">
        <is>
          <t>993888585</t>
        </is>
      </c>
      <c r="E759" t="inlineStr">
        <is>
          <t>Afl</t>
        </is>
      </c>
      <c r="F759" t="inlineStr">
        <is>
          <t>https://portal.dnb.de/opac.htm?method=simpleSearch&amp;cqlMode=true&amp;query=idn%3D993888585</t>
        </is>
      </c>
      <c r="G759" t="inlineStr">
        <is>
          <t>III 69, 16 a</t>
        </is>
      </c>
      <c r="H759" t="inlineStr">
        <is>
          <t>III 69, 16a</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n">
        <v>0</v>
      </c>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row>
    <row r="760">
      <c r="A760" t="b">
        <v>1</v>
      </c>
      <c r="B760" t="n">
        <v>720</v>
      </c>
      <c r="C760" t="inlineStr">
        <is>
          <t>L-1528-163068933</t>
        </is>
      </c>
      <c r="D760" t="inlineStr">
        <is>
          <t>996946691</t>
        </is>
      </c>
      <c r="E760" t="inlineStr">
        <is>
          <t>Afl</t>
        </is>
      </c>
      <c r="F760" t="inlineStr">
        <is>
          <t>https://portal.dnb.de/opac.htm?method=simpleSearch&amp;cqlMode=true&amp;query=idn%3D996946691</t>
        </is>
      </c>
      <c r="G760" t="inlineStr">
        <is>
          <t>III 69, 16 a - 2</t>
        </is>
      </c>
      <c r="H760" t="inlineStr">
        <is>
          <t>III 69, 16a</t>
        </is>
      </c>
      <c r="I760" t="inlineStr"/>
      <c r="J760" t="inlineStr">
        <is>
          <t>Halbpergamentband</t>
        </is>
      </c>
      <c r="K760" t="inlineStr">
        <is>
          <t>bis 25 cm</t>
        </is>
      </c>
      <c r="L760" t="inlineStr">
        <is>
          <t>80° bis 110°, einseitig digitalisierbar?</t>
        </is>
      </c>
      <c r="M760" t="inlineStr">
        <is>
          <t>hohler Rücken</t>
        </is>
      </c>
      <c r="N760" t="inlineStr"/>
      <c r="O760" t="inlineStr"/>
      <c r="P760" t="inlineStr"/>
      <c r="Q760" t="n">
        <v>0</v>
      </c>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n">
        <v>0</v>
      </c>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row>
    <row r="761">
      <c r="A761" t="b">
        <v>1</v>
      </c>
      <c r="B761" t="n">
        <v>697</v>
      </c>
      <c r="C761" t="inlineStr">
        <is>
          <t>L-1525-315492678</t>
        </is>
      </c>
      <c r="D761" t="inlineStr">
        <is>
          <t>1066962278</t>
        </is>
      </c>
      <c r="E761" t="inlineStr">
        <is>
          <t>Aaf</t>
        </is>
      </c>
      <c r="F761" t="inlineStr">
        <is>
          <t>https://portal.dnb.de/opac.htm?method=simpleSearch&amp;cqlMode=true&amp;query=idn%3D1066962278</t>
        </is>
      </c>
      <c r="G761" t="inlineStr">
        <is>
          <t>III 69, 17</t>
        </is>
      </c>
      <c r="H761" t="inlineStr">
        <is>
          <t>III 69, 17</t>
        </is>
      </c>
      <c r="I761" t="inlineStr"/>
      <c r="J761" t="inlineStr"/>
      <c r="K761" t="inlineStr">
        <is>
          <t>bis 25 cm</t>
        </is>
      </c>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is>
          <t>Pa</t>
        </is>
      </c>
      <c r="AB761" t="inlineStr">
        <is>
          <t>x</t>
        </is>
      </c>
      <c r="AC761" t="inlineStr"/>
      <c r="AD761" t="inlineStr">
        <is>
          <t>h/E</t>
        </is>
      </c>
      <c r="AE761" t="inlineStr"/>
      <c r="AF761" t="inlineStr"/>
      <c r="AG761" t="inlineStr"/>
      <c r="AH761" t="inlineStr"/>
      <c r="AI761" t="inlineStr"/>
      <c r="AJ761" t="inlineStr">
        <is>
          <t>Pa</t>
        </is>
      </c>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is>
          <t>110</t>
        </is>
      </c>
      <c r="AY761" t="inlineStr"/>
      <c r="AZ761" t="inlineStr"/>
      <c r="BA761" t="inlineStr"/>
      <c r="BB761" t="inlineStr">
        <is>
          <t>n</t>
        </is>
      </c>
      <c r="BC761" t="n">
        <v>0</v>
      </c>
      <c r="BD761" t="inlineStr"/>
      <c r="BE761" t="inlineStr"/>
      <c r="BF761" t="inlineStr"/>
      <c r="BG761" t="inlineStr">
        <is>
          <t>x</t>
        </is>
      </c>
      <c r="BH761" t="inlineStr"/>
      <c r="BI761" t="inlineStr"/>
      <c r="BJ761" t="inlineStr"/>
      <c r="BK761" t="inlineStr">
        <is>
          <t>Schaden stabil</t>
        </is>
      </c>
      <c r="BL761" t="inlineStr">
        <is>
          <t>x 110</t>
        </is>
      </c>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row>
    <row r="762">
      <c r="A762" t="b">
        <v>1</v>
      </c>
      <c r="B762" t="n">
        <v>698</v>
      </c>
      <c r="C762" t="inlineStr">
        <is>
          <t>L-1525-315492708</t>
        </is>
      </c>
      <c r="D762" t="inlineStr">
        <is>
          <t>1066962308</t>
        </is>
      </c>
      <c r="E762" t="inlineStr">
        <is>
          <t>Aaf</t>
        </is>
      </c>
      <c r="F762" t="inlineStr">
        <is>
          <t>https://portal.dnb.de/opac.htm?method=simpleSearch&amp;cqlMode=true&amp;query=idn%3D1066962308</t>
        </is>
      </c>
      <c r="G762" t="inlineStr">
        <is>
          <t>III 69, 18</t>
        </is>
      </c>
      <c r="H762" t="inlineStr">
        <is>
          <t>III 69, 18</t>
        </is>
      </c>
      <c r="I762" t="inlineStr">
        <is>
          <t>X</t>
        </is>
      </c>
      <c r="J762" t="inlineStr">
        <is>
          <t>Ledereinband, Schließen, erhabene Buchbeschläge</t>
        </is>
      </c>
      <c r="K762" t="inlineStr">
        <is>
          <t>bis 25 cm</t>
        </is>
      </c>
      <c r="L762" t="inlineStr">
        <is>
          <t>80° bis 110°, einseitig digitalisierbar?</t>
        </is>
      </c>
      <c r="M762" t="inlineStr">
        <is>
          <t>welliger Buchblock, fester Rücken mit Schmuckprägung</t>
        </is>
      </c>
      <c r="N762" t="inlineStr"/>
      <c r="O762" t="inlineStr">
        <is>
          <t>Buchschuh</t>
        </is>
      </c>
      <c r="P762" t="inlineStr">
        <is>
          <t>Nein</t>
        </is>
      </c>
      <c r="Q762" t="n">
        <v>0</v>
      </c>
      <c r="R762" t="inlineStr"/>
      <c r="S762" t="inlineStr"/>
      <c r="T762" t="inlineStr"/>
      <c r="U762" t="inlineStr"/>
      <c r="V762" t="inlineStr"/>
      <c r="W762" t="inlineStr"/>
      <c r="X762" t="inlineStr"/>
      <c r="Y762" t="inlineStr"/>
      <c r="Z762" t="inlineStr"/>
      <c r="AA762" t="inlineStr">
        <is>
          <t>HD</t>
        </is>
      </c>
      <c r="AB762" t="inlineStr">
        <is>
          <t>x</t>
        </is>
      </c>
      <c r="AC762" t="inlineStr"/>
      <c r="AD762" t="inlineStr">
        <is>
          <t>f/V</t>
        </is>
      </c>
      <c r="AE762" t="inlineStr"/>
      <c r="AF762" t="inlineStr"/>
      <c r="AG762" t="inlineStr"/>
      <c r="AH762" t="inlineStr"/>
      <c r="AI762" t="inlineStr"/>
      <c r="AJ762" t="inlineStr">
        <is>
          <t>Pa</t>
        </is>
      </c>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is>
          <t>45</t>
        </is>
      </c>
      <c r="AY762" t="inlineStr"/>
      <c r="AZ762" t="inlineStr"/>
      <c r="BA762" t="inlineStr"/>
      <c r="BB762" t="inlineStr">
        <is>
          <t>n</t>
        </is>
      </c>
      <c r="BC762" t="n">
        <v>0</v>
      </c>
      <c r="BD762" t="inlineStr"/>
      <c r="BE762" t="inlineStr"/>
      <c r="BF762" t="inlineStr"/>
      <c r="BG762" t="inlineStr">
        <is>
          <t>x</t>
        </is>
      </c>
      <c r="BH762" t="inlineStr"/>
      <c r="BI762" t="inlineStr"/>
      <c r="BJ762" t="inlineStr"/>
      <c r="BK762" t="inlineStr"/>
      <c r="BL762" t="inlineStr">
        <is>
          <t>x 45</t>
        </is>
      </c>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row>
    <row r="763">
      <c r="A763" t="b">
        <v>1</v>
      </c>
      <c r="B763" t="n">
        <v>722</v>
      </c>
      <c r="C763" t="inlineStr">
        <is>
          <t>L-1525-176005064</t>
        </is>
      </c>
      <c r="D763" t="inlineStr">
        <is>
          <t>1002012155</t>
        </is>
      </c>
      <c r="E763" t="inlineStr">
        <is>
          <t>Aal</t>
        </is>
      </c>
      <c r="F763" t="inlineStr">
        <is>
          <t>https://portal.dnb.de/opac.htm?method=simpleSearch&amp;cqlMode=true&amp;query=idn%3D1002012155</t>
        </is>
      </c>
      <c r="G763" t="inlineStr">
        <is>
          <t>III 69, 18 a</t>
        </is>
      </c>
      <c r="H763" t="inlineStr">
        <is>
          <t>III 69, 18 a</t>
        </is>
      </c>
      <c r="I763" t="inlineStr">
        <is>
          <t>X</t>
        </is>
      </c>
      <c r="J763" t="inlineStr">
        <is>
          <t>Papier- oder Pappeinband</t>
        </is>
      </c>
      <c r="K763" t="inlineStr">
        <is>
          <t>bis 25 cm</t>
        </is>
      </c>
      <c r="L763" t="inlineStr">
        <is>
          <t>180°</t>
        </is>
      </c>
      <c r="M763" t="inlineStr"/>
      <c r="N763" t="inlineStr"/>
      <c r="O763" t="inlineStr"/>
      <c r="P763" t="inlineStr">
        <is>
          <t>Signaturfahne austauschen</t>
        </is>
      </c>
      <c r="Q763" t="n">
        <v>0</v>
      </c>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n">
        <v>0</v>
      </c>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row>
    <row r="764">
      <c r="A764" t="b">
        <v>1</v>
      </c>
      <c r="B764" t="n">
        <v>723</v>
      </c>
      <c r="C764" t="inlineStr">
        <is>
          <t>L-1524-315490179</t>
        </is>
      </c>
      <c r="D764" t="inlineStr">
        <is>
          <t>106695965X</t>
        </is>
      </c>
      <c r="E764" t="inlineStr">
        <is>
          <t>Aaf</t>
        </is>
      </c>
      <c r="F764" t="inlineStr">
        <is>
          <t>https://portal.dnb.de/opac.htm?method=simpleSearch&amp;cqlMode=true&amp;query=idn%3D106695965X</t>
        </is>
      </c>
      <c r="G764" t="inlineStr">
        <is>
          <t>III 69, 18 b</t>
        </is>
      </c>
      <c r="H764" t="inlineStr">
        <is>
          <t>III 69, 18 b</t>
        </is>
      </c>
      <c r="I764" t="inlineStr">
        <is>
          <t>X</t>
        </is>
      </c>
      <c r="J764" t="inlineStr">
        <is>
          <t>Papier- oder Pappeinband</t>
        </is>
      </c>
      <c r="K764" t="inlineStr">
        <is>
          <t>bis 25 cm</t>
        </is>
      </c>
      <c r="L764" t="inlineStr">
        <is>
          <t>180°</t>
        </is>
      </c>
      <c r="M764" t="inlineStr"/>
      <c r="N764" t="inlineStr"/>
      <c r="O764" t="inlineStr"/>
      <c r="P764" t="inlineStr"/>
      <c r="Q764" t="n">
        <v>0</v>
      </c>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n">
        <v>0</v>
      </c>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row>
    <row r="765">
      <c r="A765" t="b">
        <v>1</v>
      </c>
      <c r="B765" t="n">
        <v>699</v>
      </c>
      <c r="C765" t="inlineStr">
        <is>
          <t>L-1531-315488166</t>
        </is>
      </c>
      <c r="D765" t="inlineStr">
        <is>
          <t>1066957533</t>
        </is>
      </c>
      <c r="E765" t="inlineStr">
        <is>
          <t>Aaf</t>
        </is>
      </c>
      <c r="F765" t="inlineStr">
        <is>
          <t>https://portal.dnb.de/opac.htm?method=simpleSearch&amp;cqlMode=true&amp;query=idn%3D1066957533</t>
        </is>
      </c>
      <c r="G765" t="inlineStr">
        <is>
          <t>III 69, 19</t>
        </is>
      </c>
      <c r="H765" t="inlineStr">
        <is>
          <t>III 69, 19</t>
        </is>
      </c>
      <c r="I765" t="inlineStr">
        <is>
          <t>X</t>
        </is>
      </c>
      <c r="J765" t="inlineStr">
        <is>
          <t>Halbledereinband</t>
        </is>
      </c>
      <c r="K765" t="inlineStr">
        <is>
          <t>bis 25 cm</t>
        </is>
      </c>
      <c r="L765" t="inlineStr">
        <is>
          <t>80° bis 110°, einseitig digitalisierbar?</t>
        </is>
      </c>
      <c r="M765" t="inlineStr">
        <is>
          <t>fester Rücken mit Schmuckprägung, stark brüchiges Einbandmaterial</t>
        </is>
      </c>
      <c r="N765" t="inlineStr"/>
      <c r="O765" t="inlineStr"/>
      <c r="P765" t="inlineStr"/>
      <c r="Q765" t="n">
        <v>3</v>
      </c>
      <c r="R765" t="inlineStr"/>
      <c r="S765" t="inlineStr">
        <is>
          <t>mit Blindmaterial</t>
        </is>
      </c>
      <c r="T765" t="inlineStr"/>
      <c r="U765" t="inlineStr"/>
      <c r="V765" t="inlineStr"/>
      <c r="W765" t="inlineStr"/>
      <c r="X765" t="inlineStr"/>
      <c r="Y765" t="inlineStr"/>
      <c r="Z765" t="inlineStr"/>
      <c r="AA765" t="inlineStr">
        <is>
          <t>HL</t>
        </is>
      </c>
      <c r="AB765" t="inlineStr">
        <is>
          <t>x</t>
        </is>
      </c>
      <c r="AC765" t="inlineStr"/>
      <c r="AD765" t="inlineStr">
        <is>
          <t>h/E</t>
        </is>
      </c>
      <c r="AE765" t="inlineStr"/>
      <c r="AF765" t="inlineStr">
        <is>
          <t>x</t>
        </is>
      </c>
      <c r="AG765" t="inlineStr"/>
      <c r="AH765" t="inlineStr"/>
      <c r="AI765" t="inlineStr"/>
      <c r="AJ765" t="inlineStr">
        <is>
          <t>Pa</t>
        </is>
      </c>
      <c r="AK765" t="inlineStr">
        <is>
          <t>x</t>
        </is>
      </c>
      <c r="AL765" t="inlineStr"/>
      <c r="AM765" t="inlineStr"/>
      <c r="AN765" t="inlineStr"/>
      <c r="AO765" t="inlineStr"/>
      <c r="AP765" t="inlineStr"/>
      <c r="AQ765" t="inlineStr"/>
      <c r="AR765" t="inlineStr"/>
      <c r="AS765" t="inlineStr"/>
      <c r="AT765" t="inlineStr"/>
      <c r="AU765" t="inlineStr"/>
      <c r="AV765" t="inlineStr"/>
      <c r="AW765" t="inlineStr"/>
      <c r="AX765" t="inlineStr">
        <is>
          <t>80</t>
        </is>
      </c>
      <c r="AY765" t="inlineStr"/>
      <c r="AZ765" t="inlineStr"/>
      <c r="BA765" t="inlineStr"/>
      <c r="BB765" t="inlineStr">
        <is>
          <t>ja vor</t>
        </is>
      </c>
      <c r="BC765" t="n">
        <v>0.5</v>
      </c>
      <c r="BD765" t="inlineStr"/>
      <c r="BE765" t="inlineStr"/>
      <c r="BF765" t="inlineStr"/>
      <c r="BG765" t="inlineStr"/>
      <c r="BH765" t="inlineStr"/>
      <c r="BI765" t="inlineStr"/>
      <c r="BJ765" t="inlineStr"/>
      <c r="BK765" t="inlineStr">
        <is>
          <t>Schaden ansonsten stabil</t>
        </is>
      </c>
      <c r="BL765" t="inlineStr"/>
      <c r="BM765" t="inlineStr">
        <is>
          <t>Umschlag (Leder pudert, Rücken ist beschädigt)</t>
        </is>
      </c>
      <c r="BN765" t="inlineStr">
        <is>
          <t>x</t>
        </is>
      </c>
      <c r="BO765" t="inlineStr">
        <is>
          <t>x</t>
        </is>
      </c>
      <c r="BP765" t="inlineStr">
        <is>
          <t>x</t>
        </is>
      </c>
      <c r="BQ765" t="inlineStr"/>
      <c r="BR765" t="inlineStr">
        <is>
          <t>v/h</t>
        </is>
      </c>
      <c r="BS765" t="inlineStr"/>
      <c r="BT765" t="inlineStr"/>
      <c r="BU765" t="inlineStr"/>
      <c r="BV765" t="inlineStr"/>
      <c r="BW765" t="inlineStr"/>
      <c r="BX765" t="inlineStr"/>
      <c r="BY765" t="inlineStr"/>
      <c r="BZ765" t="inlineStr"/>
      <c r="CA765" t="n">
        <v>0.5</v>
      </c>
      <c r="CB765" t="inlineStr">
        <is>
          <t>nur unechte Bünde und Leder sichern, Gelenke belassen (ist stabil und bekommt Umschlag)</t>
        </is>
      </c>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row>
    <row r="766">
      <c r="A766" t="b">
        <v>1</v>
      </c>
      <c r="B766" t="n">
        <v>700</v>
      </c>
      <c r="C766" t="inlineStr">
        <is>
          <t>L-1538-315493704</t>
        </is>
      </c>
      <c r="D766" t="inlineStr">
        <is>
          <t>1066963452</t>
        </is>
      </c>
      <c r="E766" t="inlineStr">
        <is>
          <t>Aaf</t>
        </is>
      </c>
      <c r="F766" t="inlineStr">
        <is>
          <t>https://portal.dnb.de/opac.htm?method=simpleSearch&amp;cqlMode=true&amp;query=idn%3D1066963452</t>
        </is>
      </c>
      <c r="G766" t="inlineStr">
        <is>
          <t>III 69, 20</t>
        </is>
      </c>
      <c r="H766" t="inlineStr">
        <is>
          <t>III 69, 20</t>
        </is>
      </c>
      <c r="I766" t="inlineStr">
        <is>
          <t>X</t>
        </is>
      </c>
      <c r="J766" t="inlineStr">
        <is>
          <t>Halbledereinband</t>
        </is>
      </c>
      <c r="K766" t="inlineStr">
        <is>
          <t>bis 25 cm</t>
        </is>
      </c>
      <c r="L766" t="inlineStr">
        <is>
          <t>180°</t>
        </is>
      </c>
      <c r="M766" t="inlineStr">
        <is>
          <t>hohler Rücken</t>
        </is>
      </c>
      <c r="N766" t="inlineStr"/>
      <c r="O766" t="inlineStr"/>
      <c r="P766" t="inlineStr"/>
      <c r="Q766" t="n">
        <v>1</v>
      </c>
      <c r="R766" t="inlineStr"/>
      <c r="S766" t="inlineStr"/>
      <c r="T766" t="inlineStr"/>
      <c r="U766" t="inlineStr"/>
      <c r="V766" t="inlineStr"/>
      <c r="W766" t="inlineStr"/>
      <c r="X766" t="inlineStr"/>
      <c r="Y766" t="inlineStr"/>
      <c r="Z766" t="inlineStr"/>
      <c r="AA766" t="inlineStr">
        <is>
          <t>HL</t>
        </is>
      </c>
      <c r="AB766" t="inlineStr"/>
      <c r="AC766" t="inlineStr"/>
      <c r="AD766" t="inlineStr">
        <is>
          <t>h/E</t>
        </is>
      </c>
      <c r="AE766" t="inlineStr"/>
      <c r="AF766" t="inlineStr"/>
      <c r="AG766" t="inlineStr"/>
      <c r="AH766" t="inlineStr"/>
      <c r="AI766" t="inlineStr"/>
      <c r="AJ766" t="inlineStr">
        <is>
          <t>Pa</t>
        </is>
      </c>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is>
          <t>80</t>
        </is>
      </c>
      <c r="AY766" t="inlineStr"/>
      <c r="AZ766" t="inlineStr"/>
      <c r="BA766" t="inlineStr"/>
      <c r="BB766" t="inlineStr">
        <is>
          <t>n</t>
        </is>
      </c>
      <c r="BC766" t="n">
        <v>0</v>
      </c>
      <c r="BD766" t="inlineStr"/>
      <c r="BE766" t="inlineStr"/>
      <c r="BF766" t="inlineStr"/>
      <c r="BG766" t="inlineStr"/>
      <c r="BH766" t="inlineStr"/>
      <c r="BI766" t="inlineStr"/>
      <c r="BJ766" t="inlineStr"/>
      <c r="BK766" t="inlineStr">
        <is>
          <t>Schaden stabil</t>
        </is>
      </c>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row>
    <row r="767">
      <c r="A767" t="b">
        <v>1</v>
      </c>
      <c r="B767" t="n">
        <v>701</v>
      </c>
      <c r="C767" t="inlineStr">
        <is>
          <t>L-1531-315488115</t>
        </is>
      </c>
      <c r="D767" t="inlineStr">
        <is>
          <t>1066957479</t>
        </is>
      </c>
      <c r="E767" t="inlineStr">
        <is>
          <t>Aaf</t>
        </is>
      </c>
      <c r="F767" t="inlineStr">
        <is>
          <t>https://portal.dnb.de/opac.htm?method=simpleSearch&amp;cqlMode=true&amp;query=idn%3D1066957479</t>
        </is>
      </c>
      <c r="G767" t="inlineStr">
        <is>
          <t>III 69, 21</t>
        </is>
      </c>
      <c r="H767" t="inlineStr">
        <is>
          <t>III 69, 21</t>
        </is>
      </c>
      <c r="I767" t="inlineStr"/>
      <c r="J767" t="inlineStr">
        <is>
          <t>Pergamentband, Schließen, erhabene Buchbeschläge</t>
        </is>
      </c>
      <c r="K767" t="inlineStr">
        <is>
          <t>bis 25 cm</t>
        </is>
      </c>
      <c r="L767" t="inlineStr">
        <is>
          <t>80° bis 110°, einseitig digitalisierbar?</t>
        </is>
      </c>
      <c r="M767" t="inlineStr"/>
      <c r="N767" t="inlineStr"/>
      <c r="O767" t="inlineStr">
        <is>
          <t>Kassette</t>
        </is>
      </c>
      <c r="P767" t="inlineStr">
        <is>
          <t>Nein</t>
        </is>
      </c>
      <c r="Q767" t="inlineStr"/>
      <c r="R767" t="inlineStr"/>
      <c r="S767" t="inlineStr">
        <is>
          <t>Originaleinband liegt bei</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n">
        <v>0</v>
      </c>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row>
    <row r="768">
      <c r="A768" t="b">
        <v>1</v>
      </c>
      <c r="B768" t="n">
        <v>702</v>
      </c>
      <c r="C768" t="inlineStr">
        <is>
          <t>L-1531-315330821</t>
        </is>
      </c>
      <c r="D768" t="inlineStr">
        <is>
          <t>1066873062</t>
        </is>
      </c>
      <c r="E768" t="inlineStr">
        <is>
          <t>Aaf</t>
        </is>
      </c>
      <c r="F768" t="inlineStr">
        <is>
          <t>https://portal.dnb.de/opac.htm?method=simpleSearch&amp;cqlMode=true&amp;query=idn%3D1066873062</t>
        </is>
      </c>
      <c r="G768" t="inlineStr">
        <is>
          <t>III 69, 22</t>
        </is>
      </c>
      <c r="H768" t="inlineStr">
        <is>
          <t>III 69, 22</t>
        </is>
      </c>
      <c r="I768" t="inlineStr">
        <is>
          <t>X</t>
        </is>
      </c>
      <c r="J768" t="inlineStr">
        <is>
          <t>Papier- oder Pappeinband</t>
        </is>
      </c>
      <c r="K768" t="inlineStr">
        <is>
          <t>bis 25 cm</t>
        </is>
      </c>
      <c r="L768" t="inlineStr">
        <is>
          <t>180°</t>
        </is>
      </c>
      <c r="M768" t="inlineStr"/>
      <c r="N768" t="inlineStr"/>
      <c r="O768" t="inlineStr"/>
      <c r="P768" t="inlineStr"/>
      <c r="Q768" t="n">
        <v>1</v>
      </c>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n">
        <v>0</v>
      </c>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row>
    <row r="769">
      <c r="A769" t="b">
        <v>1</v>
      </c>
      <c r="B769" t="n">
        <v>703</v>
      </c>
      <c r="C769" t="inlineStr">
        <is>
          <t>L-1548-315493267</t>
        </is>
      </c>
      <c r="D769" t="inlineStr">
        <is>
          <t>1066962995</t>
        </is>
      </c>
      <c r="E769" t="inlineStr">
        <is>
          <t>Aaf</t>
        </is>
      </c>
      <c r="F769" t="inlineStr">
        <is>
          <t>https://portal.dnb.de/opac.htm?method=simpleSearch&amp;cqlMode=true&amp;query=idn%3D1066962995</t>
        </is>
      </c>
      <c r="G769" t="inlineStr">
        <is>
          <t>III 69, 23</t>
        </is>
      </c>
      <c r="H769" t="inlineStr">
        <is>
          <t>III 69, 23</t>
        </is>
      </c>
      <c r="I769" t="inlineStr">
        <is>
          <t>X</t>
        </is>
      </c>
      <c r="J769" t="inlineStr">
        <is>
          <t>Halbledereinband</t>
        </is>
      </c>
      <c r="K769" t="inlineStr">
        <is>
          <t>bis 35 cm</t>
        </is>
      </c>
      <c r="L769" t="inlineStr">
        <is>
          <t>80° bis 110°, einseitig digitalisierbar?</t>
        </is>
      </c>
      <c r="M769" t="inlineStr">
        <is>
          <t>hohler Rücken</t>
        </is>
      </c>
      <c r="N769" t="inlineStr"/>
      <c r="O769" t="inlineStr"/>
      <c r="P769" t="inlineStr">
        <is>
          <t>Signaturfahne austauschen</t>
        </is>
      </c>
      <c r="Q769" t="n">
        <v>0</v>
      </c>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n">
        <v>0</v>
      </c>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row>
    <row r="770">
      <c r="A770" t="b">
        <v>1</v>
      </c>
      <c r="B770" t="n">
        <v>724</v>
      </c>
      <c r="C770" t="inlineStr">
        <is>
          <t>L-1525-166163945</t>
        </is>
      </c>
      <c r="D770" t="inlineStr">
        <is>
          <t>998402117</t>
        </is>
      </c>
      <c r="E770" t="inlineStr">
        <is>
          <t>Aal</t>
        </is>
      </c>
      <c r="F770" t="inlineStr">
        <is>
          <t>https://portal.dnb.de/opac.htm?method=simpleSearch&amp;cqlMode=true&amp;query=idn%3D998402117</t>
        </is>
      </c>
      <c r="G770" t="inlineStr">
        <is>
          <t>III 69, 23 a</t>
        </is>
      </c>
      <c r="H770" t="inlineStr">
        <is>
          <t>III 69, 23a</t>
        </is>
      </c>
      <c r="I770" t="inlineStr"/>
      <c r="J770" t="inlineStr">
        <is>
          <t>Papier- oder Pappeinband</t>
        </is>
      </c>
      <c r="K770" t="inlineStr">
        <is>
          <t>bis 25 cm</t>
        </is>
      </c>
      <c r="L770" t="inlineStr">
        <is>
          <t>180°</t>
        </is>
      </c>
      <c r="M770" t="inlineStr">
        <is>
          <t>hohler Rücken</t>
        </is>
      </c>
      <c r="N770" t="inlineStr"/>
      <c r="O770" t="inlineStr"/>
      <c r="P770" t="inlineStr"/>
      <c r="Q770" t="n">
        <v>0</v>
      </c>
      <c r="R770" t="inlineStr"/>
      <c r="S770" t="inlineStr"/>
      <c r="T770" t="inlineStr"/>
      <c r="U770" t="inlineStr"/>
      <c r="V770" t="inlineStr"/>
      <c r="W770" t="inlineStr"/>
      <c r="X770" t="inlineStr"/>
      <c r="Y770" t="inlineStr"/>
      <c r="Z770" t="inlineStr">
        <is>
          <t>x</t>
        </is>
      </c>
      <c r="AA770" t="inlineStr">
        <is>
          <t>Pa</t>
        </is>
      </c>
      <c r="AB770" t="inlineStr"/>
      <c r="AC770" t="inlineStr"/>
      <c r="AD770" t="inlineStr">
        <is>
          <t>h/E</t>
        </is>
      </c>
      <c r="AE770" t="inlineStr"/>
      <c r="AF770" t="inlineStr"/>
      <c r="AG770" t="inlineStr"/>
      <c r="AH770" t="inlineStr"/>
      <c r="AI770" t="inlineStr"/>
      <c r="AJ770" t="inlineStr">
        <is>
          <t>Pa</t>
        </is>
      </c>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is>
          <t>110</t>
        </is>
      </c>
      <c r="AY770" t="inlineStr"/>
      <c r="AZ770" t="inlineStr"/>
      <c r="BA770" t="inlineStr"/>
      <c r="BB770" t="inlineStr">
        <is>
          <t>n</t>
        </is>
      </c>
      <c r="BC770" t="n">
        <v>0</v>
      </c>
      <c r="BD770" t="inlineStr"/>
      <c r="BE770" t="inlineStr"/>
      <c r="BF770" t="inlineStr"/>
      <c r="BG770" t="inlineStr"/>
      <c r="BH770" t="inlineStr"/>
      <c r="BI770" t="inlineStr"/>
      <c r="BJ770" t="inlineStr"/>
      <c r="BK770" t="inlineStr">
        <is>
          <t>Schaden stabil</t>
        </is>
      </c>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row>
    <row r="771">
      <c r="A771" t="b">
        <v>0</v>
      </c>
      <c r="B771" t="n">
        <v>727</v>
      </c>
      <c r="C771" t="inlineStr">
        <is>
          <t>L-1525-168342626</t>
        </is>
      </c>
      <c r="D771" t="inlineStr">
        <is>
          <t>999418424</t>
        </is>
      </c>
      <c r="E771" t="inlineStr"/>
      <c r="F771" t="inlineStr">
        <is>
          <t>https://portal.dnb.de/opac.htm?method=simpleSearch&amp;cqlMode=true&amp;query=idn%3D999418424</t>
        </is>
      </c>
      <c r="G771" t="inlineStr">
        <is>
          <t>III 69, 23 b</t>
        </is>
      </c>
      <c r="H771" t="inlineStr"/>
      <c r="I771" t="inlineStr"/>
      <c r="J771" t="inlineStr">
        <is>
          <t>Pergamentband, Schließen, erhabene Buchbeschläge</t>
        </is>
      </c>
      <c r="K771" t="inlineStr">
        <is>
          <t>bis 25 cm</t>
        </is>
      </c>
      <c r="L771" t="inlineStr">
        <is>
          <t>80° bis 110°, einseitig digitalisierbar?</t>
        </is>
      </c>
      <c r="M771" t="inlineStr"/>
      <c r="N771" t="inlineStr"/>
      <c r="O771" t="inlineStr">
        <is>
          <t xml:space="preserve">Papierumschlag </t>
        </is>
      </c>
      <c r="P771" t="inlineStr">
        <is>
          <t>Ja</t>
        </is>
      </c>
      <c r="Q771" t="n">
        <v>1</v>
      </c>
      <c r="R771" t="inlineStr"/>
      <c r="S771" t="inlineStr"/>
      <c r="T771" t="inlineStr"/>
      <c r="U771" t="inlineStr"/>
      <c r="V771" t="inlineStr"/>
      <c r="W771" t="inlineStr"/>
      <c r="X771" t="inlineStr"/>
      <c r="Y771" t="inlineStr"/>
      <c r="Z771" t="inlineStr"/>
      <c r="AA771" t="inlineStr">
        <is>
          <t>HD</t>
        </is>
      </c>
      <c r="AB771" t="inlineStr"/>
      <c r="AC771" t="inlineStr"/>
      <c r="AD771" t="inlineStr">
        <is>
          <t>f</t>
        </is>
      </c>
      <c r="AE771" t="inlineStr"/>
      <c r="AF771" t="inlineStr"/>
      <c r="AG771" t="inlineStr"/>
      <c r="AH771" t="inlineStr"/>
      <c r="AI771" t="inlineStr"/>
      <c r="AJ771" t="inlineStr">
        <is>
          <t>Pa</t>
        </is>
      </c>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is>
          <t>60</t>
        </is>
      </c>
      <c r="AY771" t="inlineStr"/>
      <c r="AZ771" t="inlineStr"/>
      <c r="BA771" t="inlineStr"/>
      <c r="BB771" t="inlineStr">
        <is>
          <t>ja vor</t>
        </is>
      </c>
      <c r="BC771" t="n">
        <v>2.5</v>
      </c>
      <c r="BD771" t="inlineStr"/>
      <c r="BE771" t="inlineStr"/>
      <c r="BF771" t="inlineStr"/>
      <c r="BG771" t="inlineStr"/>
      <c r="BH771" t="inlineStr"/>
      <c r="BI771" t="inlineStr">
        <is>
          <t>x sauer</t>
        </is>
      </c>
      <c r="BJ771" t="inlineStr">
        <is>
          <t>x</t>
        </is>
      </c>
      <c r="BK771" t="inlineStr"/>
      <c r="BL771" t="inlineStr"/>
      <c r="BM771" t="inlineStr">
        <is>
          <t>Box (wegen Einband)</t>
        </is>
      </c>
      <c r="BN771" t="inlineStr">
        <is>
          <t>x</t>
        </is>
      </c>
      <c r="BO771" t="inlineStr"/>
      <c r="BP771" t="inlineStr">
        <is>
          <t>x</t>
        </is>
      </c>
      <c r="BQ771" t="inlineStr"/>
      <c r="BR771" t="inlineStr"/>
      <c r="BS771" t="inlineStr"/>
      <c r="BT771" t="inlineStr"/>
      <c r="BU771" t="inlineStr"/>
      <c r="BV771" t="inlineStr"/>
      <c r="BW771" t="inlineStr"/>
      <c r="BX771" t="inlineStr"/>
      <c r="BY771" t="inlineStr"/>
      <c r="BZ771" t="inlineStr"/>
      <c r="CA771" t="n">
        <v>1</v>
      </c>
      <c r="CB771" t="inlineStr">
        <is>
          <t>Leder niederkleben, Fehlstellen belassen (ist alles stabil)</t>
        </is>
      </c>
      <c r="CC771" t="inlineStr">
        <is>
          <t>x</t>
        </is>
      </c>
      <c r="CD771" t="inlineStr"/>
      <c r="CE771" t="inlineStr"/>
      <c r="CF771" t="inlineStr"/>
      <c r="CG771" t="inlineStr"/>
      <c r="CH771" t="inlineStr"/>
      <c r="CI771" t="inlineStr"/>
      <c r="CJ771" t="inlineStr"/>
      <c r="CK771" t="inlineStr"/>
      <c r="CL771" t="inlineStr">
        <is>
          <t>x (eher Ecken wattiert)</t>
        </is>
      </c>
      <c r="CM771" t="inlineStr"/>
      <c r="CN771" t="inlineStr"/>
      <c r="CO771" t="inlineStr"/>
      <c r="CP771" t="inlineStr"/>
      <c r="CQ771" t="inlineStr"/>
      <c r="CR771" t="inlineStr"/>
      <c r="CS771" t="inlineStr"/>
      <c r="CT771" t="n">
        <v>1.5</v>
      </c>
      <c r="CU771" t="inlineStr">
        <is>
          <t>wattierte Ecken vorn und hinten nachleimen und ggf. mit JP stabilisieren</t>
        </is>
      </c>
    </row>
    <row r="772">
      <c r="A772" t="b">
        <v>0</v>
      </c>
      <c r="B772" t="n">
        <v>725</v>
      </c>
      <c r="C772" t="inlineStr">
        <is>
          <t>L-1546-157202518</t>
        </is>
      </c>
      <c r="D772" t="inlineStr">
        <is>
          <t>994662076</t>
        </is>
      </c>
      <c r="E772" t="inlineStr"/>
      <c r="F772" t="inlineStr">
        <is>
          <t>https://portal.dnb.de/opac.htm?method=simpleSearch&amp;cqlMode=true&amp;query=idn%3D994662076</t>
        </is>
      </c>
      <c r="G772" t="inlineStr">
        <is>
          <t>III 69, 23 b (angebunden)</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n">
        <v>0</v>
      </c>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row>
    <row r="773">
      <c r="A773" t="b">
        <v>0</v>
      </c>
      <c r="B773" t="n">
        <v>726</v>
      </c>
      <c r="C773" t="inlineStr">
        <is>
          <t>L-1546-167639609</t>
        </is>
      </c>
      <c r="D773" t="inlineStr">
        <is>
          <t>999166352</t>
        </is>
      </c>
      <c r="E773" t="inlineStr"/>
      <c r="F773" t="inlineStr">
        <is>
          <t>https://portal.dnb.de/opac.htm?method=simpleSearch&amp;cqlMode=true&amp;query=idn%3D999166352</t>
        </is>
      </c>
      <c r="G773" t="inlineStr">
        <is>
          <t>III 69, 23 b (angebunden)</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n">
        <v>0</v>
      </c>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row>
    <row r="774">
      <c r="A774" t="b">
        <v>1</v>
      </c>
      <c r="B774" t="inlineStr"/>
      <c r="C774" t="inlineStr">
        <is>
          <t>L-1525-794432697</t>
        </is>
      </c>
      <c r="D774" t="inlineStr">
        <is>
          <t>1267532122</t>
        </is>
      </c>
      <c r="E774" t="inlineStr">
        <is>
          <t>Qd</t>
        </is>
      </c>
      <c r="F774" t="inlineStr"/>
      <c r="G774" t="inlineStr">
        <is>
          <t>III 69, 23b</t>
        </is>
      </c>
      <c r="H774" t="inlineStr">
        <is>
          <t>III 69, 23b</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row>
    <row r="775">
      <c r="A775" t="b">
        <v>1</v>
      </c>
      <c r="B775" t="n">
        <v>704</v>
      </c>
      <c r="C775" t="inlineStr">
        <is>
          <t>L-1551-315488050</t>
        </is>
      </c>
      <c r="D775" t="inlineStr">
        <is>
          <t>106695741X</t>
        </is>
      </c>
      <c r="E775" t="inlineStr">
        <is>
          <t>Aaf</t>
        </is>
      </c>
      <c r="F775" t="inlineStr">
        <is>
          <t>https://portal.dnb.de/opac.htm?method=simpleSearch&amp;cqlMode=true&amp;query=idn%3D106695741X</t>
        </is>
      </c>
      <c r="G775" t="inlineStr">
        <is>
          <t>III 69, 24</t>
        </is>
      </c>
      <c r="H775" t="inlineStr">
        <is>
          <t>III 69, 24</t>
        </is>
      </c>
      <c r="I775" t="inlineStr">
        <is>
          <t>X</t>
        </is>
      </c>
      <c r="J775" t="inlineStr">
        <is>
          <t>Ledereinband, Schließen, erhabene Buchbeschläge</t>
        </is>
      </c>
      <c r="K775" t="inlineStr">
        <is>
          <t>bis 35 cm</t>
        </is>
      </c>
      <c r="L775" t="inlineStr">
        <is>
          <t>80° bis 110°, einseitig digitalisierbar?</t>
        </is>
      </c>
      <c r="M775" t="inlineStr">
        <is>
          <t>fester Rücken mit Schmuckprägung, welliger Buchblock, stark brüchiges Einbandmaterial</t>
        </is>
      </c>
      <c r="N775" t="inlineStr"/>
      <c r="O775" t="inlineStr"/>
      <c r="P775" t="inlineStr"/>
      <c r="Q775" t="n">
        <v>3</v>
      </c>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n">
        <v>0</v>
      </c>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row>
    <row r="776">
      <c r="A776" t="b">
        <v>1</v>
      </c>
      <c r="B776" t="n">
        <v>705</v>
      </c>
      <c r="C776" t="inlineStr">
        <is>
          <t>L-1552-315493666</t>
        </is>
      </c>
      <c r="D776" t="inlineStr">
        <is>
          <t>106696341X</t>
        </is>
      </c>
      <c r="E776" t="inlineStr">
        <is>
          <t>Aaf</t>
        </is>
      </c>
      <c r="F776" t="inlineStr">
        <is>
          <t>https://portal.dnb.de/opac.htm?method=simpleSearch&amp;cqlMode=true&amp;query=idn%3D106696341X</t>
        </is>
      </c>
      <c r="G776" t="inlineStr">
        <is>
          <t>III 69, 25</t>
        </is>
      </c>
      <c r="H776" t="inlineStr">
        <is>
          <t>III 69, 25</t>
        </is>
      </c>
      <c r="I776" t="inlineStr">
        <is>
          <t>X</t>
        </is>
      </c>
      <c r="J776" t="inlineStr">
        <is>
          <t>Gewebeeinband, Schließen, erhabene Buchbeschläge</t>
        </is>
      </c>
      <c r="K776" t="inlineStr">
        <is>
          <t>bis 35 cm</t>
        </is>
      </c>
      <c r="L776" t="inlineStr">
        <is>
          <t>80° bis 110°, einseitig digitalisierbar?</t>
        </is>
      </c>
      <c r="M776" t="inlineStr">
        <is>
          <t>hohler Rücken</t>
        </is>
      </c>
      <c r="N776" t="inlineStr"/>
      <c r="O776" t="inlineStr">
        <is>
          <t>Buchschuh</t>
        </is>
      </c>
      <c r="P776" t="inlineStr">
        <is>
          <t>Nein</t>
        </is>
      </c>
      <c r="Q776" t="n">
        <v>0</v>
      </c>
      <c r="R776" t="inlineStr"/>
      <c r="S776" t="inlineStr"/>
      <c r="T776" t="inlineStr"/>
      <c r="U776" t="inlineStr"/>
      <c r="V776" t="inlineStr"/>
      <c r="W776" t="inlineStr"/>
      <c r="X776" t="inlineStr"/>
      <c r="Y776" t="inlineStr"/>
      <c r="Z776" t="inlineStr"/>
      <c r="AA776" t="inlineStr">
        <is>
          <t>G</t>
        </is>
      </c>
      <c r="AB776" t="inlineStr">
        <is>
          <t>x</t>
        </is>
      </c>
      <c r="AC776" t="inlineStr">
        <is>
          <t>x</t>
        </is>
      </c>
      <c r="AD776" t="inlineStr">
        <is>
          <t>h/E</t>
        </is>
      </c>
      <c r="AE776" t="inlineStr"/>
      <c r="AF776" t="inlineStr"/>
      <c r="AG776" t="inlineStr"/>
      <c r="AH776" t="inlineStr"/>
      <c r="AI776" t="inlineStr"/>
      <c r="AJ776" t="inlineStr">
        <is>
          <t>Pa</t>
        </is>
      </c>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is>
          <t>110</t>
        </is>
      </c>
      <c r="AY776" t="inlineStr"/>
      <c r="AZ776" t="inlineStr"/>
      <c r="BA776" t="inlineStr"/>
      <c r="BB776" t="inlineStr">
        <is>
          <t>n</t>
        </is>
      </c>
      <c r="BC776" t="n">
        <v>0</v>
      </c>
      <c r="BD776" t="inlineStr"/>
      <c r="BE776" t="inlineStr"/>
      <c r="BF776" t="inlineStr"/>
      <c r="BG776" t="inlineStr">
        <is>
          <t>x</t>
        </is>
      </c>
      <c r="BH776" t="inlineStr"/>
      <c r="BI776" t="inlineStr"/>
      <c r="BJ776" t="inlineStr"/>
      <c r="BK776" t="inlineStr">
        <is>
          <t>Schaden stabil</t>
        </is>
      </c>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row>
    <row r="777">
      <c r="A777" t="b">
        <v>1</v>
      </c>
      <c r="B777" t="n">
        <v>706</v>
      </c>
      <c r="C777" t="inlineStr">
        <is>
          <t>L-1553-315491868</t>
        </is>
      </c>
      <c r="D777" t="inlineStr">
        <is>
          <t>1066961476</t>
        </is>
      </c>
      <c r="E777" t="inlineStr">
        <is>
          <t>Aaf</t>
        </is>
      </c>
      <c r="F777" t="inlineStr">
        <is>
          <t>https://portal.dnb.de/opac.htm?method=simpleSearch&amp;cqlMode=true&amp;query=idn%3D1066961476</t>
        </is>
      </c>
      <c r="G777" t="inlineStr">
        <is>
          <t>III 69, 26</t>
        </is>
      </c>
      <c r="H777" t="inlineStr">
        <is>
          <t>III 69, 26</t>
        </is>
      </c>
      <c r="I777" t="inlineStr">
        <is>
          <t>X</t>
        </is>
      </c>
      <c r="J777" t="inlineStr">
        <is>
          <t>Papier- oder Pappeinband</t>
        </is>
      </c>
      <c r="K777" t="inlineStr">
        <is>
          <t>bis 25 cm</t>
        </is>
      </c>
      <c r="L777" t="inlineStr">
        <is>
          <t>80° bis 110°, einseitig digitalisierbar?</t>
        </is>
      </c>
      <c r="M777" t="inlineStr">
        <is>
          <t>hohler Rücken</t>
        </is>
      </c>
      <c r="N777" t="inlineStr"/>
      <c r="O777" t="inlineStr"/>
      <c r="P777" t="inlineStr">
        <is>
          <t>Signaturfahne austauschen</t>
        </is>
      </c>
      <c r="Q777" t="n">
        <v>0</v>
      </c>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n">
        <v>0</v>
      </c>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row>
    <row r="778">
      <c r="A778" t="b">
        <v>0</v>
      </c>
      <c r="B778" t="n">
        <v>707</v>
      </c>
      <c r="C778" t="inlineStr">
        <is>
          <t>L-1553-315181508</t>
        </is>
      </c>
      <c r="D778" t="inlineStr">
        <is>
          <t>1066758840</t>
        </is>
      </c>
      <c r="E778" t="inlineStr"/>
      <c r="F778" t="inlineStr">
        <is>
          <t>https://portal.dnb.de/opac.htm?method=simpleSearch&amp;cqlMode=true&amp;query=idn%3D1066758840</t>
        </is>
      </c>
      <c r="G778" t="inlineStr">
        <is>
          <t>III 69, 27</t>
        </is>
      </c>
      <c r="H778" t="inlineStr"/>
      <c r="I778" t="inlineStr"/>
      <c r="J778" t="inlineStr">
        <is>
          <t>Ledereinband</t>
        </is>
      </c>
      <c r="K778" t="inlineStr">
        <is>
          <t>bis 35 cm</t>
        </is>
      </c>
      <c r="L778" t="inlineStr">
        <is>
          <t>180°</t>
        </is>
      </c>
      <c r="M778" t="inlineStr"/>
      <c r="N778" t="inlineStr"/>
      <c r="O778" t="inlineStr">
        <is>
          <t>Archivkarton</t>
        </is>
      </c>
      <c r="P778" t="inlineStr">
        <is>
          <t>Nein</t>
        </is>
      </c>
      <c r="Q778" t="n">
        <v>2</v>
      </c>
      <c r="R778" t="inlineStr"/>
      <c r="S778" t="inlineStr">
        <is>
          <t>Band in Ausstellung</t>
        </is>
      </c>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n">
        <v>0</v>
      </c>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row>
    <row r="779">
      <c r="A779" t="b">
        <v>1</v>
      </c>
      <c r="B779" t="n">
        <v>708</v>
      </c>
      <c r="C779" t="inlineStr">
        <is>
          <t>L-1554-315199806</t>
        </is>
      </c>
      <c r="D779" t="inlineStr">
        <is>
          <t>1066777829</t>
        </is>
      </c>
      <c r="E779" t="inlineStr">
        <is>
          <t>Aaf</t>
        </is>
      </c>
      <c r="F779" t="inlineStr">
        <is>
          <t>https://portal.dnb.de/opac.htm?method=simpleSearch&amp;cqlMode=true&amp;query=idn%3D1066777829</t>
        </is>
      </c>
      <c r="G779" t="inlineStr">
        <is>
          <t>III 69, 28</t>
        </is>
      </c>
      <c r="H779" t="inlineStr">
        <is>
          <t>III 69, 28</t>
        </is>
      </c>
      <c r="I779" t="inlineStr">
        <is>
          <t>X</t>
        </is>
      </c>
      <c r="J779" t="inlineStr">
        <is>
          <t>Pergamentband</t>
        </is>
      </c>
      <c r="K779" t="inlineStr">
        <is>
          <t>bis 25 cm</t>
        </is>
      </c>
      <c r="L779" t="inlineStr">
        <is>
          <t>180°</t>
        </is>
      </c>
      <c r="M779" t="inlineStr">
        <is>
          <t>hohler Rücken</t>
        </is>
      </c>
      <c r="N779" t="inlineStr"/>
      <c r="O779" t="inlineStr"/>
      <c r="P779" t="inlineStr">
        <is>
          <t>Signaturfahne austauschen</t>
        </is>
      </c>
      <c r="Q779" t="n">
        <v>0</v>
      </c>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n">
        <v>0</v>
      </c>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row>
    <row r="780">
      <c r="A780" t="b">
        <v>1</v>
      </c>
      <c r="B780" t="n">
        <v>709</v>
      </c>
      <c r="C780" t="inlineStr">
        <is>
          <t>L-1523-315488344</t>
        </is>
      </c>
      <c r="D780" t="inlineStr">
        <is>
          <t>106695772X</t>
        </is>
      </c>
      <c r="E780" t="inlineStr">
        <is>
          <t>Aaf</t>
        </is>
      </c>
      <c r="F780" t="inlineStr">
        <is>
          <t>https://portal.dnb.de/opac.htm?method=simpleSearch&amp;cqlMode=true&amp;query=idn%3D106695772X</t>
        </is>
      </c>
      <c r="G780" t="inlineStr">
        <is>
          <t>III 69, 29</t>
        </is>
      </c>
      <c r="H780" t="inlineStr">
        <is>
          <t>III 69, 29</t>
        </is>
      </c>
      <c r="I780" t="inlineStr">
        <is>
          <t>X</t>
        </is>
      </c>
      <c r="J780" t="inlineStr">
        <is>
          <t>Halbledereinband</t>
        </is>
      </c>
      <c r="K780" t="inlineStr">
        <is>
          <t>bis 25 cm</t>
        </is>
      </c>
      <c r="L780" t="inlineStr">
        <is>
          <t>180°</t>
        </is>
      </c>
      <c r="M780" t="inlineStr"/>
      <c r="N780" t="inlineStr"/>
      <c r="O780" t="inlineStr"/>
      <c r="P780" t="inlineStr">
        <is>
          <t>Signaturfahne austauschen</t>
        </is>
      </c>
      <c r="Q780" t="n">
        <v>0</v>
      </c>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n">
        <v>0</v>
      </c>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row>
    <row r="781">
      <c r="A781" t="b">
        <v>0</v>
      </c>
      <c r="B781" t="inlineStr"/>
      <c r="C781" t="inlineStr"/>
      <c r="D781" t="inlineStr"/>
      <c r="E781" t="inlineStr"/>
      <c r="F781" t="inlineStr"/>
      <c r="G781" t="inlineStr">
        <is>
          <t>III 69, 29 a</t>
        </is>
      </c>
      <c r="H781" t="inlineStr"/>
      <c r="I781" t="inlineStr">
        <is>
          <t>X</t>
        </is>
      </c>
      <c r="J781" t="inlineStr">
        <is>
          <t>Halbledereinband</t>
        </is>
      </c>
      <c r="K781" t="inlineStr">
        <is>
          <t>bis 25 cm</t>
        </is>
      </c>
      <c r="L781" t="inlineStr">
        <is>
          <t>80° bis 110°, einseitig digitalisierbar?</t>
        </is>
      </c>
      <c r="M781" t="inlineStr">
        <is>
          <t>fester Rücken mit Schmuckprägung</t>
        </is>
      </c>
      <c r="N781" t="inlineStr"/>
      <c r="O781" t="inlineStr"/>
      <c r="P781" t="inlineStr">
        <is>
          <t>Signaturfahne austauschen</t>
        </is>
      </c>
      <c r="Q781" t="n">
        <v>0</v>
      </c>
      <c r="R781" t="inlineStr"/>
      <c r="S781" t="inlineStr">
        <is>
          <t>mit  Blindmaterial</t>
        </is>
      </c>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n">
        <v>0</v>
      </c>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row>
    <row r="782">
      <c r="A782" t="b">
        <v>1</v>
      </c>
      <c r="B782" t="inlineStr"/>
      <c r="C782" t="inlineStr">
        <is>
          <t>L-1523-847999084</t>
        </is>
      </c>
      <c r="D782" t="inlineStr">
        <is>
          <t>1272437973</t>
        </is>
      </c>
      <c r="E782" t="inlineStr"/>
      <c r="F782" t="inlineStr"/>
      <c r="G782" t="inlineStr">
        <is>
          <t>III 69, 29 a</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row>
    <row r="783">
      <c r="A783" t="b">
        <v>0</v>
      </c>
      <c r="B783" t="inlineStr"/>
      <c r="C783" t="inlineStr"/>
      <c r="D783" t="inlineStr"/>
      <c r="E783" t="inlineStr"/>
      <c r="F783" t="inlineStr"/>
      <c r="G783" t="inlineStr">
        <is>
          <t>III 69, 29 b</t>
        </is>
      </c>
      <c r="H783" t="inlineStr"/>
      <c r="I783" t="inlineStr">
        <is>
          <t>X</t>
        </is>
      </c>
      <c r="J783" t="inlineStr">
        <is>
          <t>Broschur</t>
        </is>
      </c>
      <c r="K783" t="inlineStr">
        <is>
          <t>bis 25 cm</t>
        </is>
      </c>
      <c r="L783" t="inlineStr">
        <is>
          <t>180°</t>
        </is>
      </c>
      <c r="M783" t="inlineStr"/>
      <c r="N783" t="inlineStr"/>
      <c r="O783" t="inlineStr">
        <is>
          <t>Archivkarton</t>
        </is>
      </c>
      <c r="P783" t="inlineStr"/>
      <c r="Q783" t="n">
        <v>0</v>
      </c>
      <c r="R783" t="inlineStr"/>
      <c r="S783" t="inlineStr"/>
      <c r="T783" t="inlineStr"/>
      <c r="U783" t="inlineStr"/>
      <c r="V783" t="inlineStr"/>
      <c r="W783" t="inlineStr"/>
      <c r="X783" t="inlineStr"/>
      <c r="Y783" t="inlineStr"/>
      <c r="Z783" t="inlineStr"/>
      <c r="AA783" t="inlineStr">
        <is>
          <t>Br</t>
        </is>
      </c>
      <c r="AB783" t="inlineStr"/>
      <c r="AC783" t="inlineStr"/>
      <c r="AD783" t="inlineStr"/>
      <c r="AE783" t="inlineStr"/>
      <c r="AF783" t="inlineStr"/>
      <c r="AG783" t="inlineStr"/>
      <c r="AH783" t="inlineStr"/>
      <c r="AI783" t="inlineStr"/>
      <c r="AJ783" t="inlineStr">
        <is>
          <t>Pa</t>
        </is>
      </c>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is>
          <t>180</t>
        </is>
      </c>
      <c r="AY783" t="inlineStr"/>
      <c r="AZ783" t="inlineStr"/>
      <c r="BA783" t="inlineStr"/>
      <c r="BB783" t="inlineStr">
        <is>
          <t>n</t>
        </is>
      </c>
      <c r="BC783" t="n">
        <v>0</v>
      </c>
      <c r="BD783" t="inlineStr"/>
      <c r="BE783" t="inlineStr"/>
      <c r="BF783" t="inlineStr"/>
      <c r="BG783" t="inlineStr"/>
      <c r="BH783" t="inlineStr">
        <is>
          <t>x</t>
        </is>
      </c>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row>
    <row r="784">
      <c r="A784" t="b">
        <v>1</v>
      </c>
      <c r="B784" t="inlineStr"/>
      <c r="C784" t="inlineStr">
        <is>
          <t>L-1524-84799547X</t>
        </is>
      </c>
      <c r="D784" t="inlineStr">
        <is>
          <t>127243432X</t>
        </is>
      </c>
      <c r="E784" t="inlineStr"/>
      <c r="F784" t="inlineStr"/>
      <c r="G784" t="inlineStr">
        <is>
          <t>III 69, 29 b</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row>
    <row r="785">
      <c r="A785" t="b">
        <v>1</v>
      </c>
      <c r="B785" t="n">
        <v>710</v>
      </c>
      <c r="C785" t="inlineStr">
        <is>
          <t>L-1519-315489049</t>
        </is>
      </c>
      <c r="D785" t="inlineStr">
        <is>
          <t>1066958424</t>
        </is>
      </c>
      <c r="E785" t="inlineStr">
        <is>
          <t>AaB</t>
        </is>
      </c>
      <c r="F785" t="inlineStr">
        <is>
          <t>https://portal.dnb.de/opac.htm?method=simpleSearch&amp;cqlMode=true&amp;query=idn%3D1066958424</t>
        </is>
      </c>
      <c r="G785" t="inlineStr">
        <is>
          <t>III 69, 30</t>
        </is>
      </c>
      <c r="H785" t="inlineStr">
        <is>
          <t>III 69, 30</t>
        </is>
      </c>
      <c r="I785" t="inlineStr">
        <is>
          <t>X</t>
        </is>
      </c>
      <c r="J785" t="inlineStr">
        <is>
          <t>Halbledereinband</t>
        </is>
      </c>
      <c r="K785" t="inlineStr">
        <is>
          <t>bis 25 cm</t>
        </is>
      </c>
      <c r="L785" t="inlineStr">
        <is>
          <t>180°</t>
        </is>
      </c>
      <c r="M785" t="inlineStr">
        <is>
          <t>fester Rücken mit Schmuckprägung</t>
        </is>
      </c>
      <c r="N785" t="inlineStr"/>
      <c r="O785" t="inlineStr"/>
      <c r="P785" t="inlineStr"/>
      <c r="Q785" t="n">
        <v>0</v>
      </c>
      <c r="R785" t="inlineStr"/>
      <c r="S785" t="inlineStr">
        <is>
          <t>mit Blindmaterial</t>
        </is>
      </c>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n">
        <v>0</v>
      </c>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row>
    <row r="786">
      <c r="A786" t="b">
        <v>0</v>
      </c>
      <c r="B786" t="inlineStr"/>
      <c r="C786" t="inlineStr"/>
      <c r="D786" t="inlineStr"/>
      <c r="E786" t="inlineStr"/>
      <c r="F786" t="inlineStr"/>
      <c r="G786" t="inlineStr">
        <is>
          <t>III 69, 31</t>
        </is>
      </c>
      <c r="H786" t="inlineStr"/>
      <c r="I786" t="inlineStr">
        <is>
          <t>X</t>
        </is>
      </c>
      <c r="J786" t="inlineStr">
        <is>
          <t>Gewebeeinband</t>
        </is>
      </c>
      <c r="K786" t="inlineStr">
        <is>
          <t>bis 25 cm</t>
        </is>
      </c>
      <c r="L786" t="inlineStr">
        <is>
          <t>80° bis 110°, einseitig digitalisierbar?</t>
        </is>
      </c>
      <c r="M786" t="inlineStr">
        <is>
          <t>hohler Rücken</t>
        </is>
      </c>
      <c r="N786" t="inlineStr"/>
      <c r="O786" t="inlineStr"/>
      <c r="P786" t="inlineStr">
        <is>
          <t>Signaturfahne austauschen</t>
        </is>
      </c>
      <c r="Q786" t="n">
        <v>0</v>
      </c>
      <c r="R786" t="inlineStr"/>
      <c r="S786" t="inlineStr">
        <is>
          <t>mit Blindmaterial</t>
        </is>
      </c>
      <c r="T786" t="inlineStr"/>
      <c r="U786" t="inlineStr"/>
      <c r="V786" t="inlineStr"/>
      <c r="W786" t="inlineStr"/>
      <c r="X786" t="inlineStr"/>
      <c r="Y786" t="inlineStr"/>
      <c r="Z786" t="inlineStr"/>
      <c r="AA786" t="inlineStr">
        <is>
          <t>G</t>
        </is>
      </c>
      <c r="AB786" t="inlineStr">
        <is>
          <t>x</t>
        </is>
      </c>
      <c r="AC786" t="inlineStr"/>
      <c r="AD786" t="inlineStr">
        <is>
          <t>h/E</t>
        </is>
      </c>
      <c r="AE786" t="inlineStr"/>
      <c r="AF786" t="inlineStr"/>
      <c r="AG786" t="inlineStr"/>
      <c r="AH786" t="inlineStr"/>
      <c r="AI786" t="inlineStr"/>
      <c r="AJ786" t="inlineStr">
        <is>
          <t>Pa</t>
        </is>
      </c>
      <c r="AK786" t="inlineStr">
        <is>
          <t>x</t>
        </is>
      </c>
      <c r="AL786" t="inlineStr"/>
      <c r="AM786" t="inlineStr"/>
      <c r="AN786" t="inlineStr"/>
      <c r="AO786" t="inlineStr"/>
      <c r="AP786" t="inlineStr"/>
      <c r="AQ786" t="inlineStr"/>
      <c r="AR786" t="inlineStr"/>
      <c r="AS786" t="inlineStr"/>
      <c r="AT786" t="inlineStr"/>
      <c r="AU786" t="inlineStr"/>
      <c r="AV786" t="inlineStr"/>
      <c r="AW786" t="inlineStr"/>
      <c r="AX786" t="inlineStr">
        <is>
          <t>110</t>
        </is>
      </c>
      <c r="AY786" t="inlineStr"/>
      <c r="AZ786" t="inlineStr"/>
      <c r="BA786" t="inlineStr"/>
      <c r="BB786" t="inlineStr">
        <is>
          <t>n</t>
        </is>
      </c>
      <c r="BC786" t="n">
        <v>0</v>
      </c>
      <c r="BD786" t="inlineStr"/>
      <c r="BE786" t="inlineStr"/>
      <c r="BF786" t="inlineStr"/>
      <c r="BG786" t="inlineStr"/>
      <c r="BH786" t="inlineStr"/>
      <c r="BI786" t="inlineStr"/>
      <c r="BJ786" t="inlineStr"/>
      <c r="BK786" t="inlineStr">
        <is>
          <t>Schaden stabil</t>
        </is>
      </c>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row>
    <row r="787">
      <c r="A787" t="b">
        <v>1</v>
      </c>
      <c r="B787" t="inlineStr"/>
      <c r="C787" t="inlineStr">
        <is>
          <t>L-1524-833770225</t>
        </is>
      </c>
      <c r="D787" t="inlineStr">
        <is>
          <t>1268674788</t>
        </is>
      </c>
      <c r="E787" t="inlineStr">
        <is>
          <t>Aa</t>
        </is>
      </c>
      <c r="F787" t="inlineStr"/>
      <c r="G787" t="inlineStr">
        <is>
          <t>III 69, 31</t>
        </is>
      </c>
      <c r="H787" t="inlineStr">
        <is>
          <t>III 69, 31</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row>
    <row r="788">
      <c r="A788" t="b">
        <v>0</v>
      </c>
      <c r="B788" t="inlineStr"/>
      <c r="C788" t="inlineStr"/>
      <c r="D788" t="inlineStr"/>
      <c r="E788" t="inlineStr"/>
      <c r="F788" t="inlineStr"/>
      <c r="G788" t="inlineStr">
        <is>
          <t>III 69, 32</t>
        </is>
      </c>
      <c r="H788" t="inlineStr"/>
      <c r="I788" t="inlineStr"/>
      <c r="J788" t="inlineStr"/>
      <c r="K788" t="inlineStr"/>
      <c r="L788" t="inlineStr"/>
      <c r="M788" t="inlineStr"/>
      <c r="N788" t="inlineStr"/>
      <c r="O788" t="inlineStr">
        <is>
          <t>Archivkarton</t>
        </is>
      </c>
      <c r="P788" t="inlineStr">
        <is>
          <t>Nein</t>
        </is>
      </c>
      <c r="Q788" t="n">
        <v>0</v>
      </c>
      <c r="R788" t="inlineStr"/>
      <c r="S788" t="inlineStr">
        <is>
          <t>Band in Ausstellung</t>
        </is>
      </c>
      <c r="T788" t="inlineStr"/>
      <c r="U788" t="inlineStr"/>
      <c r="V788" t="inlineStr">
        <is>
          <t>DA</t>
        </is>
      </c>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n">
        <v>0</v>
      </c>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row>
    <row r="789">
      <c r="A789" t="b">
        <v>1</v>
      </c>
      <c r="B789" t="n">
        <v>711</v>
      </c>
      <c r="C789" t="inlineStr">
        <is>
          <t>L-1557-16331375X</t>
        </is>
      </c>
      <c r="D789" t="inlineStr">
        <is>
          <t>997077026</t>
        </is>
      </c>
      <c r="E789" t="inlineStr">
        <is>
          <t>Aal</t>
        </is>
      </c>
      <c r="F789" t="inlineStr">
        <is>
          <t>https://portal.dnb.de/opac.htm?method=simpleSearch&amp;cqlMode=true&amp;query=idn%3D997077026</t>
        </is>
      </c>
      <c r="G789" t="inlineStr">
        <is>
          <t>III 69, 33</t>
        </is>
      </c>
      <c r="H789" t="inlineStr">
        <is>
          <t>III 69, 33</t>
        </is>
      </c>
      <c r="I789" t="inlineStr">
        <is>
          <t>X</t>
        </is>
      </c>
      <c r="J789" t="inlineStr">
        <is>
          <t>Halbpergamentband</t>
        </is>
      </c>
      <c r="K789" t="inlineStr">
        <is>
          <t>bis 25 cm</t>
        </is>
      </c>
      <c r="L789" t="inlineStr">
        <is>
          <t>180°</t>
        </is>
      </c>
      <c r="M789" t="inlineStr">
        <is>
          <t>hohler Rücken</t>
        </is>
      </c>
      <c r="N789" t="inlineStr"/>
      <c r="O789" t="inlineStr"/>
      <c r="P789" t="inlineStr"/>
      <c r="Q789" t="n">
        <v>0</v>
      </c>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n">
        <v>0</v>
      </c>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row>
    <row r="790">
      <c r="A790" t="b">
        <v>0</v>
      </c>
      <c r="B790" t="inlineStr"/>
      <c r="C790" t="inlineStr"/>
      <c r="D790" t="inlineStr"/>
      <c r="E790" t="inlineStr"/>
      <c r="F790" t="inlineStr"/>
      <c r="G790" t="inlineStr">
        <is>
          <t>III 70, 1</t>
        </is>
      </c>
      <c r="H790" t="inlineStr"/>
      <c r="I790" t="inlineStr"/>
      <c r="J790" t="inlineStr"/>
      <c r="K790" t="inlineStr">
        <is>
          <t>bis 35 cm</t>
        </is>
      </c>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is>
          <t>HD</t>
        </is>
      </c>
      <c r="AB790" t="inlineStr">
        <is>
          <t>x</t>
        </is>
      </c>
      <c r="AC790" t="inlineStr"/>
      <c r="AD790" t="inlineStr">
        <is>
          <t>f/V</t>
        </is>
      </c>
      <c r="AE790" t="inlineStr"/>
      <c r="AF790" t="inlineStr"/>
      <c r="AG790" t="inlineStr"/>
      <c r="AH790" t="inlineStr"/>
      <c r="AI790" t="inlineStr"/>
      <c r="AJ790" t="inlineStr">
        <is>
          <t>Pa</t>
        </is>
      </c>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is>
          <t>45</t>
        </is>
      </c>
      <c r="AY790" t="inlineStr"/>
      <c r="AZ790" t="inlineStr"/>
      <c r="BA790" t="inlineStr"/>
      <c r="BB790" t="inlineStr">
        <is>
          <t>ja vor</t>
        </is>
      </c>
      <c r="BC790" t="n">
        <v>6</v>
      </c>
      <c r="BD790" t="inlineStr"/>
      <c r="BE790" t="inlineStr"/>
      <c r="BF790" t="inlineStr"/>
      <c r="BG790" t="inlineStr">
        <is>
          <t>x</t>
        </is>
      </c>
      <c r="BH790" t="inlineStr"/>
      <c r="BI790" t="inlineStr"/>
      <c r="BJ790" t="inlineStr"/>
      <c r="BK790" t="inlineStr"/>
      <c r="BL790" t="inlineStr"/>
      <c r="BM790" t="inlineStr"/>
      <c r="BN790" t="inlineStr">
        <is>
          <t>x</t>
        </is>
      </c>
      <c r="BO790" t="inlineStr">
        <is>
          <t>x</t>
        </is>
      </c>
      <c r="BP790" t="inlineStr">
        <is>
          <t>x</t>
        </is>
      </c>
      <c r="BQ790" t="inlineStr"/>
      <c r="BR790" t="inlineStr">
        <is>
          <t>v/h</t>
        </is>
      </c>
      <c r="BS790" t="n">
        <v>3</v>
      </c>
      <c r="BT790" t="inlineStr"/>
      <c r="BU790" t="inlineStr"/>
      <c r="BV790" t="inlineStr"/>
      <c r="BW790" t="inlineStr"/>
      <c r="BX790" t="inlineStr"/>
      <c r="BY790" t="inlineStr"/>
      <c r="BZ790" t="inlineStr"/>
      <c r="CA790" t="n">
        <v>6</v>
      </c>
      <c r="CB790" t="inlineStr">
        <is>
          <t>am ehesten Gelenke mit JP+Gewebe unterlegen (Bünde selbst nicht stabilisieren), ob Leder sich gut anheben lässt?, am Rücken die Kapitale sichern durch überkleben mit JP</t>
        </is>
      </c>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row>
    <row r="791">
      <c r="A791" t="b">
        <v>1</v>
      </c>
      <c r="B791" t="inlineStr"/>
      <c r="C791" t="inlineStr">
        <is>
          <t>L-1502-822833050</t>
        </is>
      </c>
      <c r="D791" t="inlineStr">
        <is>
          <t>1268135534</t>
        </is>
      </c>
      <c r="E791" t="inlineStr">
        <is>
          <t>Aa</t>
        </is>
      </c>
      <c r="F791" t="inlineStr"/>
      <c r="G791" t="inlineStr">
        <is>
          <t>III 70, 1</t>
        </is>
      </c>
      <c r="H791" t="inlineStr">
        <is>
          <t>III 70, 1</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row>
    <row r="792">
      <c r="A792" t="b">
        <v>1</v>
      </c>
      <c r="B792" t="n">
        <v>729</v>
      </c>
      <c r="C792" t="inlineStr">
        <is>
          <t>L-1518-315492805</t>
        </is>
      </c>
      <c r="D792" t="inlineStr">
        <is>
          <t>1066962448</t>
        </is>
      </c>
      <c r="E792" t="inlineStr">
        <is>
          <t>Aaf</t>
        </is>
      </c>
      <c r="F792" t="inlineStr">
        <is>
          <t>https://portal.dnb.de/opac.htm?method=simpleSearch&amp;cqlMode=true&amp;query=idn%3D1066962448</t>
        </is>
      </c>
      <c r="G792" t="inlineStr">
        <is>
          <t>III 71, 1</t>
        </is>
      </c>
      <c r="H792" t="inlineStr">
        <is>
          <t>III 71, 1</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n">
        <v>0</v>
      </c>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row>
    <row r="793">
      <c r="A793" t="b">
        <v>1</v>
      </c>
      <c r="B793" t="n">
        <v>730</v>
      </c>
      <c r="C793" t="inlineStr">
        <is>
          <t>L-1518-315191333</t>
        </is>
      </c>
      <c r="D793" t="inlineStr">
        <is>
          <t>106676882X</t>
        </is>
      </c>
      <c r="E793" t="inlineStr">
        <is>
          <t>Aaf</t>
        </is>
      </c>
      <c r="F793" t="inlineStr">
        <is>
          <t>https://portal.dnb.de/opac.htm?method=simpleSearch&amp;cqlMode=true&amp;query=idn%3D106676882X</t>
        </is>
      </c>
      <c r="G793" t="inlineStr">
        <is>
          <t>III 72, 1</t>
        </is>
      </c>
      <c r="H793" t="inlineStr">
        <is>
          <t>III 72, 1</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n">
        <v>0</v>
      </c>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row>
    <row r="794">
      <c r="A794" t="b">
        <v>1</v>
      </c>
      <c r="B794" t="n">
        <v>1205</v>
      </c>
      <c r="C794" t="inlineStr">
        <is>
          <t>L-1516-162612133</t>
        </is>
      </c>
      <c r="D794" t="inlineStr">
        <is>
          <t>996697721</t>
        </is>
      </c>
      <c r="E794" t="inlineStr">
        <is>
          <t>Aal</t>
        </is>
      </c>
      <c r="F794" t="inlineStr">
        <is>
          <t>https://portal.dnb.de/opac.htm?method=simpleSearch&amp;cqlMode=true&amp;query=idn%3D996697721</t>
        </is>
      </c>
      <c r="G794" t="inlineStr">
        <is>
          <t>III 73 A, 1</t>
        </is>
      </c>
      <c r="H794" t="inlineStr">
        <is>
          <t>III 73A, 1</t>
        </is>
      </c>
      <c r="I794" t="inlineStr">
        <is>
          <t>X</t>
        </is>
      </c>
      <c r="J794" t="inlineStr">
        <is>
          <t>Halbpergamentband</t>
        </is>
      </c>
      <c r="K794" t="inlineStr">
        <is>
          <t>bis 25 cm</t>
        </is>
      </c>
      <c r="L794" t="inlineStr">
        <is>
          <t>180°</t>
        </is>
      </c>
      <c r="M794" t="inlineStr">
        <is>
          <t>hohler Rücken, gefaltete Blätter</t>
        </is>
      </c>
      <c r="N794" t="inlineStr"/>
      <c r="O794" t="inlineStr"/>
      <c r="P794" t="inlineStr"/>
      <c r="Q794" t="n">
        <v>0</v>
      </c>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n">
        <v>0</v>
      </c>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row>
    <row r="795">
      <c r="A795" t="b">
        <v>1</v>
      </c>
      <c r="B795" t="n">
        <v>731</v>
      </c>
      <c r="C795" t="inlineStr">
        <is>
          <t>L-1502-315186100</t>
        </is>
      </c>
      <c r="D795" t="inlineStr">
        <is>
          <t>1066763372</t>
        </is>
      </c>
      <c r="E795" t="inlineStr">
        <is>
          <t>Aaf</t>
        </is>
      </c>
      <c r="F795" t="inlineStr">
        <is>
          <t>https://portal.dnb.de/opac.htm?method=simpleSearch&amp;cqlMode=true&amp;query=idn%3D1066763372</t>
        </is>
      </c>
      <c r="G795" t="inlineStr">
        <is>
          <t>III 73, 1</t>
        </is>
      </c>
      <c r="H795" t="inlineStr">
        <is>
          <t>III 73, 1</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n">
        <v>0</v>
      </c>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row>
    <row r="796">
      <c r="A796" t="b">
        <v>1</v>
      </c>
      <c r="B796" t="n">
        <v>732</v>
      </c>
      <c r="C796" t="inlineStr">
        <is>
          <t>L-1514-315294973</t>
        </is>
      </c>
      <c r="D796" t="inlineStr">
        <is>
          <t>1066835012</t>
        </is>
      </c>
      <c r="E796" t="inlineStr">
        <is>
          <t>Aaf</t>
        </is>
      </c>
      <c r="F796" t="inlineStr">
        <is>
          <t>https://portal.dnb.de/opac.htm?method=simpleSearch&amp;cqlMode=true&amp;query=idn%3D1066835012</t>
        </is>
      </c>
      <c r="G796" t="inlineStr">
        <is>
          <t>III 73, 2</t>
        </is>
      </c>
      <c r="H796" t="inlineStr">
        <is>
          <t>III 73, 2</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n">
        <v>0</v>
      </c>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row>
    <row r="797">
      <c r="A797" t="b">
        <v>1</v>
      </c>
      <c r="B797" t="n">
        <v>799</v>
      </c>
      <c r="C797" t="inlineStr">
        <is>
          <t>L-1521-315082267</t>
        </is>
      </c>
      <c r="D797" t="inlineStr">
        <is>
          <t>1066694702</t>
        </is>
      </c>
      <c r="E797" t="inlineStr">
        <is>
          <t>Aaf</t>
        </is>
      </c>
      <c r="F797" t="inlineStr">
        <is>
          <t>https://portal.dnb.de/opac.htm?method=simpleSearch&amp;cqlMode=true&amp;query=idn%3D1066694702</t>
        </is>
      </c>
      <c r="G797" t="inlineStr">
        <is>
          <t>III 73, 2 a</t>
        </is>
      </c>
      <c r="H797" t="inlineStr">
        <is>
          <t>III 73, 2 a</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n">
        <v>0</v>
      </c>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row>
    <row r="798">
      <c r="A798" t="b">
        <v>1</v>
      </c>
      <c r="B798" t="n">
        <v>800</v>
      </c>
      <c r="C798" t="inlineStr">
        <is>
          <t>L-1514-167032437</t>
        </is>
      </c>
      <c r="D798" t="inlineStr">
        <is>
          <t>99882707X</t>
        </is>
      </c>
      <c r="E798" t="inlineStr">
        <is>
          <t>Aal</t>
        </is>
      </c>
      <c r="F798" t="inlineStr">
        <is>
          <t>https://portal.dnb.de/opac.htm?method=simpleSearch&amp;cqlMode=true&amp;query=idn%3D99882707X</t>
        </is>
      </c>
      <c r="G798" t="inlineStr">
        <is>
          <t>III 73, 2 b</t>
        </is>
      </c>
      <c r="H798" t="inlineStr">
        <is>
          <t>III 73, 2 b</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n">
        <v>0</v>
      </c>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row>
    <row r="799">
      <c r="A799" t="b">
        <v>1</v>
      </c>
      <c r="B799" t="n">
        <v>801</v>
      </c>
      <c r="C799" t="inlineStr">
        <is>
          <t>L-1518-16992209X</t>
        </is>
      </c>
      <c r="D799" t="inlineStr">
        <is>
          <t>1000047687</t>
        </is>
      </c>
      <c r="E799" t="inlineStr">
        <is>
          <t>Aal</t>
        </is>
      </c>
      <c r="F799" t="inlineStr">
        <is>
          <t>https://portal.dnb.de/opac.htm?method=simpleSearch&amp;cqlMode=true&amp;query=idn%3D1000047687</t>
        </is>
      </c>
      <c r="G799" t="inlineStr">
        <is>
          <t>III 73, 2 c</t>
        </is>
      </c>
      <c r="H799" t="inlineStr">
        <is>
          <t>III 73, 2 c</t>
        </is>
      </c>
      <c r="I799" t="inlineStr"/>
      <c r="J799" t="inlineStr"/>
      <c r="K799" t="inlineStr">
        <is>
          <t>bis 42 cm</t>
        </is>
      </c>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is>
          <t>HD</t>
        </is>
      </c>
      <c r="AB799" t="inlineStr"/>
      <c r="AC799" t="inlineStr"/>
      <c r="AD799" t="inlineStr">
        <is>
          <t>f</t>
        </is>
      </c>
      <c r="AE799" t="inlineStr"/>
      <c r="AF799" t="inlineStr"/>
      <c r="AG799" t="inlineStr"/>
      <c r="AH799" t="inlineStr"/>
      <c r="AI799" t="inlineStr">
        <is>
          <t>x</t>
        </is>
      </c>
      <c r="AJ799" t="inlineStr">
        <is>
          <t>Pa</t>
        </is>
      </c>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is>
          <t>80</t>
        </is>
      </c>
      <c r="AY799" t="inlineStr"/>
      <c r="AZ799" t="inlineStr"/>
      <c r="BA799" t="inlineStr"/>
      <c r="BB799" t="inlineStr">
        <is>
          <t>n</t>
        </is>
      </c>
      <c r="BC799" t="n">
        <v>0</v>
      </c>
      <c r="BD799" t="inlineStr"/>
      <c r="BE799" t="inlineStr"/>
      <c r="BF799" t="inlineStr"/>
      <c r="BG799" t="inlineStr"/>
      <c r="BH799" t="inlineStr"/>
      <c r="BI799" t="inlineStr">
        <is>
          <t>x sauer</t>
        </is>
      </c>
      <c r="BJ799" t="inlineStr">
        <is>
          <t>x</t>
        </is>
      </c>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row>
    <row r="800">
      <c r="A800" t="b">
        <v>1</v>
      </c>
      <c r="B800" t="n">
        <v>733</v>
      </c>
      <c r="C800" t="inlineStr">
        <is>
          <t>L-1510-315220503</t>
        </is>
      </c>
      <c r="D800" t="inlineStr">
        <is>
          <t>1066800642</t>
        </is>
      </c>
      <c r="E800" t="inlineStr">
        <is>
          <t>Aaf</t>
        </is>
      </c>
      <c r="F800" t="inlineStr">
        <is>
          <t>https://portal.dnb.de/opac.htm?method=simpleSearch&amp;cqlMode=true&amp;query=idn%3D1066800642</t>
        </is>
      </c>
      <c r="G800" t="inlineStr">
        <is>
          <t>III 73, 3</t>
        </is>
      </c>
      <c r="H800" t="inlineStr">
        <is>
          <t>III 73, 3</t>
        </is>
      </c>
      <c r="I800" t="inlineStr"/>
      <c r="J800" t="inlineStr"/>
      <c r="K800" t="inlineStr">
        <is>
          <t>bis 35 cm</t>
        </is>
      </c>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is>
          <t>HL</t>
        </is>
      </c>
      <c r="AB800" t="inlineStr">
        <is>
          <t>x</t>
        </is>
      </c>
      <c r="AC800" t="inlineStr"/>
      <c r="AD800" t="inlineStr">
        <is>
          <t>f/V</t>
        </is>
      </c>
      <c r="AE800" t="inlineStr"/>
      <c r="AF800" t="inlineStr"/>
      <c r="AG800" t="inlineStr"/>
      <c r="AH800" t="inlineStr"/>
      <c r="AI800" t="inlineStr"/>
      <c r="AJ800" t="inlineStr">
        <is>
          <t>Pa</t>
        </is>
      </c>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is>
          <t>60</t>
        </is>
      </c>
      <c r="AY800" t="inlineStr"/>
      <c r="AZ800" t="inlineStr"/>
      <c r="BA800" t="inlineStr"/>
      <c r="BB800" t="inlineStr">
        <is>
          <t>ja vor</t>
        </is>
      </c>
      <c r="BC800" t="n">
        <v>2</v>
      </c>
      <c r="BD800" t="inlineStr"/>
      <c r="BE800" t="inlineStr"/>
      <c r="BF800" t="inlineStr"/>
      <c r="BG800" t="inlineStr">
        <is>
          <t>x</t>
        </is>
      </c>
      <c r="BH800" t="inlineStr"/>
      <c r="BI800" t="inlineStr"/>
      <c r="BJ800" t="inlineStr"/>
      <c r="BK800" t="inlineStr"/>
      <c r="BL800" t="inlineStr"/>
      <c r="BM800" t="inlineStr"/>
      <c r="BN800" t="inlineStr">
        <is>
          <t>x</t>
        </is>
      </c>
      <c r="BO800" t="inlineStr">
        <is>
          <t>x</t>
        </is>
      </c>
      <c r="BP800" t="inlineStr">
        <is>
          <t>x</t>
        </is>
      </c>
      <c r="BQ800" t="inlineStr"/>
      <c r="BR800" t="inlineStr">
        <is>
          <t>v/h</t>
        </is>
      </c>
      <c r="BS800" t="inlineStr"/>
      <c r="BT800" t="inlineStr"/>
      <c r="BU800" t="inlineStr"/>
      <c r="BV800" t="inlineStr"/>
      <c r="BW800" t="inlineStr"/>
      <c r="BX800" t="inlineStr"/>
      <c r="BY800" t="inlineStr"/>
      <c r="BZ800" t="inlineStr"/>
      <c r="CA800" t="n">
        <v>2</v>
      </c>
      <c r="CB800" t="inlineStr">
        <is>
          <t>loses Leder fixieren, Gelenke ggf. mit JP überfangen</t>
        </is>
      </c>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row>
    <row r="801">
      <c r="A801" t="b">
        <v>1</v>
      </c>
      <c r="B801" t="n">
        <v>734</v>
      </c>
      <c r="C801" t="inlineStr">
        <is>
          <t>L-1512-40695920X</t>
        </is>
      </c>
      <c r="D801" t="inlineStr">
        <is>
          <t>1132641950</t>
        </is>
      </c>
      <c r="E801" t="inlineStr">
        <is>
          <t>Af</t>
        </is>
      </c>
      <c r="F801" t="inlineStr">
        <is>
          <t>https://portal.dnb.de/opac.htm?method=simpleSearch&amp;cqlMode=true&amp;query=idn%3D1132641950</t>
        </is>
      </c>
      <c r="G801" t="inlineStr">
        <is>
          <t>III 73, 4</t>
        </is>
      </c>
      <c r="H801" t="inlineStr">
        <is>
          <t>III 73, 4</t>
        </is>
      </c>
      <c r="I801" t="inlineStr"/>
      <c r="J801" t="inlineStr"/>
      <c r="K801" t="inlineStr">
        <is>
          <t>bis 35 cm</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is>
          <t>HD</t>
        </is>
      </c>
      <c r="AB801" t="inlineStr">
        <is>
          <t>x</t>
        </is>
      </c>
      <c r="AC801" t="inlineStr"/>
      <c r="AD801" t="inlineStr">
        <is>
          <t>f</t>
        </is>
      </c>
      <c r="AE801" t="inlineStr"/>
      <c r="AF801" t="inlineStr"/>
      <c r="AG801" t="inlineStr"/>
      <c r="AH801" t="inlineStr"/>
      <c r="AI801" t="inlineStr"/>
      <c r="AJ801" t="inlineStr">
        <is>
          <t>Pa</t>
        </is>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is>
          <t>45</t>
        </is>
      </c>
      <c r="AY801" t="inlineStr"/>
      <c r="AZ801" t="inlineStr"/>
      <c r="BA801" t="inlineStr"/>
      <c r="BB801" t="inlineStr">
        <is>
          <t>n</t>
        </is>
      </c>
      <c r="BC801" t="n">
        <v>0</v>
      </c>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row>
    <row r="802">
      <c r="A802" t="b">
        <v>1</v>
      </c>
      <c r="B802" t="n">
        <v>735</v>
      </c>
      <c r="C802" t="inlineStr">
        <is>
          <t>L-1512-406959226</t>
        </is>
      </c>
      <c r="D802" t="inlineStr">
        <is>
          <t>1132641969</t>
        </is>
      </c>
      <c r="E802" t="inlineStr">
        <is>
          <t>Af</t>
        </is>
      </c>
      <c r="F802" t="inlineStr">
        <is>
          <t>https://portal.dnb.de/opac.htm?method=simpleSearch&amp;cqlMode=true&amp;query=idn%3D1132641969</t>
        </is>
      </c>
      <c r="G802" t="inlineStr">
        <is>
          <t>III 73, 4 (angebunden)</t>
        </is>
      </c>
      <c r="H802" t="inlineStr">
        <is>
          <t>III 73, 4</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n">
        <v>0</v>
      </c>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row>
    <row r="803">
      <c r="A803" t="b">
        <v>1</v>
      </c>
      <c r="B803" t="n">
        <v>736</v>
      </c>
      <c r="C803" t="inlineStr">
        <is>
          <t>L-1507-315465352</t>
        </is>
      </c>
      <c r="D803" t="inlineStr">
        <is>
          <t>1066937516</t>
        </is>
      </c>
      <c r="E803" t="inlineStr">
        <is>
          <t>Aaf</t>
        </is>
      </c>
      <c r="F803" t="inlineStr">
        <is>
          <t>https://portal.dnb.de/opac.htm?method=simpleSearch&amp;cqlMode=true&amp;query=idn%3D1066937516</t>
        </is>
      </c>
      <c r="G803" t="inlineStr">
        <is>
          <t>III 73, 5</t>
        </is>
      </c>
      <c r="H803" t="inlineStr">
        <is>
          <t>III 73, 5</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n">
        <v>0</v>
      </c>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row>
    <row r="804">
      <c r="A804" t="b">
        <v>1</v>
      </c>
      <c r="B804" t="n">
        <v>737</v>
      </c>
      <c r="C804" t="inlineStr">
        <is>
          <t>L-1548-315200790</t>
        </is>
      </c>
      <c r="D804" t="inlineStr">
        <is>
          <t>1066778833</t>
        </is>
      </c>
      <c r="E804" t="inlineStr">
        <is>
          <t>Aaf</t>
        </is>
      </c>
      <c r="F804" t="inlineStr">
        <is>
          <t>https://portal.dnb.de/opac.htm?method=simpleSearch&amp;cqlMode=true&amp;query=idn%3D1066778833</t>
        </is>
      </c>
      <c r="G804" t="inlineStr">
        <is>
          <t>III 73, 6</t>
        </is>
      </c>
      <c r="H804" t="inlineStr">
        <is>
          <t>III 73, 6</t>
        </is>
      </c>
      <c r="I804" t="inlineStr"/>
      <c r="J804" t="inlineStr"/>
      <c r="K804" t="inlineStr">
        <is>
          <t>bis 35 cm</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is>
          <t>HD</t>
        </is>
      </c>
      <c r="AB804" t="inlineStr"/>
      <c r="AC804" t="inlineStr">
        <is>
          <t>x</t>
        </is>
      </c>
      <c r="AD804" t="inlineStr">
        <is>
          <t>f</t>
        </is>
      </c>
      <c r="AE804" t="inlineStr"/>
      <c r="AF804" t="inlineStr"/>
      <c r="AG804" t="inlineStr"/>
      <c r="AH804" t="inlineStr"/>
      <c r="AI804" t="inlineStr"/>
      <c r="AJ804" t="inlineStr">
        <is>
          <t>Pa</t>
        </is>
      </c>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is>
          <t>110</t>
        </is>
      </c>
      <c r="AY804" t="inlineStr"/>
      <c r="AZ804" t="inlineStr"/>
      <c r="BA804" t="inlineStr"/>
      <c r="BB804" t="inlineStr">
        <is>
          <t>n</t>
        </is>
      </c>
      <c r="BC804" t="n">
        <v>0</v>
      </c>
      <c r="BD804" t="inlineStr"/>
      <c r="BE804" t="inlineStr">
        <is>
          <t>Gewebe</t>
        </is>
      </c>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row>
    <row r="805">
      <c r="A805" t="b">
        <v>1</v>
      </c>
      <c r="B805" t="n">
        <v>820</v>
      </c>
      <c r="C805" t="inlineStr">
        <is>
          <t>L-1545-154505285</t>
        </is>
      </c>
      <c r="D805" t="inlineStr">
        <is>
          <t>994098219</t>
        </is>
      </c>
      <c r="E805" t="inlineStr">
        <is>
          <t>Afl</t>
        </is>
      </c>
      <c r="F805" t="inlineStr">
        <is>
          <t>https://portal.dnb.de/opac.htm?method=simpleSearch&amp;cqlMode=true&amp;query=idn%3D994098219</t>
        </is>
      </c>
      <c r="G805" t="inlineStr">
        <is>
          <t>III 73, 6 a</t>
        </is>
      </c>
      <c r="H805" t="inlineStr">
        <is>
          <t>III 73, 6 a</t>
        </is>
      </c>
      <c r="I805" t="inlineStr"/>
      <c r="J805" t="inlineStr"/>
      <c r="K805" t="inlineStr">
        <is>
          <t>bis 35 cm</t>
        </is>
      </c>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is>
          <t>HD</t>
        </is>
      </c>
      <c r="AB805" t="inlineStr"/>
      <c r="AC805" t="inlineStr">
        <is>
          <t>x</t>
        </is>
      </c>
      <c r="AD805" t="inlineStr">
        <is>
          <t>f</t>
        </is>
      </c>
      <c r="AE805" t="inlineStr"/>
      <c r="AF805" t="inlineStr"/>
      <c r="AG805" t="inlineStr"/>
      <c r="AH805" t="inlineStr"/>
      <c r="AI805" t="inlineStr"/>
      <c r="AJ805" t="inlineStr">
        <is>
          <t>Pa</t>
        </is>
      </c>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is>
          <t>80</t>
        </is>
      </c>
      <c r="AY805" t="inlineStr"/>
      <c r="AZ805" t="inlineStr"/>
      <c r="BA805" t="inlineStr"/>
      <c r="BB805" t="inlineStr">
        <is>
          <t>n</t>
        </is>
      </c>
      <c r="BC805" t="n">
        <v>0</v>
      </c>
      <c r="BD805" t="inlineStr"/>
      <c r="BE805" t="inlineStr">
        <is>
          <t>Gewebe</t>
        </is>
      </c>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row>
    <row r="806">
      <c r="A806" t="b">
        <v>1</v>
      </c>
      <c r="B806" t="n">
        <v>819</v>
      </c>
      <c r="C806" t="inlineStr">
        <is>
          <t>L-1544-154505633</t>
        </is>
      </c>
      <c r="D806" t="inlineStr">
        <is>
          <t>99409843X</t>
        </is>
      </c>
      <c r="E806" t="inlineStr">
        <is>
          <t>Afl</t>
        </is>
      </c>
      <c r="F806" t="inlineStr">
        <is>
          <t>https://portal.dnb.de/opac.htm?method=simpleSearch&amp;cqlMode=true&amp;query=idn%3D99409843X</t>
        </is>
      </c>
      <c r="G806" t="inlineStr">
        <is>
          <t>III 73, 6 a (angebunden)</t>
        </is>
      </c>
      <c r="H806" t="inlineStr">
        <is>
          <t>III 73, 6 a</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n">
        <v>0</v>
      </c>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row>
    <row r="807">
      <c r="A807" t="b">
        <v>1</v>
      </c>
      <c r="B807" t="n">
        <v>738</v>
      </c>
      <c r="C807" t="inlineStr">
        <is>
          <t>L-1502-154136255</t>
        </is>
      </c>
      <c r="D807" t="inlineStr">
        <is>
          <t>993994350</t>
        </is>
      </c>
      <c r="E807" t="inlineStr">
        <is>
          <t>Afl</t>
        </is>
      </c>
      <c r="F807" t="inlineStr">
        <is>
          <t>https://portal.dnb.de/opac.htm?method=simpleSearch&amp;cqlMode=true&amp;query=idn%3D993994350</t>
        </is>
      </c>
      <c r="G807" t="inlineStr">
        <is>
          <t>III 73, 7</t>
        </is>
      </c>
      <c r="H807" t="inlineStr">
        <is>
          <t>III 73, 7</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n">
        <v>0</v>
      </c>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row>
    <row r="808">
      <c r="A808" t="b">
        <v>1</v>
      </c>
      <c r="B808" t="n">
        <v>739</v>
      </c>
      <c r="C808" t="inlineStr">
        <is>
          <t>L-1502-154136115</t>
        </is>
      </c>
      <c r="D808" t="inlineStr">
        <is>
          <t>993994253</t>
        </is>
      </c>
      <c r="E808" t="inlineStr">
        <is>
          <t>Afl</t>
        </is>
      </c>
      <c r="F808" t="inlineStr">
        <is>
          <t>https://portal.dnb.de/opac.htm?method=simpleSearch&amp;cqlMode=true&amp;query=idn%3D993994253</t>
        </is>
      </c>
      <c r="G808" t="inlineStr">
        <is>
          <t>III 73, 7</t>
        </is>
      </c>
      <c r="H808" t="inlineStr">
        <is>
          <t>III 73, 7</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n">
        <v>0</v>
      </c>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row>
    <row r="809">
      <c r="A809" t="b">
        <v>0</v>
      </c>
      <c r="B809" t="n">
        <v>740</v>
      </c>
      <c r="C809" t="inlineStr">
        <is>
          <t>L-1502-332794555</t>
        </is>
      </c>
      <c r="D809" t="inlineStr">
        <is>
          <t>1075286875</t>
        </is>
      </c>
      <c r="E809" t="inlineStr"/>
      <c r="F809" t="inlineStr">
        <is>
          <t>https://portal.dnb.de/opac.htm?method=simpleSearch&amp;cqlMode=true&amp;query=idn%3D1075286875</t>
        </is>
      </c>
      <c r="G809" t="inlineStr">
        <is>
          <t>III 73, 8</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n">
        <v>0</v>
      </c>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row>
    <row r="810">
      <c r="A810" t="b">
        <v>0</v>
      </c>
      <c r="B810" t="n">
        <v>741</v>
      </c>
      <c r="C810" t="inlineStr">
        <is>
          <t>L-1503-31508166X</t>
        </is>
      </c>
      <c r="D810" t="inlineStr">
        <is>
          <t>1066694087</t>
        </is>
      </c>
      <c r="E810" t="inlineStr"/>
      <c r="F810" t="inlineStr">
        <is>
          <t>https://portal.dnb.de/opac.htm?method=simpleSearch&amp;cqlMode=true&amp;query=idn%3D1066694087</t>
        </is>
      </c>
      <c r="G810" t="inlineStr">
        <is>
          <t>III 73, 9</t>
        </is>
      </c>
      <c r="H810" t="inlineStr"/>
      <c r="I810" t="inlineStr"/>
      <c r="J810" t="inlineStr">
        <is>
          <t>Ledereinband, Schließen, erhabene Buchbeschläge</t>
        </is>
      </c>
      <c r="K810" t="inlineStr">
        <is>
          <t>bis 35 cm</t>
        </is>
      </c>
      <c r="L810" t="inlineStr">
        <is>
          <t>80° bis 110°, einseitig digitalisierbar?</t>
        </is>
      </c>
      <c r="M810" t="inlineStr">
        <is>
          <t>fester Rücken mit Schmuckprägung, stark brüchiges Einbandmaterial</t>
        </is>
      </c>
      <c r="N810" t="inlineStr"/>
      <c r="O810" t="inlineStr">
        <is>
          <t>Buchschuh</t>
        </is>
      </c>
      <c r="P810" t="inlineStr">
        <is>
          <t>Nein, Signaturfahne austauschen</t>
        </is>
      </c>
      <c r="Q810" t="n">
        <v>3</v>
      </c>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n">
        <v>0</v>
      </c>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row>
    <row r="811">
      <c r="A811" t="b">
        <v>1</v>
      </c>
      <c r="B811" t="inlineStr"/>
      <c r="C811" t="inlineStr">
        <is>
          <t>L-9999-414171306</t>
        </is>
      </c>
      <c r="D811" t="inlineStr">
        <is>
          <t>1137888938</t>
        </is>
      </c>
      <c r="E811" t="inlineStr">
        <is>
          <t>Qd</t>
        </is>
      </c>
      <c r="F811" t="inlineStr"/>
      <c r="G811" t="inlineStr">
        <is>
          <t>III 73, 9</t>
        </is>
      </c>
      <c r="H811" t="inlineStr">
        <is>
          <t>III 73, 9</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row>
    <row r="812">
      <c r="A812" t="b">
        <v>0</v>
      </c>
      <c r="B812" t="n">
        <v>821</v>
      </c>
      <c r="C812" t="inlineStr">
        <is>
          <t>L-1503-670825824</t>
        </is>
      </c>
      <c r="D812" t="inlineStr">
        <is>
          <t>1208806262</t>
        </is>
      </c>
      <c r="E812" t="inlineStr"/>
      <c r="F812" t="inlineStr">
        <is>
          <t>https://portal.dnb.de/opac.htm?method=simpleSearch&amp;cqlMode=true&amp;query=idn%3D1208806262</t>
        </is>
      </c>
      <c r="G812" t="inlineStr">
        <is>
          <t>III 73, 9 (1. angebundenes Werk)</t>
        </is>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n">
        <v>0</v>
      </c>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row>
    <row r="813">
      <c r="A813" t="b">
        <v>0</v>
      </c>
      <c r="B813" t="n">
        <v>822</v>
      </c>
      <c r="C813" t="inlineStr">
        <is>
          <t>L-1503-670825719</t>
        </is>
      </c>
      <c r="D813" t="inlineStr">
        <is>
          <t>1208806092</t>
        </is>
      </c>
      <c r="E813" t="inlineStr"/>
      <c r="F813" t="inlineStr">
        <is>
          <t>https://portal.dnb.de/opac.htm?method=simpleSearch&amp;cqlMode=true&amp;query=idn%3D1208806092</t>
        </is>
      </c>
      <c r="G813" t="inlineStr">
        <is>
          <t>III 73, 9 (2. angebundenes Werk)</t>
        </is>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n">
        <v>0</v>
      </c>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row>
    <row r="814">
      <c r="A814" t="b">
        <v>0</v>
      </c>
      <c r="B814" t="inlineStr"/>
      <c r="C814" t="inlineStr"/>
      <c r="D814" t="inlineStr"/>
      <c r="E814" t="inlineStr"/>
      <c r="F814" t="inlineStr"/>
      <c r="G814" t="inlineStr">
        <is>
          <t>III 73, 11</t>
        </is>
      </c>
      <c r="H814" t="inlineStr"/>
      <c r="I814" t="inlineStr"/>
      <c r="J814" t="inlineStr">
        <is>
          <t>Ledereinband, Schließen, erhabene Buchbeschläge</t>
        </is>
      </c>
      <c r="K814" t="inlineStr"/>
      <c r="L814" t="inlineStr"/>
      <c r="M814" t="inlineStr"/>
      <c r="N814" t="inlineStr"/>
      <c r="O814" t="inlineStr">
        <is>
          <t>Kassette</t>
        </is>
      </c>
      <c r="P814" t="inlineStr">
        <is>
          <t>Nein</t>
        </is>
      </c>
      <c r="Q814" t="inlineStr"/>
      <c r="R814" t="inlineStr"/>
      <c r="S814" t="inlineStr">
        <is>
          <t>Band steht in Austellung</t>
        </is>
      </c>
      <c r="T814" t="inlineStr"/>
      <c r="U814" t="inlineStr"/>
      <c r="V814" t="inlineStr">
        <is>
          <t>DA</t>
        </is>
      </c>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n">
        <v>0</v>
      </c>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row>
    <row r="815">
      <c r="A815" t="b">
        <v>0</v>
      </c>
      <c r="B815" t="n">
        <v>791</v>
      </c>
      <c r="C815" t="inlineStr">
        <is>
          <t>L-1509-31518079X</t>
        </is>
      </c>
      <c r="D815" t="inlineStr">
        <is>
          <t>1066758131</t>
        </is>
      </c>
      <c r="E815" t="inlineStr"/>
      <c r="F815" t="inlineStr">
        <is>
          <t>https://portal.dnb.de/opac.htm?method=simpleSearch&amp;cqlMode=true&amp;query=idn%3D1066758131</t>
        </is>
      </c>
      <c r="G815" t="inlineStr">
        <is>
          <t>III 73, 11 @</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n">
        <v>0</v>
      </c>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row>
    <row r="816">
      <c r="A816" t="b">
        <v>0</v>
      </c>
      <c r="B816" t="n">
        <v>742</v>
      </c>
      <c r="C816" t="inlineStr">
        <is>
          <t>L-1509-315337001</t>
        </is>
      </c>
      <c r="D816" t="inlineStr">
        <is>
          <t>1066879400</t>
        </is>
      </c>
      <c r="E816" t="inlineStr"/>
      <c r="F816" t="inlineStr">
        <is>
          <t>https://portal.dnb.de/opac.htm?method=simpleSearch&amp;cqlMode=true&amp;query=idn%3D1066879400</t>
        </is>
      </c>
      <c r="G816" t="inlineStr">
        <is>
          <t>III 73, 12</t>
        </is>
      </c>
      <c r="H816" t="inlineStr"/>
      <c r="I816" t="inlineStr"/>
      <c r="J816" t="inlineStr">
        <is>
          <t>Halbledereinband</t>
        </is>
      </c>
      <c r="K816" t="inlineStr">
        <is>
          <t>bis 25 cm</t>
        </is>
      </c>
      <c r="L816" t="inlineStr">
        <is>
          <t>80° bis 110°, einseitig digitalisierbar?</t>
        </is>
      </c>
      <c r="M816" t="inlineStr">
        <is>
          <t>hohler Rücken, Schrift bis in den Falz</t>
        </is>
      </c>
      <c r="N816" t="inlineStr"/>
      <c r="O816" t="inlineStr"/>
      <c r="P816" t="inlineStr">
        <is>
          <t>Signaturfahne austauschen</t>
        </is>
      </c>
      <c r="Q816" t="n">
        <v>0</v>
      </c>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n">
        <v>0</v>
      </c>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row>
    <row r="817">
      <c r="A817" t="b">
        <v>1</v>
      </c>
      <c r="B817" t="inlineStr"/>
      <c r="C817" t="inlineStr">
        <is>
          <t>L-9999-413881482</t>
        </is>
      </c>
      <c r="D817" t="inlineStr">
        <is>
          <t>113772692X</t>
        </is>
      </c>
      <c r="E817" t="inlineStr">
        <is>
          <t>Qd</t>
        </is>
      </c>
      <c r="F817" t="inlineStr"/>
      <c r="G817" t="inlineStr">
        <is>
          <t>III 73, 12</t>
        </is>
      </c>
      <c r="H817" t="inlineStr">
        <is>
          <t>III 73, 12</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row>
    <row r="818">
      <c r="A818" t="b">
        <v>0</v>
      </c>
      <c r="B818" t="n">
        <v>792</v>
      </c>
      <c r="C818" t="inlineStr">
        <is>
          <t>L-1509-670032476</t>
        </is>
      </c>
      <c r="D818" t="inlineStr">
        <is>
          <t>1208353780</t>
        </is>
      </c>
      <c r="E818" t="inlineStr"/>
      <c r="F818" t="inlineStr">
        <is>
          <t>https://portal.dnb.de/opac.htm?method=simpleSearch&amp;cqlMode=true&amp;query=idn%3D1208353780</t>
        </is>
      </c>
      <c r="G818" t="inlineStr">
        <is>
          <t>III 73, 12 (1. angebundenes Werk)</t>
        </is>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n">
        <v>0</v>
      </c>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row>
    <row r="819">
      <c r="A819" t="b">
        <v>0</v>
      </c>
      <c r="B819" t="n">
        <v>793</v>
      </c>
      <c r="C819" t="inlineStr">
        <is>
          <t>L-1510-670032921</t>
        </is>
      </c>
      <c r="D819" t="inlineStr">
        <is>
          <t>1208354345</t>
        </is>
      </c>
      <c r="E819" t="inlineStr"/>
      <c r="F819" t="inlineStr">
        <is>
          <t>https://portal.dnb.de/opac.htm?method=simpleSearch&amp;cqlMode=true&amp;query=idn%3D1208354345</t>
        </is>
      </c>
      <c r="G819" t="inlineStr">
        <is>
          <t>III 73, 12 (2. angebundenes Werk)</t>
        </is>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n">
        <v>0</v>
      </c>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row>
    <row r="820">
      <c r="A820" t="b">
        <v>0</v>
      </c>
      <c r="B820" t="n">
        <v>794</v>
      </c>
      <c r="C820" t="inlineStr">
        <is>
          <t>L-1509-670032875</t>
        </is>
      </c>
      <c r="D820" t="inlineStr">
        <is>
          <t>1208354302</t>
        </is>
      </c>
      <c r="E820" t="inlineStr"/>
      <c r="F820" t="inlineStr">
        <is>
          <t>https://portal.dnb.de/opac.htm?method=simpleSearch&amp;cqlMode=true&amp;query=idn%3D1208354302</t>
        </is>
      </c>
      <c r="G820" t="inlineStr">
        <is>
          <t>III 73, 12 (3. angebundenes Werk)</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n">
        <v>0</v>
      </c>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row>
    <row r="821">
      <c r="A821" t="b">
        <v>1</v>
      </c>
      <c r="B821" t="n">
        <v>795</v>
      </c>
      <c r="C821" t="inlineStr">
        <is>
          <t>L-1531-163758182</t>
        </is>
      </c>
      <c r="D821" t="inlineStr">
        <is>
          <t>997386355</t>
        </is>
      </c>
      <c r="E821" t="inlineStr">
        <is>
          <t>Aal</t>
        </is>
      </c>
      <c r="F821" t="inlineStr">
        <is>
          <t>https://portal.dnb.de/opac.htm?method=simpleSearch&amp;cqlMode=true&amp;query=idn%3D997386355</t>
        </is>
      </c>
      <c r="G821" t="inlineStr">
        <is>
          <t>III 73, 12 b</t>
        </is>
      </c>
      <c r="H821" t="inlineStr">
        <is>
          <t>III 73, 12 b</t>
        </is>
      </c>
      <c r="I821" t="inlineStr"/>
      <c r="J821" t="inlineStr">
        <is>
          <t>Ledereinband</t>
        </is>
      </c>
      <c r="K821" t="inlineStr">
        <is>
          <t>bis 25 cm</t>
        </is>
      </c>
      <c r="L821" t="inlineStr">
        <is>
          <t>80° bis 110°, einseitig digitalisierbar?</t>
        </is>
      </c>
      <c r="M821" t="inlineStr">
        <is>
          <t>Schrift bis in den Falz, hohler Rücken</t>
        </is>
      </c>
      <c r="N821" t="inlineStr"/>
      <c r="O821" t="inlineStr">
        <is>
          <t>Schuber</t>
        </is>
      </c>
      <c r="P821" t="inlineStr">
        <is>
          <t>Nein</t>
        </is>
      </c>
      <c r="Q821" t="n">
        <v>0</v>
      </c>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n">
        <v>0</v>
      </c>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row>
    <row r="822">
      <c r="A822" t="b">
        <v>0</v>
      </c>
      <c r="B822" t="n">
        <v>743</v>
      </c>
      <c r="C822" t="inlineStr">
        <is>
          <t>L-1504-154135763</t>
        </is>
      </c>
      <c r="D822" t="inlineStr">
        <is>
          <t>993993958</t>
        </is>
      </c>
      <c r="E822" t="inlineStr"/>
      <c r="F822" t="inlineStr">
        <is>
          <t>https://portal.dnb.de/opac.htm?method=simpleSearch&amp;cqlMode=true&amp;query=idn%3D993993958</t>
        </is>
      </c>
      <c r="G822" t="inlineStr">
        <is>
          <t>III 73, 13</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n">
        <v>0</v>
      </c>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row>
    <row r="823">
      <c r="A823" t="b">
        <v>1</v>
      </c>
      <c r="B823" t="n">
        <v>744</v>
      </c>
      <c r="C823" t="inlineStr">
        <is>
          <t>L-1505-315174781</t>
        </is>
      </c>
      <c r="D823" t="inlineStr">
        <is>
          <t>1066752419</t>
        </is>
      </c>
      <c r="E823" t="inlineStr">
        <is>
          <t>Aaf</t>
        </is>
      </c>
      <c r="F823" t="inlineStr">
        <is>
          <t>https://portal.dnb.de/opac.htm?method=simpleSearch&amp;cqlMode=true&amp;query=idn%3D1066752419</t>
        </is>
      </c>
      <c r="G823" t="inlineStr">
        <is>
          <t>III 73, 14</t>
        </is>
      </c>
      <c r="H823" t="inlineStr">
        <is>
          <t>III 73, 14</t>
        </is>
      </c>
      <c r="I823" t="inlineStr">
        <is>
          <t>X</t>
        </is>
      </c>
      <c r="J823" t="inlineStr">
        <is>
          <t>Gewebeeinband, Schließen, erhabene Buchbeschläge</t>
        </is>
      </c>
      <c r="K823" t="inlineStr">
        <is>
          <t>bis 25 cm</t>
        </is>
      </c>
      <c r="L823" t="inlineStr">
        <is>
          <t>180°</t>
        </is>
      </c>
      <c r="M823" t="inlineStr">
        <is>
          <t>hohler Rücken</t>
        </is>
      </c>
      <c r="N823" t="inlineStr"/>
      <c r="O823" t="inlineStr">
        <is>
          <t>Buchschuh</t>
        </is>
      </c>
      <c r="P823" t="inlineStr">
        <is>
          <t>Nein, Signaturfahne austauschen</t>
        </is>
      </c>
      <c r="Q823" t="n">
        <v>0</v>
      </c>
      <c r="R823" t="inlineStr"/>
      <c r="S823" t="inlineStr">
        <is>
          <t>mit Blindmaterial</t>
        </is>
      </c>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n">
        <v>0</v>
      </c>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row>
    <row r="824">
      <c r="A824" t="b">
        <v>1</v>
      </c>
      <c r="B824" t="n">
        <v>745</v>
      </c>
      <c r="C824" t="inlineStr">
        <is>
          <t>L-1506-315208791</t>
        </is>
      </c>
      <c r="D824" t="inlineStr">
        <is>
          <t>1066787409</t>
        </is>
      </c>
      <c r="E824" t="inlineStr">
        <is>
          <t>Aaf</t>
        </is>
      </c>
      <c r="F824" t="inlineStr">
        <is>
          <t>https://portal.dnb.de/opac.htm?method=simpleSearch&amp;cqlMode=true&amp;query=idn%3D1066787409</t>
        </is>
      </c>
      <c r="G824" t="inlineStr">
        <is>
          <t>III 73, 15</t>
        </is>
      </c>
      <c r="H824" t="inlineStr">
        <is>
          <t>III 73, 15</t>
        </is>
      </c>
      <c r="I824" t="inlineStr">
        <is>
          <t>X</t>
        </is>
      </c>
      <c r="J824" t="inlineStr">
        <is>
          <t>Pergamentband</t>
        </is>
      </c>
      <c r="K824" t="inlineStr">
        <is>
          <t>bis 25 cm</t>
        </is>
      </c>
      <c r="L824" t="inlineStr">
        <is>
          <t>80° bis 110°, einseitig digitalisierbar?</t>
        </is>
      </c>
      <c r="M824" t="inlineStr">
        <is>
          <t>hohler Rücken</t>
        </is>
      </c>
      <c r="N824" t="inlineStr"/>
      <c r="O824" t="inlineStr">
        <is>
          <t>Kassette</t>
        </is>
      </c>
      <c r="P824" t="inlineStr">
        <is>
          <t>Nein</t>
        </is>
      </c>
      <c r="Q824" t="n">
        <v>0</v>
      </c>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n">
        <v>0</v>
      </c>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row>
    <row r="825">
      <c r="A825" t="b">
        <v>1</v>
      </c>
      <c r="B825" t="n">
        <v>746</v>
      </c>
      <c r="C825" t="inlineStr">
        <is>
          <t>L-1507-315208481</t>
        </is>
      </c>
      <c r="D825" t="inlineStr">
        <is>
          <t>1066787018</t>
        </is>
      </c>
      <c r="E825" t="inlineStr">
        <is>
          <t>Aaf</t>
        </is>
      </c>
      <c r="F825" t="inlineStr">
        <is>
          <t>https://portal.dnb.de/opac.htm?method=simpleSearch&amp;cqlMode=true&amp;query=idn%3D1066787018</t>
        </is>
      </c>
      <c r="G825" t="inlineStr">
        <is>
          <t>III 73, 16</t>
        </is>
      </c>
      <c r="H825" t="inlineStr">
        <is>
          <t>III 73, 16</t>
        </is>
      </c>
      <c r="I825" t="inlineStr">
        <is>
          <t>X</t>
        </is>
      </c>
      <c r="J825" t="inlineStr">
        <is>
          <t>Ledereinband, Schließen, erhabene Buchbeschläge</t>
        </is>
      </c>
      <c r="K825" t="inlineStr">
        <is>
          <t>bis 25 cm</t>
        </is>
      </c>
      <c r="L825" t="inlineStr">
        <is>
          <t>80° bis 110°, einseitig digitalisierbar?</t>
        </is>
      </c>
      <c r="M825" t="inlineStr">
        <is>
          <t>hohler Rücken</t>
        </is>
      </c>
      <c r="N825" t="inlineStr"/>
      <c r="O825" t="inlineStr">
        <is>
          <t>Buchschuh</t>
        </is>
      </c>
      <c r="P825" t="inlineStr">
        <is>
          <t>Nein, Signaturfahne austauschen</t>
        </is>
      </c>
      <c r="Q825" t="n">
        <v>1</v>
      </c>
      <c r="R825" t="inlineStr"/>
      <c r="S825" t="inlineStr">
        <is>
          <t>mit Blindmaterial</t>
        </is>
      </c>
      <c r="T825" t="inlineStr"/>
      <c r="U825" t="inlineStr"/>
      <c r="V825" t="inlineStr"/>
      <c r="W825" t="inlineStr"/>
      <c r="X825" t="inlineStr"/>
      <c r="Y825" t="inlineStr"/>
      <c r="Z825" t="inlineStr"/>
      <c r="AA825" t="inlineStr">
        <is>
          <t>L</t>
        </is>
      </c>
      <c r="AB825" t="inlineStr">
        <is>
          <t>x</t>
        </is>
      </c>
      <c r="AC825" t="inlineStr"/>
      <c r="AD825" t="inlineStr">
        <is>
          <t>h/E</t>
        </is>
      </c>
      <c r="AE825" t="inlineStr"/>
      <c r="AF825" t="inlineStr"/>
      <c r="AG825" t="inlineStr"/>
      <c r="AH825" t="inlineStr"/>
      <c r="AI825" t="inlineStr"/>
      <c r="AJ825" t="inlineStr">
        <is>
          <t>Pa</t>
        </is>
      </c>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is>
          <t>80</t>
        </is>
      </c>
      <c r="AY825" t="inlineStr"/>
      <c r="AZ825" t="inlineStr"/>
      <c r="BA825" t="inlineStr"/>
      <c r="BB825" t="inlineStr">
        <is>
          <t>n</t>
        </is>
      </c>
      <c r="BC825" t="n">
        <v>0</v>
      </c>
      <c r="BD825" t="inlineStr"/>
      <c r="BE825" t="inlineStr"/>
      <c r="BF825" t="inlineStr"/>
      <c r="BG825" t="inlineStr">
        <is>
          <t>x</t>
        </is>
      </c>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row>
    <row r="826">
      <c r="A826" t="b">
        <v>1</v>
      </c>
      <c r="B826" t="n">
        <v>747</v>
      </c>
      <c r="C826" t="inlineStr">
        <is>
          <t>L-1514-315308478</t>
        </is>
      </c>
      <c r="D826" t="inlineStr">
        <is>
          <t>1066849463</t>
        </is>
      </c>
      <c r="E826" t="inlineStr">
        <is>
          <t>Aaf</t>
        </is>
      </c>
      <c r="F826" t="inlineStr">
        <is>
          <t>https://portal.dnb.de/opac.htm?method=simpleSearch&amp;cqlMode=true&amp;query=idn%3D1066849463</t>
        </is>
      </c>
      <c r="G826" t="inlineStr">
        <is>
          <t>III 73, 17</t>
        </is>
      </c>
      <c r="H826" t="inlineStr">
        <is>
          <t>III 73, 17</t>
        </is>
      </c>
      <c r="I826" t="inlineStr">
        <is>
          <t>X</t>
        </is>
      </c>
      <c r="J826" t="inlineStr">
        <is>
          <t>Gewebeeinband, Schließen, erhabene Buchbeschläge</t>
        </is>
      </c>
      <c r="K826" t="inlineStr">
        <is>
          <t>bis 25 cm</t>
        </is>
      </c>
      <c r="L826" t="inlineStr">
        <is>
          <t>80° bis 110°, einseitig digitalisierbar?</t>
        </is>
      </c>
      <c r="M826" t="inlineStr">
        <is>
          <t>hohler Rücken</t>
        </is>
      </c>
      <c r="N826" t="inlineStr"/>
      <c r="O826" t="inlineStr">
        <is>
          <t>Buchschuh</t>
        </is>
      </c>
      <c r="P826" t="inlineStr">
        <is>
          <t>Nein, Signaturfahne austauschen</t>
        </is>
      </c>
      <c r="Q826" t="n">
        <v>1</v>
      </c>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n">
        <v>0</v>
      </c>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row>
    <row r="827">
      <c r="A827" t="b">
        <v>1</v>
      </c>
      <c r="B827" t="n">
        <v>748</v>
      </c>
      <c r="C827" t="inlineStr">
        <is>
          <t>L-1513-315294841</t>
        </is>
      </c>
      <c r="D827" t="inlineStr">
        <is>
          <t>1066834903</t>
        </is>
      </c>
      <c r="E827" t="inlineStr">
        <is>
          <t>Aaf</t>
        </is>
      </c>
      <c r="F827" t="inlineStr">
        <is>
          <t>https://portal.dnb.de/opac.htm?method=simpleSearch&amp;cqlMode=true&amp;query=idn%3D1066834903</t>
        </is>
      </c>
      <c r="G827" t="inlineStr">
        <is>
          <t>III 73, 18</t>
        </is>
      </c>
      <c r="H827" t="inlineStr">
        <is>
          <t>III 73, 18</t>
        </is>
      </c>
      <c r="I827" t="inlineStr"/>
      <c r="J827" t="inlineStr"/>
      <c r="K827" t="inlineStr">
        <is>
          <t>bis 35 cm</t>
        </is>
      </c>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is>
          <t>Pg</t>
        </is>
      </c>
      <c r="AB827" t="inlineStr"/>
      <c r="AC827" t="inlineStr">
        <is>
          <t>x</t>
        </is>
      </c>
      <c r="AD827" t="inlineStr">
        <is>
          <t>h/E</t>
        </is>
      </c>
      <c r="AE827" t="inlineStr"/>
      <c r="AF827" t="inlineStr"/>
      <c r="AG827" t="inlineStr"/>
      <c r="AH827" t="inlineStr"/>
      <c r="AI827" t="inlineStr"/>
      <c r="AJ827" t="inlineStr">
        <is>
          <t>Pa</t>
        </is>
      </c>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is>
          <t>max 110</t>
        </is>
      </c>
      <c r="AY827" t="inlineStr"/>
      <c r="AZ827" t="inlineStr"/>
      <c r="BA827" t="inlineStr"/>
      <c r="BB827" t="inlineStr">
        <is>
          <t>n</t>
        </is>
      </c>
      <c r="BC827" t="n">
        <v>0</v>
      </c>
      <c r="BD827" t="inlineStr"/>
      <c r="BE827" t="inlineStr">
        <is>
          <t>Gewebe</t>
        </is>
      </c>
      <c r="BF827" t="inlineStr"/>
      <c r="BG827" t="inlineStr"/>
      <c r="BH827" t="inlineStr"/>
      <c r="BI827" t="inlineStr"/>
      <c r="BJ827" t="inlineStr"/>
      <c r="BK827" t="inlineStr">
        <is>
          <t>Originaleinband liegt der Kassette bei</t>
        </is>
      </c>
      <c r="BL827" t="inlineStr">
        <is>
          <t>x max 110</t>
        </is>
      </c>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row>
    <row r="828">
      <c r="A828" t="b">
        <v>1</v>
      </c>
      <c r="B828" t="n">
        <v>749</v>
      </c>
      <c r="C828" t="inlineStr">
        <is>
          <t>L-1529-315318066</t>
        </is>
      </c>
      <c r="D828" t="inlineStr">
        <is>
          <t>1066859361</t>
        </is>
      </c>
      <c r="E828" t="inlineStr">
        <is>
          <t>Aaf</t>
        </is>
      </c>
      <c r="F828" t="inlineStr">
        <is>
          <t>https://portal.dnb.de/opac.htm?method=simpleSearch&amp;cqlMode=true&amp;query=idn%3D1066859361</t>
        </is>
      </c>
      <c r="G828" t="inlineStr">
        <is>
          <t>III 73, 19</t>
        </is>
      </c>
      <c r="H828" t="inlineStr">
        <is>
          <t>III 73, 19</t>
        </is>
      </c>
      <c r="I828" t="inlineStr">
        <is>
          <t>X</t>
        </is>
      </c>
      <c r="J828" t="inlineStr">
        <is>
          <t>Ledereinband</t>
        </is>
      </c>
      <c r="K828" t="inlineStr">
        <is>
          <t>bis 25 cm</t>
        </is>
      </c>
      <c r="L828" t="inlineStr">
        <is>
          <t>80° bis 110°, einseitig digitalisierbar?</t>
        </is>
      </c>
      <c r="M828" t="inlineStr">
        <is>
          <t>fester Rücken mit Schmuckprägung, Schrift bis in den Falz</t>
        </is>
      </c>
      <c r="N828" t="inlineStr"/>
      <c r="O828" t="inlineStr">
        <is>
          <t>Kassette</t>
        </is>
      </c>
      <c r="P828" t="inlineStr">
        <is>
          <t>Nein</t>
        </is>
      </c>
      <c r="Q828" t="n">
        <v>0</v>
      </c>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n">
        <v>0</v>
      </c>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row>
    <row r="829">
      <c r="A829" t="b">
        <v>0</v>
      </c>
      <c r="B829" t="n">
        <v>797</v>
      </c>
      <c r="C829" t="inlineStr">
        <is>
          <t>L-1544-159528925</t>
        </is>
      </c>
      <c r="D829" t="inlineStr">
        <is>
          <t>995440786</t>
        </is>
      </c>
      <c r="E829" t="inlineStr"/>
      <c r="F829" t="inlineStr">
        <is>
          <t>https://portal.dnb.de/opac.htm?method=simpleSearch&amp;cqlMode=true&amp;query=idn%3D995440786</t>
        </is>
      </c>
      <c r="G829" t="inlineStr">
        <is>
          <t>III 73, 19 a</t>
        </is>
      </c>
      <c r="H829" t="inlineStr"/>
      <c r="I829" t="inlineStr"/>
      <c r="J829" t="inlineStr"/>
      <c r="K829" t="inlineStr">
        <is>
          <t>bis 35 cm</t>
        </is>
      </c>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is>
          <t>L</t>
        </is>
      </c>
      <c r="AB829" t="inlineStr"/>
      <c r="AC829" t="inlineStr">
        <is>
          <t>x</t>
        </is>
      </c>
      <c r="AD829" t="inlineStr">
        <is>
          <t>f</t>
        </is>
      </c>
      <c r="AE829" t="inlineStr"/>
      <c r="AF829" t="inlineStr"/>
      <c r="AG829" t="inlineStr"/>
      <c r="AH829" t="inlineStr"/>
      <c r="AI829" t="inlineStr"/>
      <c r="AJ829" t="inlineStr">
        <is>
          <t>Pa</t>
        </is>
      </c>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is>
          <t>60</t>
        </is>
      </c>
      <c r="AY829" t="inlineStr"/>
      <c r="AZ829" t="inlineStr"/>
      <c r="BA829" t="inlineStr"/>
      <c r="BB829" t="inlineStr">
        <is>
          <t>n</t>
        </is>
      </c>
      <c r="BC829" t="n">
        <v>0</v>
      </c>
      <c r="BD829" t="inlineStr"/>
      <c r="BE829" t="inlineStr">
        <is>
          <t>Gewebe</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row>
    <row r="830">
      <c r="A830" t="b">
        <v>1</v>
      </c>
      <c r="B830" t="inlineStr"/>
      <c r="C830" t="inlineStr">
        <is>
          <t>L-1544-834172275</t>
        </is>
      </c>
      <c r="D830" t="inlineStr">
        <is>
          <t>1268890332</t>
        </is>
      </c>
      <c r="E830" t="inlineStr">
        <is>
          <t>Qd</t>
        </is>
      </c>
      <c r="F830" t="inlineStr"/>
      <c r="G830" t="inlineStr">
        <is>
          <t>III 73, 19 a</t>
        </is>
      </c>
      <c r="H830" t="inlineStr">
        <is>
          <t>III 73, 19 a</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row>
    <row r="831">
      <c r="A831" t="b">
        <v>0</v>
      </c>
      <c r="B831" t="n">
        <v>796</v>
      </c>
      <c r="C831" t="inlineStr">
        <is>
          <t>L-1545-15952797X</t>
        </is>
      </c>
      <c r="D831" t="inlineStr">
        <is>
          <t>995439907</t>
        </is>
      </c>
      <c r="E831" t="inlineStr"/>
      <c r="F831" t="inlineStr">
        <is>
          <t>https://portal.dnb.de/opac.htm?method=simpleSearch&amp;cqlMode=true&amp;query=idn%3D995439907</t>
        </is>
      </c>
      <c r="G831" t="inlineStr">
        <is>
          <t>III 73, 19 a (angebunden)</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n">
        <v>0</v>
      </c>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row>
    <row r="832">
      <c r="A832" t="b">
        <v>1</v>
      </c>
      <c r="B832" t="n">
        <v>798</v>
      </c>
      <c r="C832" t="inlineStr">
        <is>
          <t>L-1546-176987142</t>
        </is>
      </c>
      <c r="D832" t="inlineStr">
        <is>
          <t>1002285739</t>
        </is>
      </c>
      <c r="E832" t="inlineStr">
        <is>
          <t>Afl</t>
        </is>
      </c>
      <c r="F832" t="inlineStr">
        <is>
          <t>https://portal.dnb.de/opac.htm?method=simpleSearch&amp;cqlMode=true&amp;query=idn%3D1002285739</t>
        </is>
      </c>
      <c r="G832" t="inlineStr">
        <is>
          <t>III 73, 19 b</t>
        </is>
      </c>
      <c r="H832" t="inlineStr">
        <is>
          <t>III 73, 19b</t>
        </is>
      </c>
      <c r="I832" t="inlineStr">
        <is>
          <t>X</t>
        </is>
      </c>
      <c r="J832" t="inlineStr">
        <is>
          <t>Ledereinband</t>
        </is>
      </c>
      <c r="K832" t="inlineStr">
        <is>
          <t>bis 25 cm</t>
        </is>
      </c>
      <c r="L832" t="inlineStr">
        <is>
          <t>80° bis 110°, einseitig digitalisierbar?</t>
        </is>
      </c>
      <c r="M832" t="inlineStr">
        <is>
          <t>fester Rücken mit Schmuckprägung</t>
        </is>
      </c>
      <c r="N832" t="inlineStr"/>
      <c r="O832" t="inlineStr">
        <is>
          <t xml:space="preserve">Papierumschlag </t>
        </is>
      </c>
      <c r="P832" t="inlineStr">
        <is>
          <t>Ja</t>
        </is>
      </c>
      <c r="Q832" t="n">
        <v>0</v>
      </c>
      <c r="R832" t="inlineStr"/>
      <c r="S832" t="inlineStr"/>
      <c r="T832" t="inlineStr"/>
      <c r="U832" t="inlineStr"/>
      <c r="V832" t="inlineStr"/>
      <c r="W832" t="inlineStr"/>
      <c r="X832" t="inlineStr"/>
      <c r="Y832" t="inlineStr"/>
      <c r="Z832" t="inlineStr">
        <is>
          <t>x</t>
        </is>
      </c>
      <c r="AA832" t="inlineStr">
        <is>
          <t>L</t>
        </is>
      </c>
      <c r="AB832" t="inlineStr"/>
      <c r="AC832" t="inlineStr"/>
      <c r="AD832" t="inlineStr">
        <is>
          <t>f/V</t>
        </is>
      </c>
      <c r="AE832" t="inlineStr"/>
      <c r="AF832" t="inlineStr"/>
      <c r="AG832" t="inlineStr"/>
      <c r="AH832" t="inlineStr"/>
      <c r="AI832" t="inlineStr"/>
      <c r="AJ832" t="inlineStr">
        <is>
          <t>Pa</t>
        </is>
      </c>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is>
          <t>60</t>
        </is>
      </c>
      <c r="AY832" t="inlineStr"/>
      <c r="AZ832" t="inlineStr"/>
      <c r="BA832" t="inlineStr"/>
      <c r="BB832" t="inlineStr">
        <is>
          <t>ja vor</t>
        </is>
      </c>
      <c r="BC832" t="n">
        <v>0.5</v>
      </c>
      <c r="BD832" t="inlineStr"/>
      <c r="BE832" t="inlineStr"/>
      <c r="BF832" t="inlineStr"/>
      <c r="BG832" t="inlineStr"/>
      <c r="BH832" t="inlineStr"/>
      <c r="BI832" t="inlineStr">
        <is>
          <t>x sauer</t>
        </is>
      </c>
      <c r="BJ832" t="inlineStr">
        <is>
          <t>x</t>
        </is>
      </c>
      <c r="BK832" t="inlineStr"/>
      <c r="BL832" t="inlineStr"/>
      <c r="BM832" t="inlineStr">
        <is>
          <t>Umschlag (bes. Einband)</t>
        </is>
      </c>
      <c r="BN832" t="inlineStr">
        <is>
          <t>x</t>
        </is>
      </c>
      <c r="BO832" t="inlineStr"/>
      <c r="BP832" t="inlineStr">
        <is>
          <t>x</t>
        </is>
      </c>
      <c r="BQ832" t="inlineStr"/>
      <c r="BR832" t="inlineStr"/>
      <c r="BS832" t="inlineStr"/>
      <c r="BT832" t="inlineStr"/>
      <c r="BU832" t="inlineStr"/>
      <c r="BV832" t="inlineStr"/>
      <c r="BW832" t="inlineStr"/>
      <c r="BX832" t="inlineStr"/>
      <c r="BY832" t="inlineStr"/>
      <c r="BZ832" t="inlineStr">
        <is>
          <t>x</t>
        </is>
      </c>
      <c r="CA832" t="n">
        <v>0.5</v>
      </c>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row>
    <row r="833">
      <c r="A833" t="b">
        <v>1</v>
      </c>
      <c r="B833" t="n">
        <v>750</v>
      </c>
      <c r="C833" t="inlineStr">
        <is>
          <t>L-1556-315309423</t>
        </is>
      </c>
      <c r="D833" t="inlineStr">
        <is>
          <t>1066850437</t>
        </is>
      </c>
      <c r="E833" t="inlineStr">
        <is>
          <t>Aaf</t>
        </is>
      </c>
      <c r="F833" t="inlineStr">
        <is>
          <t>https://portal.dnb.de/opac.htm?method=simpleSearch&amp;cqlMode=true&amp;query=idn%3D1066850437</t>
        </is>
      </c>
      <c r="G833" t="inlineStr">
        <is>
          <t>III 73, 20</t>
        </is>
      </c>
      <c r="H833" t="inlineStr">
        <is>
          <t>III 73, 20</t>
        </is>
      </c>
      <c r="I833" t="inlineStr"/>
      <c r="J833" t="inlineStr"/>
      <c r="K833" t="inlineStr">
        <is>
          <t>bis 42 cm</t>
        </is>
      </c>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is>
          <t>Pg</t>
        </is>
      </c>
      <c r="AB833" t="inlineStr">
        <is>
          <t>x</t>
        </is>
      </c>
      <c r="AC833" t="inlineStr"/>
      <c r="AD833" t="inlineStr">
        <is>
          <t>h</t>
        </is>
      </c>
      <c r="AE833" t="inlineStr"/>
      <c r="AF833" t="inlineStr"/>
      <c r="AG833" t="inlineStr"/>
      <c r="AH833" t="inlineStr"/>
      <c r="AI833" t="inlineStr"/>
      <c r="AJ833" t="inlineStr">
        <is>
          <t>Pa</t>
        </is>
      </c>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is>
          <t>110</t>
        </is>
      </c>
      <c r="AY833" t="inlineStr"/>
      <c r="AZ833" t="inlineStr"/>
      <c r="BA833" t="inlineStr"/>
      <c r="BB833" t="inlineStr">
        <is>
          <t>n</t>
        </is>
      </c>
      <c r="BC833" t="n">
        <v>0</v>
      </c>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row>
    <row r="834">
      <c r="A834" t="b">
        <v>1</v>
      </c>
      <c r="B834" t="n">
        <v>751</v>
      </c>
      <c r="C834" t="inlineStr">
        <is>
          <t>L-1507-315176296</t>
        </is>
      </c>
      <c r="D834" t="inlineStr">
        <is>
          <t>1066753873</t>
        </is>
      </c>
      <c r="E834" t="inlineStr">
        <is>
          <t>Aaf</t>
        </is>
      </c>
      <c r="F834" t="inlineStr">
        <is>
          <t>https://portal.dnb.de/opac.htm?method=simpleSearch&amp;cqlMode=true&amp;query=idn%3D1066753873</t>
        </is>
      </c>
      <c r="G834" t="inlineStr">
        <is>
          <t>III 73, 21</t>
        </is>
      </c>
      <c r="H834" t="inlineStr">
        <is>
          <t>III 73, 21</t>
        </is>
      </c>
      <c r="I834" t="inlineStr">
        <is>
          <t>X</t>
        </is>
      </c>
      <c r="J834" t="inlineStr">
        <is>
          <t>Gewebeeinband, Schließen, erhabene Buchbeschläge</t>
        </is>
      </c>
      <c r="K834" t="inlineStr">
        <is>
          <t>bis 25 cm</t>
        </is>
      </c>
      <c r="L834" t="inlineStr">
        <is>
          <t>80° bis 110°, einseitig digitalisierbar?</t>
        </is>
      </c>
      <c r="M834" t="inlineStr">
        <is>
          <t>hohler Rücken</t>
        </is>
      </c>
      <c r="N834" t="inlineStr"/>
      <c r="O834" t="inlineStr">
        <is>
          <t>Buchschuh</t>
        </is>
      </c>
      <c r="P834" t="inlineStr">
        <is>
          <t>Nein, Signaturfahne austauschen</t>
        </is>
      </c>
      <c r="Q834" t="n">
        <v>0</v>
      </c>
      <c r="R834" t="inlineStr"/>
      <c r="S834" t="inlineStr">
        <is>
          <t>mit Blindmaterial</t>
        </is>
      </c>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n">
        <v>0</v>
      </c>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row>
    <row r="835">
      <c r="A835" t="b">
        <v>1</v>
      </c>
      <c r="B835" t="n">
        <v>802</v>
      </c>
      <c r="C835" t="inlineStr">
        <is>
          <t>L-1536-156637766</t>
        </is>
      </c>
      <c r="D835" t="inlineStr">
        <is>
          <t>994566468</t>
        </is>
      </c>
      <c r="E835" t="inlineStr">
        <is>
          <t>Aal</t>
        </is>
      </c>
      <c r="F835" t="inlineStr">
        <is>
          <t>https://portal.dnb.de/opac.htm?method=simpleSearch&amp;cqlMode=true&amp;query=idn%3D994566468</t>
        </is>
      </c>
      <c r="G835" t="inlineStr">
        <is>
          <t>III 73, 21 a</t>
        </is>
      </c>
      <c r="H835" t="inlineStr">
        <is>
          <t>III 73, 21a</t>
        </is>
      </c>
      <c r="I835" t="inlineStr">
        <is>
          <t>X</t>
        </is>
      </c>
      <c r="J835" t="inlineStr">
        <is>
          <t>Ledereinband</t>
        </is>
      </c>
      <c r="K835" t="inlineStr">
        <is>
          <t>bis 25 cm</t>
        </is>
      </c>
      <c r="L835" t="inlineStr">
        <is>
          <t>80° bis 110°, einseitig digitalisierbar?</t>
        </is>
      </c>
      <c r="M835" t="inlineStr">
        <is>
          <t>Schrift bis in den Falz</t>
        </is>
      </c>
      <c r="N835" t="inlineStr"/>
      <c r="O835" t="inlineStr">
        <is>
          <t>Kassette</t>
        </is>
      </c>
      <c r="P835" t="inlineStr">
        <is>
          <t>Nein, Signaturfahne austauschen</t>
        </is>
      </c>
      <c r="Q835" t="n">
        <v>0</v>
      </c>
      <c r="R835" t="inlineStr"/>
      <c r="S835" t="inlineStr">
        <is>
          <t>Fragmente beiliegend</t>
        </is>
      </c>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n">
        <v>0</v>
      </c>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row>
    <row r="836">
      <c r="A836" t="b">
        <v>1</v>
      </c>
      <c r="B836" t="n">
        <v>752</v>
      </c>
      <c r="C836" t="inlineStr">
        <is>
          <t>L-1509-315199296</t>
        </is>
      </c>
      <c r="D836" t="inlineStr">
        <is>
          <t>1066777330</t>
        </is>
      </c>
      <c r="E836" t="inlineStr">
        <is>
          <t>Aaf</t>
        </is>
      </c>
      <c r="F836" t="inlineStr">
        <is>
          <t>https://portal.dnb.de/opac.htm?method=simpleSearch&amp;cqlMode=true&amp;query=idn%3D1066777330</t>
        </is>
      </c>
      <c r="G836" t="inlineStr">
        <is>
          <t>III 73, 22</t>
        </is>
      </c>
      <c r="H836" t="inlineStr">
        <is>
          <t>III 73, 22</t>
        </is>
      </c>
      <c r="I836" t="inlineStr">
        <is>
          <t>X</t>
        </is>
      </c>
      <c r="J836" t="inlineStr">
        <is>
          <t>Halbgewebeband</t>
        </is>
      </c>
      <c r="K836" t="inlineStr">
        <is>
          <t>bis 25 cm</t>
        </is>
      </c>
      <c r="L836" t="inlineStr">
        <is>
          <t>80° bis 110°, einseitig digitalisierbar?</t>
        </is>
      </c>
      <c r="M836" t="inlineStr">
        <is>
          <t>hohler Rücken</t>
        </is>
      </c>
      <c r="N836" t="inlineStr"/>
      <c r="O836" t="inlineStr"/>
      <c r="P836" t="inlineStr">
        <is>
          <t>Signaturfahne austauschen</t>
        </is>
      </c>
      <c r="Q836" t="n">
        <v>0</v>
      </c>
      <c r="R836" t="inlineStr"/>
      <c r="S836" t="inlineStr">
        <is>
          <t>mit Blindmaterial</t>
        </is>
      </c>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n">
        <v>0</v>
      </c>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row>
    <row r="837">
      <c r="A837" t="b">
        <v>0</v>
      </c>
      <c r="B837" t="n">
        <v>753</v>
      </c>
      <c r="C837" t="inlineStr">
        <is>
          <t>L-1512-315468505</t>
        </is>
      </c>
      <c r="D837" t="inlineStr">
        <is>
          <t>1066940746</t>
        </is>
      </c>
      <c r="E837" t="inlineStr"/>
      <c r="F837" t="inlineStr">
        <is>
          <t>https://portal.dnb.de/opac.htm?method=simpleSearch&amp;cqlMode=true&amp;query=idn%3D1066940746</t>
        </is>
      </c>
      <c r="G837" t="inlineStr">
        <is>
          <t>III 73, 23</t>
        </is>
      </c>
      <c r="H837" t="inlineStr"/>
      <c r="I837" t="inlineStr">
        <is>
          <t>X</t>
        </is>
      </c>
      <c r="J837" t="inlineStr">
        <is>
          <t>Gewebeeinband, Schließen, erhabene Buchbeschläge</t>
        </is>
      </c>
      <c r="K837" t="inlineStr">
        <is>
          <t>bis 25 cm</t>
        </is>
      </c>
      <c r="L837" t="inlineStr">
        <is>
          <t>80° bis 110°, einseitig digitalisierbar?</t>
        </is>
      </c>
      <c r="M837" t="inlineStr">
        <is>
          <t>hohler Rücken</t>
        </is>
      </c>
      <c r="N837" t="inlineStr"/>
      <c r="O837" t="inlineStr">
        <is>
          <t>Buchschuh</t>
        </is>
      </c>
      <c r="P837" t="inlineStr">
        <is>
          <t>Nein, Signaturfahne austauschen</t>
        </is>
      </c>
      <c r="Q837" t="n">
        <v>0</v>
      </c>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n">
        <v>0</v>
      </c>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row>
    <row r="838">
      <c r="A838" t="b">
        <v>1</v>
      </c>
      <c r="B838" t="inlineStr"/>
      <c r="C838" t="inlineStr">
        <is>
          <t>L-9999-413885623</t>
        </is>
      </c>
      <c r="D838" t="inlineStr">
        <is>
          <t>1137732741</t>
        </is>
      </c>
      <c r="E838" t="inlineStr">
        <is>
          <t>Qd</t>
        </is>
      </c>
      <c r="F838" t="inlineStr"/>
      <c r="G838" t="inlineStr">
        <is>
          <t>III 73, 23</t>
        </is>
      </c>
      <c r="H838" t="inlineStr">
        <is>
          <t>III 73, 23</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row>
    <row r="839">
      <c r="A839" t="b">
        <v>0</v>
      </c>
      <c r="B839" t="n">
        <v>803</v>
      </c>
      <c r="C839" t="inlineStr">
        <is>
          <t>L-1512-66771572X</t>
        </is>
      </c>
      <c r="D839" t="inlineStr">
        <is>
          <t>1207351512</t>
        </is>
      </c>
      <c r="E839" t="inlineStr"/>
      <c r="F839" t="inlineStr">
        <is>
          <t>https://portal.dnb.de/opac.htm?method=simpleSearch&amp;cqlMode=true&amp;query=idn%3D1207351512</t>
        </is>
      </c>
      <c r="G839" t="inlineStr">
        <is>
          <t>III 73, 23 (angebunden)</t>
        </is>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n">
        <v>0</v>
      </c>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row>
    <row r="840">
      <c r="A840" t="b">
        <v>0</v>
      </c>
      <c r="B840" t="n">
        <v>804</v>
      </c>
      <c r="C840" t="inlineStr">
        <is>
          <t>L-1813-162058691</t>
        </is>
      </c>
      <c r="D840" t="inlineStr">
        <is>
          <t>99637356X</t>
        </is>
      </c>
      <c r="E840" t="inlineStr">
        <is>
          <t>Aal</t>
        </is>
      </c>
      <c r="F840" t="inlineStr">
        <is>
          <t>https://portal.dnb.de/opac.htm?method=simpleSearch&amp;cqlMode=true&amp;query=idn%3D99637356X</t>
        </is>
      </c>
      <c r="G840" t="inlineStr">
        <is>
          <t>III 73, 23 a</t>
        </is>
      </c>
      <c r="H840" t="inlineStr">
        <is>
          <t>III 73, 23 a</t>
        </is>
      </c>
      <c r="I840" t="inlineStr"/>
      <c r="J840" t="inlineStr"/>
      <c r="K840" t="inlineStr">
        <is>
          <t>bis 42 cm</t>
        </is>
      </c>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is>
          <t>HD</t>
        </is>
      </c>
      <c r="AB840" t="inlineStr"/>
      <c r="AC840" t="inlineStr">
        <is>
          <t>x</t>
        </is>
      </c>
      <c r="AD840" t="inlineStr">
        <is>
          <t>f</t>
        </is>
      </c>
      <c r="AE840" t="inlineStr"/>
      <c r="AF840" t="inlineStr"/>
      <c r="AG840" t="inlineStr"/>
      <c r="AH840" t="inlineStr"/>
      <c r="AI840" t="inlineStr"/>
      <c r="AJ840" t="inlineStr">
        <is>
          <t>Pa</t>
        </is>
      </c>
      <c r="AK840" t="inlineStr"/>
      <c r="AL840" t="inlineStr"/>
      <c r="AM840" t="inlineStr"/>
      <c r="AN840" t="inlineStr"/>
      <c r="AO840" t="inlineStr">
        <is>
          <t>x</t>
        </is>
      </c>
      <c r="AP840" t="inlineStr"/>
      <c r="AQ840" t="inlineStr"/>
      <c r="AR840" t="inlineStr"/>
      <c r="AS840" t="inlineStr"/>
      <c r="AT840" t="inlineStr"/>
      <c r="AU840" t="inlineStr"/>
      <c r="AV840" t="n">
        <v>0</v>
      </c>
      <c r="AW840" t="inlineStr">
        <is>
          <t>x</t>
        </is>
      </c>
      <c r="AX840" t="inlineStr">
        <is>
          <t>max 110</t>
        </is>
      </c>
      <c r="AY840" t="inlineStr"/>
      <c r="AZ840" t="inlineStr"/>
      <c r="BA840" t="inlineStr"/>
      <c r="BB840" t="inlineStr">
        <is>
          <t>n</t>
        </is>
      </c>
      <c r="BC840" t="n">
        <v>0</v>
      </c>
      <c r="BD840" t="inlineStr"/>
      <c r="BE840" t="inlineStr">
        <is>
          <t>Gewebe</t>
        </is>
      </c>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row>
    <row r="841">
      <c r="A841" t="b">
        <v>1</v>
      </c>
      <c r="B841" t="n">
        <v>805</v>
      </c>
      <c r="C841" t="inlineStr">
        <is>
          <t>L-1513-154629308</t>
        </is>
      </c>
      <c r="D841" t="inlineStr">
        <is>
          <t>994151691</t>
        </is>
      </c>
      <c r="E841" t="inlineStr">
        <is>
          <t>Aal</t>
        </is>
      </c>
      <c r="F841" t="inlineStr">
        <is>
          <t>https://portal.dnb.de/opac.htm?method=simpleSearch&amp;cqlMode=true&amp;query=idn%3D994151691</t>
        </is>
      </c>
      <c r="G841" t="inlineStr">
        <is>
          <t>III 73, 23 a</t>
        </is>
      </c>
      <c r="H841" t="inlineStr">
        <is>
          <t>III 73, 23a</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n">
        <v>0</v>
      </c>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row>
    <row r="842">
      <c r="A842" t="b">
        <v>1</v>
      </c>
      <c r="B842" t="n">
        <v>754</v>
      </c>
      <c r="C842" t="inlineStr">
        <is>
          <t>L-1510-315461829</t>
        </is>
      </c>
      <c r="D842" t="inlineStr">
        <is>
          <t>1066933766</t>
        </is>
      </c>
      <c r="E842" t="inlineStr">
        <is>
          <t>Aaf</t>
        </is>
      </c>
      <c r="F842" t="inlineStr">
        <is>
          <t>https://portal.dnb.de/opac.htm?method=simpleSearch&amp;cqlMode=true&amp;query=idn%3D1066933766</t>
        </is>
      </c>
      <c r="G842" t="inlineStr">
        <is>
          <t>III 73, 24</t>
        </is>
      </c>
      <c r="H842" t="inlineStr">
        <is>
          <t>III 73, 24</t>
        </is>
      </c>
      <c r="I842" t="inlineStr">
        <is>
          <t>X</t>
        </is>
      </c>
      <c r="J842" t="inlineStr">
        <is>
          <t>Halbledereinband, Schließen, erhabene Buchbeschläge</t>
        </is>
      </c>
      <c r="K842" t="inlineStr">
        <is>
          <t>bis 35 cm</t>
        </is>
      </c>
      <c r="L842" t="inlineStr">
        <is>
          <t>180°</t>
        </is>
      </c>
      <c r="M842" t="inlineStr">
        <is>
          <t>hohler Rücken</t>
        </is>
      </c>
      <c r="N842" t="inlineStr"/>
      <c r="O842" t="inlineStr">
        <is>
          <t>Buchschuh</t>
        </is>
      </c>
      <c r="P842" t="inlineStr">
        <is>
          <t>Nein</t>
        </is>
      </c>
      <c r="Q842" t="inlineStr"/>
      <c r="R842" t="inlineStr"/>
      <c r="S842" t="inlineStr"/>
      <c r="T842" t="inlineStr"/>
      <c r="U842" t="inlineStr"/>
      <c r="V842" t="inlineStr"/>
      <c r="W842" t="inlineStr"/>
      <c r="X842" t="inlineStr"/>
      <c r="Y842" t="inlineStr"/>
      <c r="Z842" t="inlineStr"/>
      <c r="AA842" t="inlineStr">
        <is>
          <t>HL</t>
        </is>
      </c>
      <c r="AB842" t="inlineStr">
        <is>
          <t>x</t>
        </is>
      </c>
      <c r="AC842" t="inlineStr"/>
      <c r="AD842" t="inlineStr">
        <is>
          <t>h/E</t>
        </is>
      </c>
      <c r="AE842" t="inlineStr"/>
      <c r="AF842" t="inlineStr"/>
      <c r="AG842" t="inlineStr"/>
      <c r="AH842" t="inlineStr"/>
      <c r="AI842" t="inlineStr"/>
      <c r="AJ842" t="inlineStr">
        <is>
          <t>Pa</t>
        </is>
      </c>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is>
          <t>60</t>
        </is>
      </c>
      <c r="AY842" t="inlineStr"/>
      <c r="AZ842" t="inlineStr"/>
      <c r="BA842" t="inlineStr"/>
      <c r="BB842" t="inlineStr">
        <is>
          <t>n</t>
        </is>
      </c>
      <c r="BC842" t="n">
        <v>0</v>
      </c>
      <c r="BD842" t="inlineStr"/>
      <c r="BE842" t="inlineStr"/>
      <c r="BF842" t="inlineStr"/>
      <c r="BG842" t="inlineStr">
        <is>
          <t>x</t>
        </is>
      </c>
      <c r="BH842" t="inlineStr"/>
      <c r="BI842" t="inlineStr"/>
      <c r="BJ842" t="inlineStr"/>
      <c r="BK842" t="inlineStr">
        <is>
          <t>Schaden stabil</t>
        </is>
      </c>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row>
    <row r="843">
      <c r="A843" t="b">
        <v>1</v>
      </c>
      <c r="B843" t="n">
        <v>755</v>
      </c>
      <c r="C843" t="inlineStr">
        <is>
          <t>L-1514-315333987</t>
        </is>
      </c>
      <c r="D843" t="inlineStr">
        <is>
          <t>1066876231</t>
        </is>
      </c>
      <c r="E843" t="inlineStr">
        <is>
          <t>Aaf</t>
        </is>
      </c>
      <c r="F843" t="inlineStr">
        <is>
          <t>https://portal.dnb.de/opac.htm?method=simpleSearch&amp;cqlMode=true&amp;query=idn%3D1066876231</t>
        </is>
      </c>
      <c r="G843" t="inlineStr">
        <is>
          <t>III 73, 25</t>
        </is>
      </c>
      <c r="H843" t="inlineStr">
        <is>
          <t>III 73, 25</t>
        </is>
      </c>
      <c r="I843" t="inlineStr"/>
      <c r="J843" t="inlineStr">
        <is>
          <t>Ledereinband, Schließen, erhabene Buchbeschläge</t>
        </is>
      </c>
      <c r="K843" t="inlineStr">
        <is>
          <t>bis 35 cm</t>
        </is>
      </c>
      <c r="L843" t="inlineStr">
        <is>
          <t>180°</t>
        </is>
      </c>
      <c r="M843" t="inlineStr">
        <is>
          <t>fester Rücken mit Schmuckprägung</t>
        </is>
      </c>
      <c r="N843" t="inlineStr"/>
      <c r="O843" t="inlineStr"/>
      <c r="P843" t="inlineStr"/>
      <c r="Q843" t="n">
        <v>2</v>
      </c>
      <c r="R843" t="inlineStr"/>
      <c r="S843" t="inlineStr"/>
      <c r="T843" t="inlineStr"/>
      <c r="U843" t="inlineStr"/>
      <c r="V843" t="inlineStr"/>
      <c r="W843" t="inlineStr"/>
      <c r="X843" t="inlineStr"/>
      <c r="Y843" t="inlineStr"/>
      <c r="Z843" t="inlineStr"/>
      <c r="AA843" t="inlineStr">
        <is>
          <t>L</t>
        </is>
      </c>
      <c r="AB843" t="inlineStr">
        <is>
          <t>x</t>
        </is>
      </c>
      <c r="AC843" t="inlineStr"/>
      <c r="AD843" t="inlineStr">
        <is>
          <t>f/V</t>
        </is>
      </c>
      <c r="AE843" t="inlineStr"/>
      <c r="AF843" t="inlineStr"/>
      <c r="AG843" t="inlineStr"/>
      <c r="AH843" t="inlineStr"/>
      <c r="AI843" t="inlineStr"/>
      <c r="AJ843" t="inlineStr">
        <is>
          <t>Pa</t>
        </is>
      </c>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is>
          <t>0</t>
        </is>
      </c>
      <c r="AY843" t="inlineStr"/>
      <c r="AZ843" t="inlineStr"/>
      <c r="BA843" t="inlineStr"/>
      <c r="BB843" t="inlineStr">
        <is>
          <t>n</t>
        </is>
      </c>
      <c r="BC843" t="n">
        <v>0</v>
      </c>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row>
    <row r="844">
      <c r="A844" t="b">
        <v>1</v>
      </c>
      <c r="B844" t="n">
        <v>756</v>
      </c>
      <c r="C844" t="inlineStr">
        <is>
          <t>L-1514-314736093</t>
        </is>
      </c>
      <c r="D844" t="inlineStr">
        <is>
          <t>1066488770</t>
        </is>
      </c>
      <c r="E844" t="inlineStr">
        <is>
          <t>Aaf</t>
        </is>
      </c>
      <c r="F844" t="inlineStr">
        <is>
          <t>https://portal.dnb.de/opac.htm?method=simpleSearch&amp;cqlMode=true&amp;query=idn%3D1066488770</t>
        </is>
      </c>
      <c r="G844" t="inlineStr">
        <is>
          <t>III 73, 26</t>
        </is>
      </c>
      <c r="H844" t="inlineStr">
        <is>
          <t>III 73, 26</t>
        </is>
      </c>
      <c r="I844" t="inlineStr">
        <is>
          <t>X</t>
        </is>
      </c>
      <c r="J844" t="inlineStr">
        <is>
          <t>Ledereinband</t>
        </is>
      </c>
      <c r="K844" t="inlineStr">
        <is>
          <t>bis 25 cm</t>
        </is>
      </c>
      <c r="L844" t="inlineStr">
        <is>
          <t>80° bis 110°, einseitig digitalisierbar?</t>
        </is>
      </c>
      <c r="M844" t="inlineStr">
        <is>
          <t>fester Rücken mit Schmuckprägung, Schrift bis in den Falz</t>
        </is>
      </c>
      <c r="N844" t="inlineStr"/>
      <c r="O844" t="inlineStr"/>
      <c r="P844" t="inlineStr">
        <is>
          <t>Signaturfahne austauschen</t>
        </is>
      </c>
      <c r="Q844" t="n">
        <v>0</v>
      </c>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n">
        <v>0</v>
      </c>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row>
    <row r="845">
      <c r="A845" t="b">
        <v>1</v>
      </c>
      <c r="B845" t="n">
        <v>757</v>
      </c>
      <c r="C845" t="inlineStr">
        <is>
          <t>L-1510-315465328</t>
        </is>
      </c>
      <c r="D845" t="inlineStr">
        <is>
          <t>1066937478</t>
        </is>
      </c>
      <c r="E845" t="inlineStr">
        <is>
          <t>Aaf</t>
        </is>
      </c>
      <c r="F845" t="inlineStr">
        <is>
          <t>https://portal.dnb.de/opac.htm?method=simpleSearch&amp;cqlMode=true&amp;query=idn%3D1066937478</t>
        </is>
      </c>
      <c r="G845" t="inlineStr">
        <is>
          <t>III 73, 27</t>
        </is>
      </c>
      <c r="H845" t="inlineStr">
        <is>
          <t>III 73, 27</t>
        </is>
      </c>
      <c r="I845" t="inlineStr">
        <is>
          <t>X</t>
        </is>
      </c>
      <c r="J845" t="inlineStr">
        <is>
          <t>Pergamentband</t>
        </is>
      </c>
      <c r="K845" t="inlineStr">
        <is>
          <t>bis 25 cm</t>
        </is>
      </c>
      <c r="L845" t="inlineStr">
        <is>
          <t>80° bis 110°, einseitig digitalisierbar?</t>
        </is>
      </c>
      <c r="M845" t="inlineStr">
        <is>
          <t>hohler Rücken</t>
        </is>
      </c>
      <c r="N845" t="inlineStr"/>
      <c r="O845" t="inlineStr"/>
      <c r="P845" t="inlineStr"/>
      <c r="Q845" t="n">
        <v>0</v>
      </c>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n">
        <v>0</v>
      </c>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row>
    <row r="846">
      <c r="A846" t="b">
        <v>1</v>
      </c>
      <c r="B846" t="n">
        <v>758</v>
      </c>
      <c r="C846" t="inlineStr">
        <is>
          <t>L-1512-314736255</t>
        </is>
      </c>
      <c r="D846" t="inlineStr">
        <is>
          <t>1066488940</t>
        </is>
      </c>
      <c r="E846" t="inlineStr">
        <is>
          <t>Aaf</t>
        </is>
      </c>
      <c r="F846" t="inlineStr">
        <is>
          <t>https://portal.dnb.de/opac.htm?method=simpleSearch&amp;cqlMode=true&amp;query=idn%3D1066488940</t>
        </is>
      </c>
      <c r="G846" t="inlineStr">
        <is>
          <t>III 73, 28</t>
        </is>
      </c>
      <c r="H846" t="inlineStr">
        <is>
          <t>III 73, 28</t>
        </is>
      </c>
      <c r="I846" t="inlineStr">
        <is>
          <t>X</t>
        </is>
      </c>
      <c r="J846" t="inlineStr">
        <is>
          <t>Ledereinband, Schließen, erhabene Buchbeschläge</t>
        </is>
      </c>
      <c r="K846" t="inlineStr">
        <is>
          <t>bis 25 cm</t>
        </is>
      </c>
      <c r="L846" t="inlineStr">
        <is>
          <t>nur sehr geringer Öffnungswinkel</t>
        </is>
      </c>
      <c r="M846" t="inlineStr">
        <is>
          <t>fester Rücken mit Schmuckprägung, Schrift bis in den Falz</t>
        </is>
      </c>
      <c r="N846" t="inlineStr"/>
      <c r="O846" t="inlineStr">
        <is>
          <t>Kassette</t>
        </is>
      </c>
      <c r="P846" t="inlineStr">
        <is>
          <t>Nein</t>
        </is>
      </c>
      <c r="Q846" t="n">
        <v>0</v>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n">
        <v>0</v>
      </c>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row>
    <row r="847">
      <c r="A847" t="b">
        <v>1</v>
      </c>
      <c r="B847" t="n">
        <v>759</v>
      </c>
      <c r="C847" t="inlineStr">
        <is>
          <t>L-1514-31546304X</t>
        </is>
      </c>
      <c r="D847" t="inlineStr">
        <is>
          <t>106693505X</t>
        </is>
      </c>
      <c r="E847" t="inlineStr">
        <is>
          <t>Aaf</t>
        </is>
      </c>
      <c r="F847" t="inlineStr">
        <is>
          <t>https://portal.dnb.de/opac.htm?method=simpleSearch&amp;cqlMode=true&amp;query=idn%3D106693505X</t>
        </is>
      </c>
      <c r="G847" t="inlineStr">
        <is>
          <t>III 73, 29</t>
        </is>
      </c>
      <c r="H847" t="inlineStr">
        <is>
          <t>III 73, 29</t>
        </is>
      </c>
      <c r="I847" t="inlineStr">
        <is>
          <t>X</t>
        </is>
      </c>
      <c r="J847" t="inlineStr">
        <is>
          <t>Ledereinband</t>
        </is>
      </c>
      <c r="K847" t="inlineStr">
        <is>
          <t>bis 25 cm</t>
        </is>
      </c>
      <c r="L847" t="inlineStr">
        <is>
          <t>nur sehr geringer Öffnungswinkel</t>
        </is>
      </c>
      <c r="M847" t="inlineStr">
        <is>
          <t>hohler Rücken, Schrift bis in den Falz</t>
        </is>
      </c>
      <c r="N847" t="inlineStr"/>
      <c r="O847" t="inlineStr"/>
      <c r="P847" t="inlineStr">
        <is>
          <t>Signaturfahne austauschen</t>
        </is>
      </c>
      <c r="Q847" t="n">
        <v>0</v>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n">
        <v>0</v>
      </c>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row>
    <row r="848">
      <c r="A848" t="b">
        <v>1</v>
      </c>
      <c r="B848" t="n">
        <v>760</v>
      </c>
      <c r="C848" t="inlineStr">
        <is>
          <t>L-1523-315469390</t>
        </is>
      </c>
      <c r="D848" t="inlineStr">
        <is>
          <t>1066941742</t>
        </is>
      </c>
      <c r="E848" t="inlineStr">
        <is>
          <t>AaB</t>
        </is>
      </c>
      <c r="F848" t="inlineStr">
        <is>
          <t>https://portal.dnb.de/opac.htm?method=simpleSearch&amp;cqlMode=true&amp;query=idn%3D1066941742</t>
        </is>
      </c>
      <c r="G848" t="inlineStr">
        <is>
          <t>III 73, 30</t>
        </is>
      </c>
      <c r="H848" t="inlineStr">
        <is>
          <t>III 73, 30</t>
        </is>
      </c>
      <c r="I848" t="inlineStr">
        <is>
          <t>X</t>
        </is>
      </c>
      <c r="J848" t="inlineStr">
        <is>
          <t>Ledereinband, Schließen, erhabene Buchbeschläge</t>
        </is>
      </c>
      <c r="K848" t="inlineStr">
        <is>
          <t>bis 35 cm</t>
        </is>
      </c>
      <c r="L848" t="inlineStr">
        <is>
          <t>80° bis 110°, einseitig digitalisierbar?</t>
        </is>
      </c>
      <c r="M848" t="inlineStr">
        <is>
          <t>fester Rücken mit Schmuckprägung</t>
        </is>
      </c>
      <c r="N848" t="inlineStr"/>
      <c r="O848" t="inlineStr">
        <is>
          <t>Buchschuh</t>
        </is>
      </c>
      <c r="P848" t="inlineStr">
        <is>
          <t>Nein</t>
        </is>
      </c>
      <c r="Q848" t="n">
        <v>2</v>
      </c>
      <c r="R848" t="inlineStr">
        <is>
          <t>lose Seiten befestigen</t>
        </is>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n">
        <v>0</v>
      </c>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row>
    <row r="849">
      <c r="A849" t="b">
        <v>1</v>
      </c>
      <c r="B849" t="n">
        <v>761</v>
      </c>
      <c r="C849" t="inlineStr">
        <is>
          <t>L-1514-315328649</t>
        </is>
      </c>
      <c r="D849" t="inlineStr">
        <is>
          <t>1066870756</t>
        </is>
      </c>
      <c r="E849" t="inlineStr">
        <is>
          <t>Aaf</t>
        </is>
      </c>
      <c r="F849" t="inlineStr">
        <is>
          <t>https://portal.dnb.de/opac.htm?method=simpleSearch&amp;cqlMode=true&amp;query=idn%3D1066870756</t>
        </is>
      </c>
      <c r="G849" t="inlineStr">
        <is>
          <t>III 73, 31</t>
        </is>
      </c>
      <c r="H849" t="inlineStr">
        <is>
          <t>III 73, 31</t>
        </is>
      </c>
      <c r="I849" t="inlineStr">
        <is>
          <t>X</t>
        </is>
      </c>
      <c r="J849" t="inlineStr">
        <is>
          <t>Gewebeeinband</t>
        </is>
      </c>
      <c r="K849" t="inlineStr">
        <is>
          <t>bis 25 cm</t>
        </is>
      </c>
      <c r="L849" t="inlineStr">
        <is>
          <t>80° bis 110°, einseitig digitalisierbar?</t>
        </is>
      </c>
      <c r="M849" t="inlineStr">
        <is>
          <t>hohler Rücken</t>
        </is>
      </c>
      <c r="N849" t="inlineStr"/>
      <c r="O849" t="inlineStr"/>
      <c r="P849" t="inlineStr">
        <is>
          <t>Signaturfahne austauschen</t>
        </is>
      </c>
      <c r="Q849" t="n">
        <v>0</v>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n">
        <v>0</v>
      </c>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row>
    <row r="850">
      <c r="A850" t="b">
        <v>1</v>
      </c>
      <c r="B850" t="n">
        <v>806</v>
      </c>
      <c r="C850" t="inlineStr">
        <is>
          <t>L-1514-315470828</t>
        </is>
      </c>
      <c r="D850" t="inlineStr">
        <is>
          <t>1066943184</t>
        </is>
      </c>
      <c r="E850" t="inlineStr">
        <is>
          <t>Aaf</t>
        </is>
      </c>
      <c r="F850" t="inlineStr">
        <is>
          <t>https://portal.dnb.de/opac.htm?method=simpleSearch&amp;cqlMode=true&amp;query=idn%3D1066943184</t>
        </is>
      </c>
      <c r="G850" t="inlineStr">
        <is>
          <t>III 73, 31/a</t>
        </is>
      </c>
      <c r="H850" t="inlineStr">
        <is>
          <t>III 73, 31/a</t>
        </is>
      </c>
      <c r="I850" t="inlineStr">
        <is>
          <t>X</t>
        </is>
      </c>
      <c r="J850" t="inlineStr">
        <is>
          <t>Papier- oder Pappeinband</t>
        </is>
      </c>
      <c r="K850" t="inlineStr">
        <is>
          <t>bis 25 cm</t>
        </is>
      </c>
      <c r="L850" t="inlineStr">
        <is>
          <t>180°</t>
        </is>
      </c>
      <c r="M850" t="inlineStr">
        <is>
          <t>hohler Rücken</t>
        </is>
      </c>
      <c r="N850" t="inlineStr"/>
      <c r="O850" t="inlineStr"/>
      <c r="P850" t="inlineStr">
        <is>
          <t>Signaturfahne austauschen</t>
        </is>
      </c>
      <c r="Q850" t="n">
        <v>0</v>
      </c>
      <c r="R850" t="inlineStr"/>
      <c r="S850" t="inlineStr"/>
      <c r="T850" t="inlineStr"/>
      <c r="U850" t="inlineStr"/>
      <c r="V850" t="inlineStr"/>
      <c r="W850" t="inlineStr"/>
      <c r="X850" t="inlineStr"/>
      <c r="Y850" t="inlineStr"/>
      <c r="Z850" t="inlineStr"/>
      <c r="AA850" t="inlineStr">
        <is>
          <t>Pa</t>
        </is>
      </c>
      <c r="AB850" t="inlineStr"/>
      <c r="AC850" t="inlineStr"/>
      <c r="AD850" t="inlineStr">
        <is>
          <t>h/E</t>
        </is>
      </c>
      <c r="AE850" t="inlineStr"/>
      <c r="AF850" t="inlineStr"/>
      <c r="AG850" t="inlineStr"/>
      <c r="AH850" t="inlineStr"/>
      <c r="AI850" t="inlineStr"/>
      <c r="AJ850" t="inlineStr">
        <is>
          <t>Pa</t>
        </is>
      </c>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is>
          <t>110</t>
        </is>
      </c>
      <c r="AY850" t="inlineStr"/>
      <c r="AZ850" t="inlineStr"/>
      <c r="BA850" t="inlineStr"/>
      <c r="BB850" t="inlineStr">
        <is>
          <t>n</t>
        </is>
      </c>
      <c r="BC850" t="n">
        <v>0</v>
      </c>
      <c r="BD850" t="inlineStr"/>
      <c r="BE850" t="inlineStr"/>
      <c r="BF850" t="inlineStr"/>
      <c r="BG850" t="inlineStr"/>
      <c r="BH850" t="inlineStr"/>
      <c r="BI850" t="inlineStr"/>
      <c r="BJ850" t="inlineStr"/>
      <c r="BK850" t="inlineStr">
        <is>
          <t>Schaden stabil</t>
        </is>
      </c>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row>
    <row r="851">
      <c r="A851" t="b">
        <v>1</v>
      </c>
      <c r="B851" t="n">
        <v>762</v>
      </c>
      <c r="C851" t="inlineStr">
        <is>
          <t>L-1514-31506286X</t>
        </is>
      </c>
      <c r="D851" t="inlineStr">
        <is>
          <t>1066674361</t>
        </is>
      </c>
      <c r="E851" t="inlineStr">
        <is>
          <t>Aaf</t>
        </is>
      </c>
      <c r="F851" t="inlineStr">
        <is>
          <t>https://portal.dnb.de/opac.htm?method=simpleSearch&amp;cqlMode=true&amp;query=idn%3D1066674361</t>
        </is>
      </c>
      <c r="G851" t="inlineStr">
        <is>
          <t>III 73, 32</t>
        </is>
      </c>
      <c r="H851" t="inlineStr">
        <is>
          <t>III 73, 32</t>
        </is>
      </c>
      <c r="I851" t="inlineStr"/>
      <c r="J851" t="inlineStr">
        <is>
          <t>Pergamentband</t>
        </is>
      </c>
      <c r="K851" t="inlineStr">
        <is>
          <t>bis 35 cm</t>
        </is>
      </c>
      <c r="L851" t="inlineStr">
        <is>
          <t>180°</t>
        </is>
      </c>
      <c r="M851" t="inlineStr">
        <is>
          <t>hohler Rücken</t>
        </is>
      </c>
      <c r="N851" t="inlineStr"/>
      <c r="O851" t="inlineStr">
        <is>
          <t>Kassette</t>
        </is>
      </c>
      <c r="P851" t="inlineStr">
        <is>
          <t>Nein</t>
        </is>
      </c>
      <c r="Q851" t="n">
        <v>0</v>
      </c>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n">
        <v>0</v>
      </c>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row>
    <row r="852">
      <c r="A852" t="b">
        <v>1</v>
      </c>
      <c r="B852" t="inlineStr"/>
      <c r="C852" t="inlineStr">
        <is>
          <t>L-1520-833772759</t>
        </is>
      </c>
      <c r="D852" t="inlineStr">
        <is>
          <t>1268677469</t>
        </is>
      </c>
      <c r="E852" t="inlineStr">
        <is>
          <t>Aa</t>
        </is>
      </c>
      <c r="F852" t="inlineStr"/>
      <c r="G852" t="inlineStr">
        <is>
          <t>III 73, 32</t>
        </is>
      </c>
      <c r="H852" t="inlineStr">
        <is>
          <t>III 73, 36</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row>
    <row r="853">
      <c r="A853" t="b">
        <v>0</v>
      </c>
      <c r="B853" t="n">
        <v>809</v>
      </c>
      <c r="C853" t="inlineStr">
        <is>
          <t>L-1509-156069016</t>
        </is>
      </c>
      <c r="D853" t="inlineStr">
        <is>
          <t>99451011X</t>
        </is>
      </c>
      <c r="E853" t="inlineStr"/>
      <c r="F853" t="inlineStr">
        <is>
          <t>https://portal.dnb.de/opac.htm?method=simpleSearch&amp;cqlMode=true&amp;query=idn%3D99451011X</t>
        </is>
      </c>
      <c r="G853" t="inlineStr">
        <is>
          <t>III 73, 32 a</t>
        </is>
      </c>
      <c r="H853" t="inlineStr"/>
      <c r="I853" t="inlineStr">
        <is>
          <t>X</t>
        </is>
      </c>
      <c r="J853" t="inlineStr">
        <is>
          <t>Halbledereinband, Schließen, erhabene Buchbeschläge</t>
        </is>
      </c>
      <c r="K853" t="inlineStr">
        <is>
          <t>bis 35 cm</t>
        </is>
      </c>
      <c r="L853" t="inlineStr">
        <is>
          <t>80° bis 110°, einseitig digitalisierbar?</t>
        </is>
      </c>
      <c r="M853" t="inlineStr">
        <is>
          <t>fester Rücken mit Schmuckprägung, Schrift bis in den Falz</t>
        </is>
      </c>
      <c r="N853" t="inlineStr"/>
      <c r="O853" t="inlineStr">
        <is>
          <t>Buchschuh</t>
        </is>
      </c>
      <c r="P853" t="inlineStr">
        <is>
          <t>Nein</t>
        </is>
      </c>
      <c r="Q853" t="n">
        <v>1</v>
      </c>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n">
        <v>0</v>
      </c>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row>
    <row r="854">
      <c r="A854" t="b">
        <v>0</v>
      </c>
      <c r="B854" t="n">
        <v>808</v>
      </c>
      <c r="C854" t="inlineStr">
        <is>
          <t>L-1509-17930125X</t>
        </is>
      </c>
      <c r="D854" t="inlineStr">
        <is>
          <t>1003230245</t>
        </is>
      </c>
      <c r="E854" t="inlineStr"/>
      <c r="F854" t="inlineStr">
        <is>
          <t>https://portal.dnb.de/opac.htm?method=simpleSearch&amp;cqlMode=true&amp;query=idn%3D1003230245</t>
        </is>
      </c>
      <c r="G854" t="inlineStr">
        <is>
          <t>III 73, 32 a  (1. Angebundenes Werk)</t>
        </is>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n">
        <v>0</v>
      </c>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row>
    <row r="855">
      <c r="A855" t="b">
        <v>0</v>
      </c>
      <c r="B855" t="n">
        <v>807</v>
      </c>
      <c r="C855" t="inlineStr">
        <is>
          <t>L-1511-17930142X</t>
        </is>
      </c>
      <c r="D855" t="inlineStr">
        <is>
          <t>1003230415</t>
        </is>
      </c>
      <c r="E855" t="inlineStr"/>
      <c r="F855" t="inlineStr">
        <is>
          <t>https://portal.dnb.de/opac.htm?method=simpleSearch&amp;cqlMode=true&amp;query=idn%3D1003230415</t>
        </is>
      </c>
      <c r="G855" t="inlineStr">
        <is>
          <t>III 73, 32 a  (2. Angebundenes Werk)</t>
        </is>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n">
        <v>0</v>
      </c>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row>
    <row r="856">
      <c r="A856" t="b">
        <v>1</v>
      </c>
      <c r="B856" t="inlineStr"/>
      <c r="C856" t="inlineStr">
        <is>
          <t>L-1509-765660482</t>
        </is>
      </c>
      <c r="D856" t="inlineStr">
        <is>
          <t>1253118221</t>
        </is>
      </c>
      <c r="E856" t="inlineStr">
        <is>
          <t>Qd</t>
        </is>
      </c>
      <c r="F856" t="inlineStr"/>
      <c r="G856" t="inlineStr">
        <is>
          <t>III 73, 32a</t>
        </is>
      </c>
      <c r="H856" t="inlineStr">
        <is>
          <t>III 73, 32a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row>
    <row r="857">
      <c r="A857" t="b">
        <v>1</v>
      </c>
      <c r="B857" t="n">
        <v>763</v>
      </c>
      <c r="C857" t="inlineStr">
        <is>
          <t>L-1517-315331739</t>
        </is>
      </c>
      <c r="D857" t="inlineStr">
        <is>
          <t>1066873933</t>
        </is>
      </c>
      <c r="E857" t="inlineStr">
        <is>
          <t>Aaf</t>
        </is>
      </c>
      <c r="F857" t="inlineStr">
        <is>
          <t>https://portal.dnb.de/opac.htm?method=simpleSearch&amp;cqlMode=true&amp;query=idn%3D1066873933</t>
        </is>
      </c>
      <c r="G857" t="inlineStr">
        <is>
          <t>III 73, 33</t>
        </is>
      </c>
      <c r="H857" t="inlineStr">
        <is>
          <t>III 73, 33</t>
        </is>
      </c>
      <c r="I857" t="inlineStr">
        <is>
          <t>X</t>
        </is>
      </c>
      <c r="J857" t="inlineStr">
        <is>
          <t>Papier- oder Pappeinband</t>
        </is>
      </c>
      <c r="K857" t="inlineStr">
        <is>
          <t>bis 25 cm</t>
        </is>
      </c>
      <c r="L857" t="inlineStr">
        <is>
          <t>80° bis 110°, einseitig digitalisierbar?</t>
        </is>
      </c>
      <c r="M857" t="inlineStr">
        <is>
          <t>hohler Rücken, welliger Buchblock</t>
        </is>
      </c>
      <c r="N857" t="inlineStr"/>
      <c r="O857" t="inlineStr"/>
      <c r="P857" t="inlineStr">
        <is>
          <t>Signaturfahne austauschen</t>
        </is>
      </c>
      <c r="Q857" t="n">
        <v>0</v>
      </c>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n">
        <v>0</v>
      </c>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row>
    <row r="858">
      <c r="A858" t="b">
        <v>1</v>
      </c>
      <c r="B858" t="n">
        <v>810</v>
      </c>
      <c r="C858" t="inlineStr">
        <is>
          <t>L-1555-171141768</t>
        </is>
      </c>
      <c r="D858" t="inlineStr">
        <is>
          <t>1000777227</t>
        </is>
      </c>
      <c r="E858" t="inlineStr">
        <is>
          <t>Afl</t>
        </is>
      </c>
      <c r="F858" t="inlineStr">
        <is>
          <t>https://portal.dnb.de/opac.htm?method=simpleSearch&amp;cqlMode=true&amp;query=idn%3D1000777227</t>
        </is>
      </c>
      <c r="G858" t="inlineStr">
        <is>
          <t>III 73, 33 a</t>
        </is>
      </c>
      <c r="H858" t="inlineStr">
        <is>
          <t>III 73, 33a</t>
        </is>
      </c>
      <c r="I858" t="inlineStr">
        <is>
          <t>X</t>
        </is>
      </c>
      <c r="J858" t="inlineStr">
        <is>
          <t>Ledereinband</t>
        </is>
      </c>
      <c r="K858" t="inlineStr">
        <is>
          <t>bis 25 cm</t>
        </is>
      </c>
      <c r="L858" t="inlineStr">
        <is>
          <t>80° bis 110°, einseitig digitalisierbar?</t>
        </is>
      </c>
      <c r="M858" t="inlineStr">
        <is>
          <t>fester Rücken mit Schmuckprägung, Schrift bis in den Falz</t>
        </is>
      </c>
      <c r="N858" t="inlineStr"/>
      <c r="O858" t="inlineStr">
        <is>
          <t>Kassette</t>
        </is>
      </c>
      <c r="P858" t="inlineStr">
        <is>
          <t>Nein</t>
        </is>
      </c>
      <c r="Q858" t="n">
        <v>0</v>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n">
        <v>0</v>
      </c>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row>
    <row r="859">
      <c r="A859" t="b">
        <v>1</v>
      </c>
      <c r="B859" t="n">
        <v>811</v>
      </c>
      <c r="C859" t="inlineStr">
        <is>
          <t>L-1557-171141873</t>
        </is>
      </c>
      <c r="D859" t="inlineStr">
        <is>
          <t>1000777332</t>
        </is>
      </c>
      <c r="E859" t="inlineStr">
        <is>
          <t>Afl</t>
        </is>
      </c>
      <c r="F859" t="inlineStr">
        <is>
          <t>https://portal.dnb.de/opac.htm?method=simpleSearch&amp;cqlMode=true&amp;query=idn%3D1000777332</t>
        </is>
      </c>
      <c r="G859" t="inlineStr">
        <is>
          <t>III 73, 33 a ( angebundenes Werk)</t>
        </is>
      </c>
      <c r="H859" t="inlineStr">
        <is>
          <t>III 73, 33a</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n">
        <v>0</v>
      </c>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row>
    <row r="860">
      <c r="A860" t="b">
        <v>1</v>
      </c>
      <c r="B860" t="n">
        <v>764</v>
      </c>
      <c r="C860" t="inlineStr">
        <is>
          <t>L-1517-315310413</t>
        </is>
      </c>
      <c r="D860" t="inlineStr">
        <is>
          <t>1066851433</t>
        </is>
      </c>
      <c r="E860" t="inlineStr">
        <is>
          <t>Aaf</t>
        </is>
      </c>
      <c r="F860" t="inlineStr">
        <is>
          <t>https://portal.dnb.de/opac.htm?method=simpleSearch&amp;cqlMode=true&amp;query=idn%3D1066851433</t>
        </is>
      </c>
      <c r="G860" t="inlineStr">
        <is>
          <t>III 73, 34</t>
        </is>
      </c>
      <c r="H860" t="inlineStr">
        <is>
          <t>III 73, 34</t>
        </is>
      </c>
      <c r="I860" t="inlineStr">
        <is>
          <t>X</t>
        </is>
      </c>
      <c r="J860" t="inlineStr">
        <is>
          <t>Halbledereinband, Schließen, erhabene Buchbeschläge</t>
        </is>
      </c>
      <c r="K860" t="inlineStr">
        <is>
          <t>bis 35 cm</t>
        </is>
      </c>
      <c r="L860" t="inlineStr">
        <is>
          <t>180°</t>
        </is>
      </c>
      <c r="M860" t="inlineStr">
        <is>
          <t>hohler Rücken</t>
        </is>
      </c>
      <c r="N860" t="inlineStr"/>
      <c r="O860" t="inlineStr">
        <is>
          <t>Buchschuh</t>
        </is>
      </c>
      <c r="P860" t="inlineStr">
        <is>
          <t>Nein</t>
        </is>
      </c>
      <c r="Q860" t="n">
        <v>2</v>
      </c>
      <c r="R860" t="inlineStr"/>
      <c r="S860" t="inlineStr"/>
      <c r="T860" t="inlineStr"/>
      <c r="U860" t="inlineStr"/>
      <c r="V860" t="inlineStr"/>
      <c r="W860" t="inlineStr"/>
      <c r="X860" t="inlineStr"/>
      <c r="Y860" t="inlineStr"/>
      <c r="Z860" t="inlineStr"/>
      <c r="AA860" t="inlineStr">
        <is>
          <t>HL</t>
        </is>
      </c>
      <c r="AB860" t="inlineStr">
        <is>
          <t>x</t>
        </is>
      </c>
      <c r="AC860" t="inlineStr"/>
      <c r="AD860" t="inlineStr">
        <is>
          <t>h/E</t>
        </is>
      </c>
      <c r="AE860" t="inlineStr"/>
      <c r="AF860" t="inlineStr"/>
      <c r="AG860" t="inlineStr"/>
      <c r="AH860" t="inlineStr"/>
      <c r="AI860" t="inlineStr"/>
      <c r="AJ860" t="inlineStr">
        <is>
          <t>Pa</t>
        </is>
      </c>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is>
          <t>110</t>
        </is>
      </c>
      <c r="AY860" t="inlineStr"/>
      <c r="AZ860" t="inlineStr"/>
      <c r="BA860" t="inlineStr"/>
      <c r="BB860" t="inlineStr">
        <is>
          <t>n</t>
        </is>
      </c>
      <c r="BC860" t="n">
        <v>0</v>
      </c>
      <c r="BD860" t="inlineStr"/>
      <c r="BE860" t="inlineStr"/>
      <c r="BF860" t="inlineStr"/>
      <c r="BG860" t="inlineStr">
        <is>
          <t>x</t>
        </is>
      </c>
      <c r="BH860" t="inlineStr"/>
      <c r="BI860" t="inlineStr"/>
      <c r="BJ860" t="inlineStr"/>
      <c r="BK860" t="inlineStr">
        <is>
          <t>Schaden stabil</t>
        </is>
      </c>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row>
    <row r="861">
      <c r="A861" t="b">
        <v>1</v>
      </c>
      <c r="B861" t="n">
        <v>765</v>
      </c>
      <c r="C861" t="inlineStr">
        <is>
          <t>L-1520-315457872</t>
        </is>
      </c>
      <c r="D861" t="inlineStr">
        <is>
          <t>1066929327</t>
        </is>
      </c>
      <c r="E861" t="inlineStr">
        <is>
          <t>Aaf</t>
        </is>
      </c>
      <c r="F861" t="inlineStr">
        <is>
          <t>https://portal.dnb.de/opac.htm?method=simpleSearch&amp;cqlMode=true&amp;query=idn%3D1066929327</t>
        </is>
      </c>
      <c r="G861" t="inlineStr">
        <is>
          <t>III 73, 35</t>
        </is>
      </c>
      <c r="H861" t="inlineStr">
        <is>
          <t>III 73, 35</t>
        </is>
      </c>
      <c r="I861" t="inlineStr">
        <is>
          <t>X</t>
        </is>
      </c>
      <c r="J861" t="inlineStr">
        <is>
          <t>Gewebeeinband</t>
        </is>
      </c>
      <c r="K861" t="inlineStr">
        <is>
          <t>bis 25 cm</t>
        </is>
      </c>
      <c r="L861" t="inlineStr"/>
      <c r="M861" t="inlineStr">
        <is>
          <t>hohler Rücken, welliger Buchblock</t>
        </is>
      </c>
      <c r="N861" t="inlineStr"/>
      <c r="O861" t="inlineStr"/>
      <c r="P861" t="inlineStr"/>
      <c r="Q861" t="n">
        <v>0</v>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n">
        <v>0</v>
      </c>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row>
    <row r="862">
      <c r="A862" t="b">
        <v>0</v>
      </c>
      <c r="B862" t="inlineStr"/>
      <c r="C862" t="inlineStr"/>
      <c r="D862" t="inlineStr"/>
      <c r="E862" t="inlineStr"/>
      <c r="F862" t="inlineStr"/>
      <c r="G862" t="inlineStr">
        <is>
          <t>III 73, 36</t>
        </is>
      </c>
      <c r="H862" t="inlineStr"/>
      <c r="I862" t="inlineStr">
        <is>
          <t>X</t>
        </is>
      </c>
      <c r="J862" t="inlineStr">
        <is>
          <t>Ledereinband</t>
        </is>
      </c>
      <c r="K862" t="inlineStr">
        <is>
          <t>bis 25 cm</t>
        </is>
      </c>
      <c r="L862" t="inlineStr">
        <is>
          <t>80° bis 110°, einseitig digitalisierbar?</t>
        </is>
      </c>
      <c r="M862" t="inlineStr">
        <is>
          <t>hohler Rücken, Schrift bis in den Falz</t>
        </is>
      </c>
      <c r="N862" t="inlineStr"/>
      <c r="O862" t="inlineStr"/>
      <c r="P862" t="inlineStr">
        <is>
          <t>Signaturfahne austauschen</t>
        </is>
      </c>
      <c r="Q862" t="n">
        <v>0</v>
      </c>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n">
        <v>0</v>
      </c>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row>
    <row r="863">
      <c r="A863" t="b">
        <v>1</v>
      </c>
      <c r="B863" t="n">
        <v>766</v>
      </c>
      <c r="C863" t="inlineStr">
        <is>
          <t>L-1520-315335866</t>
        </is>
      </c>
      <c r="D863" t="inlineStr">
        <is>
          <t>1066878196</t>
        </is>
      </c>
      <c r="E863" t="inlineStr">
        <is>
          <t>Aaf</t>
        </is>
      </c>
      <c r="F863" t="inlineStr">
        <is>
          <t>https://portal.dnb.de/opac.htm?method=simpleSearch&amp;cqlMode=true&amp;query=idn%3D1066878196</t>
        </is>
      </c>
      <c r="G863" t="inlineStr">
        <is>
          <t>III 73, 37</t>
        </is>
      </c>
      <c r="H863" t="inlineStr">
        <is>
          <t>III 73, 37</t>
        </is>
      </c>
      <c r="I863" t="inlineStr">
        <is>
          <t>X</t>
        </is>
      </c>
      <c r="J863" t="inlineStr">
        <is>
          <t>Halbledereinband, Schließen, erhabene Buchbeschläge</t>
        </is>
      </c>
      <c r="K863" t="inlineStr">
        <is>
          <t>bis 25 cm</t>
        </is>
      </c>
      <c r="L863" t="inlineStr">
        <is>
          <t>80° bis 110°, einseitig digitalisierbar?</t>
        </is>
      </c>
      <c r="M863" t="inlineStr">
        <is>
          <t>hohler Rücken</t>
        </is>
      </c>
      <c r="N863" t="inlineStr"/>
      <c r="O863" t="inlineStr">
        <is>
          <t>Buchschuh</t>
        </is>
      </c>
      <c r="P863" t="inlineStr">
        <is>
          <t>Nein, Signaturfahne austauschen</t>
        </is>
      </c>
      <c r="Q863" t="n">
        <v>0</v>
      </c>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n">
        <v>0</v>
      </c>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row>
    <row r="864">
      <c r="A864" t="b">
        <v>1</v>
      </c>
      <c r="B864" t="n">
        <v>767</v>
      </c>
      <c r="C864" t="inlineStr">
        <is>
          <t>L-1520-315464259</t>
        </is>
      </c>
      <c r="D864" t="inlineStr">
        <is>
          <t>1066936382</t>
        </is>
      </c>
      <c r="E864" t="inlineStr">
        <is>
          <t>Aaf</t>
        </is>
      </c>
      <c r="F864" t="inlineStr">
        <is>
          <t>https://portal.dnb.de/opac.htm?method=simpleSearch&amp;cqlMode=true&amp;query=idn%3D1066936382</t>
        </is>
      </c>
      <c r="G864" t="inlineStr">
        <is>
          <t>III 73, 38</t>
        </is>
      </c>
      <c r="H864" t="inlineStr">
        <is>
          <t>III 73, 38</t>
        </is>
      </c>
      <c r="I864" t="inlineStr">
        <is>
          <t>X</t>
        </is>
      </c>
      <c r="J864" t="inlineStr">
        <is>
          <t>Ledereinband</t>
        </is>
      </c>
      <c r="K864" t="inlineStr">
        <is>
          <t>bis 25 cm</t>
        </is>
      </c>
      <c r="L864" t="inlineStr">
        <is>
          <t>80° bis 110°, einseitig digitalisierbar?</t>
        </is>
      </c>
      <c r="M864" t="inlineStr">
        <is>
          <t>hohler Rücken, erhabene Illuminationen</t>
        </is>
      </c>
      <c r="N864" t="inlineStr">
        <is>
          <t>nicht auflegen</t>
        </is>
      </c>
      <c r="O864" t="inlineStr">
        <is>
          <t>Kassette</t>
        </is>
      </c>
      <c r="P864" t="inlineStr">
        <is>
          <t>Nein</t>
        </is>
      </c>
      <c r="Q864" t="n">
        <v>0</v>
      </c>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n">
        <v>0</v>
      </c>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row>
    <row r="865">
      <c r="A865" t="b">
        <v>1</v>
      </c>
      <c r="B865" t="n">
        <v>768</v>
      </c>
      <c r="C865" t="inlineStr">
        <is>
          <t>L-1521-315300833</t>
        </is>
      </c>
      <c r="D865" t="inlineStr">
        <is>
          <t>106684092X</t>
        </is>
      </c>
      <c r="E865" t="inlineStr">
        <is>
          <t>Aaf</t>
        </is>
      </c>
      <c r="F865" t="inlineStr">
        <is>
          <t>https://portal.dnb.de/opac.htm?method=simpleSearch&amp;cqlMode=true&amp;query=idn%3D106684092X</t>
        </is>
      </c>
      <c r="G865" t="inlineStr">
        <is>
          <t>III 73, 39</t>
        </is>
      </c>
      <c r="H865" t="inlineStr">
        <is>
          <t>III 73, 39</t>
        </is>
      </c>
      <c r="I865" t="inlineStr">
        <is>
          <t>X</t>
        </is>
      </c>
      <c r="J865" t="inlineStr">
        <is>
          <t>Pergamentband</t>
        </is>
      </c>
      <c r="K865" t="inlineStr">
        <is>
          <t>bis 35 cm</t>
        </is>
      </c>
      <c r="L865" t="inlineStr">
        <is>
          <t>180°</t>
        </is>
      </c>
      <c r="M865" t="inlineStr">
        <is>
          <t>hohler Rücken, Einband mit Schutz- oder Stoßkanten</t>
        </is>
      </c>
      <c r="N865" t="inlineStr"/>
      <c r="O865" t="inlineStr"/>
      <c r="P865" t="inlineStr"/>
      <c r="Q865" t="n">
        <v>0</v>
      </c>
      <c r="R865" t="inlineStr"/>
      <c r="S865" t="inlineStr"/>
      <c r="T865" t="inlineStr"/>
      <c r="U865" t="inlineStr"/>
      <c r="V865" t="inlineStr"/>
      <c r="W865" t="inlineStr"/>
      <c r="X865" t="inlineStr"/>
      <c r="Y865" t="inlineStr"/>
      <c r="Z865" t="inlineStr"/>
      <c r="AA865" t="inlineStr">
        <is>
          <t>Pg</t>
        </is>
      </c>
      <c r="AB865" t="inlineStr"/>
      <c r="AC865" t="inlineStr">
        <is>
          <t>x</t>
        </is>
      </c>
      <c r="AD865" t="inlineStr">
        <is>
          <t>h/E</t>
        </is>
      </c>
      <c r="AE865" t="inlineStr">
        <is>
          <t>x</t>
        </is>
      </c>
      <c r="AF865" t="inlineStr"/>
      <c r="AG865" t="inlineStr"/>
      <c r="AH865" t="inlineStr"/>
      <c r="AI865" t="inlineStr"/>
      <c r="AJ865" t="inlineStr">
        <is>
          <t>Pa</t>
        </is>
      </c>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is>
          <t>180</t>
        </is>
      </c>
      <c r="AY865" t="inlineStr"/>
      <c r="AZ865" t="inlineStr"/>
      <c r="BA865" t="inlineStr"/>
      <c r="BB865" t="inlineStr">
        <is>
          <t>n</t>
        </is>
      </c>
      <c r="BC865" t="n">
        <v>0</v>
      </c>
      <c r="BD865" t="inlineStr"/>
      <c r="BE865" t="inlineStr"/>
      <c r="BF865" t="inlineStr"/>
      <c r="BG865" t="inlineStr"/>
      <c r="BH865" t="inlineStr"/>
      <c r="BI865" t="inlineStr"/>
      <c r="BJ865" t="inlineStr"/>
      <c r="BK865" t="inlineStr">
        <is>
          <t>Rest des Klemmeinbandes steht bei GF (in Mappe) hätte aber bei NF von Höhe her Platz (Regalboden ist allerdings mehr als voll)</t>
        </is>
      </c>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row>
    <row r="866">
      <c r="A866" t="b">
        <v>1</v>
      </c>
      <c r="B866" t="n">
        <v>769</v>
      </c>
      <c r="C866" t="inlineStr">
        <is>
          <t>L-1531-315469765</t>
        </is>
      </c>
      <c r="D866" t="inlineStr">
        <is>
          <t>1066942129</t>
        </is>
      </c>
      <c r="E866" t="inlineStr">
        <is>
          <t>Aaf</t>
        </is>
      </c>
      <c r="F866" t="inlineStr">
        <is>
          <t>https://portal.dnb.de/opac.htm?method=simpleSearch&amp;cqlMode=true&amp;query=idn%3D1066942129</t>
        </is>
      </c>
      <c r="G866" t="inlineStr">
        <is>
          <t>III 73, 40</t>
        </is>
      </c>
      <c r="H866" t="inlineStr">
        <is>
          <t>III 73, 40</t>
        </is>
      </c>
      <c r="I866" t="inlineStr">
        <is>
          <t>X</t>
        </is>
      </c>
      <c r="J866" t="inlineStr">
        <is>
          <t>Pergamentband, Schließen, erhabene Buchbeschläge</t>
        </is>
      </c>
      <c r="K866" t="inlineStr">
        <is>
          <t>bis 25 cm</t>
        </is>
      </c>
      <c r="L866" t="inlineStr">
        <is>
          <t>80° bis 110°, einseitig digitalisierbar?</t>
        </is>
      </c>
      <c r="M866" t="inlineStr">
        <is>
          <t>hohler Rücken, Einband mit Schutz- oder Stoßkanten</t>
        </is>
      </c>
      <c r="N866" t="inlineStr"/>
      <c r="O866" t="inlineStr">
        <is>
          <t>Kassette im Schuber</t>
        </is>
      </c>
      <c r="P866" t="inlineStr">
        <is>
          <t>Nein</t>
        </is>
      </c>
      <c r="Q866" t="n">
        <v>0</v>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n">
        <v>0</v>
      </c>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row>
    <row r="867">
      <c r="A867" t="b">
        <v>1</v>
      </c>
      <c r="B867" t="n">
        <v>812</v>
      </c>
      <c r="C867" t="inlineStr">
        <is>
          <t>L-1543-156070618</t>
        </is>
      </c>
      <c r="D867" t="inlineStr">
        <is>
          <t>994511248</t>
        </is>
      </c>
      <c r="E867" t="inlineStr">
        <is>
          <t>Aal</t>
        </is>
      </c>
      <c r="F867" t="inlineStr">
        <is>
          <t>https://portal.dnb.de/opac.htm?method=simpleSearch&amp;cqlMode=true&amp;query=idn%3D994511248</t>
        </is>
      </c>
      <c r="G867" t="inlineStr">
        <is>
          <t>III 73, 40 a</t>
        </is>
      </c>
      <c r="H867" t="inlineStr">
        <is>
          <t>III 73, 40 a</t>
        </is>
      </c>
      <c r="I867" t="inlineStr">
        <is>
          <t>X</t>
        </is>
      </c>
      <c r="J867" t="inlineStr">
        <is>
          <t>Ledereinband</t>
        </is>
      </c>
      <c r="K867" t="inlineStr">
        <is>
          <t>bis 25 cm</t>
        </is>
      </c>
      <c r="L867" t="inlineStr">
        <is>
          <t>80° bis 110°, einseitig digitalisierbar?</t>
        </is>
      </c>
      <c r="M867" t="inlineStr">
        <is>
          <t>fester Rücken mit Schmuckprägung, welliger Buchblock</t>
        </is>
      </c>
      <c r="N867" t="inlineStr"/>
      <c r="O867" t="inlineStr">
        <is>
          <t xml:space="preserve">Papierumschlag </t>
        </is>
      </c>
      <c r="P867" t="inlineStr">
        <is>
          <t>Ja</t>
        </is>
      </c>
      <c r="Q867" t="n">
        <v>0</v>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n">
        <v>0</v>
      </c>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row>
    <row r="868">
      <c r="A868" t="b">
        <v>0</v>
      </c>
      <c r="B868" t="n">
        <v>814</v>
      </c>
      <c r="C868" t="inlineStr">
        <is>
          <t>L-1529-177064625</t>
        </is>
      </c>
      <c r="D868" t="inlineStr">
        <is>
          <t>1002339278</t>
        </is>
      </c>
      <c r="E868" t="inlineStr"/>
      <c r="F868" t="inlineStr">
        <is>
          <t>https://portal.dnb.de/opac.htm?method=simpleSearch&amp;cqlMode=true&amp;query=idn%3D1002339278</t>
        </is>
      </c>
      <c r="G868" t="inlineStr">
        <is>
          <t>III 73, 40 b</t>
        </is>
      </c>
      <c r="H868" t="inlineStr"/>
      <c r="I868" t="inlineStr"/>
      <c r="J868" t="inlineStr">
        <is>
          <t>Ledereinband, Schließen, erhabene Buchbeschläge</t>
        </is>
      </c>
      <c r="K868" t="inlineStr">
        <is>
          <t>bis 25 cm</t>
        </is>
      </c>
      <c r="L868" t="inlineStr">
        <is>
          <t>nur sehr geringer Öffnungswinkel</t>
        </is>
      </c>
      <c r="M868" t="inlineStr">
        <is>
          <t>fester Rücken mit Schmuckprägung, welliger Buchblock</t>
        </is>
      </c>
      <c r="N868" t="inlineStr"/>
      <c r="O868" t="inlineStr">
        <is>
          <t>Kassette</t>
        </is>
      </c>
      <c r="P868" t="inlineStr">
        <is>
          <t>Nein</t>
        </is>
      </c>
      <c r="Q868" t="n">
        <v>0</v>
      </c>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n">
        <v>0</v>
      </c>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row>
    <row r="869">
      <c r="A869" t="b">
        <v>1</v>
      </c>
      <c r="B869" t="inlineStr"/>
      <c r="C869" t="inlineStr">
        <is>
          <t>L-1524-786237503</t>
        </is>
      </c>
      <c r="D869" t="inlineStr">
        <is>
          <t>1263572855</t>
        </is>
      </c>
      <c r="E869" t="inlineStr">
        <is>
          <t>Qd</t>
        </is>
      </c>
      <c r="F869" t="inlineStr"/>
      <c r="G869" t="inlineStr">
        <is>
          <t>III 73, 40 b</t>
        </is>
      </c>
      <c r="H869" t="inlineStr">
        <is>
          <t>III 73, 40 b</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row>
    <row r="870">
      <c r="A870" t="b">
        <v>0</v>
      </c>
      <c r="B870" t="n">
        <v>813</v>
      </c>
      <c r="C870" t="inlineStr">
        <is>
          <t>L-1524-154740756</t>
        </is>
      </c>
      <c r="D870" t="inlineStr">
        <is>
          <t>994215738</t>
        </is>
      </c>
      <c r="E870" t="inlineStr"/>
      <c r="F870" t="inlineStr">
        <is>
          <t>https://portal.dnb.de/opac.htm?method=simpleSearch&amp;cqlMode=true&amp;query=idn%3D994215738</t>
        </is>
      </c>
      <c r="G870" t="inlineStr">
        <is>
          <t>III 73, 40 b (angebundenes Werk)</t>
        </is>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n">
        <v>0</v>
      </c>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row>
    <row r="871">
      <c r="A871" t="b">
        <v>1</v>
      </c>
      <c r="B871" t="n">
        <v>770</v>
      </c>
      <c r="C871" t="inlineStr">
        <is>
          <t>L-1531-315463600</t>
        </is>
      </c>
      <c r="D871" t="inlineStr">
        <is>
          <t>1066935661</t>
        </is>
      </c>
      <c r="E871" t="inlineStr">
        <is>
          <t>Aaf</t>
        </is>
      </c>
      <c r="F871" t="inlineStr">
        <is>
          <t>https://portal.dnb.de/opac.htm?method=simpleSearch&amp;cqlMode=true&amp;query=idn%3D1066935661</t>
        </is>
      </c>
      <c r="G871" t="inlineStr">
        <is>
          <t>III 73, 41</t>
        </is>
      </c>
      <c r="H871" t="inlineStr">
        <is>
          <t>III 73, 41</t>
        </is>
      </c>
      <c r="I871" t="inlineStr">
        <is>
          <t>X</t>
        </is>
      </c>
      <c r="J871" t="inlineStr">
        <is>
          <t>Ledereinband</t>
        </is>
      </c>
      <c r="K871" t="inlineStr">
        <is>
          <t>bis 25 cm</t>
        </is>
      </c>
      <c r="L871" t="inlineStr">
        <is>
          <t>180°</t>
        </is>
      </c>
      <c r="M871" t="inlineStr">
        <is>
          <t>hohler Rücken</t>
        </is>
      </c>
      <c r="N871" t="inlineStr"/>
      <c r="O871" t="inlineStr"/>
      <c r="P871" t="inlineStr">
        <is>
          <t>Signaturfahne austauschen</t>
        </is>
      </c>
      <c r="Q871" t="n">
        <v>0</v>
      </c>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n">
        <v>0</v>
      </c>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row>
    <row r="872">
      <c r="A872" t="b">
        <v>1</v>
      </c>
      <c r="B872" t="n">
        <v>771</v>
      </c>
      <c r="C872" t="inlineStr">
        <is>
          <t>L-1536-315464526</t>
        </is>
      </c>
      <c r="D872" t="inlineStr">
        <is>
          <t>1066936692</t>
        </is>
      </c>
      <c r="E872" t="inlineStr">
        <is>
          <t>Aaf</t>
        </is>
      </c>
      <c r="F872" t="inlineStr">
        <is>
          <t>https://portal.dnb.de/opac.htm?method=simpleSearch&amp;cqlMode=true&amp;query=idn%3D1066936692</t>
        </is>
      </c>
      <c r="G872" t="inlineStr">
        <is>
          <t>III 73, 42</t>
        </is>
      </c>
      <c r="H872" t="inlineStr">
        <is>
          <t>III 73, 42</t>
        </is>
      </c>
      <c r="I872" t="inlineStr">
        <is>
          <t>X</t>
        </is>
      </c>
      <c r="J872" t="inlineStr">
        <is>
          <t>Ledereinband</t>
        </is>
      </c>
      <c r="K872" t="inlineStr">
        <is>
          <t>bis 35 cm</t>
        </is>
      </c>
      <c r="L872" t="inlineStr">
        <is>
          <t>180°</t>
        </is>
      </c>
      <c r="M872" t="inlineStr">
        <is>
          <t>fester Rücken mit Schmuckprägung</t>
        </is>
      </c>
      <c r="N872" t="inlineStr"/>
      <c r="O872" t="inlineStr">
        <is>
          <t xml:space="preserve">Papierumschlag </t>
        </is>
      </c>
      <c r="P872" t="inlineStr">
        <is>
          <t>Ja</t>
        </is>
      </c>
      <c r="Q872" t="n">
        <v>0</v>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n">
        <v>0</v>
      </c>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row>
    <row r="873">
      <c r="A873" t="b">
        <v>1</v>
      </c>
      <c r="B873" t="n">
        <v>815</v>
      </c>
      <c r="C873" t="inlineStr">
        <is>
          <t>L-1535-158504658</t>
        </is>
      </c>
      <c r="D873" t="inlineStr">
        <is>
          <t>995009910</t>
        </is>
      </c>
      <c r="E873" t="inlineStr">
        <is>
          <t>Aal</t>
        </is>
      </c>
      <c r="F873" t="inlineStr">
        <is>
          <t>https://portal.dnb.de/opac.htm?method=simpleSearch&amp;cqlMode=true&amp;query=idn%3D995009910</t>
        </is>
      </c>
      <c r="G873" t="inlineStr">
        <is>
          <t>III 73, 42 a</t>
        </is>
      </c>
      <c r="H873" t="inlineStr">
        <is>
          <t>III 73, 42 a</t>
        </is>
      </c>
      <c r="I873" t="inlineStr">
        <is>
          <t>X</t>
        </is>
      </c>
      <c r="J873" t="inlineStr">
        <is>
          <t>Ledereinband</t>
        </is>
      </c>
      <c r="K873" t="inlineStr">
        <is>
          <t>bis 35 cm</t>
        </is>
      </c>
      <c r="L873" t="inlineStr">
        <is>
          <t>180°</t>
        </is>
      </c>
      <c r="M873" t="inlineStr">
        <is>
          <t>fester Rücken mit Schmuckprägung, gefaltete Blätter, welliger Buchblock</t>
        </is>
      </c>
      <c r="N873" t="inlineStr"/>
      <c r="O873" t="inlineStr">
        <is>
          <t xml:space="preserve">Papierumschlag </t>
        </is>
      </c>
      <c r="P873" t="inlineStr">
        <is>
          <t>Ja</t>
        </is>
      </c>
      <c r="Q873" t="n">
        <v>1</v>
      </c>
      <c r="R873" t="inlineStr"/>
      <c r="S873" t="inlineStr"/>
      <c r="T873" t="inlineStr"/>
      <c r="U873" t="inlineStr"/>
      <c r="V873" t="inlineStr"/>
      <c r="W873" t="inlineStr"/>
      <c r="X873" t="inlineStr"/>
      <c r="Y873" t="inlineStr"/>
      <c r="Z873" t="inlineStr"/>
      <c r="AA873" t="inlineStr">
        <is>
          <t>L</t>
        </is>
      </c>
      <c r="AB873" t="inlineStr"/>
      <c r="AC873" t="inlineStr"/>
      <c r="AD873" t="inlineStr">
        <is>
          <t>f/V</t>
        </is>
      </c>
      <c r="AE873" t="inlineStr"/>
      <c r="AF873" t="inlineStr"/>
      <c r="AG873" t="inlineStr"/>
      <c r="AH873" t="inlineStr"/>
      <c r="AI873" t="inlineStr"/>
      <c r="AJ873" t="inlineStr">
        <is>
          <t>Pa</t>
        </is>
      </c>
      <c r="AK873" t="inlineStr"/>
      <c r="AL873" t="inlineStr"/>
      <c r="AM873" t="inlineStr"/>
      <c r="AN873" t="inlineStr"/>
      <c r="AO873" t="inlineStr"/>
      <c r="AP873" t="inlineStr"/>
      <c r="AQ873" t="inlineStr">
        <is>
          <t>x</t>
        </is>
      </c>
      <c r="AR873" t="inlineStr">
        <is>
          <t>B: 22x33
F: 34x33</t>
        </is>
      </c>
      <c r="AS873" t="inlineStr"/>
      <c r="AT873" t="inlineStr"/>
      <c r="AU873" t="inlineStr"/>
      <c r="AV873" t="inlineStr"/>
      <c r="AW873" t="inlineStr"/>
      <c r="AX873" t="inlineStr">
        <is>
          <t>110</t>
        </is>
      </c>
      <c r="AY873" t="inlineStr"/>
      <c r="AZ873" t="inlineStr"/>
      <c r="BA873" t="inlineStr">
        <is>
          <t>x</t>
        </is>
      </c>
      <c r="BB873" t="inlineStr">
        <is>
          <t>n</t>
        </is>
      </c>
      <c r="BC873" t="n">
        <v>0</v>
      </c>
      <c r="BD873" t="inlineStr"/>
      <c r="BE873" t="inlineStr"/>
      <c r="BF873" t="inlineStr"/>
      <c r="BG873" t="inlineStr"/>
      <c r="BH873" t="inlineStr"/>
      <c r="BI873" t="inlineStr">
        <is>
          <t>x sauer</t>
        </is>
      </c>
      <c r="BJ873" t="inlineStr">
        <is>
          <t>x</t>
        </is>
      </c>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row>
    <row r="874">
      <c r="A874" t="b">
        <v>1</v>
      </c>
      <c r="B874" t="n">
        <v>816</v>
      </c>
      <c r="C874" t="inlineStr">
        <is>
          <t>L-1549-15411684X</t>
        </is>
      </c>
      <c r="D874" t="inlineStr">
        <is>
          <t>993976174</t>
        </is>
      </c>
      <c r="E874" t="inlineStr">
        <is>
          <t>Aal</t>
        </is>
      </c>
      <c r="F874" t="inlineStr">
        <is>
          <t>https://portal.dnb.de/opac.htm?method=simpleSearch&amp;cqlMode=true&amp;query=idn%3D993976174</t>
        </is>
      </c>
      <c r="G874" t="inlineStr">
        <is>
          <t>III 73, 42/b</t>
        </is>
      </c>
      <c r="H874" t="inlineStr">
        <is>
          <t>III 73, 42/b</t>
        </is>
      </c>
      <c r="I874" t="inlineStr">
        <is>
          <t>X</t>
        </is>
      </c>
      <c r="J874" t="inlineStr">
        <is>
          <t>Gewebeeinband</t>
        </is>
      </c>
      <c r="K874" t="inlineStr">
        <is>
          <t>bis 25 cm</t>
        </is>
      </c>
      <c r="L874" t="inlineStr">
        <is>
          <t>180°</t>
        </is>
      </c>
      <c r="M874" t="inlineStr">
        <is>
          <t>hohler Rücken, welliger Buchblock</t>
        </is>
      </c>
      <c r="N874" t="inlineStr"/>
      <c r="O874" t="inlineStr"/>
      <c r="P874" t="inlineStr"/>
      <c r="Q874" t="n">
        <v>2</v>
      </c>
      <c r="R874" t="inlineStr"/>
      <c r="S874" t="inlineStr"/>
      <c r="T874" t="inlineStr"/>
      <c r="U874" t="inlineStr"/>
      <c r="V874" t="inlineStr"/>
      <c r="W874" t="inlineStr"/>
      <c r="X874" t="inlineStr"/>
      <c r="Y874" t="inlineStr"/>
      <c r="Z874" t="inlineStr"/>
      <c r="AA874" t="inlineStr">
        <is>
          <t>G</t>
        </is>
      </c>
      <c r="AB874" t="inlineStr">
        <is>
          <t>x</t>
        </is>
      </c>
      <c r="AC874" t="inlineStr"/>
      <c r="AD874" t="inlineStr">
        <is>
          <t>h/E</t>
        </is>
      </c>
      <c r="AE874" t="inlineStr"/>
      <c r="AF874" t="inlineStr"/>
      <c r="AG874" t="inlineStr"/>
      <c r="AH874" t="inlineStr"/>
      <c r="AI874" t="inlineStr"/>
      <c r="AJ874" t="inlineStr">
        <is>
          <t>Pa</t>
        </is>
      </c>
      <c r="AK874" t="inlineStr">
        <is>
          <t>x</t>
        </is>
      </c>
      <c r="AL874" t="inlineStr"/>
      <c r="AM874" t="inlineStr"/>
      <c r="AN874" t="inlineStr"/>
      <c r="AO874" t="inlineStr"/>
      <c r="AP874" t="inlineStr"/>
      <c r="AQ874" t="inlineStr"/>
      <c r="AR874" t="inlineStr"/>
      <c r="AS874" t="inlineStr"/>
      <c r="AT874" t="inlineStr"/>
      <c r="AU874" t="inlineStr"/>
      <c r="AV874" t="inlineStr"/>
      <c r="AW874" t="inlineStr"/>
      <c r="AX874" t="inlineStr">
        <is>
          <t>110</t>
        </is>
      </c>
      <c r="AY874" t="inlineStr"/>
      <c r="AZ874" t="inlineStr"/>
      <c r="BA874" t="inlineStr"/>
      <c r="BB874" t="inlineStr">
        <is>
          <t>n</t>
        </is>
      </c>
      <c r="BC874" t="n">
        <v>0</v>
      </c>
      <c r="BD874" t="inlineStr"/>
      <c r="BE874" t="inlineStr"/>
      <c r="BF874" t="inlineStr"/>
      <c r="BG874" t="inlineStr"/>
      <c r="BH874" t="inlineStr"/>
      <c r="BI874" t="inlineStr"/>
      <c r="BJ874" t="inlineStr"/>
      <c r="BK874" t="inlineStr">
        <is>
          <t>Schaden stabil</t>
        </is>
      </c>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row>
    <row r="875">
      <c r="A875" t="b">
        <v>1</v>
      </c>
      <c r="B875" t="n">
        <v>772</v>
      </c>
      <c r="C875" t="inlineStr">
        <is>
          <t>L-1539-154002895</t>
        </is>
      </c>
      <c r="D875" t="inlineStr">
        <is>
          <t>993914640</t>
        </is>
      </c>
      <c r="E875" t="inlineStr">
        <is>
          <t>Aal</t>
        </is>
      </c>
      <c r="F875" t="inlineStr">
        <is>
          <t>https://portal.dnb.de/opac.htm?method=simpleSearch&amp;cqlMode=true&amp;query=idn%3D993914640</t>
        </is>
      </c>
      <c r="G875" t="inlineStr">
        <is>
          <t>III 73, 43</t>
        </is>
      </c>
      <c r="H875" t="inlineStr">
        <is>
          <t>III 73, 43</t>
        </is>
      </c>
      <c r="I875" t="inlineStr"/>
      <c r="J875" t="inlineStr"/>
      <c r="K875" t="inlineStr">
        <is>
          <t>bis 42 cm</t>
        </is>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is>
          <t>HD</t>
        </is>
      </c>
      <c r="AB875" t="inlineStr">
        <is>
          <t>x</t>
        </is>
      </c>
      <c r="AC875" t="inlineStr"/>
      <c r="AD875" t="inlineStr">
        <is>
          <t>f/V</t>
        </is>
      </c>
      <c r="AE875" t="inlineStr"/>
      <c r="AF875" t="inlineStr"/>
      <c r="AG875" t="inlineStr"/>
      <c r="AH875" t="inlineStr"/>
      <c r="AI875" t="inlineStr">
        <is>
          <t>x</t>
        </is>
      </c>
      <c r="AJ875" t="inlineStr">
        <is>
          <t>Pa</t>
        </is>
      </c>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is>
          <t>80</t>
        </is>
      </c>
      <c r="AY875" t="inlineStr"/>
      <c r="AZ875" t="inlineStr"/>
      <c r="BA875" t="inlineStr"/>
      <c r="BB875" t="inlineStr">
        <is>
          <t>n</t>
        </is>
      </c>
      <c r="BC875" t="n">
        <v>0</v>
      </c>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row>
    <row r="876">
      <c r="A876" t="b">
        <v>1</v>
      </c>
      <c r="B876" t="n">
        <v>773</v>
      </c>
      <c r="C876" t="inlineStr">
        <is>
          <t>L-1542-315456256</t>
        </is>
      </c>
      <c r="D876" t="inlineStr">
        <is>
          <t>1066927502</t>
        </is>
      </c>
      <c r="E876" t="inlineStr">
        <is>
          <t>Aaf</t>
        </is>
      </c>
      <c r="F876" t="inlineStr">
        <is>
          <t>https://portal.dnb.de/opac.htm?method=simpleSearch&amp;cqlMode=true&amp;query=idn%3D1066927502</t>
        </is>
      </c>
      <c r="G876" t="inlineStr">
        <is>
          <t>III 73, 44</t>
        </is>
      </c>
      <c r="H876" t="inlineStr">
        <is>
          <t>III 73, 44</t>
        </is>
      </c>
      <c r="I876" t="inlineStr">
        <is>
          <t>X</t>
        </is>
      </c>
      <c r="J876" t="inlineStr">
        <is>
          <t>Gewebeeinband</t>
        </is>
      </c>
      <c r="K876" t="inlineStr">
        <is>
          <t>bis 25 cm</t>
        </is>
      </c>
      <c r="L876" t="inlineStr">
        <is>
          <t>80° bis 110°, einseitig digitalisierbar?</t>
        </is>
      </c>
      <c r="M876" t="inlineStr">
        <is>
          <t>hohler Rücken, welliger Buchblock</t>
        </is>
      </c>
      <c r="N876" t="inlineStr"/>
      <c r="O876" t="inlineStr"/>
      <c r="P876" t="inlineStr">
        <is>
          <t>Signaturfahne austauschen</t>
        </is>
      </c>
      <c r="Q876" t="n">
        <v>0</v>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n">
        <v>0</v>
      </c>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row>
    <row r="877">
      <c r="A877" t="b">
        <v>0</v>
      </c>
      <c r="B877" t="n">
        <v>774</v>
      </c>
      <c r="C877" t="inlineStr">
        <is>
          <t>L-1544-315208775</t>
        </is>
      </c>
      <c r="D877" t="inlineStr">
        <is>
          <t>1066787379</t>
        </is>
      </c>
      <c r="E877" t="inlineStr"/>
      <c r="F877" t="inlineStr">
        <is>
          <t>https://portal.dnb.de/opac.htm?method=simpleSearch&amp;cqlMode=true&amp;query=idn%3D1066787379</t>
        </is>
      </c>
      <c r="G877" t="inlineStr">
        <is>
          <t>III 73, 45</t>
        </is>
      </c>
      <c r="H877" t="inlineStr"/>
      <c r="I877" t="inlineStr">
        <is>
          <t>X</t>
        </is>
      </c>
      <c r="J877" t="inlineStr">
        <is>
          <t>Ledereinband, Schließen, erhabene Buchbeschläge</t>
        </is>
      </c>
      <c r="K877" t="inlineStr">
        <is>
          <t>bis 25 cm</t>
        </is>
      </c>
      <c r="L877" t="inlineStr">
        <is>
          <t>80° bis 110°, einseitig digitalisierbar?</t>
        </is>
      </c>
      <c r="M877" t="inlineStr">
        <is>
          <t>hohler Rücken, Schrift bis in den Falz</t>
        </is>
      </c>
      <c r="N877" t="inlineStr"/>
      <c r="O877" t="inlineStr"/>
      <c r="P877" t="inlineStr">
        <is>
          <t>Signaturfahne austauschen</t>
        </is>
      </c>
      <c r="Q877" t="n">
        <v>1</v>
      </c>
      <c r="R877" t="inlineStr"/>
      <c r="S877" t="inlineStr"/>
      <c r="T877" t="inlineStr"/>
      <c r="U877" t="inlineStr"/>
      <c r="V877" t="inlineStr"/>
      <c r="W877" t="inlineStr"/>
      <c r="X877" t="inlineStr"/>
      <c r="Y877" t="inlineStr"/>
      <c r="Z877" t="inlineStr">
        <is>
          <t>x</t>
        </is>
      </c>
      <c r="AA877" t="inlineStr">
        <is>
          <t>L</t>
        </is>
      </c>
      <c r="AB877" t="inlineStr"/>
      <c r="AC877" t="inlineStr"/>
      <c r="AD877" t="inlineStr">
        <is>
          <t>h/E</t>
        </is>
      </c>
      <c r="AE877" t="inlineStr"/>
      <c r="AF877" t="inlineStr"/>
      <c r="AG877" t="inlineStr"/>
      <c r="AH877" t="inlineStr"/>
      <c r="AI877" t="inlineStr"/>
      <c r="AJ877" t="inlineStr">
        <is>
          <t>Pa</t>
        </is>
      </c>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is>
          <t>110</t>
        </is>
      </c>
      <c r="AY877" t="inlineStr"/>
      <c r="AZ877" t="inlineStr"/>
      <c r="BA877" t="inlineStr"/>
      <c r="BB877" t="inlineStr">
        <is>
          <t>ja vor</t>
        </is>
      </c>
      <c r="BC877" t="n">
        <v>0.5</v>
      </c>
      <c r="BD877" t="inlineStr"/>
      <c r="BE877" t="inlineStr"/>
      <c r="BF877" t="inlineStr"/>
      <c r="BG877" t="inlineStr"/>
      <c r="BH877" t="inlineStr"/>
      <c r="BI877" t="inlineStr"/>
      <c r="BJ877" t="inlineStr"/>
      <c r="BK877" t="inlineStr"/>
      <c r="BL877" t="inlineStr"/>
      <c r="BM877" t="inlineStr"/>
      <c r="BN877" t="inlineStr">
        <is>
          <t>x</t>
        </is>
      </c>
      <c r="BO877" t="inlineStr">
        <is>
          <t>x</t>
        </is>
      </c>
      <c r="BP877" t="inlineStr">
        <is>
          <t>x</t>
        </is>
      </c>
      <c r="BQ877" t="inlineStr"/>
      <c r="BR877" t="inlineStr"/>
      <c r="BS877" t="inlineStr"/>
      <c r="BT877" t="inlineStr"/>
      <c r="BU877" t="inlineStr"/>
      <c r="BV877" t="inlineStr"/>
      <c r="BW877" t="inlineStr"/>
      <c r="BX877" t="inlineStr"/>
      <c r="BY877" t="inlineStr"/>
      <c r="BZ877" t="inlineStr"/>
      <c r="CA877" t="n">
        <v>0.5</v>
      </c>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row>
    <row r="878">
      <c r="A878" t="b">
        <v>1</v>
      </c>
      <c r="B878" t="inlineStr"/>
      <c r="C878" t="inlineStr">
        <is>
          <t>L-9999-414172639</t>
        </is>
      </c>
      <c r="D878" t="inlineStr">
        <is>
          <t>1137891300</t>
        </is>
      </c>
      <c r="E878" t="inlineStr">
        <is>
          <t>Qd</t>
        </is>
      </c>
      <c r="F878" t="inlineStr"/>
      <c r="G878" t="inlineStr">
        <is>
          <t>III 73, 45</t>
        </is>
      </c>
      <c r="H878" t="inlineStr">
        <is>
          <t>III 73, 45</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row>
    <row r="879">
      <c r="A879" t="b">
        <v>0</v>
      </c>
      <c r="B879" t="n">
        <v>817</v>
      </c>
      <c r="C879" t="inlineStr">
        <is>
          <t>L-1545-670022586</t>
        </is>
      </c>
      <c r="D879" t="inlineStr">
        <is>
          <t>1208350919</t>
        </is>
      </c>
      <c r="E879" t="inlineStr"/>
      <c r="F879" t="inlineStr">
        <is>
          <t>https://portal.dnb.de/opac.htm?method=simpleSearch&amp;cqlMode=true&amp;query=idn%3D1208350919</t>
        </is>
      </c>
      <c r="G879" t="inlineStr">
        <is>
          <t>III 73, 45 (1. angebundenes Werk)</t>
        </is>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n">
        <v>0</v>
      </c>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row>
    <row r="880">
      <c r="A880" t="b">
        <v>1</v>
      </c>
      <c r="B880" t="n">
        <v>775</v>
      </c>
      <c r="C880" t="inlineStr">
        <is>
          <t>L-1545-315209046</t>
        </is>
      </c>
      <c r="D880" t="inlineStr">
        <is>
          <t>1066787719</t>
        </is>
      </c>
      <c r="E880" t="inlineStr">
        <is>
          <t>Aaf</t>
        </is>
      </c>
      <c r="F880" t="inlineStr">
        <is>
          <t>https://portal.dnb.de/opac.htm?method=simpleSearch&amp;cqlMode=true&amp;query=idn%3D1066787719</t>
        </is>
      </c>
      <c r="G880" t="inlineStr">
        <is>
          <t>III 73, 46</t>
        </is>
      </c>
      <c r="H880" t="inlineStr">
        <is>
          <t>III 73, 46</t>
        </is>
      </c>
      <c r="I880" t="inlineStr">
        <is>
          <t>X</t>
        </is>
      </c>
      <c r="J880" t="inlineStr">
        <is>
          <t>Gewebeeinband</t>
        </is>
      </c>
      <c r="K880" t="inlineStr">
        <is>
          <t>bis 25 cm</t>
        </is>
      </c>
      <c r="L880" t="inlineStr">
        <is>
          <t>180°</t>
        </is>
      </c>
      <c r="M880" t="inlineStr">
        <is>
          <t>hohler Rücken</t>
        </is>
      </c>
      <c r="N880" t="inlineStr"/>
      <c r="O880" t="inlineStr"/>
      <c r="P880" t="inlineStr">
        <is>
          <t>Signaturfahne austauschen</t>
        </is>
      </c>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n">
        <v>0</v>
      </c>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row>
    <row r="881">
      <c r="A881" t="b">
        <v>1</v>
      </c>
      <c r="B881" t="n">
        <v>776</v>
      </c>
      <c r="C881" t="inlineStr">
        <is>
          <t>L-1546-315465875</t>
        </is>
      </c>
      <c r="D881" t="inlineStr">
        <is>
          <t>1066938083</t>
        </is>
      </c>
      <c r="E881" t="inlineStr">
        <is>
          <t>Aaf</t>
        </is>
      </c>
      <c r="F881" t="inlineStr">
        <is>
          <t>https://portal.dnb.de/opac.htm?method=simpleSearch&amp;cqlMode=true&amp;query=idn%3D1066938083</t>
        </is>
      </c>
      <c r="G881" t="inlineStr">
        <is>
          <t>III 73, 47</t>
        </is>
      </c>
      <c r="H881" t="inlineStr">
        <is>
          <t>III 73, 47</t>
        </is>
      </c>
      <c r="I881" t="inlineStr">
        <is>
          <t>X</t>
        </is>
      </c>
      <c r="J881" t="inlineStr">
        <is>
          <t>Ledereinband, Schließen, erhabene Buchbeschläge</t>
        </is>
      </c>
      <c r="K881" t="inlineStr">
        <is>
          <t>bis 25 cm</t>
        </is>
      </c>
      <c r="L881" t="inlineStr">
        <is>
          <t>80° bis 110°, einseitig digitalisierbar?</t>
        </is>
      </c>
      <c r="M881" t="inlineStr">
        <is>
          <t>fester Rücken mit Schmuckprägung</t>
        </is>
      </c>
      <c r="N881" t="inlineStr"/>
      <c r="O881" t="inlineStr">
        <is>
          <t>Buchschuh</t>
        </is>
      </c>
      <c r="P881" t="inlineStr">
        <is>
          <t>Nein</t>
        </is>
      </c>
      <c r="Q881" t="n">
        <v>1</v>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n">
        <v>0</v>
      </c>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row>
    <row r="882">
      <c r="A882" t="b">
        <v>1</v>
      </c>
      <c r="B882" t="n">
        <v>777</v>
      </c>
      <c r="C882" t="inlineStr">
        <is>
          <t>L-1550-315463007</t>
        </is>
      </c>
      <c r="D882" t="inlineStr">
        <is>
          <t>1066935017</t>
        </is>
      </c>
      <c r="E882" t="inlineStr">
        <is>
          <t>Aaf</t>
        </is>
      </c>
      <c r="F882" t="inlineStr">
        <is>
          <t>https://portal.dnb.de/opac.htm?method=simpleSearch&amp;cqlMode=true&amp;query=idn%3D1066935017</t>
        </is>
      </c>
      <c r="G882" t="inlineStr">
        <is>
          <t>III 73, 48</t>
        </is>
      </c>
      <c r="H882" t="inlineStr">
        <is>
          <t>III 73, 48</t>
        </is>
      </c>
      <c r="I882" t="inlineStr">
        <is>
          <t>X</t>
        </is>
      </c>
      <c r="J882" t="inlineStr">
        <is>
          <t>Gewebeeinband</t>
        </is>
      </c>
      <c r="K882" t="inlineStr">
        <is>
          <t>bis 35 cm</t>
        </is>
      </c>
      <c r="L882" t="inlineStr"/>
      <c r="M882" t="inlineStr">
        <is>
          <t>hohler Rücken</t>
        </is>
      </c>
      <c r="N882" t="inlineStr"/>
      <c r="O882" t="inlineStr"/>
      <c r="P882" t="inlineStr"/>
      <c r="Q882" t="n">
        <v>2</v>
      </c>
      <c r="R882" t="inlineStr"/>
      <c r="S882" t="inlineStr"/>
      <c r="T882" t="inlineStr"/>
      <c r="U882" t="inlineStr"/>
      <c r="V882" t="inlineStr"/>
      <c r="W882" t="inlineStr"/>
      <c r="X882" t="inlineStr"/>
      <c r="Y882" t="inlineStr"/>
      <c r="Z882" t="inlineStr"/>
      <c r="AA882" t="inlineStr">
        <is>
          <t>HL</t>
        </is>
      </c>
      <c r="AB882" t="inlineStr">
        <is>
          <t>x</t>
        </is>
      </c>
      <c r="AC882" t="inlineStr"/>
      <c r="AD882" t="inlineStr">
        <is>
          <t>h/E</t>
        </is>
      </c>
      <c r="AE882" t="inlineStr"/>
      <c r="AF882" t="inlineStr"/>
      <c r="AG882" t="inlineStr"/>
      <c r="AH882" t="inlineStr"/>
      <c r="AI882" t="inlineStr"/>
      <c r="AJ882" t="inlineStr">
        <is>
          <t>Pa</t>
        </is>
      </c>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is>
          <t>110</t>
        </is>
      </c>
      <c r="AY882" t="inlineStr"/>
      <c r="AZ882" t="inlineStr"/>
      <c r="BA882" t="inlineStr"/>
      <c r="BB882" t="inlineStr">
        <is>
          <t>n</t>
        </is>
      </c>
      <c r="BC882" t="n">
        <v>0</v>
      </c>
      <c r="BD882" t="inlineStr"/>
      <c r="BE882" t="inlineStr"/>
      <c r="BF882" t="inlineStr"/>
      <c r="BG882" t="inlineStr"/>
      <c r="BH882" t="inlineStr"/>
      <c r="BI882" t="inlineStr"/>
      <c r="BJ882" t="inlineStr"/>
      <c r="BK882" t="inlineStr">
        <is>
          <t>Schaden stabil</t>
        </is>
      </c>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row>
    <row r="883">
      <c r="A883" t="b">
        <v>1</v>
      </c>
      <c r="B883" t="n">
        <v>778</v>
      </c>
      <c r="C883" t="inlineStr">
        <is>
          <t>L-1552-155412345</t>
        </is>
      </c>
      <c r="D883" t="inlineStr">
        <is>
          <t>994340877</t>
        </is>
      </c>
      <c r="E883" t="inlineStr">
        <is>
          <t>Aal</t>
        </is>
      </c>
      <c r="F883" t="inlineStr">
        <is>
          <t>https://portal.dnb.de/opac.htm?method=simpleSearch&amp;cqlMode=true&amp;query=idn%3D994340877</t>
        </is>
      </c>
      <c r="G883" t="inlineStr">
        <is>
          <t>III 73, 49</t>
        </is>
      </c>
      <c r="H883" t="inlineStr">
        <is>
          <t>III 73, 49</t>
        </is>
      </c>
      <c r="I883" t="inlineStr">
        <is>
          <t>X</t>
        </is>
      </c>
      <c r="J883" t="inlineStr">
        <is>
          <t>Halbledereinband</t>
        </is>
      </c>
      <c r="K883" t="inlineStr">
        <is>
          <t>bis 25 cm</t>
        </is>
      </c>
      <c r="L883" t="inlineStr">
        <is>
          <t>180°</t>
        </is>
      </c>
      <c r="M883" t="inlineStr">
        <is>
          <t>hohler Rücken</t>
        </is>
      </c>
      <c r="N883" t="inlineStr"/>
      <c r="O883" t="inlineStr"/>
      <c r="P883" t="inlineStr"/>
      <c r="Q883" t="n">
        <v>1</v>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n">
        <v>0</v>
      </c>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row>
    <row r="884">
      <c r="A884" t="b">
        <v>0</v>
      </c>
      <c r="B884" t="n">
        <v>779</v>
      </c>
      <c r="C884" t="inlineStr">
        <is>
          <t>L-1553-315332344</t>
        </is>
      </c>
      <c r="D884" t="inlineStr">
        <is>
          <t>1066874573</t>
        </is>
      </c>
      <c r="E884" t="inlineStr"/>
      <c r="F884" t="inlineStr">
        <is>
          <t>https://portal.dnb.de/opac.htm?method=simpleSearch&amp;cqlMode=true&amp;query=idn%3D1066874573</t>
        </is>
      </c>
      <c r="G884" t="inlineStr">
        <is>
          <t>III 73, 50</t>
        </is>
      </c>
      <c r="H884" t="inlineStr"/>
      <c r="I884" t="inlineStr">
        <is>
          <t>X</t>
        </is>
      </c>
      <c r="J884" t="inlineStr">
        <is>
          <t>Ledereinband</t>
        </is>
      </c>
      <c r="K884" t="inlineStr">
        <is>
          <t>bis 25 cm</t>
        </is>
      </c>
      <c r="L884" t="inlineStr">
        <is>
          <t>80° bis 110°, einseitig digitalisierbar?</t>
        </is>
      </c>
      <c r="M884" t="inlineStr">
        <is>
          <t>fester Rücken mit Schmuckprägung</t>
        </is>
      </c>
      <c r="N884" t="inlineStr"/>
      <c r="O884" t="inlineStr"/>
      <c r="P884" t="inlineStr"/>
      <c r="Q884" t="n">
        <v>0</v>
      </c>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n">
        <v>0</v>
      </c>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row>
    <row r="885">
      <c r="A885" t="b">
        <v>1</v>
      </c>
      <c r="B885" t="inlineStr"/>
      <c r="C885" t="inlineStr">
        <is>
          <t>L-9999-414375564</t>
        </is>
      </c>
      <c r="D885" t="inlineStr">
        <is>
          <t>1138056731</t>
        </is>
      </c>
      <c r="E885" t="inlineStr">
        <is>
          <t>Qd</t>
        </is>
      </c>
      <c r="F885" t="inlineStr"/>
      <c r="G885" t="inlineStr">
        <is>
          <t>III 73, 50</t>
        </is>
      </c>
      <c r="H885" t="inlineStr">
        <is>
          <t>III 73, 50</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row>
    <row r="886">
      <c r="A886" t="b">
        <v>0</v>
      </c>
      <c r="B886" t="n">
        <v>818</v>
      </c>
      <c r="C886" t="inlineStr">
        <is>
          <t>L-1553-674668146</t>
        </is>
      </c>
      <c r="D886" t="inlineStr">
        <is>
          <t>1209576090</t>
        </is>
      </c>
      <c r="E886" t="inlineStr"/>
      <c r="F886" t="inlineStr">
        <is>
          <t>https://portal.dnb.de/opac.htm?method=simpleSearch&amp;cqlMode=true&amp;query=idn%3D1209576090</t>
        </is>
      </c>
      <c r="G886" t="inlineStr">
        <is>
          <t>III 73, 50 (1. angebundenes Werk)</t>
        </is>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n">
        <v>0</v>
      </c>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row>
    <row r="887">
      <c r="A887" t="b">
        <v>0</v>
      </c>
      <c r="B887" t="inlineStr"/>
      <c r="C887" t="inlineStr"/>
      <c r="D887" t="inlineStr"/>
      <c r="E887" t="inlineStr"/>
      <c r="F887" t="inlineStr"/>
      <c r="G887" t="inlineStr">
        <is>
          <t>III 73, 51</t>
        </is>
      </c>
      <c r="H887" t="inlineStr"/>
      <c r="I887" t="inlineStr">
        <is>
          <t>X</t>
        </is>
      </c>
      <c r="J887" t="inlineStr">
        <is>
          <t>Pergamentband</t>
        </is>
      </c>
      <c r="K887" t="inlineStr">
        <is>
          <t>bis 25 cm</t>
        </is>
      </c>
      <c r="L887" t="inlineStr">
        <is>
          <t>80° bis 110°, einseitig digitalisierbar?</t>
        </is>
      </c>
      <c r="M887" t="inlineStr">
        <is>
          <t>hohler Rücken, Einband mit Schutz- oder Stoßkanten</t>
        </is>
      </c>
      <c r="N887" t="inlineStr"/>
      <c r="O887" t="inlineStr">
        <is>
          <t>Kassette im Schuber</t>
        </is>
      </c>
      <c r="P887" t="inlineStr">
        <is>
          <t>Nein</t>
        </is>
      </c>
      <c r="Q887" t="n">
        <v>0</v>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n">
        <v>0</v>
      </c>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row>
    <row r="888">
      <c r="A888" t="b">
        <v>1</v>
      </c>
      <c r="B888" t="inlineStr"/>
      <c r="C888" t="inlineStr">
        <is>
          <t>L-1555-848040031</t>
        </is>
      </c>
      <c r="D888" t="inlineStr">
        <is>
          <t>1272479420</t>
        </is>
      </c>
      <c r="E888" t="inlineStr"/>
      <c r="F888" t="inlineStr"/>
      <c r="G888" t="inlineStr">
        <is>
          <t>III 73, 51</t>
        </is>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row>
    <row r="889">
      <c r="A889" t="b">
        <v>1</v>
      </c>
      <c r="B889" t="n">
        <v>780</v>
      </c>
      <c r="C889" t="inlineStr">
        <is>
          <t>L-1556-315175923</t>
        </is>
      </c>
      <c r="D889" t="inlineStr">
        <is>
          <t>1066753563</t>
        </is>
      </c>
      <c r="E889" t="inlineStr">
        <is>
          <t>Aaf</t>
        </is>
      </c>
      <c r="F889" t="inlineStr">
        <is>
          <t>https://portal.dnb.de/opac.htm?method=simpleSearch&amp;cqlMode=true&amp;query=idn%3D1066753563</t>
        </is>
      </c>
      <c r="G889" t="inlineStr">
        <is>
          <t>III 73, 52</t>
        </is>
      </c>
      <c r="H889" t="inlineStr">
        <is>
          <t>III 73, 52</t>
        </is>
      </c>
      <c r="I889" t="inlineStr">
        <is>
          <t>X</t>
        </is>
      </c>
      <c r="J889" t="inlineStr">
        <is>
          <t>Gewebeeinband</t>
        </is>
      </c>
      <c r="K889" t="inlineStr">
        <is>
          <t>bis 25 cm</t>
        </is>
      </c>
      <c r="L889" t="inlineStr">
        <is>
          <t>180°</t>
        </is>
      </c>
      <c r="M889" t="inlineStr">
        <is>
          <t>hohler Rücken</t>
        </is>
      </c>
      <c r="N889" t="inlineStr"/>
      <c r="O889" t="inlineStr"/>
      <c r="P889" t="inlineStr">
        <is>
          <t>Signaturfahne austauschen</t>
        </is>
      </c>
      <c r="Q889" t="n">
        <v>0</v>
      </c>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n">
        <v>0</v>
      </c>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row>
    <row r="890">
      <c r="A890" t="b">
        <v>1</v>
      </c>
      <c r="B890" t="n">
        <v>781</v>
      </c>
      <c r="C890" t="inlineStr">
        <is>
          <t>L-1556-315468548</t>
        </is>
      </c>
      <c r="D890" t="inlineStr">
        <is>
          <t>1066940789</t>
        </is>
      </c>
      <c r="E890" t="inlineStr">
        <is>
          <t>Aaf</t>
        </is>
      </c>
      <c r="F890" t="inlineStr">
        <is>
          <t>https://portal.dnb.de/opac.htm?method=simpleSearch&amp;cqlMode=true&amp;query=idn%3D1066940789</t>
        </is>
      </c>
      <c r="G890" t="inlineStr">
        <is>
          <t>III 73, 53</t>
        </is>
      </c>
      <c r="H890" t="inlineStr">
        <is>
          <t>III 73, 53</t>
        </is>
      </c>
      <c r="I890" t="inlineStr">
        <is>
          <t>X</t>
        </is>
      </c>
      <c r="J890" t="inlineStr">
        <is>
          <t>Schließen, erhabene Buchbeschläge</t>
        </is>
      </c>
      <c r="K890" t="inlineStr">
        <is>
          <t>bis 25 cm</t>
        </is>
      </c>
      <c r="L890" t="inlineStr">
        <is>
          <t>180°</t>
        </is>
      </c>
      <c r="M890" t="inlineStr">
        <is>
          <t>fester Rücken mit Schmuckprägung</t>
        </is>
      </c>
      <c r="N890" t="inlineStr"/>
      <c r="O890" t="inlineStr">
        <is>
          <t>Buchschuh</t>
        </is>
      </c>
      <c r="P890" t="inlineStr">
        <is>
          <t>Nein</t>
        </is>
      </c>
      <c r="Q890" t="n">
        <v>2</v>
      </c>
      <c r="R890" t="inlineStr"/>
      <c r="S890" t="inlineStr"/>
      <c r="T890" t="inlineStr"/>
      <c r="U890" t="inlineStr"/>
      <c r="V890" t="inlineStr"/>
      <c r="W890" t="inlineStr"/>
      <c r="X890" t="inlineStr"/>
      <c r="Y890" t="inlineStr"/>
      <c r="Z890" t="inlineStr"/>
      <c r="AA890" t="inlineStr">
        <is>
          <t>L</t>
        </is>
      </c>
      <c r="AB890" t="inlineStr">
        <is>
          <t>x</t>
        </is>
      </c>
      <c r="AC890" t="inlineStr"/>
      <c r="AD890" t="inlineStr">
        <is>
          <t>f/V</t>
        </is>
      </c>
      <c r="AE890" t="inlineStr"/>
      <c r="AF890" t="inlineStr"/>
      <c r="AG890" t="inlineStr"/>
      <c r="AH890" t="inlineStr"/>
      <c r="AI890" t="inlineStr"/>
      <c r="AJ890" t="inlineStr">
        <is>
          <t>Pa</t>
        </is>
      </c>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is>
          <t>60</t>
        </is>
      </c>
      <c r="AY890" t="inlineStr"/>
      <c r="AZ890" t="inlineStr"/>
      <c r="BA890" t="inlineStr"/>
      <c r="BB890" t="inlineStr">
        <is>
          <t>ja vor</t>
        </is>
      </c>
      <c r="BC890" t="n">
        <v>2</v>
      </c>
      <c r="BD890" t="inlineStr"/>
      <c r="BE890" t="inlineStr"/>
      <c r="BF890" t="inlineStr"/>
      <c r="BG890" t="inlineStr">
        <is>
          <t>x</t>
        </is>
      </c>
      <c r="BH890" t="inlineStr"/>
      <c r="BI890" t="inlineStr"/>
      <c r="BJ890" t="inlineStr"/>
      <c r="BK890" t="inlineStr"/>
      <c r="BL890" t="inlineStr"/>
      <c r="BM890" t="inlineStr"/>
      <c r="BN890" t="inlineStr">
        <is>
          <t>x</t>
        </is>
      </c>
      <c r="BO890" t="inlineStr">
        <is>
          <t>x</t>
        </is>
      </c>
      <c r="BP890" t="inlineStr">
        <is>
          <t>x</t>
        </is>
      </c>
      <c r="BQ890" t="inlineStr"/>
      <c r="BR890" t="inlineStr">
        <is>
          <t>v</t>
        </is>
      </c>
      <c r="BS890" t="inlineStr"/>
      <c r="BT890" t="inlineStr"/>
      <c r="BU890" t="inlineStr"/>
      <c r="BV890" t="inlineStr"/>
      <c r="BW890" t="inlineStr"/>
      <c r="BX890" t="inlineStr"/>
      <c r="BY890" t="inlineStr"/>
      <c r="BZ890" t="inlineStr"/>
      <c r="CA890" t="n">
        <v>2</v>
      </c>
      <c r="CB890" t="inlineStr">
        <is>
          <t>Gelenk ggf. mit JP unterlegen</t>
        </is>
      </c>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row>
    <row r="891">
      <c r="A891" t="b">
        <v>1</v>
      </c>
      <c r="B891" t="n">
        <v>782</v>
      </c>
      <c r="C891" t="inlineStr">
        <is>
          <t>L-1557-315202866</t>
        </is>
      </c>
      <c r="D891" t="inlineStr">
        <is>
          <t>106678132X</t>
        </is>
      </c>
      <c r="E891" t="inlineStr">
        <is>
          <t>Aaf</t>
        </is>
      </c>
      <c r="F891" t="inlineStr">
        <is>
          <t>https://portal.dnb.de/opac.htm?method=simpleSearch&amp;cqlMode=true&amp;query=idn%3D106678132X</t>
        </is>
      </c>
      <c r="G891" t="inlineStr">
        <is>
          <t>III 73, 54</t>
        </is>
      </c>
      <c r="H891" t="inlineStr">
        <is>
          <t>III 73, 54</t>
        </is>
      </c>
      <c r="I891" t="inlineStr">
        <is>
          <t>X</t>
        </is>
      </c>
      <c r="J891" t="inlineStr">
        <is>
          <t>Gewebeeinband</t>
        </is>
      </c>
      <c r="K891" t="inlineStr">
        <is>
          <t>bis 25 cm</t>
        </is>
      </c>
      <c r="L891" t="inlineStr">
        <is>
          <t>180°</t>
        </is>
      </c>
      <c r="M891" t="inlineStr">
        <is>
          <t>hohler Rücken</t>
        </is>
      </c>
      <c r="N891" t="inlineStr"/>
      <c r="O891" t="inlineStr"/>
      <c r="P891" t="inlineStr">
        <is>
          <t>Signaturfahne austauschen</t>
        </is>
      </c>
      <c r="Q891" t="n">
        <v>0</v>
      </c>
      <c r="R891" t="inlineStr"/>
      <c r="S891" t="inlineStr">
        <is>
          <t xml:space="preserve">mit Blindmaterial </t>
        </is>
      </c>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n">
        <v>0</v>
      </c>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row>
    <row r="892">
      <c r="A892" t="b">
        <v>1</v>
      </c>
      <c r="B892" t="n">
        <v>783</v>
      </c>
      <c r="C892" t="inlineStr">
        <is>
          <t>L-1556-315297743</t>
        </is>
      </c>
      <c r="D892" t="inlineStr">
        <is>
          <t>1066837643</t>
        </is>
      </c>
      <c r="E892" t="inlineStr">
        <is>
          <t>Aaf</t>
        </is>
      </c>
      <c r="F892" t="inlineStr">
        <is>
          <t>https://portal.dnb.de/opac.htm?method=simpleSearch&amp;cqlMode=true&amp;query=idn%3D1066837643</t>
        </is>
      </c>
      <c r="G892" t="inlineStr">
        <is>
          <t>III 73, 55</t>
        </is>
      </c>
      <c r="H892" t="inlineStr">
        <is>
          <t>III 73, 55</t>
        </is>
      </c>
      <c r="I892" t="inlineStr"/>
      <c r="J892" t="inlineStr"/>
      <c r="K892" t="inlineStr">
        <is>
          <t>bis 35 cm</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is>
          <t>L</t>
        </is>
      </c>
      <c r="AB892" t="inlineStr">
        <is>
          <t>x</t>
        </is>
      </c>
      <c r="AC892" t="inlineStr"/>
      <c r="AD892" t="inlineStr">
        <is>
          <t>f/V</t>
        </is>
      </c>
      <c r="AE892" t="inlineStr"/>
      <c r="AF892" t="inlineStr"/>
      <c r="AG892" t="inlineStr"/>
      <c r="AH892" t="inlineStr"/>
      <c r="AI892" t="inlineStr"/>
      <c r="AJ892" t="inlineStr">
        <is>
          <t>Pa</t>
        </is>
      </c>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is>
          <t>60</t>
        </is>
      </c>
      <c r="AY892" t="inlineStr"/>
      <c r="AZ892" t="inlineStr"/>
      <c r="BA892" t="inlineStr"/>
      <c r="BB892" t="inlineStr">
        <is>
          <t>ja vor</t>
        </is>
      </c>
      <c r="BC892" t="n">
        <v>2</v>
      </c>
      <c r="BD892" t="inlineStr"/>
      <c r="BE892" t="inlineStr"/>
      <c r="BF892" t="inlineStr"/>
      <c r="BG892" t="inlineStr"/>
      <c r="BH892" t="inlineStr"/>
      <c r="BI892" t="inlineStr"/>
      <c r="BJ892" t="inlineStr"/>
      <c r="BK892" t="inlineStr"/>
      <c r="BL892" t="inlineStr"/>
      <c r="BM892" t="inlineStr">
        <is>
          <t>Buchschuh (wg. Schließen)</t>
        </is>
      </c>
      <c r="BN892" t="inlineStr"/>
      <c r="BO892" t="inlineStr">
        <is>
          <t>x</t>
        </is>
      </c>
      <c r="BP892" t="inlineStr">
        <is>
          <t>x</t>
        </is>
      </c>
      <c r="BQ892" t="inlineStr"/>
      <c r="BR892" t="inlineStr"/>
      <c r="BS892" t="inlineStr"/>
      <c r="BT892" t="inlineStr"/>
      <c r="BU892" t="inlineStr"/>
      <c r="BV892" t="inlineStr"/>
      <c r="BW892" t="inlineStr"/>
      <c r="BX892" t="inlineStr"/>
      <c r="BY892" t="inlineStr"/>
      <c r="BZ892" t="inlineStr">
        <is>
          <t>o/u</t>
        </is>
      </c>
      <c r="CA892" t="n">
        <v>2</v>
      </c>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row>
    <row r="893">
      <c r="A893" t="b">
        <v>1</v>
      </c>
      <c r="B893" t="n">
        <v>784</v>
      </c>
      <c r="C893" t="inlineStr">
        <is>
          <t>L-1559-315463422</t>
        </is>
      </c>
      <c r="D893" t="inlineStr">
        <is>
          <t>1066935440</t>
        </is>
      </c>
      <c r="E893" t="inlineStr">
        <is>
          <t>Aaf</t>
        </is>
      </c>
      <c r="F893" t="inlineStr">
        <is>
          <t>https://portal.dnb.de/opac.htm?method=simpleSearch&amp;cqlMode=true&amp;query=idn%3D1066935440</t>
        </is>
      </c>
      <c r="G893" t="inlineStr">
        <is>
          <t>III 73, 56</t>
        </is>
      </c>
      <c r="H893" t="inlineStr">
        <is>
          <t>III 73, 56</t>
        </is>
      </c>
      <c r="I893" t="inlineStr"/>
      <c r="J893" t="inlineStr"/>
      <c r="K893" t="inlineStr">
        <is>
          <t>bis 35 cm</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is>
          <t>L</t>
        </is>
      </c>
      <c r="AB893" t="inlineStr"/>
      <c r="AC893" t="inlineStr"/>
      <c r="AD893" t="inlineStr">
        <is>
          <t>f/V</t>
        </is>
      </c>
      <c r="AE893" t="inlineStr"/>
      <c r="AF893" t="inlineStr"/>
      <c r="AG893" t="inlineStr"/>
      <c r="AH893" t="inlineStr"/>
      <c r="AI893" t="inlineStr"/>
      <c r="AJ893" t="inlineStr">
        <is>
          <t>Pa</t>
        </is>
      </c>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is>
          <t>nur 110</t>
        </is>
      </c>
      <c r="AY893" t="inlineStr"/>
      <c r="AZ893" t="inlineStr"/>
      <c r="BA893" t="inlineStr"/>
      <c r="BB893" t="inlineStr">
        <is>
          <t>n</t>
        </is>
      </c>
      <c r="BC893" t="n">
        <v>0</v>
      </c>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row>
    <row r="894">
      <c r="A894" t="b">
        <v>1</v>
      </c>
      <c r="B894" t="n">
        <v>785</v>
      </c>
      <c r="C894" t="inlineStr">
        <is>
          <t>L-1558-315297123</t>
        </is>
      </c>
      <c r="D894" t="inlineStr">
        <is>
          <t>1066837066</t>
        </is>
      </c>
      <c r="E894" t="inlineStr">
        <is>
          <t>Aaf</t>
        </is>
      </c>
      <c r="F894" t="inlineStr">
        <is>
          <t>https://portal.dnb.de/opac.htm?method=simpleSearch&amp;cqlMode=true&amp;query=idn%3D1066837066</t>
        </is>
      </c>
      <c r="G894" t="inlineStr">
        <is>
          <t>III 73, 57</t>
        </is>
      </c>
      <c r="H894" t="inlineStr">
        <is>
          <t>III 73, 57</t>
        </is>
      </c>
      <c r="I894" t="inlineStr">
        <is>
          <t>X</t>
        </is>
      </c>
      <c r="J894" t="inlineStr">
        <is>
          <t>Gewebeeinband</t>
        </is>
      </c>
      <c r="K894" t="inlineStr">
        <is>
          <t>bis 25 cm</t>
        </is>
      </c>
      <c r="L894" t="inlineStr">
        <is>
          <t>180°</t>
        </is>
      </c>
      <c r="M894" t="inlineStr">
        <is>
          <t>hohler Rücken</t>
        </is>
      </c>
      <c r="N894" t="inlineStr"/>
      <c r="O894" t="inlineStr"/>
      <c r="P894" t="inlineStr">
        <is>
          <t>Signaturfahne austauschen</t>
        </is>
      </c>
      <c r="Q894" t="n">
        <v>0</v>
      </c>
      <c r="R894" t="inlineStr"/>
      <c r="S894" t="inlineStr">
        <is>
          <t>mit Blindmaterial</t>
        </is>
      </c>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n">
        <v>0</v>
      </c>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row>
    <row r="895">
      <c r="A895" t="b">
        <v>1</v>
      </c>
      <c r="B895" t="n">
        <v>786</v>
      </c>
      <c r="C895" t="inlineStr">
        <is>
          <t>L-1560-315207531</t>
        </is>
      </c>
      <c r="D895" t="inlineStr">
        <is>
          <t>1066785902</t>
        </is>
      </c>
      <c r="E895" t="inlineStr">
        <is>
          <t>Aaf</t>
        </is>
      </c>
      <c r="F895" t="inlineStr">
        <is>
          <t>https://portal.dnb.de/opac.htm?method=simpleSearch&amp;cqlMode=true&amp;query=idn%3D1066785902</t>
        </is>
      </c>
      <c r="G895" t="inlineStr">
        <is>
          <t>III 73, 58</t>
        </is>
      </c>
      <c r="H895" t="inlineStr">
        <is>
          <t>III 73, 58</t>
        </is>
      </c>
      <c r="I895" t="inlineStr">
        <is>
          <t>X</t>
        </is>
      </c>
      <c r="J895" t="inlineStr">
        <is>
          <t>Halbledereinband, Schließen, erhabene Buchbeschläge</t>
        </is>
      </c>
      <c r="K895" t="inlineStr">
        <is>
          <t>bis 25 cm</t>
        </is>
      </c>
      <c r="L895" t="inlineStr">
        <is>
          <t>nur sehr geringer Öffnungswinkel</t>
        </is>
      </c>
      <c r="M895" t="inlineStr">
        <is>
          <t>fester Rücken mit Schmuckprägung</t>
        </is>
      </c>
      <c r="N895" t="inlineStr"/>
      <c r="O895" t="inlineStr"/>
      <c r="P895" t="inlineStr">
        <is>
          <t>Signaturfahne austauschen</t>
        </is>
      </c>
      <c r="Q895" t="n">
        <v>2</v>
      </c>
      <c r="R895" t="inlineStr"/>
      <c r="S895" t="inlineStr"/>
      <c r="T895" t="inlineStr"/>
      <c r="U895" t="inlineStr"/>
      <c r="V895" t="inlineStr"/>
      <c r="W895" t="inlineStr"/>
      <c r="X895" t="inlineStr"/>
      <c r="Y895" t="inlineStr"/>
      <c r="Z895" t="inlineStr"/>
      <c r="AA895" t="inlineStr">
        <is>
          <t>HL</t>
        </is>
      </c>
      <c r="AB895" t="inlineStr">
        <is>
          <t>x</t>
        </is>
      </c>
      <c r="AC895" t="inlineStr"/>
      <c r="AD895" t="inlineStr">
        <is>
          <t>f/V</t>
        </is>
      </c>
      <c r="AE895" t="inlineStr"/>
      <c r="AF895" t="inlineStr"/>
      <c r="AG895" t="inlineStr"/>
      <c r="AH895" t="inlineStr"/>
      <c r="AI895" t="inlineStr"/>
      <c r="AJ895" t="inlineStr">
        <is>
          <t>Pa</t>
        </is>
      </c>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is>
          <t>45</t>
        </is>
      </c>
      <c r="AY895" t="inlineStr"/>
      <c r="AZ895" t="inlineStr"/>
      <c r="BA895" t="inlineStr"/>
      <c r="BB895" t="inlineStr">
        <is>
          <t>ja vor</t>
        </is>
      </c>
      <c r="BC895" t="n">
        <v>2</v>
      </c>
      <c r="BD895" t="inlineStr"/>
      <c r="BE895" t="inlineStr"/>
      <c r="BF895" t="inlineStr"/>
      <c r="BG895" t="inlineStr"/>
      <c r="BH895" t="inlineStr"/>
      <c r="BI895" t="inlineStr"/>
      <c r="BJ895" t="inlineStr"/>
      <c r="BK895" t="inlineStr"/>
      <c r="BL895" t="inlineStr"/>
      <c r="BM895" t="inlineStr"/>
      <c r="BN895" t="inlineStr">
        <is>
          <t>x</t>
        </is>
      </c>
      <c r="BO895" t="inlineStr">
        <is>
          <t>x</t>
        </is>
      </c>
      <c r="BP895" t="inlineStr">
        <is>
          <t>x</t>
        </is>
      </c>
      <c r="BQ895" t="inlineStr"/>
      <c r="BR895" t="inlineStr">
        <is>
          <t>v/h</t>
        </is>
      </c>
      <c r="BS895" t="inlineStr"/>
      <c r="BT895" t="inlineStr"/>
      <c r="BU895" t="inlineStr"/>
      <c r="BV895" t="inlineStr"/>
      <c r="BW895" t="inlineStr"/>
      <c r="BX895" t="inlineStr"/>
      <c r="BY895" t="inlineStr"/>
      <c r="BZ895" t="inlineStr"/>
      <c r="CA895" t="n">
        <v>2</v>
      </c>
      <c r="CB895" t="inlineStr">
        <is>
          <t>Leder fixieren, Einschlag stabilisieren, Gelenke mit JP überfangen</t>
        </is>
      </c>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row>
    <row r="896">
      <c r="A896" t="b">
        <v>1</v>
      </c>
      <c r="B896" t="n">
        <v>787</v>
      </c>
      <c r="C896" t="inlineStr">
        <is>
          <t>L-1560-175715408</t>
        </is>
      </c>
      <c r="D896" t="inlineStr">
        <is>
          <t>1001857976</t>
        </is>
      </c>
      <c r="E896" t="inlineStr">
        <is>
          <t>Aal</t>
        </is>
      </c>
      <c r="F896" t="inlineStr">
        <is>
          <t>https://portal.dnb.de/opac.htm?method=simpleSearch&amp;cqlMode=true&amp;query=idn%3D1001857976</t>
        </is>
      </c>
      <c r="G896" t="inlineStr">
        <is>
          <t>III 73, 59</t>
        </is>
      </c>
      <c r="H896" t="inlineStr">
        <is>
          <t>III 73, 59</t>
        </is>
      </c>
      <c r="I896" t="inlineStr"/>
      <c r="J896" t="inlineStr">
        <is>
          <t>Halbledereinband</t>
        </is>
      </c>
      <c r="K896" t="inlineStr">
        <is>
          <t>bis 25 cm</t>
        </is>
      </c>
      <c r="L896" t="inlineStr">
        <is>
          <t>180°</t>
        </is>
      </c>
      <c r="M896" t="inlineStr"/>
      <c r="N896" t="inlineStr"/>
      <c r="O896" t="inlineStr"/>
      <c r="P896" t="inlineStr"/>
      <c r="Q896" t="n">
        <v>0</v>
      </c>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n">
        <v>0</v>
      </c>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row>
    <row r="897">
      <c r="A897" t="b">
        <v>1</v>
      </c>
      <c r="B897" t="n">
        <v>788</v>
      </c>
      <c r="C897" t="inlineStr">
        <is>
          <t>L-1534-163758778</t>
        </is>
      </c>
      <c r="D897" t="inlineStr">
        <is>
          <t>997386932</t>
        </is>
      </c>
      <c r="E897" t="inlineStr">
        <is>
          <t>Aal</t>
        </is>
      </c>
      <c r="F897" t="inlineStr">
        <is>
          <t>https://portal.dnb.de/opac.htm?method=simpleSearch&amp;cqlMode=true&amp;query=idn%3D997386932</t>
        </is>
      </c>
      <c r="G897" t="inlineStr">
        <is>
          <t>III 73, 60</t>
        </is>
      </c>
      <c r="H897" t="inlineStr">
        <is>
          <t>III 73, 60</t>
        </is>
      </c>
      <c r="I897" t="inlineStr">
        <is>
          <t>X</t>
        </is>
      </c>
      <c r="J897" t="inlineStr">
        <is>
          <t>Ledereinband, Buchblock aus Pergament</t>
        </is>
      </c>
      <c r="K897" t="inlineStr">
        <is>
          <t>bis 25 cm</t>
        </is>
      </c>
      <c r="L897" t="inlineStr">
        <is>
          <t>80° bis 110°, einseitig digitalisierbar?</t>
        </is>
      </c>
      <c r="M897" t="inlineStr">
        <is>
          <t>fester Rücken mit Schmuckprägung</t>
        </is>
      </c>
      <c r="N897" t="inlineStr">
        <is>
          <t>nicht verwenden</t>
        </is>
      </c>
      <c r="O897" t="inlineStr">
        <is>
          <t>Kassette</t>
        </is>
      </c>
      <c r="P897" t="inlineStr"/>
      <c r="Q897" t="n">
        <v>0</v>
      </c>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n">
        <v>0</v>
      </c>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row>
    <row r="898">
      <c r="A898" t="b">
        <v>0</v>
      </c>
      <c r="B898" t="n">
        <v>789</v>
      </c>
      <c r="C898" t="inlineStr">
        <is>
          <t>L-2012-313164</t>
        </is>
      </c>
      <c r="D898" t="inlineStr">
        <is>
          <t>1023794314</t>
        </is>
      </c>
      <c r="E898" t="inlineStr"/>
      <c r="F898" t="inlineStr">
        <is>
          <t>https://portal.dnb.de/opac.htm?method=simpleSearch&amp;cqlMode=true&amp;query=idn%3D1023794314</t>
        </is>
      </c>
      <c r="G898" t="inlineStr">
        <is>
          <t>III 73, 61</t>
        </is>
      </c>
      <c r="H898" t="inlineStr"/>
      <c r="I898" t="inlineStr"/>
      <c r="J898" t="inlineStr">
        <is>
          <t>Pergamentband</t>
        </is>
      </c>
      <c r="K898" t="inlineStr">
        <is>
          <t>bis 25 cm</t>
        </is>
      </c>
      <c r="L898" t="inlineStr">
        <is>
          <t>180°</t>
        </is>
      </c>
      <c r="M898" t="inlineStr">
        <is>
          <t>fester Rücken mit Schmuckprägung</t>
        </is>
      </c>
      <c r="N898" t="inlineStr"/>
      <c r="O898" t="inlineStr">
        <is>
          <t xml:space="preserve">Papierumschlag </t>
        </is>
      </c>
      <c r="P898" t="inlineStr">
        <is>
          <t>Nein</t>
        </is>
      </c>
      <c r="Q898" t="n">
        <v>1</v>
      </c>
      <c r="R898" t="inlineStr"/>
      <c r="S898" t="inlineStr"/>
      <c r="T898" t="inlineStr"/>
      <c r="U898" t="inlineStr"/>
      <c r="V898" t="inlineStr"/>
      <c r="W898" t="inlineStr"/>
      <c r="X898" t="inlineStr"/>
      <c r="Y898" t="inlineStr"/>
      <c r="Z898" t="inlineStr"/>
      <c r="AA898" t="inlineStr">
        <is>
          <t>Pg (Mak.)</t>
        </is>
      </c>
      <c r="AB898" t="inlineStr"/>
      <c r="AC898" t="inlineStr"/>
      <c r="AD898" t="inlineStr">
        <is>
          <t>h</t>
        </is>
      </c>
      <c r="AE898" t="inlineStr"/>
      <c r="AF898" t="inlineStr"/>
      <c r="AG898" t="inlineStr"/>
      <c r="AH898" t="inlineStr"/>
      <c r="AI898" t="inlineStr"/>
      <c r="AJ898" t="inlineStr">
        <is>
          <t>Pa</t>
        </is>
      </c>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is>
          <t>110</t>
        </is>
      </c>
      <c r="AY898" t="inlineStr"/>
      <c r="AZ898" t="inlineStr"/>
      <c r="BA898" t="inlineStr"/>
      <c r="BB898" t="inlineStr">
        <is>
          <t>ja vor</t>
        </is>
      </c>
      <c r="BC898" t="n">
        <v>2</v>
      </c>
      <c r="BD898" t="inlineStr"/>
      <c r="BE898" t="inlineStr"/>
      <c r="BF898" t="inlineStr"/>
      <c r="BG898" t="inlineStr"/>
      <c r="BH898" t="inlineStr"/>
      <c r="BI898" t="inlineStr">
        <is>
          <t>x sauer</t>
        </is>
      </c>
      <c r="BJ898" t="inlineStr"/>
      <c r="BK898" t="inlineStr"/>
      <c r="BL898" t="inlineStr"/>
      <c r="BM898" t="inlineStr"/>
      <c r="BN898" t="inlineStr">
        <is>
          <t>x</t>
        </is>
      </c>
      <c r="BO898" t="inlineStr"/>
      <c r="BP898" t="inlineStr">
        <is>
          <t>x</t>
        </is>
      </c>
      <c r="BQ898" t="inlineStr"/>
      <c r="BR898" t="inlineStr">
        <is>
          <t>v</t>
        </is>
      </c>
      <c r="BS898" t="inlineStr"/>
      <c r="BT898" t="inlineStr"/>
      <c r="BU898" t="inlineStr"/>
      <c r="BV898" t="inlineStr"/>
      <c r="BW898" t="inlineStr"/>
      <c r="BX898" t="inlineStr"/>
      <c r="BY898" t="inlineStr"/>
      <c r="BZ898" t="inlineStr"/>
      <c r="CA898" t="n">
        <v>2</v>
      </c>
      <c r="CB898" t="inlineStr">
        <is>
          <t>mit JP unterlegen und überfangen</t>
        </is>
      </c>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row>
    <row r="899">
      <c r="A899" t="b">
        <v>1</v>
      </c>
      <c r="B899" t="inlineStr"/>
      <c r="C899" t="inlineStr">
        <is>
          <t>L-1503-818824093</t>
        </is>
      </c>
      <c r="D899" t="inlineStr">
        <is>
          <t>1268059498</t>
        </is>
      </c>
      <c r="E899" t="inlineStr">
        <is>
          <t>Qd</t>
        </is>
      </c>
      <c r="F899" t="inlineStr"/>
      <c r="G899" t="inlineStr">
        <is>
          <t>III 73, 61</t>
        </is>
      </c>
      <c r="H899" t="inlineStr">
        <is>
          <t>III 73, 61</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row>
    <row r="900">
      <c r="A900" t="b">
        <v>0</v>
      </c>
      <c r="B900" t="n">
        <v>790</v>
      </c>
      <c r="C900" t="inlineStr">
        <is>
          <t>L-9999-239120728</t>
        </is>
      </c>
      <c r="D900" t="inlineStr">
        <is>
          <t>1023794667</t>
        </is>
      </c>
      <c r="E900" t="inlineStr"/>
      <c r="F900" t="inlineStr">
        <is>
          <t>https://portal.dnb.de/opac.htm?method=simpleSearch&amp;cqlMode=true&amp;query=idn%3D1023794667</t>
        </is>
      </c>
      <c r="G900" t="inlineStr">
        <is>
          <t>III 73, 61 (angebunden)</t>
        </is>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n">
        <v>0</v>
      </c>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row>
    <row r="901">
      <c r="A901" t="b">
        <v>1</v>
      </c>
      <c r="B901" t="n">
        <v>1206</v>
      </c>
      <c r="C901" t="inlineStr">
        <is>
          <t>L-1510-15538287X</t>
        </is>
      </c>
      <c r="D901" t="inlineStr">
        <is>
          <t>99431339X</t>
        </is>
      </c>
      <c r="E901" t="inlineStr">
        <is>
          <t>Aal</t>
        </is>
      </c>
      <c r="F901" t="inlineStr">
        <is>
          <t>https://portal.dnb.de/opac.htm?method=simpleSearch&amp;cqlMode=true&amp;query=idn%3D99431339X</t>
        </is>
      </c>
      <c r="G901" t="inlineStr">
        <is>
          <t>III 74 A, 1</t>
        </is>
      </c>
      <c r="H901" t="inlineStr">
        <is>
          <t>III 74 A, 1</t>
        </is>
      </c>
      <c r="I901" t="inlineStr"/>
      <c r="J901" t="inlineStr">
        <is>
          <t>Ledereinband</t>
        </is>
      </c>
      <c r="K901" t="inlineStr">
        <is>
          <t>bis 25 cm</t>
        </is>
      </c>
      <c r="L901" t="inlineStr">
        <is>
          <t>180°</t>
        </is>
      </c>
      <c r="M901" t="inlineStr">
        <is>
          <t>Einband mit Schutz- oder Stoßkanten, hohler Rücken</t>
        </is>
      </c>
      <c r="N901" t="inlineStr"/>
      <c r="O901" t="inlineStr"/>
      <c r="P901" t="inlineStr">
        <is>
          <t>Signaturfahne austauschen</t>
        </is>
      </c>
      <c r="Q901" t="n">
        <v>0</v>
      </c>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n">
        <v>0</v>
      </c>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row>
    <row r="902">
      <c r="A902" t="b">
        <v>1</v>
      </c>
      <c r="B902" t="n">
        <v>823</v>
      </c>
      <c r="C902" t="inlineStr">
        <is>
          <t>L-1519-315324341</t>
        </is>
      </c>
      <c r="D902" t="inlineStr">
        <is>
          <t>1066866074</t>
        </is>
      </c>
      <c r="E902" t="inlineStr">
        <is>
          <t>Aaf</t>
        </is>
      </c>
      <c r="F902" t="inlineStr">
        <is>
          <t>https://portal.dnb.de/opac.htm?method=simpleSearch&amp;cqlMode=true&amp;query=idn%3D1066866074</t>
        </is>
      </c>
      <c r="G902" t="inlineStr">
        <is>
          <t>III 74, 1</t>
        </is>
      </c>
      <c r="H902" t="inlineStr">
        <is>
          <t>III 74, 1</t>
        </is>
      </c>
      <c r="I902" t="inlineStr">
        <is>
          <t>X</t>
        </is>
      </c>
      <c r="J902" t="inlineStr">
        <is>
          <t>Ledereinband, Schließen, erhabene Buchbeschläge</t>
        </is>
      </c>
      <c r="K902" t="inlineStr">
        <is>
          <t>bis 35 cm</t>
        </is>
      </c>
      <c r="L902" t="inlineStr">
        <is>
          <t>180°</t>
        </is>
      </c>
      <c r="M902" t="inlineStr">
        <is>
          <t>hohler Rücken</t>
        </is>
      </c>
      <c r="N902" t="inlineStr"/>
      <c r="O902" t="inlineStr">
        <is>
          <t>Buchschuh</t>
        </is>
      </c>
      <c r="P902" t="inlineStr">
        <is>
          <t>Nein</t>
        </is>
      </c>
      <c r="Q902" t="n">
        <v>2</v>
      </c>
      <c r="R902" t="inlineStr"/>
      <c r="S902" t="inlineStr"/>
      <c r="T902" t="inlineStr"/>
      <c r="U902" t="inlineStr"/>
      <c r="V902" t="inlineStr"/>
      <c r="W902" t="inlineStr"/>
      <c r="X902" t="inlineStr"/>
      <c r="Y902" t="inlineStr"/>
      <c r="Z902" t="inlineStr"/>
      <c r="AA902" t="inlineStr">
        <is>
          <t>HD</t>
        </is>
      </c>
      <c r="AB902" t="inlineStr">
        <is>
          <t>x</t>
        </is>
      </c>
      <c r="AC902" t="inlineStr"/>
      <c r="AD902" t="inlineStr">
        <is>
          <t>f/V</t>
        </is>
      </c>
      <c r="AE902" t="inlineStr"/>
      <c r="AF902" t="inlineStr"/>
      <c r="AG902" t="inlineStr"/>
      <c r="AH902" t="inlineStr"/>
      <c r="AI902" t="inlineStr"/>
      <c r="AJ902" t="inlineStr">
        <is>
          <t>Pa</t>
        </is>
      </c>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is>
          <t>60</t>
        </is>
      </c>
      <c r="AY902" t="inlineStr"/>
      <c r="AZ902" t="inlineStr"/>
      <c r="BA902" t="inlineStr"/>
      <c r="BB902" t="inlineStr">
        <is>
          <t>ja vor</t>
        </is>
      </c>
      <c r="BC902" t="n">
        <v>0.5</v>
      </c>
      <c r="BD902" t="inlineStr"/>
      <c r="BE902" t="inlineStr"/>
      <c r="BF902" t="inlineStr"/>
      <c r="BG902" t="inlineStr">
        <is>
          <t>x</t>
        </is>
      </c>
      <c r="BH902" t="inlineStr"/>
      <c r="BI902" t="inlineStr"/>
      <c r="BJ902" t="inlineStr"/>
      <c r="BK902" t="inlineStr"/>
      <c r="BL902" t="inlineStr">
        <is>
          <t>x 45</t>
        </is>
      </c>
      <c r="BM902" t="inlineStr"/>
      <c r="BN902" t="inlineStr">
        <is>
          <t>x</t>
        </is>
      </c>
      <c r="BO902" t="inlineStr">
        <is>
          <t>x</t>
        </is>
      </c>
      <c r="BP902" t="inlineStr">
        <is>
          <t>x</t>
        </is>
      </c>
      <c r="BQ902" t="inlineStr"/>
      <c r="BR902" t="inlineStr"/>
      <c r="BS902" t="inlineStr"/>
      <c r="BT902" t="inlineStr"/>
      <c r="BU902" t="inlineStr"/>
      <c r="BV902" t="inlineStr"/>
      <c r="BW902" t="inlineStr"/>
      <c r="BX902" t="inlineStr"/>
      <c r="BY902" t="inlineStr"/>
      <c r="BZ902" t="inlineStr"/>
      <c r="CA902" t="n">
        <v>0.5</v>
      </c>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row>
    <row r="903">
      <c r="A903" t="b">
        <v>1</v>
      </c>
      <c r="B903" t="n">
        <v>824</v>
      </c>
      <c r="C903" t="inlineStr">
        <is>
          <t>L-1503-306836378</t>
        </is>
      </c>
      <c r="D903" t="inlineStr">
        <is>
          <t>1003970656</t>
        </is>
      </c>
      <c r="E903" t="inlineStr">
        <is>
          <t>Aal</t>
        </is>
      </c>
      <c r="F903" t="inlineStr">
        <is>
          <t>https://portal.dnb.de/opac.htm?method=simpleSearch&amp;cqlMode=true&amp;query=idn%3D1003970656</t>
        </is>
      </c>
      <c r="G903" t="inlineStr">
        <is>
          <t>III 75, 1</t>
        </is>
      </c>
      <c r="H903" t="inlineStr">
        <is>
          <t>III 75, 1</t>
        </is>
      </c>
      <c r="I903" t="inlineStr">
        <is>
          <t>X</t>
        </is>
      </c>
      <c r="J903" t="inlineStr">
        <is>
          <t>Halbledereinband</t>
        </is>
      </c>
      <c r="K903" t="inlineStr">
        <is>
          <t>bis 35 cm</t>
        </is>
      </c>
      <c r="L903" t="inlineStr">
        <is>
          <t>80° bis 110°, einseitig digitalisierbar?</t>
        </is>
      </c>
      <c r="M903" t="inlineStr">
        <is>
          <t>hohler Rücken</t>
        </is>
      </c>
      <c r="N903" t="inlineStr"/>
      <c r="O903" t="inlineStr"/>
      <c r="P903" t="inlineStr"/>
      <c r="Q903" t="n">
        <v>0</v>
      </c>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n">
        <v>0</v>
      </c>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row>
    <row r="904">
      <c r="A904" t="b">
        <v>1</v>
      </c>
      <c r="B904" t="n">
        <v>825</v>
      </c>
      <c r="C904" t="inlineStr">
        <is>
          <t>L-1504-315491787</t>
        </is>
      </c>
      <c r="D904" t="inlineStr">
        <is>
          <t>1066961379</t>
        </is>
      </c>
      <c r="E904" t="inlineStr">
        <is>
          <t>Aaf</t>
        </is>
      </c>
      <c r="F904" t="inlineStr">
        <is>
          <t>https://portal.dnb.de/opac.htm?method=simpleSearch&amp;cqlMode=true&amp;query=idn%3D1066961379</t>
        </is>
      </c>
      <c r="G904" t="inlineStr">
        <is>
          <t>III 75, 2</t>
        </is>
      </c>
      <c r="H904" t="inlineStr">
        <is>
          <t>III 75, 2</t>
        </is>
      </c>
      <c r="I904" t="inlineStr">
        <is>
          <t>X</t>
        </is>
      </c>
      <c r="J904" t="inlineStr">
        <is>
          <t>Gewebeeinband, Schließen, erhabene Buchbeschläge</t>
        </is>
      </c>
      <c r="K904" t="inlineStr">
        <is>
          <t>bis 25 cm</t>
        </is>
      </c>
      <c r="L904" t="inlineStr">
        <is>
          <t>80° bis 110°, einseitig digitalisierbar?</t>
        </is>
      </c>
      <c r="M904" t="inlineStr">
        <is>
          <t>hohler Rücken</t>
        </is>
      </c>
      <c r="N904" t="inlineStr"/>
      <c r="O904" t="inlineStr">
        <is>
          <t>Buchschuh</t>
        </is>
      </c>
      <c r="P904" t="inlineStr">
        <is>
          <t>Nein</t>
        </is>
      </c>
      <c r="Q904" t="n">
        <v>0</v>
      </c>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n">
        <v>0</v>
      </c>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row>
    <row r="905">
      <c r="A905" t="b">
        <v>1</v>
      </c>
      <c r="B905" t="n">
        <v>826</v>
      </c>
      <c r="C905" t="inlineStr">
        <is>
          <t>L-1505-31549185X</t>
        </is>
      </c>
      <c r="D905" t="inlineStr">
        <is>
          <t>1066961468</t>
        </is>
      </c>
      <c r="E905" t="inlineStr">
        <is>
          <t>AaB</t>
        </is>
      </c>
      <c r="F905" t="inlineStr">
        <is>
          <t>https://portal.dnb.de/opac.htm?method=simpleSearch&amp;cqlMode=true&amp;query=idn%3D1066961468</t>
        </is>
      </c>
      <c r="G905" t="inlineStr">
        <is>
          <t>III 75, 3</t>
        </is>
      </c>
      <c r="H905" t="inlineStr">
        <is>
          <t>III 75, 3</t>
        </is>
      </c>
      <c r="I905" t="inlineStr">
        <is>
          <t>X</t>
        </is>
      </c>
      <c r="J905" t="inlineStr">
        <is>
          <t>Pergamentband</t>
        </is>
      </c>
      <c r="K905" t="inlineStr">
        <is>
          <t>bis 25 cm</t>
        </is>
      </c>
      <c r="L905" t="inlineStr">
        <is>
          <t>180°</t>
        </is>
      </c>
      <c r="M905" t="inlineStr">
        <is>
          <t>hohler Rücken</t>
        </is>
      </c>
      <c r="N905" t="inlineStr"/>
      <c r="O905" t="inlineStr"/>
      <c r="P905" t="inlineStr"/>
      <c r="Q905" t="n">
        <v>0</v>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n">
        <v>0</v>
      </c>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row>
    <row r="906">
      <c r="A906" t="b">
        <v>1</v>
      </c>
      <c r="B906" t="n">
        <v>827</v>
      </c>
      <c r="C906" t="inlineStr">
        <is>
          <t>L-1507-154135283</t>
        </is>
      </c>
      <c r="D906" t="inlineStr">
        <is>
          <t>993993621</t>
        </is>
      </c>
      <c r="E906" t="inlineStr">
        <is>
          <t>Aal</t>
        </is>
      </c>
      <c r="F906" t="inlineStr">
        <is>
          <t>https://portal.dnb.de/opac.htm?method=simpleSearch&amp;cqlMode=true&amp;query=idn%3D993993621</t>
        </is>
      </c>
      <c r="G906" t="inlineStr">
        <is>
          <t>III 75, 4</t>
        </is>
      </c>
      <c r="H906" t="inlineStr">
        <is>
          <t>III 75, 4</t>
        </is>
      </c>
      <c r="I906" t="inlineStr">
        <is>
          <t>X</t>
        </is>
      </c>
      <c r="J906" t="inlineStr">
        <is>
          <t>Ledereinband, Schließen, erhabene Buchbeschläge</t>
        </is>
      </c>
      <c r="K906" t="inlineStr">
        <is>
          <t>bis 25 cm</t>
        </is>
      </c>
      <c r="L906" t="inlineStr">
        <is>
          <t>180°</t>
        </is>
      </c>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is>
          <t>L</t>
        </is>
      </c>
      <c r="AB906" t="inlineStr">
        <is>
          <t>x</t>
        </is>
      </c>
      <c r="AC906" t="inlineStr">
        <is>
          <t>x</t>
        </is>
      </c>
      <c r="AD906" t="inlineStr">
        <is>
          <t>h/E</t>
        </is>
      </c>
      <c r="AE906" t="inlineStr"/>
      <c r="AF906" t="inlineStr"/>
      <c r="AG906" t="inlineStr"/>
      <c r="AH906" t="inlineStr">
        <is>
          <t>x</t>
        </is>
      </c>
      <c r="AI906" t="inlineStr"/>
      <c r="AJ906" t="inlineStr">
        <is>
          <t>Pa</t>
        </is>
      </c>
      <c r="AK906" t="inlineStr"/>
      <c r="AL906" t="inlineStr"/>
      <c r="AM906" t="inlineStr"/>
      <c r="AN906" t="inlineStr"/>
      <c r="AO906" t="inlineStr"/>
      <c r="AP906" t="inlineStr"/>
      <c r="AQ906" t="inlineStr"/>
      <c r="AR906" t="inlineStr"/>
      <c r="AS906" t="inlineStr"/>
      <c r="AT906" t="inlineStr">
        <is>
          <t>K</t>
        </is>
      </c>
      <c r="AU906" t="inlineStr">
        <is>
          <t>x</t>
        </is>
      </c>
      <c r="AV906" t="inlineStr"/>
      <c r="AW906" t="inlineStr"/>
      <c r="AX906" t="inlineStr">
        <is>
          <t>110</t>
        </is>
      </c>
      <c r="AY906" t="inlineStr"/>
      <c r="AZ906" t="inlineStr"/>
      <c r="BA906" t="inlineStr"/>
      <c r="BB906" t="inlineStr">
        <is>
          <t>n</t>
        </is>
      </c>
      <c r="BC906" t="n">
        <v>0</v>
      </c>
      <c r="BD906" t="inlineStr"/>
      <c r="BE906" t="inlineStr"/>
      <c r="BF906" t="inlineStr"/>
      <c r="BG906" t="inlineStr">
        <is>
          <t>x</t>
        </is>
      </c>
      <c r="BH906" t="inlineStr"/>
      <c r="BI906" t="inlineStr"/>
      <c r="BJ906" t="inlineStr"/>
      <c r="BK906" t="inlineStr">
        <is>
          <t>Schaden stabil</t>
        </is>
      </c>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row>
    <row r="907">
      <c r="A907" t="b">
        <v>1</v>
      </c>
      <c r="B907" t="n">
        <v>828</v>
      </c>
      <c r="C907" t="inlineStr">
        <is>
          <t>L-1506-170682692</t>
        </is>
      </c>
      <c r="D907" t="inlineStr">
        <is>
          <t>1000466167</t>
        </is>
      </c>
      <c r="E907" t="inlineStr">
        <is>
          <t>Aal</t>
        </is>
      </c>
      <c r="F907" t="inlineStr">
        <is>
          <t>https://portal.dnb.de/opac.htm?method=simpleSearch&amp;cqlMode=true&amp;query=idn%3D1000466167</t>
        </is>
      </c>
      <c r="G907" t="inlineStr">
        <is>
          <t>III 75, 5</t>
        </is>
      </c>
      <c r="H907" t="inlineStr">
        <is>
          <t>III 75, 5</t>
        </is>
      </c>
      <c r="I907" t="inlineStr"/>
      <c r="J907" t="inlineStr">
        <is>
          <t>Ledereinband, Schließen, erhabene Buchbeschläge</t>
        </is>
      </c>
      <c r="K907" t="inlineStr">
        <is>
          <t>bis 35 cm</t>
        </is>
      </c>
      <c r="L907" t="inlineStr">
        <is>
          <t>80° bis 110°, einseitig digitalisierbar?</t>
        </is>
      </c>
      <c r="M907" t="inlineStr"/>
      <c r="N907" t="inlineStr"/>
      <c r="O907" t="inlineStr">
        <is>
          <t>Kassette</t>
        </is>
      </c>
      <c r="P907" t="inlineStr">
        <is>
          <t>Nein</t>
        </is>
      </c>
      <c r="Q907" t="n">
        <v>0</v>
      </c>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n">
        <v>0</v>
      </c>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row>
    <row r="908">
      <c r="A908" t="b">
        <v>1</v>
      </c>
      <c r="B908" t="n">
        <v>829</v>
      </c>
      <c r="C908" t="inlineStr">
        <is>
          <t>L-1541-315201436</t>
        </is>
      </c>
      <c r="D908" t="inlineStr">
        <is>
          <t>1066779627</t>
        </is>
      </c>
      <c r="E908" t="inlineStr">
        <is>
          <t>AaB</t>
        </is>
      </c>
      <c r="F908" t="inlineStr">
        <is>
          <t>https://portal.dnb.de/opac.htm?method=simpleSearch&amp;cqlMode=true&amp;query=idn%3D1066779627</t>
        </is>
      </c>
      <c r="G908" t="inlineStr">
        <is>
          <t>III 76, 1</t>
        </is>
      </c>
      <c r="H908" t="inlineStr">
        <is>
          <t>III 76, 1</t>
        </is>
      </c>
      <c r="I908" t="inlineStr">
        <is>
          <t>X</t>
        </is>
      </c>
      <c r="J908" t="inlineStr">
        <is>
          <t>Ledereinband, Schließen, erhabene Buchbeschläge</t>
        </is>
      </c>
      <c r="K908" t="inlineStr">
        <is>
          <t>bis 35 cm</t>
        </is>
      </c>
      <c r="L908" t="inlineStr">
        <is>
          <t>80° bis 110°, einseitig digitalisierbar?</t>
        </is>
      </c>
      <c r="M908" t="inlineStr">
        <is>
          <t>fester Rücken mit Schmuckprägung</t>
        </is>
      </c>
      <c r="N908" t="inlineStr"/>
      <c r="O908" t="inlineStr">
        <is>
          <t>Buchschuh</t>
        </is>
      </c>
      <c r="P908" t="inlineStr">
        <is>
          <t>Nein</t>
        </is>
      </c>
      <c r="Q908" t="n">
        <v>0</v>
      </c>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n">
        <v>0</v>
      </c>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row>
    <row r="909">
      <c r="A909" t="b">
        <v>1</v>
      </c>
      <c r="B909" t="n">
        <v>830</v>
      </c>
      <c r="C909" t="inlineStr">
        <is>
          <t>L-1558-315189622</t>
        </is>
      </c>
      <c r="D909" t="inlineStr">
        <is>
          <t>1066767114</t>
        </is>
      </c>
      <c r="E909" t="inlineStr">
        <is>
          <t>Aaf</t>
        </is>
      </c>
      <c r="F909" t="inlineStr">
        <is>
          <t>https://portal.dnb.de/opac.htm?method=simpleSearch&amp;cqlMode=true&amp;query=idn%3D1066767114</t>
        </is>
      </c>
      <c r="G909" t="inlineStr">
        <is>
          <t>III 76, 2</t>
        </is>
      </c>
      <c r="H909" t="inlineStr">
        <is>
          <t>III 76, 2</t>
        </is>
      </c>
      <c r="I909" t="inlineStr">
        <is>
          <t>X</t>
        </is>
      </c>
      <c r="J909" t="inlineStr">
        <is>
          <t>Papier- oder Pappeinband</t>
        </is>
      </c>
      <c r="K909" t="inlineStr">
        <is>
          <t>bis 25 cm</t>
        </is>
      </c>
      <c r="L909" t="inlineStr">
        <is>
          <t>180°</t>
        </is>
      </c>
      <c r="M909" t="inlineStr">
        <is>
          <t>fester Rücken mit Schmuckprägung</t>
        </is>
      </c>
      <c r="N909" t="inlineStr"/>
      <c r="O909" t="inlineStr"/>
      <c r="P909" t="inlineStr"/>
      <c r="Q909" t="n">
        <v>3</v>
      </c>
      <c r="R909" t="inlineStr"/>
      <c r="S909" t="inlineStr"/>
      <c r="T909" t="inlineStr"/>
      <c r="U909" t="inlineStr"/>
      <c r="V909" t="inlineStr"/>
      <c r="W909" t="inlineStr"/>
      <c r="X909" t="inlineStr"/>
      <c r="Y909" t="inlineStr"/>
      <c r="Z909" t="inlineStr"/>
      <c r="AA909" t="inlineStr">
        <is>
          <t>Pa</t>
        </is>
      </c>
      <c r="AB909" t="inlineStr"/>
      <c r="AC909" t="inlineStr"/>
      <c r="AD909" t="inlineStr">
        <is>
          <t>f</t>
        </is>
      </c>
      <c r="AE909" t="inlineStr"/>
      <c r="AF909" t="inlineStr"/>
      <c r="AG909" t="inlineStr"/>
      <c r="AH909" t="inlineStr"/>
      <c r="AI909" t="inlineStr"/>
      <c r="AJ909" t="inlineStr">
        <is>
          <t>Pa</t>
        </is>
      </c>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is>
          <t>80</t>
        </is>
      </c>
      <c r="AY909" t="inlineStr"/>
      <c r="AZ909" t="inlineStr"/>
      <c r="BA909" t="inlineStr"/>
      <c r="BB909" t="inlineStr">
        <is>
          <t>ja vor</t>
        </is>
      </c>
      <c r="BC909" t="n">
        <v>1.5</v>
      </c>
      <c r="BD909" t="inlineStr"/>
      <c r="BE909" t="inlineStr"/>
      <c r="BF909" t="inlineStr"/>
      <c r="BG909" t="inlineStr"/>
      <c r="BH909" t="inlineStr"/>
      <c r="BI909" t="inlineStr"/>
      <c r="BJ909" t="inlineStr"/>
      <c r="BK909" t="inlineStr"/>
      <c r="BL909" t="inlineStr"/>
      <c r="BM909" t="inlineStr"/>
      <c r="BN909" t="inlineStr">
        <is>
          <t>x</t>
        </is>
      </c>
      <c r="BO909" t="inlineStr"/>
      <c r="BP909" t="inlineStr">
        <is>
          <t>x</t>
        </is>
      </c>
      <c r="BQ909" t="inlineStr"/>
      <c r="BR909" t="inlineStr"/>
      <c r="BS909" t="inlineStr"/>
      <c r="BT909" t="inlineStr">
        <is>
          <t>x</t>
        </is>
      </c>
      <c r="BU909" t="inlineStr"/>
      <c r="BV909" t="inlineStr"/>
      <c r="BW909" t="inlineStr"/>
      <c r="BX909" t="inlineStr"/>
      <c r="BY909" t="inlineStr"/>
      <c r="BZ909" t="inlineStr"/>
      <c r="CA909" t="n">
        <v>1.5</v>
      </c>
      <c r="CB909" t="inlineStr">
        <is>
          <t>evtl. kleine Hülse, Fragment inneliegend, ggf. Rücken mit JP überfangen</t>
        </is>
      </c>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row>
    <row r="910">
      <c r="A910" t="b">
        <v>0</v>
      </c>
      <c r="B910" t="inlineStr"/>
      <c r="C910" t="inlineStr"/>
      <c r="D910" t="inlineStr"/>
      <c r="E910" t="inlineStr"/>
      <c r="F910" t="inlineStr"/>
      <c r="G910" t="inlineStr">
        <is>
          <t>III 77, 1</t>
        </is>
      </c>
      <c r="H910" t="inlineStr"/>
      <c r="I910" t="inlineStr">
        <is>
          <t>X</t>
        </is>
      </c>
      <c r="J910" t="inlineStr">
        <is>
          <t>Pergamentband</t>
        </is>
      </c>
      <c r="K910" t="inlineStr">
        <is>
          <t>bis 35 cm</t>
        </is>
      </c>
      <c r="L910" t="inlineStr">
        <is>
          <t>nur sehr geringer Öffnungswinkel</t>
        </is>
      </c>
      <c r="M910" t="inlineStr">
        <is>
          <t>hohler Rücken</t>
        </is>
      </c>
      <c r="N910" t="inlineStr"/>
      <c r="O910" t="inlineStr">
        <is>
          <t>Kassette</t>
        </is>
      </c>
      <c r="P910" t="inlineStr">
        <is>
          <t>Nein</t>
        </is>
      </c>
      <c r="Q910" t="n">
        <v>2</v>
      </c>
      <c r="R910" t="inlineStr"/>
      <c r="S910" t="inlineStr"/>
      <c r="T910" t="inlineStr"/>
      <c r="U910" t="inlineStr"/>
      <c r="V910" t="inlineStr"/>
      <c r="W910" t="inlineStr"/>
      <c r="X910" t="inlineStr"/>
      <c r="Y910" t="inlineStr"/>
      <c r="Z910" t="inlineStr"/>
      <c r="AA910" t="inlineStr">
        <is>
          <t>Pg</t>
        </is>
      </c>
      <c r="AB910" t="inlineStr"/>
      <c r="AC910" t="inlineStr"/>
      <c r="AD910" t="inlineStr">
        <is>
          <t>h</t>
        </is>
      </c>
      <c r="AE910" t="inlineStr"/>
      <c r="AF910" t="inlineStr"/>
      <c r="AG910" t="inlineStr"/>
      <c r="AH910" t="inlineStr"/>
      <c r="AI910" t="inlineStr"/>
      <c r="AJ910" t="inlineStr">
        <is>
          <t>Pa</t>
        </is>
      </c>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is>
          <t>45</t>
        </is>
      </c>
      <c r="AY910" t="inlineStr">
        <is>
          <t>x</t>
        </is>
      </c>
      <c r="AZ910" t="inlineStr"/>
      <c r="BA910" t="inlineStr"/>
      <c r="BB910" t="inlineStr">
        <is>
          <t>ja vor</t>
        </is>
      </c>
      <c r="BC910" t="n">
        <v>2</v>
      </c>
      <c r="BD910" t="inlineStr"/>
      <c r="BE910" t="inlineStr">
        <is>
          <t>Gewebe</t>
        </is>
      </c>
      <c r="BF910" t="inlineStr"/>
      <c r="BG910" t="inlineStr"/>
      <c r="BH910" t="inlineStr"/>
      <c r="BI910" t="inlineStr"/>
      <c r="BJ910" t="inlineStr"/>
      <c r="BK910" t="inlineStr"/>
      <c r="BL910" t="inlineStr">
        <is>
          <t>x 45</t>
        </is>
      </c>
      <c r="BM910" t="inlineStr"/>
      <c r="BN910" t="inlineStr">
        <is>
          <t>x</t>
        </is>
      </c>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is>
          <t>x</t>
        </is>
      </c>
      <c r="CM910" t="inlineStr"/>
      <c r="CN910" t="inlineStr"/>
      <c r="CO910" t="inlineStr"/>
      <c r="CP910" t="inlineStr"/>
      <c r="CQ910" t="inlineStr"/>
      <c r="CR910" t="inlineStr"/>
      <c r="CS910" t="inlineStr"/>
      <c r="CT910" t="n">
        <v>2</v>
      </c>
      <c r="CU910" t="inlineStr">
        <is>
          <t>v.a. Risse im Titelblatt , ggf auch letztes Blatt, Lage hinten belassen</t>
        </is>
      </c>
    </row>
    <row r="911">
      <c r="A911" t="b">
        <v>1</v>
      </c>
      <c r="B911" t="inlineStr"/>
      <c r="C911" t="inlineStr">
        <is>
          <t>L-1552-822821869</t>
        </is>
      </c>
      <c r="D911" t="inlineStr">
        <is>
          <t>1268123862</t>
        </is>
      </c>
      <c r="E911" t="inlineStr">
        <is>
          <t>Aa</t>
        </is>
      </c>
      <c r="F911" t="inlineStr"/>
      <c r="G911" t="inlineStr">
        <is>
          <t>III 77, 1</t>
        </is>
      </c>
      <c r="H911" t="inlineStr">
        <is>
          <t>III 77, 1</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row>
    <row r="912">
      <c r="A912" t="b">
        <v>1</v>
      </c>
      <c r="B912" t="n">
        <v>831</v>
      </c>
      <c r="C912" t="inlineStr">
        <is>
          <t>L-1554-315464313</t>
        </is>
      </c>
      <c r="D912" t="inlineStr">
        <is>
          <t>1066936455</t>
        </is>
      </c>
      <c r="E912" t="inlineStr">
        <is>
          <t>Aaf</t>
        </is>
      </c>
      <c r="F912" t="inlineStr">
        <is>
          <t>https://portal.dnb.de/opac.htm?method=simpleSearch&amp;cqlMode=true&amp;query=idn%3D1066936455</t>
        </is>
      </c>
      <c r="G912" t="inlineStr">
        <is>
          <t>III 78, 1</t>
        </is>
      </c>
      <c r="H912" t="inlineStr">
        <is>
          <t>III 78, 1</t>
        </is>
      </c>
      <c r="I912" t="inlineStr">
        <is>
          <t>X</t>
        </is>
      </c>
      <c r="J912" t="inlineStr">
        <is>
          <t>Ledereinband, Schließen, erhabene Buchbeschläge</t>
        </is>
      </c>
      <c r="K912" t="inlineStr">
        <is>
          <t>bis 25 cm</t>
        </is>
      </c>
      <c r="L912" t="inlineStr">
        <is>
          <t>80° bis 110°, einseitig digitalisierbar?</t>
        </is>
      </c>
      <c r="M912" t="inlineStr">
        <is>
          <t>fester Rücken mit Schmuckprägung</t>
        </is>
      </c>
      <c r="N912" t="inlineStr"/>
      <c r="O912" t="inlineStr">
        <is>
          <t>Buchschuh</t>
        </is>
      </c>
      <c r="P912" t="inlineStr">
        <is>
          <t>Nein</t>
        </is>
      </c>
      <c r="Q912" t="n">
        <v>1</v>
      </c>
      <c r="R912" t="inlineStr"/>
      <c r="S912" t="inlineStr"/>
      <c r="T912" t="inlineStr"/>
      <c r="U912" t="inlineStr"/>
      <c r="V912" t="inlineStr"/>
      <c r="W912" t="inlineStr"/>
      <c r="X912" t="inlineStr"/>
      <c r="Y912" t="inlineStr"/>
      <c r="Z912" t="inlineStr"/>
      <c r="AA912" t="inlineStr">
        <is>
          <t>HD</t>
        </is>
      </c>
      <c r="AB912" t="inlineStr"/>
      <c r="AC912" t="inlineStr"/>
      <c r="AD912" t="inlineStr">
        <is>
          <t>f</t>
        </is>
      </c>
      <c r="AE912" t="inlineStr"/>
      <c r="AF912" t="inlineStr"/>
      <c r="AG912" t="inlineStr"/>
      <c r="AH912" t="inlineStr"/>
      <c r="AI912" t="inlineStr"/>
      <c r="AJ912" t="inlineStr">
        <is>
          <t>Pa</t>
        </is>
      </c>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is>
          <t>60</t>
        </is>
      </c>
      <c r="AY912" t="inlineStr"/>
      <c r="AZ912" t="inlineStr"/>
      <c r="BA912" t="inlineStr"/>
      <c r="BB912" t="inlineStr">
        <is>
          <t>n</t>
        </is>
      </c>
      <c r="BC912" t="n">
        <v>0</v>
      </c>
      <c r="BD912" t="inlineStr"/>
      <c r="BE912" t="inlineStr"/>
      <c r="BF912" t="inlineStr"/>
      <c r="BG912" t="inlineStr">
        <is>
          <t>x</t>
        </is>
      </c>
      <c r="BH912" t="inlineStr"/>
      <c r="BI912" t="inlineStr"/>
      <c r="BJ912" t="inlineStr"/>
      <c r="BK912" t="inlineStr">
        <is>
          <t>Schaden stabil</t>
        </is>
      </c>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row>
    <row r="913">
      <c r="A913" t="b">
        <v>1</v>
      </c>
      <c r="B913" t="n">
        <v>832</v>
      </c>
      <c r="C913" t="inlineStr">
        <is>
          <t>L-1560-161002250</t>
        </is>
      </c>
      <c r="D913" t="inlineStr">
        <is>
          <t>995843651</t>
        </is>
      </c>
      <c r="E913" t="inlineStr">
        <is>
          <t>Aal</t>
        </is>
      </c>
      <c r="F913" t="inlineStr">
        <is>
          <t>https://portal.dnb.de/opac.htm?method=simpleSearch&amp;cqlMode=true&amp;query=idn%3D995843651</t>
        </is>
      </c>
      <c r="G913" t="inlineStr">
        <is>
          <t>III 78, 2</t>
        </is>
      </c>
      <c r="H913" t="inlineStr">
        <is>
          <t>III 78, 2</t>
        </is>
      </c>
      <c r="I913" t="inlineStr"/>
      <c r="J913" t="inlineStr"/>
      <c r="K913" t="inlineStr">
        <is>
          <t>bis 25 cm</t>
        </is>
      </c>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is>
          <t>Pg</t>
        </is>
      </c>
      <c r="AB913" t="inlineStr"/>
      <c r="AC913" t="inlineStr"/>
      <c r="AD913" t="inlineStr">
        <is>
          <t>h</t>
        </is>
      </c>
      <c r="AE913" t="inlineStr"/>
      <c r="AF913" t="inlineStr"/>
      <c r="AG913" t="inlineStr"/>
      <c r="AH913" t="inlineStr"/>
      <c r="AI913" t="inlineStr"/>
      <c r="AJ913" t="inlineStr">
        <is>
          <t>Pa</t>
        </is>
      </c>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is>
          <t>180</t>
        </is>
      </c>
      <c r="AY913" t="inlineStr"/>
      <c r="AZ913" t="inlineStr"/>
      <c r="BA913" t="inlineStr"/>
      <c r="BB913" t="inlineStr">
        <is>
          <t>n</t>
        </is>
      </c>
      <c r="BC913" t="n">
        <v>0</v>
      </c>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row>
    <row r="914">
      <c r="A914" t="b">
        <v>1</v>
      </c>
      <c r="B914" t="n">
        <v>833</v>
      </c>
      <c r="C914" t="inlineStr">
        <is>
          <t>L-1501-315326328</t>
        </is>
      </c>
      <c r="D914" t="inlineStr">
        <is>
          <t>106686814X</t>
        </is>
      </c>
      <c r="E914" t="inlineStr">
        <is>
          <t>Aaf</t>
        </is>
      </c>
      <c r="F914" t="inlineStr">
        <is>
          <t>https://portal.dnb.de/opac.htm?method=simpleSearch&amp;cqlMode=true&amp;query=idn%3D106686814X</t>
        </is>
      </c>
      <c r="G914" t="inlineStr">
        <is>
          <t>III 79, 1</t>
        </is>
      </c>
      <c r="H914" t="inlineStr">
        <is>
          <t>III 79, 1</t>
        </is>
      </c>
      <c r="I914" t="inlineStr"/>
      <c r="J914" t="inlineStr"/>
      <c r="K914" t="inlineStr">
        <is>
          <t>bis 25 cm</t>
        </is>
      </c>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is>
          <t>HPg</t>
        </is>
      </c>
      <c r="AB914" t="inlineStr"/>
      <c r="AC914" t="inlineStr"/>
      <c r="AD914" t="inlineStr">
        <is>
          <t>h</t>
        </is>
      </c>
      <c r="AE914" t="inlineStr"/>
      <c r="AF914" t="inlineStr"/>
      <c r="AG914" t="inlineStr"/>
      <c r="AH914" t="inlineStr"/>
      <c r="AI914" t="inlineStr"/>
      <c r="AJ914" t="inlineStr">
        <is>
          <t>Pa</t>
        </is>
      </c>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is>
          <t>110</t>
        </is>
      </c>
      <c r="AY914" t="inlineStr"/>
      <c r="AZ914" t="inlineStr"/>
      <c r="BA914" t="inlineStr"/>
      <c r="BB914" t="inlineStr">
        <is>
          <t>n</t>
        </is>
      </c>
      <c r="BC914" t="n">
        <v>0</v>
      </c>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row>
    <row r="915">
      <c r="A915" t="b">
        <v>1</v>
      </c>
      <c r="B915" t="n">
        <v>834</v>
      </c>
      <c r="C915" t="inlineStr">
        <is>
          <t>L-1517-315487054</t>
        </is>
      </c>
      <c r="D915" t="inlineStr">
        <is>
          <t>1066956375</t>
        </is>
      </c>
      <c r="E915" t="inlineStr">
        <is>
          <t>Aaf</t>
        </is>
      </c>
      <c r="F915" t="inlineStr">
        <is>
          <t>https://portal.dnb.de/opac.htm?method=simpleSearch&amp;cqlMode=true&amp;query=idn%3D1066956375</t>
        </is>
      </c>
      <c r="G915" t="inlineStr">
        <is>
          <t>III 80, 1</t>
        </is>
      </c>
      <c r="H915" t="inlineStr">
        <is>
          <t>III 80, 1</t>
        </is>
      </c>
      <c r="I915" t="inlineStr"/>
      <c r="J915" t="inlineStr"/>
      <c r="K915" t="inlineStr">
        <is>
          <t>bis 25 cm</t>
        </is>
      </c>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is>
          <t>HL</t>
        </is>
      </c>
      <c r="AB915" t="inlineStr">
        <is>
          <t>x</t>
        </is>
      </c>
      <c r="AC915" t="inlineStr"/>
      <c r="AD915" t="inlineStr">
        <is>
          <t>h/E</t>
        </is>
      </c>
      <c r="AE915" t="inlineStr"/>
      <c r="AF915" t="inlineStr"/>
      <c r="AG915" t="inlineStr"/>
      <c r="AH915" t="inlineStr"/>
      <c r="AI915" t="inlineStr"/>
      <c r="AJ915" t="inlineStr">
        <is>
          <t>Pa</t>
        </is>
      </c>
      <c r="AK915" t="inlineStr">
        <is>
          <t>x</t>
        </is>
      </c>
      <c r="AL915" t="inlineStr"/>
      <c r="AM915" t="inlineStr"/>
      <c r="AN915" t="inlineStr"/>
      <c r="AO915" t="inlineStr"/>
      <c r="AP915" t="inlineStr"/>
      <c r="AQ915" t="inlineStr"/>
      <c r="AR915" t="inlineStr"/>
      <c r="AS915" t="inlineStr"/>
      <c r="AT915" t="inlineStr"/>
      <c r="AU915" t="inlineStr"/>
      <c r="AV915" t="inlineStr"/>
      <c r="AW915" t="inlineStr"/>
      <c r="AX915" t="inlineStr">
        <is>
          <t>110</t>
        </is>
      </c>
      <c r="AY915" t="inlineStr"/>
      <c r="AZ915" t="inlineStr"/>
      <c r="BA915" t="inlineStr"/>
      <c r="BB915" t="inlineStr">
        <is>
          <t>n</t>
        </is>
      </c>
      <c r="BC915" t="n">
        <v>0</v>
      </c>
      <c r="BD915" t="inlineStr"/>
      <c r="BE915" t="inlineStr"/>
      <c r="BF915" t="inlineStr"/>
      <c r="BG915" t="inlineStr">
        <is>
          <t>x</t>
        </is>
      </c>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row>
    <row r="916">
      <c r="A916" t="b">
        <v>1</v>
      </c>
      <c r="B916" t="n">
        <v>835</v>
      </c>
      <c r="C916" t="inlineStr">
        <is>
          <t>L-1504-315220163</t>
        </is>
      </c>
      <c r="D916" t="inlineStr">
        <is>
          <t>1066800278</t>
        </is>
      </c>
      <c r="E916" t="inlineStr">
        <is>
          <t>Aaf</t>
        </is>
      </c>
      <c r="F916" t="inlineStr">
        <is>
          <t>https://portal.dnb.de/opac.htm?method=simpleSearch&amp;cqlMode=true&amp;query=idn%3D1066800278</t>
        </is>
      </c>
      <c r="G916" t="inlineStr">
        <is>
          <t>III 81, 1</t>
        </is>
      </c>
      <c r="H916" t="inlineStr">
        <is>
          <t>III 81, 1</t>
        </is>
      </c>
      <c r="I916" t="inlineStr"/>
      <c r="J916" t="inlineStr"/>
      <c r="K916" t="inlineStr">
        <is>
          <t>bis 25 cm</t>
        </is>
      </c>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is>
          <t>HD</t>
        </is>
      </c>
      <c r="AB916" t="inlineStr">
        <is>
          <t>x</t>
        </is>
      </c>
      <c r="AC916" t="inlineStr"/>
      <c r="AD916" t="inlineStr">
        <is>
          <t>f</t>
        </is>
      </c>
      <c r="AE916" t="inlineStr"/>
      <c r="AF916" t="inlineStr"/>
      <c r="AG916" t="inlineStr"/>
      <c r="AH916" t="inlineStr"/>
      <c r="AI916" t="inlineStr"/>
      <c r="AJ916" t="inlineStr">
        <is>
          <t>Pa</t>
        </is>
      </c>
      <c r="AK916" t="inlineStr"/>
      <c r="AL916" t="inlineStr"/>
      <c r="AM916" t="inlineStr"/>
      <c r="AN916" t="inlineStr"/>
      <c r="AO916" t="inlineStr"/>
      <c r="AP916" t="inlineStr"/>
      <c r="AQ916" t="inlineStr"/>
      <c r="AR916" t="inlineStr"/>
      <c r="AS916" t="inlineStr"/>
      <c r="AT916" t="inlineStr">
        <is>
          <t>I/R</t>
        </is>
      </c>
      <c r="AU916" t="inlineStr">
        <is>
          <t>x</t>
        </is>
      </c>
      <c r="AV916" t="inlineStr"/>
      <c r="AW916" t="inlineStr"/>
      <c r="AX916" t="inlineStr">
        <is>
          <t>80</t>
        </is>
      </c>
      <c r="AY916" t="inlineStr"/>
      <c r="AZ916" t="inlineStr"/>
      <c r="BA916" t="inlineStr"/>
      <c r="BB916" t="inlineStr">
        <is>
          <t>n</t>
        </is>
      </c>
      <c r="BC916" t="n">
        <v>0</v>
      </c>
      <c r="BD916" t="inlineStr"/>
      <c r="BE916" t="inlineStr"/>
      <c r="BF916" t="inlineStr"/>
      <c r="BG916" t="inlineStr">
        <is>
          <t>x</t>
        </is>
      </c>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row>
    <row r="917">
      <c r="A917" t="b">
        <v>1</v>
      </c>
      <c r="B917" t="n">
        <v>836</v>
      </c>
      <c r="C917" t="inlineStr">
        <is>
          <t>L-1504-315220155</t>
        </is>
      </c>
      <c r="D917" t="inlineStr">
        <is>
          <t>1066800278</t>
        </is>
      </c>
      <c r="E917" t="inlineStr">
        <is>
          <t>Aaf</t>
        </is>
      </c>
      <c r="F917" t="inlineStr">
        <is>
          <t>https://portal.dnb.de/opac.htm?method=simpleSearch&amp;cqlMode=true&amp;query=idn%3D1066800278</t>
        </is>
      </c>
      <c r="G917" t="inlineStr">
        <is>
          <t>III 81, 1</t>
        </is>
      </c>
      <c r="H917" t="inlineStr">
        <is>
          <t>III 81, 1</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n">
        <v>0</v>
      </c>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row>
    <row r="918">
      <c r="A918" t="b">
        <v>1</v>
      </c>
      <c r="B918" t="n">
        <v>837</v>
      </c>
      <c r="C918" t="inlineStr">
        <is>
          <t>L-1521-315218711</t>
        </is>
      </c>
      <c r="D918" t="inlineStr">
        <is>
          <t>1066798540</t>
        </is>
      </c>
      <c r="E918" t="inlineStr">
        <is>
          <t>Aaf</t>
        </is>
      </c>
      <c r="F918" t="inlineStr">
        <is>
          <t>https://portal.dnb.de/opac.htm?method=simpleSearch&amp;cqlMode=true&amp;query=idn%3D1066798540</t>
        </is>
      </c>
      <c r="G918" t="inlineStr">
        <is>
          <t>III 82, 1</t>
        </is>
      </c>
      <c r="H918" t="inlineStr">
        <is>
          <t>III 82, 1</t>
        </is>
      </c>
      <c r="I918" t="inlineStr"/>
      <c r="J918" t="inlineStr"/>
      <c r="K918" t="inlineStr">
        <is>
          <t>bis 35 cm</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is>
          <t>HL</t>
        </is>
      </c>
      <c r="AB918" t="inlineStr">
        <is>
          <t>x</t>
        </is>
      </c>
      <c r="AC918" t="inlineStr"/>
      <c r="AD918" t="inlineStr">
        <is>
          <t>h/E</t>
        </is>
      </c>
      <c r="AE918" t="inlineStr"/>
      <c r="AF918" t="inlineStr"/>
      <c r="AG918" t="inlineStr"/>
      <c r="AH918" t="inlineStr"/>
      <c r="AI918" t="inlineStr"/>
      <c r="AJ918" t="inlineStr">
        <is>
          <t>Pa</t>
        </is>
      </c>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is>
          <t>110</t>
        </is>
      </c>
      <c r="AY918" t="inlineStr"/>
      <c r="AZ918" t="inlineStr"/>
      <c r="BA918" t="inlineStr"/>
      <c r="BB918" t="inlineStr">
        <is>
          <t>n</t>
        </is>
      </c>
      <c r="BC918" t="n">
        <v>0</v>
      </c>
      <c r="BD918" t="inlineStr"/>
      <c r="BE918" t="inlineStr"/>
      <c r="BF918" t="inlineStr"/>
      <c r="BG918" t="inlineStr">
        <is>
          <t>x</t>
        </is>
      </c>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row>
    <row r="919">
      <c r="A919" t="b">
        <v>0</v>
      </c>
      <c r="B919" t="n">
        <v>838</v>
      </c>
      <c r="C919" t="inlineStr">
        <is>
          <t>L-1520-315294493</t>
        </is>
      </c>
      <c r="D919" t="inlineStr">
        <is>
          <t>1066834555</t>
        </is>
      </c>
      <c r="E919" t="inlineStr"/>
      <c r="F919" t="inlineStr">
        <is>
          <t>https://portal.dnb.de/opac.htm?method=simpleSearch&amp;cqlMode=true&amp;query=idn%3D1066834555</t>
        </is>
      </c>
      <c r="G919" t="inlineStr">
        <is>
          <t>III 83, 1</t>
        </is>
      </c>
      <c r="H919" t="inlineStr"/>
      <c r="I919" t="inlineStr"/>
      <c r="J919" t="inlineStr"/>
      <c r="K919" t="inlineStr">
        <is>
          <t>bis 25 cm</t>
        </is>
      </c>
      <c r="L919" t="inlineStr"/>
      <c r="M919" t="inlineStr"/>
      <c r="N919" t="inlineStr"/>
      <c r="O919" t="inlineStr"/>
      <c r="P919" t="inlineStr"/>
      <c r="Q919" t="inlineStr"/>
      <c r="R919" t="inlineStr"/>
      <c r="S919" t="inlineStr"/>
      <c r="T919" t="inlineStr"/>
      <c r="U919" t="inlineStr"/>
      <c r="V919" t="inlineStr">
        <is>
          <t>DA</t>
        </is>
      </c>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n">
        <v>0</v>
      </c>
      <c r="BD919" t="inlineStr"/>
      <c r="BE919" t="inlineStr"/>
      <c r="BF919" t="inlineStr"/>
      <c r="BG919" t="inlineStr"/>
      <c r="BH919" t="inlineStr">
        <is>
          <t>x</t>
        </is>
      </c>
      <c r="BI919" t="inlineStr"/>
      <c r="BJ919" t="inlineStr"/>
      <c r="BK919" t="inlineStr">
        <is>
          <t>nur Einband (Papierband) am Standort (Inhalt offenbar heraus gelöst)</t>
        </is>
      </c>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row>
    <row r="920">
      <c r="A920" t="b">
        <v>1</v>
      </c>
      <c r="B920" t="n">
        <v>839</v>
      </c>
      <c r="C920" t="inlineStr">
        <is>
          <t>L-1522-170280322</t>
        </is>
      </c>
      <c r="D920" t="inlineStr">
        <is>
          <t>1000270947</t>
        </is>
      </c>
      <c r="E920" t="inlineStr">
        <is>
          <t>Aal</t>
        </is>
      </c>
      <c r="F920" t="inlineStr">
        <is>
          <t>https://portal.dnb.de/opac.htm?method=simpleSearch&amp;cqlMode=true&amp;query=idn%3D1000270947</t>
        </is>
      </c>
      <c r="G920" t="inlineStr">
        <is>
          <t>III 83, 3</t>
        </is>
      </c>
      <c r="H920" t="inlineStr">
        <is>
          <t>III 83, 3</t>
        </is>
      </c>
      <c r="I920" t="inlineStr"/>
      <c r="J920" t="inlineStr"/>
      <c r="K920" t="inlineStr">
        <is>
          <t>bis 25 cm</t>
        </is>
      </c>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is>
          <t>HPg</t>
        </is>
      </c>
      <c r="AB920" t="inlineStr"/>
      <c r="AC920" t="inlineStr"/>
      <c r="AD920" t="inlineStr">
        <is>
          <t>h/E</t>
        </is>
      </c>
      <c r="AE920" t="inlineStr"/>
      <c r="AF920" t="inlineStr"/>
      <c r="AG920" t="inlineStr"/>
      <c r="AH920" t="inlineStr"/>
      <c r="AI920" t="inlineStr"/>
      <c r="AJ920" t="inlineStr">
        <is>
          <t>Pa</t>
        </is>
      </c>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is>
          <t>110</t>
        </is>
      </c>
      <c r="AY920" t="inlineStr"/>
      <c r="AZ920" t="inlineStr"/>
      <c r="BA920" t="inlineStr"/>
      <c r="BB920" t="inlineStr">
        <is>
          <t>n</t>
        </is>
      </c>
      <c r="BC920" t="n">
        <v>0</v>
      </c>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row>
    <row r="921">
      <c r="A921" t="b">
        <v>0</v>
      </c>
      <c r="B921" t="n">
        <v>840</v>
      </c>
      <c r="C921" t="inlineStr">
        <is>
          <t>L-1545-154870943</t>
        </is>
      </c>
      <c r="D921" t="inlineStr">
        <is>
          <t>994251505</t>
        </is>
      </c>
      <c r="E921" t="inlineStr"/>
      <c r="F921" t="inlineStr">
        <is>
          <t>https://portal.dnb.de/opac.htm?method=simpleSearch&amp;cqlMode=true&amp;query=idn%3D994251505</t>
        </is>
      </c>
      <c r="G921" t="inlineStr">
        <is>
          <t>III 83, 4</t>
        </is>
      </c>
      <c r="H921" t="inlineStr"/>
      <c r="I921" t="inlineStr"/>
      <c r="J921" t="inlineStr"/>
      <c r="K921" t="inlineStr">
        <is>
          <t>bis 25 cm</t>
        </is>
      </c>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is>
          <t>L</t>
        </is>
      </c>
      <c r="AB921" t="inlineStr"/>
      <c r="AC921" t="inlineStr"/>
      <c r="AD921" t="inlineStr">
        <is>
          <t>f</t>
        </is>
      </c>
      <c r="AE921" t="inlineStr"/>
      <c r="AF921" t="inlineStr"/>
      <c r="AG921" t="inlineStr"/>
      <c r="AH921" t="inlineStr"/>
      <c r="AI921" t="inlineStr"/>
      <c r="AJ921" t="inlineStr">
        <is>
          <t>Pa</t>
        </is>
      </c>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is>
          <t>max 110</t>
        </is>
      </c>
      <c r="AY921" t="inlineStr"/>
      <c r="AZ921" t="inlineStr"/>
      <c r="BA921" t="inlineStr"/>
      <c r="BB921" t="inlineStr">
        <is>
          <t>n</t>
        </is>
      </c>
      <c r="BC921" t="n">
        <v>0</v>
      </c>
      <c r="BD921" t="inlineStr"/>
      <c r="BE921" t="inlineStr">
        <is>
          <t>Gewebe</t>
        </is>
      </c>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row>
    <row r="922">
      <c r="A922" t="b">
        <v>0</v>
      </c>
      <c r="B922" t="n">
        <v>841</v>
      </c>
      <c r="C922" t="inlineStr">
        <is>
          <t>L-1533-157862151</t>
        </is>
      </c>
      <c r="D922" t="inlineStr">
        <is>
          <t>994801394</t>
        </is>
      </c>
      <c r="E922" t="inlineStr"/>
      <c r="F922" t="inlineStr">
        <is>
          <t>https://portal.dnb.de/opac.htm?method=simpleSearch&amp;cqlMode=true&amp;query=idn%3D994801394</t>
        </is>
      </c>
      <c r="G922" t="inlineStr">
        <is>
          <t>III 83, 4</t>
        </is>
      </c>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n">
        <v>0</v>
      </c>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row>
    <row r="923">
      <c r="A923" t="b">
        <v>1</v>
      </c>
      <c r="B923" t="inlineStr"/>
      <c r="C923" t="inlineStr">
        <is>
          <t>L-1533-769693059</t>
        </is>
      </c>
      <c r="D923" t="inlineStr">
        <is>
          <t>1255208783</t>
        </is>
      </c>
      <c r="E923" t="inlineStr">
        <is>
          <t>Qd</t>
        </is>
      </c>
      <c r="F923" t="inlineStr"/>
      <c r="G923" t="inlineStr">
        <is>
          <t>III 83, 4</t>
        </is>
      </c>
      <c r="H923" t="inlineStr">
        <is>
          <t>III 83, 4</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row>
    <row r="924">
      <c r="A924" t="b">
        <v>1</v>
      </c>
      <c r="B924" t="n">
        <v>842</v>
      </c>
      <c r="C924" t="inlineStr">
        <is>
          <t>L-1529-315490942</t>
        </is>
      </c>
      <c r="D924" t="inlineStr">
        <is>
          <t>1066960453</t>
        </is>
      </c>
      <c r="E924" t="inlineStr">
        <is>
          <t>Aaf</t>
        </is>
      </c>
      <c r="F924" t="inlineStr">
        <is>
          <t>https://portal.dnb.de/opac.htm?method=simpleSearch&amp;cqlMode=true&amp;query=idn%3D1066960453</t>
        </is>
      </c>
      <c r="G924" t="inlineStr">
        <is>
          <t>III 84, 1</t>
        </is>
      </c>
      <c r="H924" t="inlineStr">
        <is>
          <t>III 84, 1</t>
        </is>
      </c>
      <c r="I924" t="inlineStr"/>
      <c r="J924" t="inlineStr"/>
      <c r="K924" t="inlineStr">
        <is>
          <t>bis 25 cm</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x</t>
        </is>
      </c>
      <c r="AA924" t="inlineStr">
        <is>
          <t>HL</t>
        </is>
      </c>
      <c r="AB924" t="inlineStr">
        <is>
          <t>x</t>
        </is>
      </c>
      <c r="AC924" t="inlineStr"/>
      <c r="AD924" t="inlineStr">
        <is>
          <t>h/E</t>
        </is>
      </c>
      <c r="AE924" t="inlineStr"/>
      <c r="AF924" t="inlineStr"/>
      <c r="AG924" t="inlineStr"/>
      <c r="AH924" t="inlineStr"/>
      <c r="AI924" t="inlineStr"/>
      <c r="AJ924" t="inlineStr">
        <is>
          <t>Pa</t>
        </is>
      </c>
      <c r="AK924" t="inlineStr">
        <is>
          <t>x</t>
        </is>
      </c>
      <c r="AL924" t="inlineStr"/>
      <c r="AM924" t="inlineStr"/>
      <c r="AN924" t="inlineStr"/>
      <c r="AO924" t="inlineStr"/>
      <c r="AP924" t="inlineStr"/>
      <c r="AQ924" t="inlineStr"/>
      <c r="AR924" t="inlineStr"/>
      <c r="AS924" t="inlineStr"/>
      <c r="AT924" t="inlineStr"/>
      <c r="AU924" t="inlineStr"/>
      <c r="AV924" t="inlineStr"/>
      <c r="AW924" t="inlineStr"/>
      <c r="AX924" t="inlineStr">
        <is>
          <t>110</t>
        </is>
      </c>
      <c r="AY924" t="inlineStr"/>
      <c r="AZ924" t="inlineStr"/>
      <c r="BA924" t="inlineStr"/>
      <c r="BB924" t="inlineStr">
        <is>
          <t>n</t>
        </is>
      </c>
      <c r="BC924" t="n">
        <v>0</v>
      </c>
      <c r="BD924" t="inlineStr"/>
      <c r="BE924" t="inlineStr"/>
      <c r="BF924" t="inlineStr"/>
      <c r="BG924" t="inlineStr">
        <is>
          <t>x</t>
        </is>
      </c>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row>
    <row r="925">
      <c r="A925" t="b">
        <v>1</v>
      </c>
      <c r="B925" t="n">
        <v>843</v>
      </c>
      <c r="C925" t="inlineStr">
        <is>
          <t>L-1557-315490489</t>
        </is>
      </c>
      <c r="D925" t="inlineStr">
        <is>
          <t>1066959978</t>
        </is>
      </c>
      <c r="E925" t="inlineStr">
        <is>
          <t>Aaf</t>
        </is>
      </c>
      <c r="F925" t="inlineStr">
        <is>
          <t>https://portal.dnb.de/opac.htm?method=simpleSearch&amp;cqlMode=true&amp;query=idn%3D1066959978</t>
        </is>
      </c>
      <c r="G925" t="inlineStr">
        <is>
          <t>III 84, 2</t>
        </is>
      </c>
      <c r="H925" t="inlineStr">
        <is>
          <t>III 84, 2</t>
        </is>
      </c>
      <c r="I925" t="inlineStr"/>
      <c r="J925" t="inlineStr"/>
      <c r="K925" t="inlineStr">
        <is>
          <t>bis 25 cm</t>
        </is>
      </c>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is>
          <t>HPg</t>
        </is>
      </c>
      <c r="AB925" t="inlineStr"/>
      <c r="AC925" t="inlineStr"/>
      <c r="AD925" t="inlineStr">
        <is>
          <t>h/E</t>
        </is>
      </c>
      <c r="AE925" t="inlineStr"/>
      <c r="AF925" t="inlineStr"/>
      <c r="AG925" t="inlineStr"/>
      <c r="AH925" t="inlineStr"/>
      <c r="AI925" t="inlineStr"/>
      <c r="AJ925" t="inlineStr">
        <is>
          <t>Pa</t>
        </is>
      </c>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is>
          <t>110</t>
        </is>
      </c>
      <c r="AY925" t="inlineStr"/>
      <c r="AZ925" t="inlineStr"/>
      <c r="BA925" t="inlineStr"/>
      <c r="BB925" t="inlineStr">
        <is>
          <t>n</t>
        </is>
      </c>
      <c r="BC925" t="n">
        <v>0</v>
      </c>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row>
    <row r="926">
      <c r="A926" t="b">
        <v>1</v>
      </c>
      <c r="B926" t="n">
        <v>844</v>
      </c>
      <c r="C926" t="inlineStr">
        <is>
          <t>L-1544-315201215</t>
        </is>
      </c>
      <c r="D926" t="inlineStr">
        <is>
          <t>106677935X</t>
        </is>
      </c>
      <c r="E926" t="inlineStr">
        <is>
          <t>Aaf</t>
        </is>
      </c>
      <c r="F926" t="inlineStr">
        <is>
          <t>https://portal.dnb.de/opac.htm?method=simpleSearch&amp;cqlMode=true&amp;query=idn%3D106677935X</t>
        </is>
      </c>
      <c r="G926" t="inlineStr">
        <is>
          <t>III 85, 1</t>
        </is>
      </c>
      <c r="H926" t="inlineStr">
        <is>
          <t>III 85, 1</t>
        </is>
      </c>
      <c r="I926" t="inlineStr"/>
      <c r="J926" t="inlineStr"/>
      <c r="K926" t="inlineStr">
        <is>
          <t>bis 35 cm</t>
        </is>
      </c>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is>
          <t>Pg</t>
        </is>
      </c>
      <c r="AB926" t="inlineStr"/>
      <c r="AC926" t="inlineStr"/>
      <c r="AD926" t="inlineStr">
        <is>
          <t>h</t>
        </is>
      </c>
      <c r="AE926" t="inlineStr"/>
      <c r="AF926" t="inlineStr"/>
      <c r="AG926" t="inlineStr">
        <is>
          <t>x</t>
        </is>
      </c>
      <c r="AH926" t="inlineStr"/>
      <c r="AI926" t="inlineStr"/>
      <c r="AJ926" t="inlineStr">
        <is>
          <t>Pa</t>
        </is>
      </c>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is>
          <t>110</t>
        </is>
      </c>
      <c r="AY926" t="inlineStr"/>
      <c r="AZ926" t="inlineStr"/>
      <c r="BA926" t="inlineStr"/>
      <c r="BB926" t="inlineStr">
        <is>
          <t>n</t>
        </is>
      </c>
      <c r="BC926" t="n">
        <v>0</v>
      </c>
      <c r="BD926" t="inlineStr"/>
      <c r="BE926" t="inlineStr"/>
      <c r="BF926" t="inlineStr"/>
      <c r="BG926" t="inlineStr"/>
      <c r="BH926" t="inlineStr"/>
      <c r="BI926" t="inlineStr"/>
      <c r="BJ926" t="inlineStr"/>
      <c r="BK926" t="inlineStr"/>
      <c r="BL926" t="inlineStr"/>
      <c r="BM926" t="inlineStr">
        <is>
          <t>Box (wegen Deckeln)</t>
        </is>
      </c>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row>
    <row r="927">
      <c r="A927" t="b">
        <v>0</v>
      </c>
      <c r="B927" t="n">
        <v>845</v>
      </c>
      <c r="C927" t="inlineStr">
        <is>
          <t>L-1552-315186844</t>
        </is>
      </c>
      <c r="D927" t="inlineStr">
        <is>
          <t>1066764115</t>
        </is>
      </c>
      <c r="E927" t="inlineStr"/>
      <c r="F927" t="inlineStr">
        <is>
          <t>https://portal.dnb.de/opac.htm?method=simpleSearch&amp;cqlMode=true&amp;query=idn%3D1066764115</t>
        </is>
      </c>
      <c r="G927" t="inlineStr">
        <is>
          <t>III 86, 1</t>
        </is>
      </c>
      <c r="H927" t="inlineStr"/>
      <c r="I927" t="inlineStr"/>
      <c r="J927" t="inlineStr"/>
      <c r="K927" t="inlineStr">
        <is>
          <t>bis 25 cm</t>
        </is>
      </c>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is>
          <t>HL</t>
        </is>
      </c>
      <c r="AB927" t="inlineStr">
        <is>
          <t>x</t>
        </is>
      </c>
      <c r="AC927" t="inlineStr"/>
      <c r="AD927" t="inlineStr">
        <is>
          <t>h/E</t>
        </is>
      </c>
      <c r="AE927" t="inlineStr"/>
      <c r="AF927" t="inlineStr"/>
      <c r="AG927" t="inlineStr"/>
      <c r="AH927" t="inlineStr"/>
      <c r="AI927" t="inlineStr"/>
      <c r="AJ927" t="inlineStr">
        <is>
          <t>Pa</t>
        </is>
      </c>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is>
          <t>110</t>
        </is>
      </c>
      <c r="AY927" t="inlineStr"/>
      <c r="AZ927" t="inlineStr"/>
      <c r="BA927" t="inlineStr"/>
      <c r="BB927" t="inlineStr">
        <is>
          <t>n</t>
        </is>
      </c>
      <c r="BC927" t="n">
        <v>0</v>
      </c>
      <c r="BD927" t="inlineStr"/>
      <c r="BE927" t="inlineStr"/>
      <c r="BF927" t="inlineStr"/>
      <c r="BG927" t="inlineStr">
        <is>
          <t>x</t>
        </is>
      </c>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row>
    <row r="928">
      <c r="A928" t="b">
        <v>1</v>
      </c>
      <c r="B928" t="inlineStr"/>
      <c r="C928" t="inlineStr">
        <is>
          <t>L-9999-414746198</t>
        </is>
      </c>
      <c r="D928" t="inlineStr">
        <is>
          <t>1138240702</t>
        </is>
      </c>
      <c r="E928" t="inlineStr">
        <is>
          <t>Qd</t>
        </is>
      </c>
      <c r="F928" t="inlineStr"/>
      <c r="G928" t="inlineStr">
        <is>
          <t>III 86, 1</t>
        </is>
      </c>
      <c r="H928" t="inlineStr">
        <is>
          <t>III 86, 1</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row>
    <row r="929">
      <c r="A929" t="b">
        <v>0</v>
      </c>
      <c r="B929" t="n">
        <v>846</v>
      </c>
      <c r="C929" t="inlineStr">
        <is>
          <t>L-1880-671059777</t>
        </is>
      </c>
      <c r="D929" t="inlineStr">
        <is>
          <t>1208798723</t>
        </is>
      </c>
      <c r="E929" t="inlineStr"/>
      <c r="F929" t="inlineStr">
        <is>
          <t>https://portal.dnb.de/opac.htm?method=simpleSearch&amp;cqlMode=true&amp;query=idn%3D1208798723</t>
        </is>
      </c>
      <c r="G929" t="inlineStr">
        <is>
          <t>III 86, 1 (1. angebundenes Werk)</t>
        </is>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n">
        <v>0</v>
      </c>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row>
    <row r="930">
      <c r="A930" t="b">
        <v>0</v>
      </c>
      <c r="B930" t="n">
        <v>847</v>
      </c>
      <c r="C930" t="inlineStr">
        <is>
          <t>L-1879-679671137</t>
        </is>
      </c>
      <c r="D930" t="inlineStr">
        <is>
          <t>1211494845</t>
        </is>
      </c>
      <c r="E930" t="inlineStr"/>
      <c r="F930" t="inlineStr">
        <is>
          <t>https://portal.dnb.de/opac.htm?method=simpleSearch&amp;cqlMode=true&amp;query=idn%3D1211494845</t>
        </is>
      </c>
      <c r="G930" t="inlineStr">
        <is>
          <t>III 86, 1 (2. angebundenes Werk)</t>
        </is>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n">
        <v>0</v>
      </c>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row>
    <row r="931">
      <c r="A931" t="b">
        <v>0</v>
      </c>
      <c r="B931" t="n">
        <v>848</v>
      </c>
      <c r="C931" t="inlineStr">
        <is>
          <t>L-1878-671060147</t>
        </is>
      </c>
      <c r="D931" t="inlineStr">
        <is>
          <t>1208935402</t>
        </is>
      </c>
      <c r="E931" t="inlineStr"/>
      <c r="F931" t="inlineStr">
        <is>
          <t>https://portal.dnb.de/opac.htm?method=simpleSearch&amp;cqlMode=true&amp;query=idn%3D1208935402</t>
        </is>
      </c>
      <c r="G931" t="inlineStr">
        <is>
          <t>III 86, 1 (3. angebundenes Werk)</t>
        </is>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n">
        <v>0</v>
      </c>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row>
    <row r="932">
      <c r="A932" t="b">
        <v>1</v>
      </c>
      <c r="B932" t="n">
        <v>849</v>
      </c>
      <c r="C932" t="inlineStr">
        <is>
          <t>L-1555-315465506</t>
        </is>
      </c>
      <c r="D932" t="inlineStr">
        <is>
          <t>1066937672</t>
        </is>
      </c>
      <c r="E932" t="inlineStr">
        <is>
          <t>Aaf</t>
        </is>
      </c>
      <c r="F932" t="inlineStr">
        <is>
          <t>https://portal.dnb.de/opac.htm?method=simpleSearch&amp;cqlMode=true&amp;query=idn%3D1066937672</t>
        </is>
      </c>
      <c r="G932" t="inlineStr">
        <is>
          <t>III 87, 1</t>
        </is>
      </c>
      <c r="H932" t="inlineStr">
        <is>
          <t>III 87, 1</t>
        </is>
      </c>
      <c r="I932" t="inlineStr"/>
      <c r="J932" t="inlineStr"/>
      <c r="K932" t="inlineStr">
        <is>
          <t>bis 25 cm</t>
        </is>
      </c>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is>
          <t>G</t>
        </is>
      </c>
      <c r="AB932" t="inlineStr">
        <is>
          <t>x</t>
        </is>
      </c>
      <c r="AC932" t="inlineStr"/>
      <c r="AD932" t="inlineStr">
        <is>
          <t>h/E</t>
        </is>
      </c>
      <c r="AE932" t="inlineStr"/>
      <c r="AF932" t="inlineStr"/>
      <c r="AG932" t="inlineStr"/>
      <c r="AH932" t="inlineStr"/>
      <c r="AI932" t="inlineStr"/>
      <c r="AJ932" t="inlineStr">
        <is>
          <t>Pa</t>
        </is>
      </c>
      <c r="AK932" t="inlineStr">
        <is>
          <t>x</t>
        </is>
      </c>
      <c r="AL932" t="inlineStr"/>
      <c r="AM932" t="inlineStr"/>
      <c r="AN932" t="inlineStr"/>
      <c r="AO932" t="inlineStr"/>
      <c r="AP932" t="inlineStr"/>
      <c r="AQ932" t="inlineStr"/>
      <c r="AR932" t="inlineStr"/>
      <c r="AS932" t="inlineStr"/>
      <c r="AT932" t="inlineStr"/>
      <c r="AU932" t="inlineStr"/>
      <c r="AV932" t="inlineStr"/>
      <c r="AW932" t="inlineStr"/>
      <c r="AX932" t="inlineStr">
        <is>
          <t>110</t>
        </is>
      </c>
      <c r="AY932" t="inlineStr"/>
      <c r="AZ932" t="inlineStr"/>
      <c r="BA932" t="inlineStr"/>
      <c r="BB932" t="inlineStr">
        <is>
          <t>ja vor</t>
        </is>
      </c>
      <c r="BC932" t="n">
        <v>1.5</v>
      </c>
      <c r="BD932" t="inlineStr"/>
      <c r="BE932" t="inlineStr"/>
      <c r="BF932" t="inlineStr"/>
      <c r="BG932" t="inlineStr">
        <is>
          <t>x</t>
        </is>
      </c>
      <c r="BH932" t="inlineStr"/>
      <c r="BI932" t="inlineStr"/>
      <c r="BJ932" t="inlineStr"/>
      <c r="BK932" t="inlineStr"/>
      <c r="BL932" t="inlineStr"/>
      <c r="BM932" t="inlineStr"/>
      <c r="BN932" t="inlineStr"/>
      <c r="BO932" t="inlineStr"/>
      <c r="BP932" t="inlineStr">
        <is>
          <t>x</t>
        </is>
      </c>
      <c r="BQ932" t="inlineStr"/>
      <c r="BR932" t="inlineStr">
        <is>
          <t>v</t>
        </is>
      </c>
      <c r="BS932" t="inlineStr"/>
      <c r="BT932" t="inlineStr"/>
      <c r="BU932" t="inlineStr"/>
      <c r="BV932" t="inlineStr"/>
      <c r="BW932" t="inlineStr"/>
      <c r="BX932" t="inlineStr"/>
      <c r="BY932" t="inlineStr"/>
      <c r="BZ932" t="inlineStr"/>
      <c r="CA932" t="n">
        <v>1.5</v>
      </c>
      <c r="CB932" t="inlineStr">
        <is>
          <t>JP+Gewebe unterlegen</t>
        </is>
      </c>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row>
    <row r="933">
      <c r="A933" t="b">
        <v>1</v>
      </c>
      <c r="B933" t="n">
        <v>850</v>
      </c>
      <c r="C933" t="inlineStr">
        <is>
          <t>L-1519-315494727</t>
        </is>
      </c>
      <c r="D933" t="inlineStr">
        <is>
          <t>1066964491</t>
        </is>
      </c>
      <c r="E933" t="inlineStr">
        <is>
          <t>Aaf</t>
        </is>
      </c>
      <c r="F933" t="inlineStr">
        <is>
          <t>https://portal.dnb.de/opac.htm?method=simpleSearch&amp;cqlMode=true&amp;query=idn%3D1066964491</t>
        </is>
      </c>
      <c r="G933" t="inlineStr">
        <is>
          <t>III 88, 1</t>
        </is>
      </c>
      <c r="H933" t="inlineStr">
        <is>
          <t>III 88, 1</t>
        </is>
      </c>
      <c r="I933" t="inlineStr"/>
      <c r="J933" t="inlineStr"/>
      <c r="K933" t="inlineStr">
        <is>
          <t>bis 25 cm</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is>
          <t>Br</t>
        </is>
      </c>
      <c r="AB933" t="inlineStr"/>
      <c r="AC933" t="inlineStr"/>
      <c r="AD933" t="inlineStr">
        <is>
          <t>f</t>
        </is>
      </c>
      <c r="AE933" t="inlineStr"/>
      <c r="AF933" t="inlineStr"/>
      <c r="AG933" t="inlineStr"/>
      <c r="AH933" t="inlineStr"/>
      <c r="AI933" t="inlineStr"/>
      <c r="AJ933" t="inlineStr">
        <is>
          <t>Pa</t>
        </is>
      </c>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is>
          <t>180</t>
        </is>
      </c>
      <c r="AY933" t="inlineStr"/>
      <c r="AZ933" t="inlineStr"/>
      <c r="BA933" t="inlineStr"/>
      <c r="BB933" t="inlineStr">
        <is>
          <t>n</t>
        </is>
      </c>
      <c r="BC933" t="n">
        <v>0</v>
      </c>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row>
    <row r="934">
      <c r="A934" t="b">
        <v>1</v>
      </c>
      <c r="B934" t="n">
        <v>851</v>
      </c>
      <c r="C934" t="inlineStr">
        <is>
          <t>L-1520-315492600</t>
        </is>
      </c>
      <c r="D934" t="inlineStr">
        <is>
          <t>1066962200</t>
        </is>
      </c>
      <c r="E934" t="inlineStr">
        <is>
          <t>Aaf</t>
        </is>
      </c>
      <c r="F934" t="inlineStr">
        <is>
          <t>https://portal.dnb.de/opac.htm?method=simpleSearch&amp;cqlMode=true&amp;query=idn%3D1066962200</t>
        </is>
      </c>
      <c r="G934" t="inlineStr">
        <is>
          <t>III 88, 2</t>
        </is>
      </c>
      <c r="H934" t="inlineStr">
        <is>
          <t>III 88, 2</t>
        </is>
      </c>
      <c r="I934" t="inlineStr"/>
      <c r="J934" t="inlineStr"/>
      <c r="K934" t="inlineStr">
        <is>
          <t>bis 25 cm</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is>
          <t>Br</t>
        </is>
      </c>
      <c r="AB934" t="inlineStr"/>
      <c r="AC934" t="inlineStr"/>
      <c r="AD934" t="inlineStr">
        <is>
          <t>f</t>
        </is>
      </c>
      <c r="AE934" t="inlineStr"/>
      <c r="AF934" t="inlineStr"/>
      <c r="AG934" t="inlineStr"/>
      <c r="AH934" t="inlineStr"/>
      <c r="AI934" t="inlineStr"/>
      <c r="AJ934" t="inlineStr">
        <is>
          <t>Pa</t>
        </is>
      </c>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is>
          <t>180</t>
        </is>
      </c>
      <c r="AY934" t="inlineStr"/>
      <c r="AZ934" t="inlineStr"/>
      <c r="BA934" t="inlineStr"/>
      <c r="BB934" t="inlineStr">
        <is>
          <t>n</t>
        </is>
      </c>
      <c r="BC934" t="n">
        <v>0</v>
      </c>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row>
    <row r="935">
      <c r="A935" t="b">
        <v>1</v>
      </c>
      <c r="B935" t="n">
        <v>852</v>
      </c>
      <c r="C935" t="inlineStr">
        <is>
          <t>L-1520-315493070</t>
        </is>
      </c>
      <c r="D935" t="inlineStr">
        <is>
          <t>106696274X</t>
        </is>
      </c>
      <c r="E935" t="inlineStr">
        <is>
          <t>Aaf</t>
        </is>
      </c>
      <c r="F935" t="inlineStr">
        <is>
          <t>https://portal.dnb.de/opac.htm?method=simpleSearch&amp;cqlMode=true&amp;query=idn%3D106696274X</t>
        </is>
      </c>
      <c r="G935" t="inlineStr">
        <is>
          <t>III 88, 3</t>
        </is>
      </c>
      <c r="H935" t="inlineStr">
        <is>
          <t>III 88, 3</t>
        </is>
      </c>
      <c r="I935" t="inlineStr"/>
      <c r="J935" t="inlineStr"/>
      <c r="K935" t="inlineStr">
        <is>
          <t>bis 25 cm</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is>
          <t>G</t>
        </is>
      </c>
      <c r="AB935" t="inlineStr">
        <is>
          <t>x</t>
        </is>
      </c>
      <c r="AC935" t="inlineStr"/>
      <c r="AD935" t="inlineStr">
        <is>
          <t>h/E</t>
        </is>
      </c>
      <c r="AE935" t="inlineStr"/>
      <c r="AF935" t="inlineStr"/>
      <c r="AG935" t="inlineStr"/>
      <c r="AH935" t="inlineStr"/>
      <c r="AI935" t="inlineStr"/>
      <c r="AJ935" t="inlineStr">
        <is>
          <t>Pa</t>
        </is>
      </c>
      <c r="AK935" t="inlineStr">
        <is>
          <t>x</t>
        </is>
      </c>
      <c r="AL935" t="inlineStr"/>
      <c r="AM935" t="inlineStr"/>
      <c r="AN935" t="inlineStr"/>
      <c r="AO935" t="inlineStr"/>
      <c r="AP935" t="inlineStr"/>
      <c r="AQ935" t="inlineStr"/>
      <c r="AR935" t="inlineStr"/>
      <c r="AS935" t="inlineStr"/>
      <c r="AT935" t="inlineStr"/>
      <c r="AU935" t="inlineStr"/>
      <c r="AV935" t="inlineStr"/>
      <c r="AW935" t="inlineStr"/>
      <c r="AX935" t="inlineStr">
        <is>
          <t>110</t>
        </is>
      </c>
      <c r="AY935" t="inlineStr"/>
      <c r="AZ935" t="inlineStr"/>
      <c r="BA935" t="inlineStr"/>
      <c r="BB935" t="inlineStr">
        <is>
          <t>n</t>
        </is>
      </c>
      <c r="BC935" t="n">
        <v>0</v>
      </c>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row>
    <row r="936">
      <c r="A936" t="b">
        <v>1</v>
      </c>
      <c r="B936" t="n">
        <v>853</v>
      </c>
      <c r="C936" t="inlineStr">
        <is>
          <t>L-1520-315493380</t>
        </is>
      </c>
      <c r="D936" t="inlineStr">
        <is>
          <t>106696310X</t>
        </is>
      </c>
      <c r="E936" t="inlineStr">
        <is>
          <t>Aaf</t>
        </is>
      </c>
      <c r="F936" t="inlineStr">
        <is>
          <t>https://portal.dnb.de/opac.htm?method=simpleSearch&amp;cqlMode=true&amp;query=idn%3D106696310X</t>
        </is>
      </c>
      <c r="G936" t="inlineStr">
        <is>
          <t>III 88, 4</t>
        </is>
      </c>
      <c r="H936" t="inlineStr">
        <is>
          <t>III 88, 4</t>
        </is>
      </c>
      <c r="I936" t="inlineStr"/>
      <c r="J936" t="inlineStr"/>
      <c r="K936" t="inlineStr">
        <is>
          <t>bis 25 cm</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is>
          <t>Pg</t>
        </is>
      </c>
      <c r="AB936" t="inlineStr"/>
      <c r="AC936" t="inlineStr"/>
      <c r="AD936" t="inlineStr">
        <is>
          <t>h/E</t>
        </is>
      </c>
      <c r="AE936" t="inlineStr"/>
      <c r="AF936" t="inlineStr"/>
      <c r="AG936" t="inlineStr"/>
      <c r="AH936" t="inlineStr"/>
      <c r="AI936" t="inlineStr"/>
      <c r="AJ936" t="inlineStr">
        <is>
          <t>Pa</t>
        </is>
      </c>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is>
          <t>110</t>
        </is>
      </c>
      <c r="AY936" t="inlineStr"/>
      <c r="AZ936" t="inlineStr"/>
      <c r="BA936" t="inlineStr"/>
      <c r="BB936" t="inlineStr">
        <is>
          <t>n</t>
        </is>
      </c>
      <c r="BC936" t="n">
        <v>0</v>
      </c>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row>
    <row r="937">
      <c r="A937" t="b">
        <v>1</v>
      </c>
      <c r="B937" t="n">
        <v>854</v>
      </c>
      <c r="C937" t="inlineStr">
        <is>
          <t>L-1501-315463732</t>
        </is>
      </c>
      <c r="D937" t="inlineStr">
        <is>
          <t>1066935823</t>
        </is>
      </c>
      <c r="E937" t="inlineStr">
        <is>
          <t>Aaf</t>
        </is>
      </c>
      <c r="F937" t="inlineStr">
        <is>
          <t>https://portal.dnb.de/opac.htm?method=simpleSearch&amp;cqlMode=true&amp;query=idn%3D1066935823</t>
        </is>
      </c>
      <c r="G937" t="inlineStr">
        <is>
          <t>III 89, 1</t>
        </is>
      </c>
      <c r="H937" t="inlineStr">
        <is>
          <t>III 89, 1</t>
        </is>
      </c>
      <c r="I937" t="inlineStr"/>
      <c r="J937" t="inlineStr"/>
      <c r="K937" t="inlineStr">
        <is>
          <t>bis 25 cm</t>
        </is>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is>
          <t>HL</t>
        </is>
      </c>
      <c r="AB937" t="inlineStr">
        <is>
          <t>x</t>
        </is>
      </c>
      <c r="AC937" t="inlineStr"/>
      <c r="AD937" t="inlineStr">
        <is>
          <t>h/E</t>
        </is>
      </c>
      <c r="AE937" t="inlineStr"/>
      <c r="AF937" t="inlineStr"/>
      <c r="AG937" t="inlineStr"/>
      <c r="AH937" t="inlineStr"/>
      <c r="AI937" t="inlineStr"/>
      <c r="AJ937" t="inlineStr">
        <is>
          <t>Pa</t>
        </is>
      </c>
      <c r="AK937" t="inlineStr">
        <is>
          <t>x</t>
        </is>
      </c>
      <c r="AL937" t="inlineStr"/>
      <c r="AM937" t="inlineStr"/>
      <c r="AN937" t="inlineStr"/>
      <c r="AO937" t="inlineStr"/>
      <c r="AP937" t="inlineStr"/>
      <c r="AQ937" t="inlineStr"/>
      <c r="AR937" t="inlineStr"/>
      <c r="AS937" t="inlineStr"/>
      <c r="AT937" t="inlineStr"/>
      <c r="AU937" t="inlineStr"/>
      <c r="AV937" t="inlineStr"/>
      <c r="AW937" t="inlineStr"/>
      <c r="AX937" t="inlineStr">
        <is>
          <t>110</t>
        </is>
      </c>
      <c r="AY937" t="inlineStr"/>
      <c r="AZ937" t="inlineStr"/>
      <c r="BA937" t="inlineStr"/>
      <c r="BB937" t="inlineStr">
        <is>
          <t>n</t>
        </is>
      </c>
      <c r="BC937" t="n">
        <v>0</v>
      </c>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row>
    <row r="938">
      <c r="A938" t="b">
        <v>1</v>
      </c>
      <c r="B938" t="n">
        <v>855</v>
      </c>
      <c r="C938" t="inlineStr">
        <is>
          <t>L-1538-315493712</t>
        </is>
      </c>
      <c r="D938" t="inlineStr">
        <is>
          <t>1066963479</t>
        </is>
      </c>
      <c r="E938" t="inlineStr">
        <is>
          <t>Aaf</t>
        </is>
      </c>
      <c r="F938" t="inlineStr">
        <is>
          <t>https://portal.dnb.de/opac.htm?method=simpleSearch&amp;cqlMode=true&amp;query=idn%3D1066963479</t>
        </is>
      </c>
      <c r="G938" t="inlineStr">
        <is>
          <t>III 90, 1</t>
        </is>
      </c>
      <c r="H938" t="inlineStr">
        <is>
          <t>III 90, 1</t>
        </is>
      </c>
      <c r="I938" t="inlineStr"/>
      <c r="J938" t="inlineStr"/>
      <c r="K938" t="inlineStr">
        <is>
          <t>bis 25 cm</t>
        </is>
      </c>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is>
          <t>x</t>
        </is>
      </c>
      <c r="AA938" t="inlineStr">
        <is>
          <t>G</t>
        </is>
      </c>
      <c r="AB938" t="inlineStr">
        <is>
          <t>x</t>
        </is>
      </c>
      <c r="AC938" t="inlineStr"/>
      <c r="AD938" t="inlineStr">
        <is>
          <t>h/E</t>
        </is>
      </c>
      <c r="AE938" t="inlineStr"/>
      <c r="AF938" t="inlineStr"/>
      <c r="AG938" t="inlineStr"/>
      <c r="AH938" t="inlineStr"/>
      <c r="AI938" t="inlineStr"/>
      <c r="AJ938" t="inlineStr">
        <is>
          <t>Pa</t>
        </is>
      </c>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is>
          <t>110</t>
        </is>
      </c>
      <c r="AY938" t="inlineStr"/>
      <c r="AZ938" t="inlineStr"/>
      <c r="BA938" t="inlineStr"/>
      <c r="BB938" t="inlineStr">
        <is>
          <t>n</t>
        </is>
      </c>
      <c r="BC938" t="n">
        <v>0</v>
      </c>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row>
    <row r="939">
      <c r="A939" t="b">
        <v>1</v>
      </c>
      <c r="B939" t="n">
        <v>856</v>
      </c>
      <c r="C939" t="inlineStr">
        <is>
          <t>L-1538-315208074</t>
        </is>
      </c>
      <c r="D939" t="inlineStr">
        <is>
          <t>1066786534</t>
        </is>
      </c>
      <c r="E939" t="inlineStr">
        <is>
          <t>Aaf</t>
        </is>
      </c>
      <c r="F939" t="inlineStr">
        <is>
          <t>https://portal.dnb.de/opac.htm?method=simpleSearch&amp;cqlMode=true&amp;query=idn%3D1066786534</t>
        </is>
      </c>
      <c r="G939" t="inlineStr">
        <is>
          <t>III 90, 2</t>
        </is>
      </c>
      <c r="H939" t="inlineStr">
        <is>
          <t>III 90, 2</t>
        </is>
      </c>
      <c r="I939" t="inlineStr"/>
      <c r="J939" t="inlineStr"/>
      <c r="K939" t="inlineStr">
        <is>
          <t>bis 25 cm</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is>
          <t>HD</t>
        </is>
      </c>
      <c r="AB939" t="inlineStr"/>
      <c r="AC939" t="inlineStr"/>
      <c r="AD939" t="inlineStr">
        <is>
          <t>f</t>
        </is>
      </c>
      <c r="AE939" t="inlineStr"/>
      <c r="AF939" t="inlineStr"/>
      <c r="AG939" t="inlineStr"/>
      <c r="AH939" t="inlineStr"/>
      <c r="AI939" t="inlineStr"/>
      <c r="AJ939" t="inlineStr">
        <is>
          <t>Pa</t>
        </is>
      </c>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is>
          <t>45</t>
        </is>
      </c>
      <c r="AY939" t="inlineStr"/>
      <c r="AZ939" t="inlineStr"/>
      <c r="BA939" t="inlineStr"/>
      <c r="BB939" t="inlineStr">
        <is>
          <t>n</t>
        </is>
      </c>
      <c r="BC939" t="n">
        <v>0</v>
      </c>
      <c r="BD939" t="inlineStr"/>
      <c r="BE939" t="inlineStr"/>
      <c r="BF939" t="inlineStr"/>
      <c r="BG939" t="inlineStr">
        <is>
          <t>x</t>
        </is>
      </c>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row>
    <row r="940">
      <c r="A940" t="b">
        <v>0</v>
      </c>
      <c r="B940" t="n">
        <v>857</v>
      </c>
      <c r="C940" t="inlineStr">
        <is>
          <t>L-1516-154007579</t>
        </is>
      </c>
      <c r="D940" t="inlineStr">
        <is>
          <t>99391909X</t>
        </is>
      </c>
      <c r="E940" t="inlineStr"/>
      <c r="F940" t="inlineStr">
        <is>
          <t>https://portal.dnb.de/opac.htm?method=simpleSearch&amp;cqlMode=true&amp;query=idn%3D99391909X</t>
        </is>
      </c>
      <c r="G940" t="inlineStr">
        <is>
          <t>III 91, 1</t>
        </is>
      </c>
      <c r="H940" t="inlineStr"/>
      <c r="I940" t="inlineStr"/>
      <c r="J940" t="inlineStr"/>
      <c r="K940" t="inlineStr">
        <is>
          <t>bis 25 cm</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is>
          <t>L</t>
        </is>
      </c>
      <c r="AB940" t="inlineStr"/>
      <c r="AC940" t="inlineStr">
        <is>
          <t>x</t>
        </is>
      </c>
      <c r="AD940" t="inlineStr">
        <is>
          <t>f</t>
        </is>
      </c>
      <c r="AE940" t="inlineStr"/>
      <c r="AF940" t="inlineStr"/>
      <c r="AG940" t="inlineStr"/>
      <c r="AH940" t="inlineStr"/>
      <c r="AI940" t="inlineStr"/>
      <c r="AJ940" t="inlineStr">
        <is>
          <t>Pa</t>
        </is>
      </c>
      <c r="AK940" t="inlineStr"/>
      <c r="AL940" t="inlineStr"/>
      <c r="AM940" t="inlineStr"/>
      <c r="AN940" t="inlineStr"/>
      <c r="AO940" t="inlineStr"/>
      <c r="AP940" t="inlineStr"/>
      <c r="AQ940" t="inlineStr"/>
      <c r="AR940" t="inlineStr"/>
      <c r="AS940" t="inlineStr"/>
      <c r="AT940" t="inlineStr"/>
      <c r="AU940" t="inlineStr"/>
      <c r="AV940" t="n">
        <v>2</v>
      </c>
      <c r="AW940" t="inlineStr"/>
      <c r="AX940" t="inlineStr">
        <is>
          <t>110</t>
        </is>
      </c>
      <c r="AY940" t="inlineStr"/>
      <c r="AZ940" t="inlineStr"/>
      <c r="BA940" t="inlineStr"/>
      <c r="BB940" t="inlineStr">
        <is>
          <t>n</t>
        </is>
      </c>
      <c r="BC940" t="n">
        <v>0</v>
      </c>
      <c r="BD940" t="inlineStr"/>
      <c r="BE940" t="inlineStr">
        <is>
          <t>Gewebe</t>
        </is>
      </c>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row>
    <row r="941">
      <c r="A941" t="b">
        <v>0</v>
      </c>
      <c r="B941" t="n">
        <v>858</v>
      </c>
      <c r="C941" t="inlineStr">
        <is>
          <t>L-1516-154006947</t>
        </is>
      </c>
      <c r="D941" t="inlineStr">
        <is>
          <t>993918549</t>
        </is>
      </c>
      <c r="E941" t="inlineStr"/>
      <c r="F941" t="inlineStr">
        <is>
          <t>https://portal.dnb.de/opac.htm?method=simpleSearch&amp;cqlMode=true&amp;query=idn%3D993918549</t>
        </is>
      </c>
      <c r="G941" t="inlineStr">
        <is>
          <t>III 91, 1</t>
        </is>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n">
        <v>0</v>
      </c>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row>
    <row r="942">
      <c r="A942" t="b">
        <v>1</v>
      </c>
      <c r="B942" t="inlineStr"/>
      <c r="C942" t="inlineStr">
        <is>
          <t>L-1516-78518192X</t>
        </is>
      </c>
      <c r="D942" t="inlineStr">
        <is>
          <t>1263056237</t>
        </is>
      </c>
      <c r="E942" t="inlineStr">
        <is>
          <t>Qd</t>
        </is>
      </c>
      <c r="F942" t="inlineStr"/>
      <c r="G942" t="inlineStr">
        <is>
          <t>III 91, 1</t>
        </is>
      </c>
      <c r="H942" t="inlineStr">
        <is>
          <t>III 91, 1</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row>
    <row r="943">
      <c r="A943" t="b">
        <v>1</v>
      </c>
      <c r="B943" t="n">
        <v>859</v>
      </c>
      <c r="C943" t="inlineStr">
        <is>
          <t>L-1530-315492384</t>
        </is>
      </c>
      <c r="D943" t="inlineStr">
        <is>
          <t>1066961980</t>
        </is>
      </c>
      <c r="E943" t="inlineStr">
        <is>
          <t>AaB</t>
        </is>
      </c>
      <c r="F943" t="inlineStr">
        <is>
          <t>https://portal.dnb.de/opac.htm?method=simpleSearch&amp;cqlMode=true&amp;query=idn%3D1066961980</t>
        </is>
      </c>
      <c r="G943" t="inlineStr">
        <is>
          <t>III 92, 1</t>
        </is>
      </c>
      <c r="H943" t="inlineStr">
        <is>
          <t>III 92, 1</t>
        </is>
      </c>
      <c r="I943" t="inlineStr"/>
      <c r="J943" t="inlineStr"/>
      <c r="K943" t="inlineStr">
        <is>
          <t>bis 35 cm</t>
        </is>
      </c>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is>
          <t>HD</t>
        </is>
      </c>
      <c r="AB943" t="inlineStr">
        <is>
          <t>x</t>
        </is>
      </c>
      <c r="AC943" t="inlineStr"/>
      <c r="AD943" t="inlineStr">
        <is>
          <t>h/E</t>
        </is>
      </c>
      <c r="AE943" t="inlineStr"/>
      <c r="AF943" t="inlineStr"/>
      <c r="AG943" t="inlineStr"/>
      <c r="AH943" t="inlineStr"/>
      <c r="AI943" t="inlineStr"/>
      <c r="AJ943" t="inlineStr">
        <is>
          <t>Pa</t>
        </is>
      </c>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is>
          <t>60</t>
        </is>
      </c>
      <c r="AY943" t="inlineStr"/>
      <c r="AZ943" t="inlineStr"/>
      <c r="BA943" t="inlineStr"/>
      <c r="BB943" t="inlineStr">
        <is>
          <t>n</t>
        </is>
      </c>
      <c r="BC943" t="n">
        <v>0</v>
      </c>
      <c r="BD943" t="inlineStr"/>
      <c r="BE943" t="inlineStr"/>
      <c r="BF943" t="inlineStr"/>
      <c r="BG943" t="inlineStr">
        <is>
          <t>x</t>
        </is>
      </c>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row>
    <row r="944">
      <c r="A944" t="b">
        <v>1</v>
      </c>
      <c r="B944" t="n">
        <v>860</v>
      </c>
      <c r="C944" t="inlineStr">
        <is>
          <t>L-1532-315488522</t>
        </is>
      </c>
      <c r="D944" t="inlineStr">
        <is>
          <t>1066957894</t>
        </is>
      </c>
      <c r="E944" t="inlineStr">
        <is>
          <t>Aaf</t>
        </is>
      </c>
      <c r="F944" t="inlineStr">
        <is>
          <t>https://portal.dnb.de/opac.htm?method=simpleSearch&amp;cqlMode=true&amp;query=idn%3D1066957894</t>
        </is>
      </c>
      <c r="G944" t="inlineStr">
        <is>
          <t>III 92, 2</t>
        </is>
      </c>
      <c r="H944" t="inlineStr">
        <is>
          <t>III 92, 2</t>
        </is>
      </c>
      <c r="I944" t="inlineStr"/>
      <c r="J944" t="inlineStr"/>
      <c r="K944" t="inlineStr">
        <is>
          <t>bis 35 cm</t>
        </is>
      </c>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is>
          <t>HD</t>
        </is>
      </c>
      <c r="AB944" t="inlineStr">
        <is>
          <t>x</t>
        </is>
      </c>
      <c r="AC944" t="inlineStr"/>
      <c r="AD944" t="inlineStr">
        <is>
          <t>f/V</t>
        </is>
      </c>
      <c r="AE944" t="inlineStr"/>
      <c r="AF944" t="inlineStr"/>
      <c r="AG944" t="inlineStr"/>
      <c r="AH944" t="inlineStr"/>
      <c r="AI944" t="inlineStr"/>
      <c r="AJ944" t="inlineStr">
        <is>
          <t>Pa</t>
        </is>
      </c>
      <c r="AK944" t="inlineStr"/>
      <c r="AL944" t="inlineStr"/>
      <c r="AM944" t="inlineStr"/>
      <c r="AN944" t="inlineStr"/>
      <c r="AO944" t="inlineStr"/>
      <c r="AP944" t="inlineStr"/>
      <c r="AQ944" t="inlineStr"/>
      <c r="AR944" t="inlineStr"/>
      <c r="AS944" t="inlineStr"/>
      <c r="AT944" t="inlineStr">
        <is>
          <t>K</t>
        </is>
      </c>
      <c r="AU944" t="inlineStr">
        <is>
          <t>x</t>
        </is>
      </c>
      <c r="AV944" t="n">
        <v>0</v>
      </c>
      <c r="AW944" t="inlineStr">
        <is>
          <t>x</t>
        </is>
      </c>
      <c r="AX944" t="inlineStr">
        <is>
          <t>110</t>
        </is>
      </c>
      <c r="AY944" t="inlineStr"/>
      <c r="AZ944" t="inlineStr"/>
      <c r="BA944" t="inlineStr"/>
      <c r="BB944" t="inlineStr">
        <is>
          <t>ja vor</t>
        </is>
      </c>
      <c r="BC944" t="n">
        <v>3.5</v>
      </c>
      <c r="BD944" t="inlineStr"/>
      <c r="BE944" t="inlineStr"/>
      <c r="BF944" t="inlineStr"/>
      <c r="BG944" t="inlineStr">
        <is>
          <t>x</t>
        </is>
      </c>
      <c r="BH944" t="inlineStr"/>
      <c r="BI944" t="inlineStr"/>
      <c r="BJ944" t="inlineStr"/>
      <c r="BK944" t="inlineStr"/>
      <c r="BL944" t="inlineStr"/>
      <c r="BM944" t="inlineStr"/>
      <c r="BN944" t="inlineStr"/>
      <c r="BO944" t="inlineStr">
        <is>
          <t>x</t>
        </is>
      </c>
      <c r="BP944" t="inlineStr">
        <is>
          <t>x</t>
        </is>
      </c>
      <c r="BQ944" t="inlineStr"/>
      <c r="BR944" t="inlineStr">
        <is>
          <t>v/h</t>
        </is>
      </c>
      <c r="BS944" t="inlineStr"/>
      <c r="BT944" t="inlineStr"/>
      <c r="BU944" t="inlineStr"/>
      <c r="BV944" t="inlineStr"/>
      <c r="BW944" t="inlineStr"/>
      <c r="BX944" t="inlineStr"/>
      <c r="BY944" t="inlineStr"/>
      <c r="BZ944" t="inlineStr"/>
      <c r="CA944" t="n">
        <v>3.5</v>
      </c>
      <c r="CB944" t="inlineStr">
        <is>
          <t>JP+Gewebe unterlegen</t>
        </is>
      </c>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row>
    <row r="945">
      <c r="A945" t="b">
        <v>1</v>
      </c>
      <c r="B945" t="n">
        <v>861</v>
      </c>
      <c r="C945" t="inlineStr">
        <is>
          <t>L-1532-315488530</t>
        </is>
      </c>
      <c r="D945" t="inlineStr">
        <is>
          <t>1066957894</t>
        </is>
      </c>
      <c r="E945" t="inlineStr">
        <is>
          <t>Aaf</t>
        </is>
      </c>
      <c r="F945" t="inlineStr">
        <is>
          <t>https://portal.dnb.de/opac.htm?method=simpleSearch&amp;cqlMode=true&amp;query=idn%3D1066957894</t>
        </is>
      </c>
      <c r="G945" t="inlineStr">
        <is>
          <t>III 92, 3</t>
        </is>
      </c>
      <c r="H945" t="inlineStr">
        <is>
          <t>III 92, 3</t>
        </is>
      </c>
      <c r="I945" t="inlineStr"/>
      <c r="J945" t="inlineStr"/>
      <c r="K945" t="inlineStr">
        <is>
          <t>bis 35 cm</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is>
          <t>HG</t>
        </is>
      </c>
      <c r="AB945" t="inlineStr"/>
      <c r="AC945" t="inlineStr"/>
      <c r="AD945" t="inlineStr">
        <is>
          <t>h/E</t>
        </is>
      </c>
      <c r="AE945" t="inlineStr"/>
      <c r="AF945" t="inlineStr"/>
      <c r="AG945" t="inlineStr"/>
      <c r="AH945" t="inlineStr"/>
      <c r="AI945" t="inlineStr"/>
      <c r="AJ945" t="inlineStr">
        <is>
          <t>Pa</t>
        </is>
      </c>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is>
          <t>110</t>
        </is>
      </c>
      <c r="AY945" t="inlineStr"/>
      <c r="AZ945" t="inlineStr"/>
      <c r="BA945" t="inlineStr"/>
      <c r="BB945" t="inlineStr">
        <is>
          <t>n</t>
        </is>
      </c>
      <c r="BC945" t="n">
        <v>0</v>
      </c>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row>
    <row r="946">
      <c r="A946" t="b">
        <v>1</v>
      </c>
      <c r="B946" t="n">
        <v>862</v>
      </c>
      <c r="C946" t="inlineStr">
        <is>
          <t>L-1538-315490985</t>
        </is>
      </c>
      <c r="D946" t="inlineStr">
        <is>
          <t>1066960496</t>
        </is>
      </c>
      <c r="E946" t="inlineStr">
        <is>
          <t>Aaf</t>
        </is>
      </c>
      <c r="F946" t="inlineStr">
        <is>
          <t>https://portal.dnb.de/opac.htm?method=simpleSearch&amp;cqlMode=true&amp;query=idn%3D1066960496</t>
        </is>
      </c>
      <c r="G946" t="inlineStr">
        <is>
          <t>III 93, 1</t>
        </is>
      </c>
      <c r="H946" t="inlineStr">
        <is>
          <t>III 93, 1</t>
        </is>
      </c>
      <c r="I946" t="inlineStr"/>
      <c r="J946" t="inlineStr"/>
      <c r="K946" t="inlineStr">
        <is>
          <t>bis 25 cm</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is>
          <t>Pa</t>
        </is>
      </c>
      <c r="AB946" t="inlineStr"/>
      <c r="AC946" t="inlineStr"/>
      <c r="AD946" t="inlineStr">
        <is>
          <t>h/E</t>
        </is>
      </c>
      <c r="AE946" t="inlineStr"/>
      <c r="AF946" t="inlineStr"/>
      <c r="AG946" t="inlineStr"/>
      <c r="AH946" t="inlineStr"/>
      <c r="AI946" t="inlineStr"/>
      <c r="AJ946" t="inlineStr">
        <is>
          <t>Pa</t>
        </is>
      </c>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is>
          <t>110</t>
        </is>
      </c>
      <c r="AY946" t="inlineStr"/>
      <c r="AZ946" t="inlineStr"/>
      <c r="BA946" t="inlineStr"/>
      <c r="BB946" t="inlineStr">
        <is>
          <t>n</t>
        </is>
      </c>
      <c r="BC946" t="n">
        <v>0</v>
      </c>
      <c r="BD946" t="inlineStr"/>
      <c r="BE946" t="inlineStr"/>
      <c r="BF946" t="inlineStr"/>
      <c r="BG946" t="inlineStr">
        <is>
          <t>x</t>
        </is>
      </c>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row>
    <row r="947">
      <c r="A947" t="b">
        <v>1</v>
      </c>
      <c r="B947" t="n">
        <v>863</v>
      </c>
      <c r="C947" t="inlineStr">
        <is>
          <t>L-1539-315466340</t>
        </is>
      </c>
      <c r="D947" t="inlineStr">
        <is>
          <t>106693858X</t>
        </is>
      </c>
      <c r="E947" t="inlineStr">
        <is>
          <t>Aaf</t>
        </is>
      </c>
      <c r="F947" t="inlineStr">
        <is>
          <t>https://portal.dnb.de/opac.htm?method=simpleSearch&amp;cqlMode=true&amp;query=idn%3D106693858X</t>
        </is>
      </c>
      <c r="G947" t="inlineStr">
        <is>
          <t>III 93, 2</t>
        </is>
      </c>
      <c r="H947" t="inlineStr">
        <is>
          <t>III 93, 2</t>
        </is>
      </c>
      <c r="I947" t="inlineStr"/>
      <c r="J947" t="inlineStr"/>
      <c r="K947" t="inlineStr">
        <is>
          <t>bis 35 cm</t>
        </is>
      </c>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is>
          <t>HL</t>
        </is>
      </c>
      <c r="AB947" t="inlineStr">
        <is>
          <t>x</t>
        </is>
      </c>
      <c r="AC947" t="inlineStr"/>
      <c r="AD947" t="inlineStr">
        <is>
          <t>h/E</t>
        </is>
      </c>
      <c r="AE947" t="inlineStr"/>
      <c r="AF947" t="inlineStr"/>
      <c r="AG947" t="inlineStr"/>
      <c r="AH947" t="inlineStr"/>
      <c r="AI947" t="inlineStr"/>
      <c r="AJ947" t="inlineStr">
        <is>
          <t>Pa</t>
        </is>
      </c>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is>
          <t>60</t>
        </is>
      </c>
      <c r="AY947" t="inlineStr"/>
      <c r="AZ947" t="inlineStr"/>
      <c r="BA947" t="inlineStr"/>
      <c r="BB947" t="inlineStr">
        <is>
          <t>n</t>
        </is>
      </c>
      <c r="BC947" t="n">
        <v>0</v>
      </c>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row>
    <row r="948">
      <c r="A948" t="b">
        <v>1</v>
      </c>
      <c r="B948" t="n">
        <v>864</v>
      </c>
      <c r="C948" t="inlineStr">
        <is>
          <t>L-1540-315470054</t>
        </is>
      </c>
      <c r="D948" t="inlineStr">
        <is>
          <t>1066942420</t>
        </is>
      </c>
      <c r="E948" t="inlineStr">
        <is>
          <t>Aaf</t>
        </is>
      </c>
      <c r="F948" t="inlineStr">
        <is>
          <t>https://portal.dnb.de/opac.htm?method=simpleSearch&amp;cqlMode=true&amp;query=idn%3D1066942420</t>
        </is>
      </c>
      <c r="G948" t="inlineStr">
        <is>
          <t>III 93, 3</t>
        </is>
      </c>
      <c r="H948" t="inlineStr">
        <is>
          <t>III 93, 3</t>
        </is>
      </c>
      <c r="I948" t="inlineStr"/>
      <c r="J948" t="inlineStr"/>
      <c r="K948" t="inlineStr">
        <is>
          <t>bis 25 cm</t>
        </is>
      </c>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is>
          <t>x</t>
        </is>
      </c>
      <c r="AA948" t="inlineStr">
        <is>
          <t>G</t>
        </is>
      </c>
      <c r="AB948" t="inlineStr">
        <is>
          <t>x</t>
        </is>
      </c>
      <c r="AC948" t="inlineStr"/>
      <c r="AD948" t="inlineStr">
        <is>
          <t>h/E</t>
        </is>
      </c>
      <c r="AE948" t="inlineStr"/>
      <c r="AF948" t="inlineStr"/>
      <c r="AG948" t="inlineStr"/>
      <c r="AH948" t="inlineStr"/>
      <c r="AI948" t="inlineStr"/>
      <c r="AJ948" t="inlineStr">
        <is>
          <t>Pa</t>
        </is>
      </c>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is>
          <t>110</t>
        </is>
      </c>
      <c r="AY948" t="inlineStr"/>
      <c r="AZ948" t="inlineStr"/>
      <c r="BA948" t="inlineStr"/>
      <c r="BB948" t="inlineStr">
        <is>
          <t>n</t>
        </is>
      </c>
      <c r="BC948" t="n">
        <v>0</v>
      </c>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row>
    <row r="949">
      <c r="A949" t="b">
        <v>0</v>
      </c>
      <c r="B949" t="n">
        <v>865</v>
      </c>
      <c r="C949" t="inlineStr">
        <is>
          <t>L-1527-315490160</t>
        </is>
      </c>
      <c r="D949" t="inlineStr">
        <is>
          <t>1066959633</t>
        </is>
      </c>
      <c r="E949" t="inlineStr"/>
      <c r="F949" t="inlineStr">
        <is>
          <t>https://portal.dnb.de/opac.htm?method=simpleSearch&amp;cqlMode=true&amp;query=idn%3D1066959633</t>
        </is>
      </c>
      <c r="G949" t="inlineStr">
        <is>
          <t>III 94, 1</t>
        </is>
      </c>
      <c r="H949" t="inlineStr"/>
      <c r="I949" t="inlineStr"/>
      <c r="J949" t="inlineStr"/>
      <c r="K949" t="inlineStr">
        <is>
          <t>bis 35 cm</t>
        </is>
      </c>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is>
          <t>Pg</t>
        </is>
      </c>
      <c r="AB949" t="inlineStr"/>
      <c r="AC949" t="inlineStr">
        <is>
          <t>x</t>
        </is>
      </c>
      <c r="AD949" t="inlineStr">
        <is>
          <t>h/E</t>
        </is>
      </c>
      <c r="AE949" t="inlineStr">
        <is>
          <t>x</t>
        </is>
      </c>
      <c r="AF949" t="inlineStr"/>
      <c r="AG949" t="inlineStr"/>
      <c r="AH949" t="inlineStr"/>
      <c r="AI949" t="inlineStr"/>
      <c r="AJ949" t="inlineStr">
        <is>
          <t>Pa</t>
        </is>
      </c>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is>
          <t>110</t>
        </is>
      </c>
      <c r="AY949" t="inlineStr"/>
      <c r="AZ949" t="inlineStr"/>
      <c r="BA949" t="inlineStr"/>
      <c r="BB949" t="inlineStr">
        <is>
          <t>n</t>
        </is>
      </c>
      <c r="BC949" t="n">
        <v>0</v>
      </c>
      <c r="BD949" t="inlineStr"/>
      <c r="BE949" t="inlineStr">
        <is>
          <t>Gewebe</t>
        </is>
      </c>
      <c r="BF949" t="inlineStr"/>
      <c r="BG949" t="inlineStr"/>
      <c r="BH949" t="inlineStr"/>
      <c r="BI949" t="inlineStr"/>
      <c r="BJ949" t="inlineStr"/>
      <c r="BK949" t="inlineStr"/>
      <c r="BL949" t="inlineStr">
        <is>
          <t>x 110</t>
        </is>
      </c>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row>
    <row r="950">
      <c r="A950" t="b">
        <v>1</v>
      </c>
      <c r="B950" t="inlineStr"/>
      <c r="C950" t="inlineStr">
        <is>
          <t>L-9999-414747461</t>
        </is>
      </c>
      <c r="D950" t="inlineStr">
        <is>
          <t>113824290X</t>
        </is>
      </c>
      <c r="E950" t="inlineStr">
        <is>
          <t>Qd</t>
        </is>
      </c>
      <c r="F950" t="inlineStr"/>
      <c r="G950" t="inlineStr">
        <is>
          <t>III 94, 1</t>
        </is>
      </c>
      <c r="H950" t="inlineStr">
        <is>
          <t>III 94, 1</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row>
    <row r="951">
      <c r="A951" t="b">
        <v>0</v>
      </c>
      <c r="B951" t="n">
        <v>866</v>
      </c>
      <c r="C951" t="inlineStr">
        <is>
          <t>L-1523-67293793X</t>
        </is>
      </c>
      <c r="D951" t="inlineStr">
        <is>
          <t>1209235811</t>
        </is>
      </c>
      <c r="E951" t="inlineStr"/>
      <c r="F951" t="inlineStr">
        <is>
          <t>https://portal.dnb.de/opac.htm?method=simpleSearch&amp;cqlMode=true&amp;query=idn%3D1209235811</t>
        </is>
      </c>
      <c r="G951" t="inlineStr">
        <is>
          <t>III 94, 1 (1. angebundenesWerk)</t>
        </is>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n">
        <v>0</v>
      </c>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row>
    <row r="952">
      <c r="A952" t="b">
        <v>1</v>
      </c>
      <c r="B952" t="n">
        <v>867</v>
      </c>
      <c r="C952" t="inlineStr">
        <is>
          <t>L-1501-315492236</t>
        </is>
      </c>
      <c r="D952" t="inlineStr">
        <is>
          <t>1066961832</t>
        </is>
      </c>
      <c r="E952" t="inlineStr">
        <is>
          <t>Aaf</t>
        </is>
      </c>
      <c r="F952" t="inlineStr">
        <is>
          <t>https://portal.dnb.de/opac.htm?method=simpleSearch&amp;cqlMode=true&amp;query=idn%3D1066961832</t>
        </is>
      </c>
      <c r="G952" t="inlineStr">
        <is>
          <t>III 95, 1</t>
        </is>
      </c>
      <c r="H952" t="inlineStr">
        <is>
          <t>III 95, 1</t>
        </is>
      </c>
      <c r="I952" t="inlineStr"/>
      <c r="J952" t="inlineStr"/>
      <c r="K952" t="inlineStr">
        <is>
          <t>bis 35 cm</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is>
          <t>HD</t>
        </is>
      </c>
      <c r="AB952" t="inlineStr">
        <is>
          <t>x</t>
        </is>
      </c>
      <c r="AC952" t="inlineStr"/>
      <c r="AD952" t="inlineStr">
        <is>
          <t>f/V</t>
        </is>
      </c>
      <c r="AE952" t="inlineStr"/>
      <c r="AF952" t="inlineStr"/>
      <c r="AG952" t="inlineStr"/>
      <c r="AH952" t="inlineStr"/>
      <c r="AI952" t="inlineStr"/>
      <c r="AJ952" t="inlineStr">
        <is>
          <t>Pa</t>
        </is>
      </c>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is>
          <t>60</t>
        </is>
      </c>
      <c r="AY952" t="inlineStr"/>
      <c r="AZ952" t="inlineStr"/>
      <c r="BA952" t="inlineStr"/>
      <c r="BB952" t="inlineStr">
        <is>
          <t>ja vor</t>
        </is>
      </c>
      <c r="BC952" t="n">
        <v>0.5</v>
      </c>
      <c r="BD952" t="inlineStr"/>
      <c r="BE952" t="inlineStr"/>
      <c r="BF952" t="inlineStr"/>
      <c r="BG952" t="inlineStr">
        <is>
          <t>x</t>
        </is>
      </c>
      <c r="BH952" t="inlineStr"/>
      <c r="BI952" t="inlineStr"/>
      <c r="BJ952" t="inlineStr"/>
      <c r="BK952" t="inlineStr"/>
      <c r="BL952" t="inlineStr"/>
      <c r="BM952" t="inlineStr"/>
      <c r="BN952" t="inlineStr"/>
      <c r="BO952" t="inlineStr">
        <is>
          <t>x</t>
        </is>
      </c>
      <c r="BP952" t="inlineStr">
        <is>
          <t>x</t>
        </is>
      </c>
      <c r="BQ952" t="inlineStr"/>
      <c r="BR952" t="inlineStr"/>
      <c r="BS952" t="inlineStr"/>
      <c r="BT952" t="inlineStr"/>
      <c r="BU952" t="inlineStr"/>
      <c r="BV952" t="inlineStr"/>
      <c r="BW952" t="inlineStr"/>
      <c r="BX952" t="inlineStr"/>
      <c r="BY952" t="inlineStr"/>
      <c r="BZ952" t="inlineStr"/>
      <c r="CA952" t="n">
        <v>0.5</v>
      </c>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row>
    <row r="953">
      <c r="A953" t="b">
        <v>1</v>
      </c>
      <c r="B953" t="n">
        <v>868</v>
      </c>
      <c r="C953" t="inlineStr">
        <is>
          <t>L-1502-315469005</t>
        </is>
      </c>
      <c r="D953" t="inlineStr">
        <is>
          <t>1066941297</t>
        </is>
      </c>
      <c r="E953" t="inlineStr">
        <is>
          <t>AaB</t>
        </is>
      </c>
      <c r="F953" t="inlineStr">
        <is>
          <t>https://portal.dnb.de/opac.htm?method=simpleSearch&amp;cqlMode=true&amp;query=idn%3D1066941297</t>
        </is>
      </c>
      <c r="G953" t="inlineStr">
        <is>
          <t>III 95, 2</t>
        </is>
      </c>
      <c r="H953" t="inlineStr">
        <is>
          <t>III 95, 2</t>
        </is>
      </c>
      <c r="I953" t="inlineStr"/>
      <c r="J953" t="inlineStr"/>
      <c r="K953" t="inlineStr">
        <is>
          <t>bis 35 cm</t>
        </is>
      </c>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is>
          <t>G</t>
        </is>
      </c>
      <c r="AB953" t="inlineStr">
        <is>
          <t>x</t>
        </is>
      </c>
      <c r="AC953" t="inlineStr"/>
      <c r="AD953" t="inlineStr">
        <is>
          <t>h/E</t>
        </is>
      </c>
      <c r="AE953" t="inlineStr"/>
      <c r="AF953" t="inlineStr"/>
      <c r="AG953" t="inlineStr"/>
      <c r="AH953" t="inlineStr"/>
      <c r="AI953" t="inlineStr"/>
      <c r="AJ953" t="inlineStr">
        <is>
          <t>Pa</t>
        </is>
      </c>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is>
          <t>110</t>
        </is>
      </c>
      <c r="AY953" t="inlineStr"/>
      <c r="AZ953" t="inlineStr"/>
      <c r="BA953" t="inlineStr"/>
      <c r="BB953" t="inlineStr">
        <is>
          <t>n</t>
        </is>
      </c>
      <c r="BC953" t="n">
        <v>0</v>
      </c>
      <c r="BD953" t="inlineStr"/>
      <c r="BE953" t="inlineStr"/>
      <c r="BF953" t="inlineStr"/>
      <c r="BG953" t="inlineStr">
        <is>
          <t>x</t>
        </is>
      </c>
      <c r="BH953" t="inlineStr"/>
      <c r="BI953" t="inlineStr"/>
      <c r="BJ953" t="inlineStr"/>
      <c r="BK953" t="inlineStr">
        <is>
          <t>Schaden ist stabil</t>
        </is>
      </c>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row>
    <row r="954">
      <c r="A954" t="b">
        <v>1</v>
      </c>
      <c r="B954" t="n">
        <v>869</v>
      </c>
      <c r="C954" t="inlineStr">
        <is>
          <t>L-1503-315331259</t>
        </is>
      </c>
      <c r="D954" t="inlineStr">
        <is>
          <t>1066873445</t>
        </is>
      </c>
      <c r="E954" t="inlineStr">
        <is>
          <t>Aaf</t>
        </is>
      </c>
      <c r="F954" t="inlineStr">
        <is>
          <t>https://portal.dnb.de/opac.htm?method=simpleSearch&amp;cqlMode=true&amp;query=idn%3D1066873445</t>
        </is>
      </c>
      <c r="G954" t="inlineStr">
        <is>
          <t>III 95, 3</t>
        </is>
      </c>
      <c r="H954" t="inlineStr">
        <is>
          <t>III 95, 3</t>
        </is>
      </c>
      <c r="I954" t="inlineStr"/>
      <c r="J954" t="inlineStr"/>
      <c r="K954" t="inlineStr">
        <is>
          <t>bis 25 cm</t>
        </is>
      </c>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is>
          <t>HD</t>
        </is>
      </c>
      <c r="AB954" t="inlineStr"/>
      <c r="AC954" t="inlineStr">
        <is>
          <t>x</t>
        </is>
      </c>
      <c r="AD954" t="inlineStr">
        <is>
          <t>f</t>
        </is>
      </c>
      <c r="AE954" t="inlineStr"/>
      <c r="AF954" t="inlineStr"/>
      <c r="AG954" t="inlineStr"/>
      <c r="AH954" t="inlineStr"/>
      <c r="AI954" t="inlineStr"/>
      <c r="AJ954" t="inlineStr">
        <is>
          <t>Pa</t>
        </is>
      </c>
      <c r="AK954" t="inlineStr"/>
      <c r="AL954" t="inlineStr"/>
      <c r="AM954" t="inlineStr"/>
      <c r="AN954" t="inlineStr"/>
      <c r="AO954" t="inlineStr">
        <is>
          <t>x</t>
        </is>
      </c>
      <c r="AP954" t="inlineStr"/>
      <c r="AQ954" t="inlineStr"/>
      <c r="AR954" t="inlineStr"/>
      <c r="AS954" t="inlineStr"/>
      <c r="AT954" t="inlineStr"/>
      <c r="AU954" t="inlineStr"/>
      <c r="AV954" t="inlineStr"/>
      <c r="AW954" t="inlineStr"/>
      <c r="AX954" t="inlineStr">
        <is>
          <t>110</t>
        </is>
      </c>
      <c r="AY954" t="inlineStr"/>
      <c r="AZ954" t="inlineStr"/>
      <c r="BA954" t="inlineStr"/>
      <c r="BB954" t="inlineStr">
        <is>
          <t>n</t>
        </is>
      </c>
      <c r="BC954" t="n">
        <v>0</v>
      </c>
      <c r="BD954" t="inlineStr"/>
      <c r="BE954" t="inlineStr">
        <is>
          <t>Gewebe</t>
        </is>
      </c>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row>
    <row r="955">
      <c r="A955" t="b">
        <v>1</v>
      </c>
      <c r="B955" t="n">
        <v>934</v>
      </c>
      <c r="C955" t="inlineStr">
        <is>
          <t>L-1503-177481706</t>
        </is>
      </c>
      <c r="D955" t="inlineStr">
        <is>
          <t>1002498287</t>
        </is>
      </c>
      <c r="E955" t="inlineStr">
        <is>
          <t>Aal</t>
        </is>
      </c>
      <c r="F955" t="inlineStr">
        <is>
          <t>https://portal.dnb.de/opac.htm?method=simpleSearch&amp;cqlMode=true&amp;query=idn%3D1002498287</t>
        </is>
      </c>
      <c r="G955" t="inlineStr">
        <is>
          <t>III 95, 3 a</t>
        </is>
      </c>
      <c r="H955" t="inlineStr">
        <is>
          <t>III 95, 3a</t>
        </is>
      </c>
      <c r="I955" t="inlineStr"/>
      <c r="J955" t="inlineStr"/>
      <c r="K955" t="inlineStr">
        <is>
          <t>bis 25 cm</t>
        </is>
      </c>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is>
          <t>HPg</t>
        </is>
      </c>
      <c r="AB955" t="inlineStr"/>
      <c r="AC955" t="inlineStr"/>
      <c r="AD955" t="inlineStr">
        <is>
          <t>h/E</t>
        </is>
      </c>
      <c r="AE955" t="inlineStr"/>
      <c r="AF955" t="inlineStr"/>
      <c r="AG955" t="inlineStr"/>
      <c r="AH955" t="inlineStr"/>
      <c r="AI955" t="inlineStr"/>
      <c r="AJ955" t="inlineStr">
        <is>
          <t>Pa</t>
        </is>
      </c>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is>
          <t>110</t>
        </is>
      </c>
      <c r="AY955" t="inlineStr"/>
      <c r="AZ955" t="inlineStr"/>
      <c r="BA955" t="inlineStr"/>
      <c r="BB955" t="inlineStr">
        <is>
          <t>n</t>
        </is>
      </c>
      <c r="BC955" t="n">
        <v>0</v>
      </c>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row>
    <row r="956">
      <c r="A956" t="b">
        <v>1</v>
      </c>
      <c r="B956" t="n">
        <v>870</v>
      </c>
      <c r="C956" t="inlineStr">
        <is>
          <t>L-1507-315492724</t>
        </is>
      </c>
      <c r="D956" t="inlineStr">
        <is>
          <t>1066962324</t>
        </is>
      </c>
      <c r="E956" t="inlineStr">
        <is>
          <t>AaB</t>
        </is>
      </c>
      <c r="F956" t="inlineStr">
        <is>
          <t>https://portal.dnb.de/opac.htm?method=simpleSearch&amp;cqlMode=true&amp;query=idn%3D1066962324</t>
        </is>
      </c>
      <c r="G956" t="inlineStr">
        <is>
          <t>III 95, 4</t>
        </is>
      </c>
      <c r="H956" t="inlineStr">
        <is>
          <t>III 95, 4</t>
        </is>
      </c>
      <c r="I956" t="inlineStr"/>
      <c r="J956" t="inlineStr"/>
      <c r="K956" t="inlineStr">
        <is>
          <t>bis 25 cm</t>
        </is>
      </c>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is>
          <t>L</t>
        </is>
      </c>
      <c r="AB956" t="inlineStr"/>
      <c r="AC956" t="inlineStr">
        <is>
          <t>x</t>
        </is>
      </c>
      <c r="AD956" t="inlineStr">
        <is>
          <t>f</t>
        </is>
      </c>
      <c r="AE956" t="inlineStr"/>
      <c r="AF956" t="inlineStr"/>
      <c r="AG956" t="inlineStr"/>
      <c r="AH956" t="inlineStr"/>
      <c r="AI956" t="inlineStr"/>
      <c r="AJ956" t="inlineStr">
        <is>
          <t>Pa</t>
        </is>
      </c>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is>
          <t>110</t>
        </is>
      </c>
      <c r="AY956" t="inlineStr"/>
      <c r="AZ956" t="inlineStr"/>
      <c r="BA956" t="inlineStr"/>
      <c r="BB956" t="inlineStr">
        <is>
          <t>n</t>
        </is>
      </c>
      <c r="BC956" t="n">
        <v>0</v>
      </c>
      <c r="BD956" t="inlineStr"/>
      <c r="BE956" t="inlineStr">
        <is>
          <t>Gewebe</t>
        </is>
      </c>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row>
    <row r="957">
      <c r="A957" t="b">
        <v>1</v>
      </c>
      <c r="B957" t="n">
        <v>871</v>
      </c>
      <c r="C957" t="inlineStr">
        <is>
          <t>L-1510-31549350X</t>
        </is>
      </c>
      <c r="D957" t="inlineStr">
        <is>
          <t>1066963231</t>
        </is>
      </c>
      <c r="E957" t="inlineStr">
        <is>
          <t>Aaf</t>
        </is>
      </c>
      <c r="F957" t="inlineStr">
        <is>
          <t>https://portal.dnb.de/opac.htm?method=simpleSearch&amp;cqlMode=true&amp;query=idn%3D1066963231</t>
        </is>
      </c>
      <c r="G957" t="inlineStr">
        <is>
          <t>III 95, 5</t>
        </is>
      </c>
      <c r="H957" t="inlineStr">
        <is>
          <t>III 95, 5</t>
        </is>
      </c>
      <c r="I957" t="inlineStr"/>
      <c r="J957" t="inlineStr"/>
      <c r="K957" t="inlineStr">
        <is>
          <t>bis 35 cm</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is>
          <t>HL</t>
        </is>
      </c>
      <c r="AB957" t="inlineStr">
        <is>
          <t>x</t>
        </is>
      </c>
      <c r="AC957" t="inlineStr">
        <is>
          <t>x</t>
        </is>
      </c>
      <c r="AD957" t="inlineStr">
        <is>
          <t>f</t>
        </is>
      </c>
      <c r="AE957" t="inlineStr"/>
      <c r="AF957" t="inlineStr"/>
      <c r="AG957" t="inlineStr"/>
      <c r="AH957" t="inlineStr"/>
      <c r="AI957" t="inlineStr"/>
      <c r="AJ957" t="inlineStr">
        <is>
          <t>Pa</t>
        </is>
      </c>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is>
          <t>80</t>
        </is>
      </c>
      <c r="AY957" t="inlineStr"/>
      <c r="AZ957" t="inlineStr"/>
      <c r="BA957" t="inlineStr"/>
      <c r="BB957" t="inlineStr">
        <is>
          <t>n</t>
        </is>
      </c>
      <c r="BC957" t="n">
        <v>0</v>
      </c>
      <c r="BD957" t="inlineStr"/>
      <c r="BE957" t="inlineStr"/>
      <c r="BF957" t="inlineStr"/>
      <c r="BG957" t="inlineStr">
        <is>
          <t>x</t>
        </is>
      </c>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row>
    <row r="958">
      <c r="A958" t="b">
        <v>1</v>
      </c>
      <c r="B958" t="n">
        <v>872</v>
      </c>
      <c r="C958" t="inlineStr">
        <is>
          <t>L-1512-315494379</t>
        </is>
      </c>
      <c r="D958" t="inlineStr">
        <is>
          <t>1066964157</t>
        </is>
      </c>
      <c r="E958" t="inlineStr">
        <is>
          <t>Aaf</t>
        </is>
      </c>
      <c r="F958" t="inlineStr">
        <is>
          <t>https://portal.dnb.de/opac.htm?method=simpleSearch&amp;cqlMode=true&amp;query=idn%3D1066964157</t>
        </is>
      </c>
      <c r="G958" t="inlineStr">
        <is>
          <t>III 95, 6</t>
        </is>
      </c>
      <c r="H958" t="inlineStr">
        <is>
          <t>III 95, 6</t>
        </is>
      </c>
      <c r="I958" t="inlineStr"/>
      <c r="J958" t="inlineStr"/>
      <c r="K958" t="inlineStr">
        <is>
          <t>bis 25 cm</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is>
          <t>G</t>
        </is>
      </c>
      <c r="AB958" t="inlineStr">
        <is>
          <t>x</t>
        </is>
      </c>
      <c r="AC958" t="inlineStr"/>
      <c r="AD958" t="inlineStr">
        <is>
          <t>h/E</t>
        </is>
      </c>
      <c r="AE958" t="inlineStr"/>
      <c r="AF958" t="inlineStr"/>
      <c r="AG958" t="inlineStr"/>
      <c r="AH958" t="inlineStr"/>
      <c r="AI958" t="inlineStr"/>
      <c r="AJ958" t="inlineStr">
        <is>
          <t>Pa</t>
        </is>
      </c>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is>
          <t>110</t>
        </is>
      </c>
      <c r="AY958" t="inlineStr"/>
      <c r="AZ958" t="inlineStr"/>
      <c r="BA958" t="inlineStr"/>
      <c r="BB958" t="inlineStr">
        <is>
          <t>n</t>
        </is>
      </c>
      <c r="BC958" t="n">
        <v>0</v>
      </c>
      <c r="BD958" t="inlineStr"/>
      <c r="BE958" t="inlineStr"/>
      <c r="BF958" t="inlineStr"/>
      <c r="BG958" t="inlineStr">
        <is>
          <t>x</t>
        </is>
      </c>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row>
    <row r="959">
      <c r="A959" t="b">
        <v>1</v>
      </c>
      <c r="B959" t="n">
        <v>873</v>
      </c>
      <c r="C959" t="inlineStr">
        <is>
          <t>L-1502-315493100</t>
        </is>
      </c>
      <c r="D959" t="inlineStr">
        <is>
          <t>1066962804</t>
        </is>
      </c>
      <c r="E959" t="inlineStr">
        <is>
          <t>Aaf</t>
        </is>
      </c>
      <c r="F959" t="inlineStr">
        <is>
          <t>https://portal.dnb.de/opac.htm?method=simpleSearch&amp;cqlMode=true&amp;query=idn%3D1066962804</t>
        </is>
      </c>
      <c r="G959" t="inlineStr">
        <is>
          <t>III 95, 7</t>
        </is>
      </c>
      <c r="H959" t="inlineStr">
        <is>
          <t>III 95, 7</t>
        </is>
      </c>
      <c r="I959" t="inlineStr"/>
      <c r="J959" t="inlineStr"/>
      <c r="K959" t="inlineStr">
        <is>
          <t>bis 35 cm</t>
        </is>
      </c>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is>
          <t>HD</t>
        </is>
      </c>
      <c r="AB959" t="inlineStr"/>
      <c r="AC959" t="inlineStr">
        <is>
          <t>x</t>
        </is>
      </c>
      <c r="AD959" t="inlineStr">
        <is>
          <t>f</t>
        </is>
      </c>
      <c r="AE959" t="inlineStr"/>
      <c r="AF959" t="inlineStr"/>
      <c r="AG959" t="inlineStr"/>
      <c r="AH959" t="inlineStr"/>
      <c r="AI959" t="inlineStr"/>
      <c r="AJ959" t="inlineStr">
        <is>
          <t>Pa</t>
        </is>
      </c>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is>
          <t>110</t>
        </is>
      </c>
      <c r="AY959" t="inlineStr"/>
      <c r="AZ959" t="inlineStr"/>
      <c r="BA959" t="inlineStr"/>
      <c r="BB959" t="inlineStr">
        <is>
          <t>n</t>
        </is>
      </c>
      <c r="BC959" t="n">
        <v>0</v>
      </c>
      <c r="BD959" t="inlineStr"/>
      <c r="BE959" t="inlineStr">
        <is>
          <t>Gewebe</t>
        </is>
      </c>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row>
    <row r="960">
      <c r="A960" t="b">
        <v>1</v>
      </c>
      <c r="B960" t="n">
        <v>876</v>
      </c>
      <c r="C960" t="inlineStr">
        <is>
          <t>L-1503-406964815</t>
        </is>
      </c>
      <c r="D960" t="inlineStr">
        <is>
          <t>1132647207</t>
        </is>
      </c>
      <c r="E960" t="inlineStr">
        <is>
          <t>Af</t>
        </is>
      </c>
      <c r="F960" t="inlineStr">
        <is>
          <t>https://portal.dnb.de/opac.htm?method=simpleSearch&amp;cqlMode=true&amp;query=idn%3D1132647207</t>
        </is>
      </c>
      <c r="G960" t="inlineStr">
        <is>
          <t>III 95, 8</t>
        </is>
      </c>
      <c r="H960" t="inlineStr">
        <is>
          <t>III 95, 8</t>
        </is>
      </c>
      <c r="I960" t="inlineStr"/>
      <c r="J960" t="inlineStr"/>
      <c r="K960" t="inlineStr">
        <is>
          <t>bis 35 cm</t>
        </is>
      </c>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is>
          <t>L</t>
        </is>
      </c>
      <c r="AB960" t="inlineStr">
        <is>
          <t>x</t>
        </is>
      </c>
      <c r="AC960" t="inlineStr"/>
      <c r="AD960" t="inlineStr">
        <is>
          <t>h/E</t>
        </is>
      </c>
      <c r="AE960" t="inlineStr"/>
      <c r="AF960" t="inlineStr"/>
      <c r="AG960" t="inlineStr"/>
      <c r="AH960" t="inlineStr"/>
      <c r="AI960" t="inlineStr"/>
      <c r="AJ960" t="inlineStr">
        <is>
          <t>Pa</t>
        </is>
      </c>
      <c r="AK960" t="inlineStr"/>
      <c r="AL960" t="inlineStr"/>
      <c r="AM960" t="inlineStr"/>
      <c r="AN960" t="inlineStr"/>
      <c r="AO960" t="inlineStr"/>
      <c r="AP960" t="inlineStr"/>
      <c r="AQ960" t="inlineStr"/>
      <c r="AR960" t="inlineStr"/>
      <c r="AS960" t="inlineStr"/>
      <c r="AT960" t="inlineStr">
        <is>
          <t>I/R</t>
        </is>
      </c>
      <c r="AU960" t="inlineStr">
        <is>
          <t>x</t>
        </is>
      </c>
      <c r="AV960" t="inlineStr"/>
      <c r="AW960" t="inlineStr"/>
      <c r="AX960" t="inlineStr">
        <is>
          <t>45</t>
        </is>
      </c>
      <c r="AY960" t="inlineStr"/>
      <c r="AZ960" t="inlineStr"/>
      <c r="BA960" t="inlineStr"/>
      <c r="BB960" t="inlineStr">
        <is>
          <t>n</t>
        </is>
      </c>
      <c r="BC960" t="n">
        <v>0</v>
      </c>
      <c r="BD960" t="inlineStr"/>
      <c r="BE960" t="inlineStr"/>
      <c r="BF960" t="inlineStr"/>
      <c r="BG960" t="inlineStr">
        <is>
          <t>x</t>
        </is>
      </c>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row>
    <row r="961">
      <c r="A961" t="b">
        <v>1</v>
      </c>
      <c r="B961" t="n">
        <v>874</v>
      </c>
      <c r="C961" t="inlineStr">
        <is>
          <t>L-1502-406964831</t>
        </is>
      </c>
      <c r="D961" t="inlineStr">
        <is>
          <t>1132647223</t>
        </is>
      </c>
      <c r="E961" t="inlineStr">
        <is>
          <t>Af</t>
        </is>
      </c>
      <c r="F961" t="inlineStr">
        <is>
          <t>https://portal.dnb.de/opac.htm?method=simpleSearch&amp;cqlMode=true&amp;query=idn%3D1132647223</t>
        </is>
      </c>
      <c r="G961" t="inlineStr">
        <is>
          <t>III 95, 8 (angebunden)</t>
        </is>
      </c>
      <c r="H961" t="inlineStr">
        <is>
          <t>III 95, 8</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n">
        <v>0</v>
      </c>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row>
    <row r="962">
      <c r="A962" t="b">
        <v>1</v>
      </c>
      <c r="B962" t="n">
        <v>875</v>
      </c>
      <c r="C962" t="inlineStr">
        <is>
          <t>L-1502-406964823</t>
        </is>
      </c>
      <c r="D962" t="inlineStr">
        <is>
          <t>1132647215</t>
        </is>
      </c>
      <c r="E962" t="inlineStr">
        <is>
          <t>Afl</t>
        </is>
      </c>
      <c r="F962" t="inlineStr">
        <is>
          <t>https://portal.dnb.de/opac.htm?method=simpleSearch&amp;cqlMode=true&amp;query=idn%3D1132647215</t>
        </is>
      </c>
      <c r="G962" t="inlineStr">
        <is>
          <t>III 95, 8 (angebunden)</t>
        </is>
      </c>
      <c r="H962" t="inlineStr">
        <is>
          <t>III 95, 8</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n">
        <v>0</v>
      </c>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row>
    <row r="963">
      <c r="A963" t="b">
        <v>1</v>
      </c>
      <c r="B963" t="n">
        <v>877</v>
      </c>
      <c r="C963" t="inlineStr">
        <is>
          <t>L-1516-315488557</t>
        </is>
      </c>
      <c r="D963" t="inlineStr">
        <is>
          <t>1066957916</t>
        </is>
      </c>
      <c r="E963" t="inlineStr">
        <is>
          <t>Aaf</t>
        </is>
      </c>
      <c r="F963" t="inlineStr">
        <is>
          <t>https://portal.dnb.de/opac.htm?method=simpleSearch&amp;cqlMode=true&amp;query=idn%3D1066957916</t>
        </is>
      </c>
      <c r="G963" t="inlineStr">
        <is>
          <t>III 95, 9</t>
        </is>
      </c>
      <c r="H963" t="inlineStr">
        <is>
          <t>III 95, 9</t>
        </is>
      </c>
      <c r="I963" t="inlineStr"/>
      <c r="J963" t="inlineStr"/>
      <c r="K963" t="inlineStr">
        <is>
          <t>bis 35 cm</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is>
          <t>HD</t>
        </is>
      </c>
      <c r="AB963" t="inlineStr"/>
      <c r="AC963" t="inlineStr">
        <is>
          <t>x</t>
        </is>
      </c>
      <c r="AD963" t="inlineStr">
        <is>
          <t>f</t>
        </is>
      </c>
      <c r="AE963" t="inlineStr"/>
      <c r="AF963" t="inlineStr"/>
      <c r="AG963" t="inlineStr"/>
      <c r="AH963" t="inlineStr"/>
      <c r="AI963" t="inlineStr"/>
      <c r="AJ963" t="inlineStr">
        <is>
          <t>Pa</t>
        </is>
      </c>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is>
          <t>110</t>
        </is>
      </c>
      <c r="AY963" t="inlineStr"/>
      <c r="AZ963" t="inlineStr"/>
      <c r="BA963" t="inlineStr"/>
      <c r="BB963" t="inlineStr">
        <is>
          <t>n</t>
        </is>
      </c>
      <c r="BC963" t="n">
        <v>0</v>
      </c>
      <c r="BD963" t="inlineStr"/>
      <c r="BE963" t="inlineStr">
        <is>
          <t>Gewebe</t>
        </is>
      </c>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row>
    <row r="964">
      <c r="A964" t="b">
        <v>1</v>
      </c>
      <c r="B964" t="n">
        <v>878</v>
      </c>
      <c r="C964" t="inlineStr">
        <is>
          <t>L-1518-315488549</t>
        </is>
      </c>
      <c r="D964" t="inlineStr">
        <is>
          <t>1066957908</t>
        </is>
      </c>
      <c r="E964" t="inlineStr">
        <is>
          <t>Aaf</t>
        </is>
      </c>
      <c r="F964" t="inlineStr">
        <is>
          <t>https://portal.dnb.de/opac.htm?method=simpleSearch&amp;cqlMode=true&amp;query=idn%3D1066957908</t>
        </is>
      </c>
      <c r="G964" t="inlineStr">
        <is>
          <t>III 95, 10</t>
        </is>
      </c>
      <c r="H964" t="inlineStr">
        <is>
          <t>III 95, 10</t>
        </is>
      </c>
      <c r="I964" t="inlineStr"/>
      <c r="J964" t="inlineStr"/>
      <c r="K964" t="inlineStr">
        <is>
          <t>bis 35 cm</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is>
          <t>HL</t>
        </is>
      </c>
      <c r="AB964" t="inlineStr">
        <is>
          <t>x</t>
        </is>
      </c>
      <c r="AC964" t="inlineStr"/>
      <c r="AD964" t="inlineStr">
        <is>
          <t>h/E</t>
        </is>
      </c>
      <c r="AE964" t="inlineStr"/>
      <c r="AF964" t="inlineStr"/>
      <c r="AG964" t="inlineStr"/>
      <c r="AH964" t="inlineStr"/>
      <c r="AI964" t="inlineStr"/>
      <c r="AJ964" t="inlineStr">
        <is>
          <t>Pa</t>
        </is>
      </c>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is>
          <t>110</t>
        </is>
      </c>
      <c r="AY964" t="inlineStr"/>
      <c r="AZ964" t="inlineStr"/>
      <c r="BA964" t="inlineStr"/>
      <c r="BB964" t="inlineStr">
        <is>
          <t>n</t>
        </is>
      </c>
      <c r="BC964" t="n">
        <v>0</v>
      </c>
      <c r="BD964" t="inlineStr"/>
      <c r="BE964" t="inlineStr"/>
      <c r="BF964" t="inlineStr"/>
      <c r="BG964" t="inlineStr">
        <is>
          <t>x</t>
        </is>
      </c>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row>
    <row r="965">
      <c r="A965" t="b">
        <v>1</v>
      </c>
      <c r="B965" t="n">
        <v>914</v>
      </c>
      <c r="C965" t="inlineStr">
        <is>
          <t>L-1518-161495788</t>
        </is>
      </c>
      <c r="D965" t="inlineStr">
        <is>
          <t>995969922</t>
        </is>
      </c>
      <c r="E965" t="inlineStr">
        <is>
          <t>Aal</t>
        </is>
      </c>
      <c r="F965" t="inlineStr">
        <is>
          <t>https://portal.dnb.de/opac.htm?method=simpleSearch&amp;cqlMode=true&amp;query=idn%3D995969922</t>
        </is>
      </c>
      <c r="G965" t="inlineStr">
        <is>
          <t>III 95, 10 a</t>
        </is>
      </c>
      <c r="H965" t="inlineStr">
        <is>
          <t>III 95, 10 a</t>
        </is>
      </c>
      <c r="I965" t="inlineStr"/>
      <c r="J965" t="inlineStr"/>
      <c r="K965" t="inlineStr">
        <is>
          <t>bis 35 cm</t>
        </is>
      </c>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is>
          <t>L</t>
        </is>
      </c>
      <c r="AB965" t="inlineStr"/>
      <c r="AC965" t="inlineStr">
        <is>
          <t>x</t>
        </is>
      </c>
      <c r="AD965" t="inlineStr">
        <is>
          <t>f</t>
        </is>
      </c>
      <c r="AE965" t="inlineStr"/>
      <c r="AF965" t="inlineStr"/>
      <c r="AG965" t="inlineStr"/>
      <c r="AH965" t="inlineStr"/>
      <c r="AI965" t="inlineStr"/>
      <c r="AJ965" t="inlineStr">
        <is>
          <t>Pa</t>
        </is>
      </c>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is>
          <t>110</t>
        </is>
      </c>
      <c r="AY965" t="inlineStr"/>
      <c r="AZ965" t="inlineStr">
        <is>
          <t>x</t>
        </is>
      </c>
      <c r="BA965" t="inlineStr"/>
      <c r="BB965" t="inlineStr">
        <is>
          <t>n</t>
        </is>
      </c>
      <c r="BC965" t="n">
        <v>0</v>
      </c>
      <c r="BD965" t="inlineStr"/>
      <c r="BE965" t="inlineStr">
        <is>
          <t>Gewebe</t>
        </is>
      </c>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row>
    <row r="966">
      <c r="A966" t="b">
        <v>1</v>
      </c>
      <c r="B966" t="n">
        <v>915</v>
      </c>
      <c r="C966" t="inlineStr">
        <is>
          <t>L-2007-325491</t>
        </is>
      </c>
      <c r="D966" t="inlineStr">
        <is>
          <t>986509019</t>
        </is>
      </c>
      <c r="E966" t="inlineStr">
        <is>
          <t>Aa</t>
        </is>
      </c>
      <c r="F966" t="inlineStr">
        <is>
          <t>https://portal.dnb.de/opac.htm?method=simpleSearch&amp;cqlMode=true&amp;query=idn%3D986509019</t>
        </is>
      </c>
      <c r="G966" t="inlineStr">
        <is>
          <t>III 95, 10 b</t>
        </is>
      </c>
      <c r="H966" t="inlineStr">
        <is>
          <t>III 95, 10 b</t>
        </is>
      </c>
      <c r="I966" t="inlineStr"/>
      <c r="J966" t="inlineStr"/>
      <c r="K966" t="inlineStr">
        <is>
          <t>bis 35 cm</t>
        </is>
      </c>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is>
          <t>Pg</t>
        </is>
      </c>
      <c r="AB966" t="inlineStr"/>
      <c r="AC966" t="inlineStr">
        <is>
          <t>x</t>
        </is>
      </c>
      <c r="AD966" t="inlineStr">
        <is>
          <t>h</t>
        </is>
      </c>
      <c r="AE966" t="inlineStr"/>
      <c r="AF966" t="inlineStr"/>
      <c r="AG966" t="inlineStr"/>
      <c r="AH966" t="inlineStr"/>
      <c r="AI966" t="inlineStr"/>
      <c r="AJ966" t="inlineStr">
        <is>
          <t>Pa</t>
        </is>
      </c>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is>
          <t>110</t>
        </is>
      </c>
      <c r="AY966" t="inlineStr"/>
      <c r="AZ966" t="inlineStr"/>
      <c r="BA966" t="inlineStr"/>
      <c r="BB966" t="inlineStr">
        <is>
          <t>n</t>
        </is>
      </c>
      <c r="BC966" t="n">
        <v>0</v>
      </c>
      <c r="BD966" t="inlineStr"/>
      <c r="BE966" t="inlineStr"/>
      <c r="BF966" t="inlineStr"/>
      <c r="BG966" t="inlineStr"/>
      <c r="BH966" t="inlineStr">
        <is>
          <t>x</t>
        </is>
      </c>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row>
    <row r="967">
      <c r="A967" t="b">
        <v>1</v>
      </c>
      <c r="B967" t="n">
        <v>879</v>
      </c>
      <c r="C967" t="inlineStr">
        <is>
          <t>L-1505-315493402</t>
        </is>
      </c>
      <c r="D967" t="inlineStr">
        <is>
          <t>1066963126</t>
        </is>
      </c>
      <c r="E967" t="inlineStr">
        <is>
          <t>Aaf</t>
        </is>
      </c>
      <c r="F967" t="inlineStr">
        <is>
          <t>https://portal.dnb.de/opac.htm?method=simpleSearch&amp;cqlMode=true&amp;query=idn%3D1066963126</t>
        </is>
      </c>
      <c r="G967" t="inlineStr">
        <is>
          <t>III 95, 11</t>
        </is>
      </c>
      <c r="H967" t="inlineStr">
        <is>
          <t>III 95, 11</t>
        </is>
      </c>
      <c r="I967" t="inlineStr"/>
      <c r="J967" t="inlineStr"/>
      <c r="K967" t="inlineStr">
        <is>
          <t>bis 25 cm</t>
        </is>
      </c>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is>
          <t>G</t>
        </is>
      </c>
      <c r="AB967" t="inlineStr">
        <is>
          <t>x</t>
        </is>
      </c>
      <c r="AC967" t="inlineStr"/>
      <c r="AD967" t="inlineStr">
        <is>
          <t>h/E</t>
        </is>
      </c>
      <c r="AE967" t="inlineStr"/>
      <c r="AF967" t="inlineStr"/>
      <c r="AG967" t="inlineStr"/>
      <c r="AH967" t="inlineStr"/>
      <c r="AI967" t="inlineStr"/>
      <c r="AJ967" t="inlineStr">
        <is>
          <t>Pa</t>
        </is>
      </c>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is>
          <t>110</t>
        </is>
      </c>
      <c r="AY967" t="inlineStr"/>
      <c r="AZ967" t="inlineStr"/>
      <c r="BA967" t="inlineStr"/>
      <c r="BB967" t="inlineStr">
        <is>
          <t>n</t>
        </is>
      </c>
      <c r="BC967" t="n">
        <v>0</v>
      </c>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row>
    <row r="968">
      <c r="A968" t="b">
        <v>1</v>
      </c>
      <c r="B968" t="n">
        <v>916</v>
      </c>
      <c r="C968" t="inlineStr">
        <is>
          <t>L-1507-169623483</t>
        </is>
      </c>
      <c r="D968" t="inlineStr">
        <is>
          <t>999891499</t>
        </is>
      </c>
      <c r="E968" t="inlineStr">
        <is>
          <t>Aal</t>
        </is>
      </c>
      <c r="F968" t="inlineStr">
        <is>
          <t>https://portal.dnb.de/opac.htm?method=simpleSearch&amp;cqlMode=true&amp;query=idn%3D999891499</t>
        </is>
      </c>
      <c r="G968" t="inlineStr">
        <is>
          <t>III 95, 11 a</t>
        </is>
      </c>
      <c r="H968" t="inlineStr">
        <is>
          <t>III 95, 11a</t>
        </is>
      </c>
      <c r="I968" t="inlineStr"/>
      <c r="J968" t="inlineStr"/>
      <c r="K968" t="inlineStr">
        <is>
          <t>bis 35 cm</t>
        </is>
      </c>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is>
          <t>Pg</t>
        </is>
      </c>
      <c r="AB968" t="inlineStr"/>
      <c r="AC968" t="inlineStr">
        <is>
          <t>x</t>
        </is>
      </c>
      <c r="AD968" t="inlineStr">
        <is>
          <t>h</t>
        </is>
      </c>
      <c r="AE968" t="inlineStr"/>
      <c r="AF968" t="inlineStr"/>
      <c r="AG968" t="inlineStr"/>
      <c r="AH968" t="inlineStr"/>
      <c r="AI968" t="inlineStr"/>
      <c r="AJ968" t="inlineStr">
        <is>
          <t>Pa</t>
        </is>
      </c>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is>
          <t>110</t>
        </is>
      </c>
      <c r="AY968" t="inlineStr"/>
      <c r="AZ968" t="inlineStr">
        <is>
          <t>x</t>
        </is>
      </c>
      <c r="BA968" t="inlineStr"/>
      <c r="BB968" t="inlineStr">
        <is>
          <t>n</t>
        </is>
      </c>
      <c r="BC968" t="n">
        <v>0</v>
      </c>
      <c r="BD968" t="inlineStr"/>
      <c r="BE968" t="inlineStr"/>
      <c r="BF968" t="inlineStr">
        <is>
          <t>x sauer</t>
        </is>
      </c>
      <c r="BG968" t="inlineStr"/>
      <c r="BH968" t="inlineStr"/>
      <c r="BI968" t="inlineStr"/>
      <c r="BJ968" t="inlineStr">
        <is>
          <t>x</t>
        </is>
      </c>
      <c r="BK968" t="inlineStr"/>
      <c r="BL968" t="inlineStr"/>
      <c r="BM968" t="inlineStr">
        <is>
          <t>Box (sperrt)</t>
        </is>
      </c>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row>
    <row r="969">
      <c r="A969" t="b">
        <v>1</v>
      </c>
      <c r="B969" t="n">
        <v>917</v>
      </c>
      <c r="C969" t="inlineStr">
        <is>
          <t>L-1503-169616517</t>
        </is>
      </c>
      <c r="D969" t="inlineStr">
        <is>
          <t>999884867</t>
        </is>
      </c>
      <c r="E969" t="inlineStr">
        <is>
          <t>Aal</t>
        </is>
      </c>
      <c r="F969" t="inlineStr">
        <is>
          <t>https://portal.dnb.de/opac.htm?method=simpleSearch&amp;cqlMode=true&amp;query=idn%3D999884867</t>
        </is>
      </c>
      <c r="G969" t="inlineStr">
        <is>
          <t>III 95, 11 b</t>
        </is>
      </c>
      <c r="H969" t="inlineStr">
        <is>
          <t>III 95, 11b</t>
        </is>
      </c>
      <c r="I969" t="inlineStr"/>
      <c r="J969" t="inlineStr"/>
      <c r="K969" t="inlineStr">
        <is>
          <t>bis 25 cm</t>
        </is>
      </c>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is>
          <t>HD</t>
        </is>
      </c>
      <c r="AB969" t="inlineStr"/>
      <c r="AC969" t="inlineStr">
        <is>
          <t>x</t>
        </is>
      </c>
      <c r="AD969" t="inlineStr">
        <is>
          <t>f</t>
        </is>
      </c>
      <c r="AE969" t="inlineStr"/>
      <c r="AF969" t="inlineStr"/>
      <c r="AG969" t="inlineStr"/>
      <c r="AH969" t="inlineStr"/>
      <c r="AI969" t="inlineStr"/>
      <c r="AJ969" t="inlineStr">
        <is>
          <t>Pa</t>
        </is>
      </c>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is>
          <t>110</t>
        </is>
      </c>
      <c r="AY969" t="inlineStr"/>
      <c r="AZ969" t="inlineStr"/>
      <c r="BA969" t="inlineStr"/>
      <c r="BB969" t="inlineStr">
        <is>
          <t>n</t>
        </is>
      </c>
      <c r="BC969" t="n">
        <v>0</v>
      </c>
      <c r="BD969" t="inlineStr"/>
      <c r="BE969" t="inlineStr">
        <is>
          <t>Gewebe</t>
        </is>
      </c>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row>
    <row r="970">
      <c r="A970" t="b">
        <v>1</v>
      </c>
      <c r="B970" t="n">
        <v>880</v>
      </c>
      <c r="C970" t="inlineStr">
        <is>
          <t>L-1511-315467916</t>
        </is>
      </c>
      <c r="D970" t="inlineStr">
        <is>
          <t>1066940134</t>
        </is>
      </c>
      <c r="E970" t="inlineStr">
        <is>
          <t>Aaf</t>
        </is>
      </c>
      <c r="F970" t="inlineStr">
        <is>
          <t>https://portal.dnb.de/opac.htm?method=simpleSearch&amp;cqlMode=true&amp;query=idn%3D1066940134</t>
        </is>
      </c>
      <c r="G970" t="inlineStr">
        <is>
          <t>III 95, 12</t>
        </is>
      </c>
      <c r="H970" t="inlineStr">
        <is>
          <t>III 95, 12</t>
        </is>
      </c>
      <c r="I970" t="inlineStr"/>
      <c r="J970" t="inlineStr"/>
      <c r="K970" t="inlineStr">
        <is>
          <t>bis 35 cm</t>
        </is>
      </c>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is>
          <t>Pg</t>
        </is>
      </c>
      <c r="AB970" t="inlineStr"/>
      <c r="AC970" t="inlineStr">
        <is>
          <t>x</t>
        </is>
      </c>
      <c r="AD970" t="inlineStr">
        <is>
          <t>h/E</t>
        </is>
      </c>
      <c r="AE970" t="inlineStr"/>
      <c r="AF970" t="inlineStr"/>
      <c r="AG970" t="inlineStr"/>
      <c r="AH970" t="inlineStr"/>
      <c r="AI970" t="inlineStr"/>
      <c r="AJ970" t="inlineStr">
        <is>
          <t>Pa</t>
        </is>
      </c>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is>
          <t>110</t>
        </is>
      </c>
      <c r="AY970" t="inlineStr"/>
      <c r="AZ970" t="inlineStr"/>
      <c r="BA970" t="inlineStr"/>
      <c r="BB970" t="inlineStr">
        <is>
          <t>n</t>
        </is>
      </c>
      <c r="BC970" t="n">
        <v>0</v>
      </c>
      <c r="BD970" t="inlineStr"/>
      <c r="BE970" t="inlineStr">
        <is>
          <t>Gewebe</t>
        </is>
      </c>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row>
    <row r="971">
      <c r="A971" t="b">
        <v>1</v>
      </c>
      <c r="B971" t="n">
        <v>881</v>
      </c>
      <c r="C971" t="inlineStr">
        <is>
          <t>L-1513-161493610</t>
        </is>
      </c>
      <c r="D971" t="inlineStr">
        <is>
          <t>995967695</t>
        </is>
      </c>
      <c r="E971" t="inlineStr">
        <is>
          <t>Aal</t>
        </is>
      </c>
      <c r="F971" t="inlineStr">
        <is>
          <t>https://portal.dnb.de/opac.htm?method=simpleSearch&amp;cqlMode=true&amp;query=idn%3D995967695</t>
        </is>
      </c>
      <c r="G971" t="inlineStr">
        <is>
          <t>III 95, 13</t>
        </is>
      </c>
      <c r="H971" t="inlineStr">
        <is>
          <t>III 95, 13</t>
        </is>
      </c>
      <c r="I971" t="inlineStr"/>
      <c r="J971" t="inlineStr"/>
      <c r="K971" t="inlineStr">
        <is>
          <t>bis 25 cm</t>
        </is>
      </c>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is>
          <t>G</t>
        </is>
      </c>
      <c r="AB971" t="inlineStr"/>
      <c r="AC971" t="inlineStr"/>
      <c r="AD971" t="inlineStr">
        <is>
          <t>h/E</t>
        </is>
      </c>
      <c r="AE971" t="inlineStr"/>
      <c r="AF971" t="inlineStr"/>
      <c r="AG971" t="inlineStr"/>
      <c r="AH971" t="inlineStr"/>
      <c r="AI971" t="inlineStr"/>
      <c r="AJ971" t="inlineStr">
        <is>
          <t>Pa</t>
        </is>
      </c>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is>
          <t>110</t>
        </is>
      </c>
      <c r="AY971" t="inlineStr"/>
      <c r="AZ971" t="inlineStr"/>
      <c r="BA971" t="inlineStr"/>
      <c r="BB971" t="inlineStr">
        <is>
          <t>n</t>
        </is>
      </c>
      <c r="BC971" t="n">
        <v>0</v>
      </c>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row>
    <row r="972">
      <c r="A972" t="b">
        <v>0</v>
      </c>
      <c r="B972" t="n">
        <v>882</v>
      </c>
      <c r="C972" t="inlineStr">
        <is>
          <t>L-1513-170717194</t>
        </is>
      </c>
      <c r="D972" t="inlineStr">
        <is>
          <t>1000489035</t>
        </is>
      </c>
      <c r="E972" t="inlineStr">
        <is>
          <t>Aal</t>
        </is>
      </c>
      <c r="F972" t="inlineStr">
        <is>
          <t>https://portal.dnb.de/opac.htm?method=simpleSearch&amp;cqlMode=true&amp;query=idn%3D1000489035</t>
        </is>
      </c>
      <c r="G972" t="inlineStr">
        <is>
          <t>III 95, 13 (angebunden)</t>
        </is>
      </c>
      <c r="H972" t="inlineStr">
        <is>
          <t>III 95, 13</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n">
        <v>0</v>
      </c>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row>
    <row r="973">
      <c r="A973" t="b">
        <v>1</v>
      </c>
      <c r="B973" t="n">
        <v>918</v>
      </c>
      <c r="C973" t="inlineStr">
        <is>
          <t>L-1513-16149370X</t>
        </is>
      </c>
      <c r="D973" t="inlineStr">
        <is>
          <t>995967695</t>
        </is>
      </c>
      <c r="E973" t="inlineStr">
        <is>
          <t>Aal</t>
        </is>
      </c>
      <c r="F973" t="inlineStr">
        <is>
          <t>https://portal.dnb.de/opac.htm?method=simpleSearch&amp;cqlMode=true&amp;query=idn%3D995967695</t>
        </is>
      </c>
      <c r="G973" t="inlineStr">
        <is>
          <t>III 95, 13/a</t>
        </is>
      </c>
      <c r="H973" t="inlineStr">
        <is>
          <t>III 95, 13/a</t>
        </is>
      </c>
      <c r="I973" t="inlineStr"/>
      <c r="J973" t="inlineStr"/>
      <c r="K973" t="inlineStr">
        <is>
          <t>bis 25 cm</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is>
          <t>HD</t>
        </is>
      </c>
      <c r="AB973" t="inlineStr"/>
      <c r="AC973" t="inlineStr">
        <is>
          <t>x</t>
        </is>
      </c>
      <c r="AD973" t="inlineStr">
        <is>
          <t>f</t>
        </is>
      </c>
      <c r="AE973" t="inlineStr"/>
      <c r="AF973" t="inlineStr"/>
      <c r="AG973" t="inlineStr"/>
      <c r="AH973" t="inlineStr"/>
      <c r="AI973" t="inlineStr"/>
      <c r="AJ973" t="inlineStr">
        <is>
          <t>Pa</t>
        </is>
      </c>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is>
          <t>110</t>
        </is>
      </c>
      <c r="AY973" t="inlineStr"/>
      <c r="AZ973" t="inlineStr"/>
      <c r="BA973" t="inlineStr"/>
      <c r="BB973" t="inlineStr">
        <is>
          <t>n</t>
        </is>
      </c>
      <c r="BC973" t="n">
        <v>0</v>
      </c>
      <c r="BD973" t="inlineStr"/>
      <c r="BE973" t="inlineStr">
        <is>
          <t>Gewebe</t>
        </is>
      </c>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row>
    <row r="974">
      <c r="A974" t="b">
        <v>0</v>
      </c>
      <c r="B974" t="n">
        <v>883</v>
      </c>
      <c r="C974" t="inlineStr">
        <is>
          <t>L-1516-315465034</t>
        </is>
      </c>
      <c r="D974" t="inlineStr">
        <is>
          <t>1066937214</t>
        </is>
      </c>
      <c r="E974" t="inlineStr"/>
      <c r="F974" t="inlineStr">
        <is>
          <t>https://portal.dnb.de/opac.htm?method=simpleSearch&amp;cqlMode=true&amp;query=idn%3D1066937214</t>
        </is>
      </c>
      <c r="G974" t="inlineStr">
        <is>
          <t>III 95, 14</t>
        </is>
      </c>
      <c r="H974" t="inlineStr"/>
      <c r="I974" t="inlineStr"/>
      <c r="J974" t="inlineStr"/>
      <c r="K974" t="inlineStr">
        <is>
          <t>bis 35 cm</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is>
          <t>HD</t>
        </is>
      </c>
      <c r="AB974" t="inlineStr">
        <is>
          <t>x</t>
        </is>
      </c>
      <c r="AC974" t="inlineStr"/>
      <c r="AD974" t="inlineStr">
        <is>
          <t>f</t>
        </is>
      </c>
      <c r="AE974" t="inlineStr"/>
      <c r="AF974" t="inlineStr"/>
      <c r="AG974" t="inlineStr"/>
      <c r="AH974" t="inlineStr"/>
      <c r="AI974" t="inlineStr"/>
      <c r="AJ974" t="inlineStr">
        <is>
          <t>Pa</t>
        </is>
      </c>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is>
          <t>110</t>
        </is>
      </c>
      <c r="AY974" t="inlineStr"/>
      <c r="AZ974" t="inlineStr"/>
      <c r="BA974" t="inlineStr"/>
      <c r="BB974" t="inlineStr">
        <is>
          <t>n</t>
        </is>
      </c>
      <c r="BC974" t="n">
        <v>0</v>
      </c>
      <c r="BD974" t="inlineStr"/>
      <c r="BE974" t="inlineStr"/>
      <c r="BF974" t="inlineStr"/>
      <c r="BG974" t="inlineStr">
        <is>
          <t>x</t>
        </is>
      </c>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row>
    <row r="975">
      <c r="A975" t="b">
        <v>1</v>
      </c>
      <c r="B975" t="n">
        <v>919</v>
      </c>
      <c r="C975" t="inlineStr">
        <is>
          <t>L-1517-165577657</t>
        </is>
      </c>
      <c r="D975" t="inlineStr">
        <is>
          <t>99810082X</t>
        </is>
      </c>
      <c r="E975" t="inlineStr">
        <is>
          <t>Aal</t>
        </is>
      </c>
      <c r="F975" t="inlineStr">
        <is>
          <t>https://portal.dnb.de/opac.htm?method=simpleSearch&amp;cqlMode=true&amp;query=idn%3D99810082X</t>
        </is>
      </c>
      <c r="G975" t="inlineStr">
        <is>
          <t>III 95, 14 a</t>
        </is>
      </c>
      <c r="H975" t="inlineStr">
        <is>
          <t>III 95, 14 a</t>
        </is>
      </c>
      <c r="I975" t="inlineStr"/>
      <c r="J975" t="inlineStr"/>
      <c r="K975" t="inlineStr">
        <is>
          <t>bis 25 cm</t>
        </is>
      </c>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is>
          <t>HPg</t>
        </is>
      </c>
      <c r="AB975" t="inlineStr"/>
      <c r="AC975" t="inlineStr"/>
      <c r="AD975" t="inlineStr">
        <is>
          <t>h/E</t>
        </is>
      </c>
      <c r="AE975" t="inlineStr"/>
      <c r="AF975" t="inlineStr"/>
      <c r="AG975" t="inlineStr"/>
      <c r="AH975" t="inlineStr"/>
      <c r="AI975" t="inlineStr"/>
      <c r="AJ975" t="inlineStr">
        <is>
          <t>Pa</t>
        </is>
      </c>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is>
          <t>110</t>
        </is>
      </c>
      <c r="AY975" t="inlineStr"/>
      <c r="AZ975" t="inlineStr"/>
      <c r="BA975" t="inlineStr"/>
      <c r="BB975" t="inlineStr">
        <is>
          <t>n</t>
        </is>
      </c>
      <c r="BC975" t="n">
        <v>0</v>
      </c>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row>
    <row r="976">
      <c r="A976" t="b">
        <v>1</v>
      </c>
      <c r="B976" t="n">
        <v>920</v>
      </c>
      <c r="C976" t="inlineStr">
        <is>
          <t>L-1516-155603256</t>
        </is>
      </c>
      <c r="D976" t="inlineStr">
        <is>
          <t>994401965</t>
        </is>
      </c>
      <c r="E976" t="inlineStr">
        <is>
          <t>Aal</t>
        </is>
      </c>
      <c r="F976" t="inlineStr">
        <is>
          <t>https://portal.dnb.de/opac.htm?method=simpleSearch&amp;cqlMode=true&amp;query=idn%3D994401965</t>
        </is>
      </c>
      <c r="G976" t="inlineStr">
        <is>
          <t>III 95, 14/b</t>
        </is>
      </c>
      <c r="H976" t="inlineStr">
        <is>
          <t>III 95, 14/b</t>
        </is>
      </c>
      <c r="I976" t="inlineStr"/>
      <c r="J976" t="inlineStr"/>
      <c r="K976" t="inlineStr">
        <is>
          <t>bis 25 cm</t>
        </is>
      </c>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is>
          <t>HD</t>
        </is>
      </c>
      <c r="AB976" t="inlineStr"/>
      <c r="AC976" t="inlineStr">
        <is>
          <t>x</t>
        </is>
      </c>
      <c r="AD976" t="inlineStr">
        <is>
          <t>f</t>
        </is>
      </c>
      <c r="AE976" t="inlineStr"/>
      <c r="AF976" t="inlineStr"/>
      <c r="AG976" t="inlineStr"/>
      <c r="AH976" t="inlineStr"/>
      <c r="AI976" t="inlineStr"/>
      <c r="AJ976" t="inlineStr">
        <is>
          <t>Pa</t>
        </is>
      </c>
      <c r="AK976" t="inlineStr"/>
      <c r="AL976" t="inlineStr"/>
      <c r="AM976" t="inlineStr"/>
      <c r="AN976" t="inlineStr"/>
      <c r="AO976" t="inlineStr">
        <is>
          <t>x</t>
        </is>
      </c>
      <c r="AP976" t="inlineStr"/>
      <c r="AQ976" t="inlineStr"/>
      <c r="AR976" t="inlineStr"/>
      <c r="AS976" t="inlineStr"/>
      <c r="AT976" t="inlineStr"/>
      <c r="AU976" t="inlineStr"/>
      <c r="AV976" t="inlineStr"/>
      <c r="AW976" t="inlineStr"/>
      <c r="AX976" t="inlineStr">
        <is>
          <t>110</t>
        </is>
      </c>
      <c r="AY976" t="inlineStr"/>
      <c r="AZ976" t="inlineStr"/>
      <c r="BA976" t="inlineStr"/>
      <c r="BB976" t="inlineStr">
        <is>
          <t>n</t>
        </is>
      </c>
      <c r="BC976" t="n">
        <v>0</v>
      </c>
      <c r="BD976" t="inlineStr"/>
      <c r="BE976" t="inlineStr">
        <is>
          <t>Gewebe</t>
        </is>
      </c>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row>
    <row r="977">
      <c r="A977" t="b">
        <v>1</v>
      </c>
      <c r="B977" t="n">
        <v>884</v>
      </c>
      <c r="C977" t="inlineStr">
        <is>
          <t>L-1519-315219564</t>
        </is>
      </c>
      <c r="D977" t="inlineStr">
        <is>
          <t>1066799520</t>
        </is>
      </c>
      <c r="E977" t="inlineStr">
        <is>
          <t>Aaf</t>
        </is>
      </c>
      <c r="F977" t="inlineStr">
        <is>
          <t>https://portal.dnb.de/opac.htm?method=simpleSearch&amp;cqlMode=true&amp;query=idn%3D1066799520</t>
        </is>
      </c>
      <c r="G977" t="inlineStr">
        <is>
          <t>III 95, 15</t>
        </is>
      </c>
      <c r="H977" t="inlineStr">
        <is>
          <t>III 95, 15</t>
        </is>
      </c>
      <c r="I977" t="inlineStr"/>
      <c r="J977" t="inlineStr"/>
      <c r="K977" t="inlineStr">
        <is>
          <t>bis 25 cm</t>
        </is>
      </c>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is>
          <t>G</t>
        </is>
      </c>
      <c r="AB977" t="inlineStr"/>
      <c r="AC977" t="inlineStr"/>
      <c r="AD977" t="inlineStr">
        <is>
          <t>h/E</t>
        </is>
      </c>
      <c r="AE977" t="inlineStr"/>
      <c r="AF977" t="inlineStr"/>
      <c r="AG977" t="inlineStr"/>
      <c r="AH977" t="inlineStr"/>
      <c r="AI977" t="inlineStr"/>
      <c r="AJ977" t="inlineStr">
        <is>
          <t>Pa</t>
        </is>
      </c>
      <c r="AK977" t="inlineStr">
        <is>
          <t>x</t>
        </is>
      </c>
      <c r="AL977" t="inlineStr"/>
      <c r="AM977" t="inlineStr"/>
      <c r="AN977" t="inlineStr"/>
      <c r="AO977" t="inlineStr"/>
      <c r="AP977" t="inlineStr"/>
      <c r="AQ977" t="inlineStr"/>
      <c r="AR977" t="inlineStr"/>
      <c r="AS977" t="inlineStr"/>
      <c r="AT977" t="inlineStr"/>
      <c r="AU977" t="inlineStr"/>
      <c r="AV977" t="inlineStr"/>
      <c r="AW977" t="inlineStr"/>
      <c r="AX977" t="inlineStr">
        <is>
          <t>110</t>
        </is>
      </c>
      <c r="AY977" t="inlineStr"/>
      <c r="AZ977" t="inlineStr"/>
      <c r="BA977" t="inlineStr"/>
      <c r="BB977" t="inlineStr">
        <is>
          <t>n</t>
        </is>
      </c>
      <c r="BC977" t="n">
        <v>0</v>
      </c>
      <c r="BD977" t="inlineStr"/>
      <c r="BE977" t="inlineStr"/>
      <c r="BF977" t="inlineStr"/>
      <c r="BG977" t="inlineStr">
        <is>
          <t>x</t>
        </is>
      </c>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row>
    <row r="978">
      <c r="A978" t="b">
        <v>1</v>
      </c>
      <c r="B978" t="n">
        <v>885</v>
      </c>
      <c r="C978" t="inlineStr">
        <is>
          <t>L-1519-315493003</t>
        </is>
      </c>
      <c r="D978" t="inlineStr">
        <is>
          <t>1066962650</t>
        </is>
      </c>
      <c r="E978" t="inlineStr">
        <is>
          <t>Aaf</t>
        </is>
      </c>
      <c r="F978" t="inlineStr">
        <is>
          <t>https://portal.dnb.de/opac.htm?method=simpleSearch&amp;cqlMode=true&amp;query=idn%3D1066962650</t>
        </is>
      </c>
      <c r="G978" t="inlineStr">
        <is>
          <t>III 95, 16</t>
        </is>
      </c>
      <c r="H978" t="inlineStr">
        <is>
          <t>III 95, 16</t>
        </is>
      </c>
      <c r="I978" t="inlineStr"/>
      <c r="J978" t="inlineStr"/>
      <c r="K978" t="inlineStr">
        <is>
          <t>bis 25 cm</t>
        </is>
      </c>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is>
          <t>G</t>
        </is>
      </c>
      <c r="AB978" t="inlineStr"/>
      <c r="AC978" t="inlineStr"/>
      <c r="AD978" t="inlineStr">
        <is>
          <t>h/E</t>
        </is>
      </c>
      <c r="AE978" t="inlineStr"/>
      <c r="AF978" t="inlineStr"/>
      <c r="AG978" t="inlineStr"/>
      <c r="AH978" t="inlineStr"/>
      <c r="AI978" t="inlineStr"/>
      <c r="AJ978" t="inlineStr">
        <is>
          <t>Pa</t>
        </is>
      </c>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is>
          <t>110</t>
        </is>
      </c>
      <c r="AY978" t="inlineStr"/>
      <c r="AZ978" t="inlineStr"/>
      <c r="BA978" t="inlineStr"/>
      <c r="BB978" t="inlineStr">
        <is>
          <t>ja vor</t>
        </is>
      </c>
      <c r="BC978" t="n">
        <v>1</v>
      </c>
      <c r="BD978" t="inlineStr"/>
      <c r="BE978" t="inlineStr"/>
      <c r="BF978" t="inlineStr"/>
      <c r="BG978" t="inlineStr"/>
      <c r="BH978" t="inlineStr"/>
      <c r="BI978" t="inlineStr"/>
      <c r="BJ978" t="inlineStr"/>
      <c r="BK978" t="inlineStr"/>
      <c r="BL978" t="inlineStr"/>
      <c r="BM978" t="inlineStr"/>
      <c r="BN978" t="inlineStr"/>
      <c r="BO978" t="inlineStr"/>
      <c r="BP978" t="inlineStr">
        <is>
          <t>x</t>
        </is>
      </c>
      <c r="BQ978" t="inlineStr"/>
      <c r="BR978" t="inlineStr"/>
      <c r="BS978" t="inlineStr"/>
      <c r="BT978" t="inlineStr"/>
      <c r="BU978" t="inlineStr"/>
      <c r="BV978" t="inlineStr"/>
      <c r="BW978" t="inlineStr"/>
      <c r="BX978" t="inlineStr"/>
      <c r="BY978" t="inlineStr"/>
      <c r="BZ978" t="inlineStr"/>
      <c r="CA978" t="n">
        <v>1</v>
      </c>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row>
    <row r="979">
      <c r="A979" t="b">
        <v>1</v>
      </c>
      <c r="B979" t="n">
        <v>886</v>
      </c>
      <c r="C979" t="inlineStr">
        <is>
          <t>L-1521-315469374</t>
        </is>
      </c>
      <c r="D979" t="inlineStr">
        <is>
          <t>1066941718</t>
        </is>
      </c>
      <c r="E979" t="inlineStr">
        <is>
          <t>Aaf</t>
        </is>
      </c>
      <c r="F979" t="inlineStr">
        <is>
          <t>https://portal.dnb.de/opac.htm?method=simpleSearch&amp;cqlMode=true&amp;query=idn%3D1066941718</t>
        </is>
      </c>
      <c r="G979" t="inlineStr">
        <is>
          <t>III 95, 17</t>
        </is>
      </c>
      <c r="H979" t="inlineStr">
        <is>
          <t>III 95, 17</t>
        </is>
      </c>
      <c r="I979" t="inlineStr"/>
      <c r="J979" t="inlineStr"/>
      <c r="K979" t="inlineStr">
        <is>
          <t>bis 25 cm</t>
        </is>
      </c>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is>
          <t>HD</t>
        </is>
      </c>
      <c r="AB979" t="inlineStr"/>
      <c r="AC979" t="inlineStr">
        <is>
          <t>x</t>
        </is>
      </c>
      <c r="AD979" t="inlineStr">
        <is>
          <t>f</t>
        </is>
      </c>
      <c r="AE979" t="inlineStr"/>
      <c r="AF979" t="inlineStr"/>
      <c r="AG979" t="inlineStr"/>
      <c r="AH979" t="inlineStr"/>
      <c r="AI979" t="inlineStr"/>
      <c r="AJ979" t="inlineStr">
        <is>
          <t>Pa</t>
        </is>
      </c>
      <c r="AK979" t="inlineStr"/>
      <c r="AL979" t="inlineStr"/>
      <c r="AM979" t="inlineStr"/>
      <c r="AN979" t="inlineStr"/>
      <c r="AO979" t="inlineStr">
        <is>
          <t>x</t>
        </is>
      </c>
      <c r="AP979" t="inlineStr"/>
      <c r="AQ979" t="inlineStr"/>
      <c r="AR979" t="inlineStr"/>
      <c r="AS979" t="inlineStr"/>
      <c r="AT979" t="inlineStr"/>
      <c r="AU979" t="inlineStr"/>
      <c r="AV979" t="inlineStr"/>
      <c r="AW979" t="inlineStr"/>
      <c r="AX979" t="inlineStr">
        <is>
          <t>80</t>
        </is>
      </c>
      <c r="AY979" t="inlineStr"/>
      <c r="AZ979" t="inlineStr"/>
      <c r="BA979" t="inlineStr"/>
      <c r="BB979" t="inlineStr">
        <is>
          <t>n</t>
        </is>
      </c>
      <c r="BC979" t="n">
        <v>0</v>
      </c>
      <c r="BD979" t="inlineStr"/>
      <c r="BE979" t="inlineStr"/>
      <c r="BF979" t="inlineStr">
        <is>
          <t>x</t>
        </is>
      </c>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row>
    <row r="980">
      <c r="A980" t="b">
        <v>1</v>
      </c>
      <c r="B980" t="n">
        <v>921</v>
      </c>
      <c r="C980" t="inlineStr">
        <is>
          <t>L-1521-177021292</t>
        </is>
      </c>
      <c r="D980" t="inlineStr">
        <is>
          <t>1002318963</t>
        </is>
      </c>
      <c r="E980" t="inlineStr">
        <is>
          <t>Aal</t>
        </is>
      </c>
      <c r="F980" t="inlineStr">
        <is>
          <t>https://portal.dnb.de/opac.htm?method=simpleSearch&amp;cqlMode=true&amp;query=idn%3D1002318963</t>
        </is>
      </c>
      <c r="G980" t="inlineStr">
        <is>
          <t>III 95, 17 a</t>
        </is>
      </c>
      <c r="H980" t="inlineStr">
        <is>
          <t>III 95, 17a</t>
        </is>
      </c>
      <c r="I980" t="inlineStr"/>
      <c r="J980" t="inlineStr"/>
      <c r="K980" t="inlineStr">
        <is>
          <t>bis 25 cm</t>
        </is>
      </c>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is>
          <t>Pa</t>
        </is>
      </c>
      <c r="AB980" t="inlineStr"/>
      <c r="AC980" t="inlineStr"/>
      <c r="AD980" t="inlineStr">
        <is>
          <t>h/E</t>
        </is>
      </c>
      <c r="AE980" t="inlineStr"/>
      <c r="AF980" t="inlineStr"/>
      <c r="AG980" t="inlineStr"/>
      <c r="AH980" t="inlineStr"/>
      <c r="AI980" t="inlineStr"/>
      <c r="AJ980" t="inlineStr">
        <is>
          <t>Pa</t>
        </is>
      </c>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is>
          <t>110</t>
        </is>
      </c>
      <c r="AY980" t="inlineStr"/>
      <c r="AZ980" t="inlineStr"/>
      <c r="BA980" t="inlineStr"/>
      <c r="BB980" t="inlineStr">
        <is>
          <t>n</t>
        </is>
      </c>
      <c r="BC980" t="n">
        <v>0</v>
      </c>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row>
    <row r="981">
      <c r="A981" t="b">
        <v>1</v>
      </c>
      <c r="B981" t="n">
        <v>922</v>
      </c>
      <c r="C981" t="inlineStr">
        <is>
          <t>L-1521-177021284</t>
        </is>
      </c>
      <c r="D981" t="inlineStr">
        <is>
          <t>1002318963</t>
        </is>
      </c>
      <c r="E981" t="inlineStr">
        <is>
          <t>Aal</t>
        </is>
      </c>
      <c r="F981" t="inlineStr">
        <is>
          <t>https://portal.dnb.de/opac.htm?method=simpleSearch&amp;cqlMode=true&amp;query=idn%3D1002318963</t>
        </is>
      </c>
      <c r="G981" t="inlineStr">
        <is>
          <t>III 95, 17 a</t>
        </is>
      </c>
      <c r="H981" t="inlineStr">
        <is>
          <t>III 95, 17a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n">
        <v>0</v>
      </c>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row>
    <row r="982">
      <c r="A982" t="b">
        <v>0</v>
      </c>
      <c r="B982" t="inlineStr"/>
      <c r="C982" t="inlineStr"/>
      <c r="D982" t="inlineStr"/>
      <c r="E982" t="inlineStr"/>
      <c r="F982" t="inlineStr"/>
      <c r="G982" t="inlineStr">
        <is>
          <t>III 95, 17 b</t>
        </is>
      </c>
      <c r="H982" t="inlineStr"/>
      <c r="I982" t="inlineStr"/>
      <c r="J982" t="inlineStr"/>
      <c r="K982" t="inlineStr">
        <is>
          <t>bis 25 cm</t>
        </is>
      </c>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is>
          <t>HPg</t>
        </is>
      </c>
      <c r="AB982" t="inlineStr"/>
      <c r="AC982" t="inlineStr"/>
      <c r="AD982" t="inlineStr">
        <is>
          <t>h/E</t>
        </is>
      </c>
      <c r="AE982" t="inlineStr"/>
      <c r="AF982" t="inlineStr"/>
      <c r="AG982" t="inlineStr"/>
      <c r="AH982" t="inlineStr"/>
      <c r="AI982" t="inlineStr"/>
      <c r="AJ982" t="inlineStr">
        <is>
          <t>Pa</t>
        </is>
      </c>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is>
          <t>110</t>
        </is>
      </c>
      <c r="AY982" t="inlineStr"/>
      <c r="AZ982" t="inlineStr"/>
      <c r="BA982" t="inlineStr"/>
      <c r="BB982" t="inlineStr">
        <is>
          <t>n</t>
        </is>
      </c>
      <c r="BC982" t="n">
        <v>0</v>
      </c>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row>
    <row r="983">
      <c r="A983" t="b">
        <v>1</v>
      </c>
      <c r="B983" t="n">
        <v>887</v>
      </c>
      <c r="C983" t="inlineStr">
        <is>
          <t>L-1504-31549252X</t>
        </is>
      </c>
      <c r="D983" t="inlineStr">
        <is>
          <t>106696212X</t>
        </is>
      </c>
      <c r="E983" t="inlineStr">
        <is>
          <t>Aaf</t>
        </is>
      </c>
      <c r="F983" t="inlineStr">
        <is>
          <t>https://portal.dnb.de/opac.htm?method=simpleSearch&amp;cqlMode=true&amp;query=idn%3D106696212X</t>
        </is>
      </c>
      <c r="G983" t="inlineStr">
        <is>
          <t>III 95, 18</t>
        </is>
      </c>
      <c r="H983" t="inlineStr">
        <is>
          <t>III 95, 18</t>
        </is>
      </c>
      <c r="I983" t="inlineStr"/>
      <c r="J983" t="inlineStr"/>
      <c r="K983" t="inlineStr">
        <is>
          <t>bis 25 cm</t>
        </is>
      </c>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is>
          <t>Pg</t>
        </is>
      </c>
      <c r="AB983" t="inlineStr"/>
      <c r="AC983" t="inlineStr"/>
      <c r="AD983" t="inlineStr">
        <is>
          <t>h</t>
        </is>
      </c>
      <c r="AE983" t="inlineStr"/>
      <c r="AF983" t="inlineStr"/>
      <c r="AG983" t="inlineStr"/>
      <c r="AH983" t="inlineStr"/>
      <c r="AI983" t="inlineStr"/>
      <c r="AJ983" t="inlineStr">
        <is>
          <t>Pa</t>
        </is>
      </c>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is>
          <t>180</t>
        </is>
      </c>
      <c r="AY983" t="inlineStr"/>
      <c r="AZ983" t="inlineStr"/>
      <c r="BA983" t="inlineStr"/>
      <c r="BB983" t="inlineStr">
        <is>
          <t>n</t>
        </is>
      </c>
      <c r="BC983" t="n">
        <v>0</v>
      </c>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row>
    <row r="984">
      <c r="A984" t="b">
        <v>1</v>
      </c>
      <c r="B984" t="n">
        <v>888</v>
      </c>
      <c r="C984" t="inlineStr">
        <is>
          <t>L-1505-315332115</t>
        </is>
      </c>
      <c r="D984" t="inlineStr">
        <is>
          <t>1066874301</t>
        </is>
      </c>
      <c r="E984" t="inlineStr">
        <is>
          <t>Aaf</t>
        </is>
      </c>
      <c r="F984" t="inlineStr">
        <is>
          <t>https://portal.dnb.de/opac.htm?method=simpleSearch&amp;cqlMode=true&amp;query=idn%3D1066874301</t>
        </is>
      </c>
      <c r="G984" t="inlineStr">
        <is>
          <t>III 95, 19</t>
        </is>
      </c>
      <c r="H984" t="inlineStr">
        <is>
          <t>III 95, 19</t>
        </is>
      </c>
      <c r="I984" t="inlineStr"/>
      <c r="J984" t="inlineStr"/>
      <c r="K984" t="inlineStr">
        <is>
          <t>bis 35 cm</t>
        </is>
      </c>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is>
          <t>HL</t>
        </is>
      </c>
      <c r="AB984" t="inlineStr">
        <is>
          <t>x</t>
        </is>
      </c>
      <c r="AC984" t="inlineStr"/>
      <c r="AD984" t="inlineStr">
        <is>
          <t>h/E</t>
        </is>
      </c>
      <c r="AE984" t="inlineStr"/>
      <c r="AF984" t="inlineStr">
        <is>
          <t>x</t>
        </is>
      </c>
      <c r="AG984" t="inlineStr"/>
      <c r="AH984" t="inlineStr"/>
      <c r="AI984" t="inlineStr"/>
      <c r="AJ984" t="inlineStr">
        <is>
          <t>Pa</t>
        </is>
      </c>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is>
          <t>110</t>
        </is>
      </c>
      <c r="AY984" t="inlineStr"/>
      <c r="AZ984" t="inlineStr"/>
      <c r="BA984" t="inlineStr"/>
      <c r="BB984" t="inlineStr">
        <is>
          <t>n</t>
        </is>
      </c>
      <c r="BC984" t="n">
        <v>0</v>
      </c>
      <c r="BD984" t="inlineStr"/>
      <c r="BE984" t="inlineStr"/>
      <c r="BF984" t="inlineStr"/>
      <c r="BG984" t="inlineStr"/>
      <c r="BH984" t="inlineStr"/>
      <c r="BI984" t="inlineStr"/>
      <c r="BJ984" t="inlineStr"/>
      <c r="BK984" t="inlineStr"/>
      <c r="BL984" t="inlineStr"/>
      <c r="BM984" t="inlineStr">
        <is>
          <t>Umschlag (Leder pudert)</t>
        </is>
      </c>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row>
    <row r="985">
      <c r="A985" t="b">
        <v>1</v>
      </c>
      <c r="B985" t="n">
        <v>889</v>
      </c>
      <c r="C985" t="inlineStr">
        <is>
          <t>L-1513-315317884</t>
        </is>
      </c>
      <c r="D985" t="inlineStr">
        <is>
          <t>1066859175</t>
        </is>
      </c>
      <c r="E985" t="inlineStr">
        <is>
          <t>Aaf</t>
        </is>
      </c>
      <c r="F985" t="inlineStr">
        <is>
          <t>https://portal.dnb.de/opac.htm?method=simpleSearch&amp;cqlMode=true&amp;query=idn%3D1066859175</t>
        </is>
      </c>
      <c r="G985" t="inlineStr">
        <is>
          <t>III 95, 20</t>
        </is>
      </c>
      <c r="H985" t="inlineStr">
        <is>
          <t>III 95, 20</t>
        </is>
      </c>
      <c r="I985" t="inlineStr"/>
      <c r="J985" t="inlineStr"/>
      <c r="K985" t="inlineStr">
        <is>
          <t>bis 35 cm</t>
        </is>
      </c>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is>
          <t>Pg</t>
        </is>
      </c>
      <c r="AB985" t="inlineStr"/>
      <c r="AC985" t="inlineStr">
        <is>
          <t>x</t>
        </is>
      </c>
      <c r="AD985" t="inlineStr">
        <is>
          <t>h/E</t>
        </is>
      </c>
      <c r="AE985" t="inlineStr"/>
      <c r="AF985" t="inlineStr"/>
      <c r="AG985" t="inlineStr"/>
      <c r="AH985" t="inlineStr"/>
      <c r="AI985" t="inlineStr"/>
      <c r="AJ985" t="inlineStr">
        <is>
          <t>Pa</t>
        </is>
      </c>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is>
          <t>110</t>
        </is>
      </c>
      <c r="AY985" t="inlineStr"/>
      <c r="AZ985" t="inlineStr"/>
      <c r="BA985" t="inlineStr"/>
      <c r="BB985" t="inlineStr">
        <is>
          <t>n</t>
        </is>
      </c>
      <c r="BC985" t="n">
        <v>0</v>
      </c>
      <c r="BD985" t="inlineStr"/>
      <c r="BE985" t="inlineStr">
        <is>
          <t>Gewebe</t>
        </is>
      </c>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row>
    <row r="986">
      <c r="A986" t="b">
        <v>1</v>
      </c>
      <c r="B986" t="n">
        <v>890</v>
      </c>
      <c r="C986" t="inlineStr">
        <is>
          <t>L-1513-153914203</t>
        </is>
      </c>
      <c r="D986" t="inlineStr">
        <is>
          <t>993860303</t>
        </is>
      </c>
      <c r="E986" t="inlineStr">
        <is>
          <t>Aal</t>
        </is>
      </c>
      <c r="F986" t="inlineStr">
        <is>
          <t>https://portal.dnb.de/opac.htm?method=simpleSearch&amp;cqlMode=true&amp;query=idn%3D993860303</t>
        </is>
      </c>
      <c r="G986" t="inlineStr">
        <is>
          <t>III 95, 21</t>
        </is>
      </c>
      <c r="H986" t="inlineStr">
        <is>
          <t>III 95, 21</t>
        </is>
      </c>
      <c r="I986" t="inlineStr"/>
      <c r="J986" t="inlineStr"/>
      <c r="K986" t="inlineStr">
        <is>
          <t>bis 35 cm</t>
        </is>
      </c>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is>
          <t>HD</t>
        </is>
      </c>
      <c r="AB986" t="inlineStr"/>
      <c r="AC986" t="inlineStr"/>
      <c r="AD986" t="inlineStr">
        <is>
          <t>f</t>
        </is>
      </c>
      <c r="AE986" t="inlineStr"/>
      <c r="AF986" t="inlineStr"/>
      <c r="AG986" t="inlineStr"/>
      <c r="AH986" t="inlineStr"/>
      <c r="AI986" t="inlineStr"/>
      <c r="AJ986" t="inlineStr">
        <is>
          <t>Pa</t>
        </is>
      </c>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is>
          <t>110</t>
        </is>
      </c>
      <c r="AY986" t="inlineStr"/>
      <c r="AZ986" t="inlineStr"/>
      <c r="BA986" t="inlineStr"/>
      <c r="BB986" t="inlineStr">
        <is>
          <t>n</t>
        </is>
      </c>
      <c r="BC986" t="n">
        <v>0</v>
      </c>
      <c r="BD986" t="inlineStr"/>
      <c r="BE986" t="inlineStr"/>
      <c r="BF986" t="inlineStr"/>
      <c r="BG986" t="inlineStr">
        <is>
          <t>x</t>
        </is>
      </c>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row>
    <row r="987">
      <c r="A987" t="b">
        <v>1</v>
      </c>
      <c r="B987" t="n">
        <v>891</v>
      </c>
      <c r="C987" t="inlineStr">
        <is>
          <t>L-1510-31546884X</t>
        </is>
      </c>
      <c r="D987" t="inlineStr">
        <is>
          <t>1066941114</t>
        </is>
      </c>
      <c r="E987" t="inlineStr">
        <is>
          <t>Aaf</t>
        </is>
      </c>
      <c r="F987" t="inlineStr">
        <is>
          <t>https://portal.dnb.de/opac.htm?method=simpleSearch&amp;cqlMode=true&amp;query=idn%3D1066941114</t>
        </is>
      </c>
      <c r="G987" t="inlineStr">
        <is>
          <t>III 95, 22</t>
        </is>
      </c>
      <c r="H987" t="inlineStr">
        <is>
          <t>III 95, 22</t>
        </is>
      </c>
      <c r="I987" t="inlineStr"/>
      <c r="J987" t="inlineStr"/>
      <c r="K987" t="inlineStr">
        <is>
          <t>bis 25 cm</t>
        </is>
      </c>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is>
          <t>G</t>
        </is>
      </c>
      <c r="AB987" t="inlineStr"/>
      <c r="AC987" t="inlineStr"/>
      <c r="AD987" t="inlineStr">
        <is>
          <t>h/E</t>
        </is>
      </c>
      <c r="AE987" t="inlineStr"/>
      <c r="AF987" t="inlineStr"/>
      <c r="AG987" t="inlineStr"/>
      <c r="AH987" t="inlineStr"/>
      <c r="AI987" t="inlineStr"/>
      <c r="AJ987" t="inlineStr">
        <is>
          <t>Pa</t>
        </is>
      </c>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is>
          <t>110</t>
        </is>
      </c>
      <c r="AY987" t="inlineStr"/>
      <c r="AZ987" t="inlineStr"/>
      <c r="BA987" t="inlineStr"/>
      <c r="BB987" t="inlineStr">
        <is>
          <t>n</t>
        </is>
      </c>
      <c r="BC987" t="n">
        <v>0</v>
      </c>
      <c r="BD987" t="inlineStr"/>
      <c r="BE987" t="inlineStr"/>
      <c r="BF987" t="inlineStr"/>
      <c r="BG987" t="inlineStr">
        <is>
          <t>x</t>
        </is>
      </c>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row>
    <row r="988">
      <c r="A988" t="b">
        <v>1</v>
      </c>
      <c r="B988" t="n">
        <v>923</v>
      </c>
      <c r="C988" t="inlineStr">
        <is>
          <t>L-1508-16618859X</t>
        </is>
      </c>
      <c r="D988" t="inlineStr">
        <is>
          <t>998425532</t>
        </is>
      </c>
      <c r="E988" t="inlineStr">
        <is>
          <t>Aal</t>
        </is>
      </c>
      <c r="F988" t="inlineStr">
        <is>
          <t>https://portal.dnb.de/opac.htm?method=simpleSearch&amp;cqlMode=true&amp;query=idn%3D998425532</t>
        </is>
      </c>
      <c r="G988" t="inlineStr">
        <is>
          <t>III 95, 22 a</t>
        </is>
      </c>
      <c r="H988" t="inlineStr">
        <is>
          <t>III 95, 22a</t>
        </is>
      </c>
      <c r="I988" t="inlineStr"/>
      <c r="J988" t="inlineStr"/>
      <c r="K988" t="inlineStr">
        <is>
          <t>bis 35 cm</t>
        </is>
      </c>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is>
          <t>L</t>
        </is>
      </c>
      <c r="AB988" t="inlineStr"/>
      <c r="AC988" t="inlineStr">
        <is>
          <t>x</t>
        </is>
      </c>
      <c r="AD988" t="inlineStr">
        <is>
          <t>f</t>
        </is>
      </c>
      <c r="AE988" t="inlineStr"/>
      <c r="AF988" t="inlineStr"/>
      <c r="AG988" t="inlineStr"/>
      <c r="AH988" t="inlineStr"/>
      <c r="AI988" t="inlineStr"/>
      <c r="AJ988" t="inlineStr">
        <is>
          <t>Pa</t>
        </is>
      </c>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is>
          <t>110</t>
        </is>
      </c>
      <c r="AY988" t="inlineStr"/>
      <c r="AZ988" t="inlineStr"/>
      <c r="BA988" t="inlineStr"/>
      <c r="BB988" t="inlineStr">
        <is>
          <t>n</t>
        </is>
      </c>
      <c r="BC988" t="n">
        <v>0</v>
      </c>
      <c r="BD988" t="inlineStr"/>
      <c r="BE988" t="inlineStr">
        <is>
          <t>Gewebe</t>
        </is>
      </c>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row>
    <row r="989">
      <c r="A989" t="b">
        <v>1</v>
      </c>
      <c r="B989" t="n">
        <v>892</v>
      </c>
      <c r="C989" t="inlineStr">
        <is>
          <t>L-1511-315492260</t>
        </is>
      </c>
      <c r="D989" t="inlineStr">
        <is>
          <t>1066961867</t>
        </is>
      </c>
      <c r="E989" t="inlineStr">
        <is>
          <t>Aaf</t>
        </is>
      </c>
      <c r="F989" t="inlineStr">
        <is>
          <t>https://portal.dnb.de/opac.htm?method=simpleSearch&amp;cqlMode=true&amp;query=idn%3D1066961867</t>
        </is>
      </c>
      <c r="G989" t="inlineStr">
        <is>
          <t>III 95, 23</t>
        </is>
      </c>
      <c r="H989" t="inlineStr">
        <is>
          <t>III 95, 23</t>
        </is>
      </c>
      <c r="I989" t="inlineStr"/>
      <c r="J989" t="inlineStr"/>
      <c r="K989" t="inlineStr">
        <is>
          <t>bis 25 cm</t>
        </is>
      </c>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is>
          <t>G</t>
        </is>
      </c>
      <c r="AB989" t="inlineStr"/>
      <c r="AC989" t="inlineStr"/>
      <c r="AD989" t="inlineStr">
        <is>
          <t>h/E</t>
        </is>
      </c>
      <c r="AE989" t="inlineStr"/>
      <c r="AF989" t="inlineStr"/>
      <c r="AG989" t="inlineStr"/>
      <c r="AH989" t="inlineStr"/>
      <c r="AI989" t="inlineStr"/>
      <c r="AJ989" t="inlineStr">
        <is>
          <t>Pa</t>
        </is>
      </c>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is>
          <t>110</t>
        </is>
      </c>
      <c r="AY989" t="inlineStr"/>
      <c r="AZ989" t="inlineStr"/>
      <c r="BA989" t="inlineStr"/>
      <c r="BB989" t="inlineStr">
        <is>
          <t>ja vor</t>
        </is>
      </c>
      <c r="BC989" t="n">
        <v>1</v>
      </c>
      <c r="BD989" t="inlineStr"/>
      <c r="BE989" t="inlineStr"/>
      <c r="BF989" t="inlineStr"/>
      <c r="BG989" t="inlineStr"/>
      <c r="BH989" t="inlineStr"/>
      <c r="BI989" t="inlineStr"/>
      <c r="BJ989" t="inlineStr"/>
      <c r="BK989" t="inlineStr"/>
      <c r="BL989" t="inlineStr"/>
      <c r="BM989" t="inlineStr"/>
      <c r="BN989" t="inlineStr"/>
      <c r="BO989" t="inlineStr"/>
      <c r="BP989" t="inlineStr">
        <is>
          <t>x</t>
        </is>
      </c>
      <c r="BQ989" t="inlineStr"/>
      <c r="BR989" t="inlineStr">
        <is>
          <t>h</t>
        </is>
      </c>
      <c r="BS989" t="inlineStr"/>
      <c r="BT989" t="inlineStr"/>
      <c r="BU989" t="inlineStr"/>
      <c r="BV989" t="inlineStr"/>
      <c r="BW989" t="inlineStr"/>
      <c r="BX989" t="inlineStr"/>
      <c r="BY989" t="inlineStr"/>
      <c r="BZ989" t="inlineStr"/>
      <c r="CA989" t="n">
        <v>1</v>
      </c>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row>
    <row r="990">
      <c r="A990" t="b">
        <v>1</v>
      </c>
      <c r="B990" t="n">
        <v>893</v>
      </c>
      <c r="C990" t="inlineStr">
        <is>
          <t>L-1512-342900307</t>
        </is>
      </c>
      <c r="D990" t="inlineStr">
        <is>
          <t>1079300384</t>
        </is>
      </c>
      <c r="E990" t="inlineStr">
        <is>
          <t>Aaf</t>
        </is>
      </c>
      <c r="F990" t="inlineStr">
        <is>
          <t>https://portal.dnb.de/opac.htm?method=simpleSearch&amp;cqlMode=true&amp;query=idn%3D1079300384</t>
        </is>
      </c>
      <c r="G990" t="inlineStr">
        <is>
          <t>III 95, 24</t>
        </is>
      </c>
      <c r="H990" t="inlineStr">
        <is>
          <t>III 95, 24</t>
        </is>
      </c>
      <c r="I990" t="inlineStr"/>
      <c r="J990" t="inlineStr"/>
      <c r="K990" t="inlineStr">
        <is>
          <t>bis 25 cm</t>
        </is>
      </c>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is>
          <t>G</t>
        </is>
      </c>
      <c r="AB990" t="inlineStr"/>
      <c r="AC990" t="inlineStr"/>
      <c r="AD990" t="inlineStr">
        <is>
          <t>h/E</t>
        </is>
      </c>
      <c r="AE990" t="inlineStr"/>
      <c r="AF990" t="inlineStr"/>
      <c r="AG990" t="inlineStr"/>
      <c r="AH990" t="inlineStr"/>
      <c r="AI990" t="inlineStr"/>
      <c r="AJ990" t="inlineStr">
        <is>
          <t>Pa</t>
        </is>
      </c>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is>
          <t>110</t>
        </is>
      </c>
      <c r="AY990" t="inlineStr"/>
      <c r="AZ990" t="inlineStr"/>
      <c r="BA990" t="inlineStr"/>
      <c r="BB990" t="inlineStr">
        <is>
          <t>n</t>
        </is>
      </c>
      <c r="BC990" t="n">
        <v>0</v>
      </c>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row>
    <row r="991">
      <c r="A991" t="b">
        <v>1</v>
      </c>
      <c r="B991" t="n">
        <v>924</v>
      </c>
      <c r="C991" t="inlineStr">
        <is>
          <t>L-1521-31533049X</t>
        </is>
      </c>
      <c r="D991" t="inlineStr">
        <is>
          <t>1066872740</t>
        </is>
      </c>
      <c r="E991" t="inlineStr">
        <is>
          <t>Aaf</t>
        </is>
      </c>
      <c r="F991" t="inlineStr">
        <is>
          <t>https://portal.dnb.de/opac.htm?method=simpleSearch&amp;cqlMode=true&amp;query=idn%3D1066872740</t>
        </is>
      </c>
      <c r="G991" t="inlineStr">
        <is>
          <t>III 95, 24 a</t>
        </is>
      </c>
      <c r="H991" t="inlineStr">
        <is>
          <t>III 95, 24 a</t>
        </is>
      </c>
      <c r="I991" t="inlineStr"/>
      <c r="J991" t="inlineStr"/>
      <c r="K991" t="inlineStr">
        <is>
          <t>bis 25 cm</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is>
          <t>Pa</t>
        </is>
      </c>
      <c r="AB991" t="inlineStr"/>
      <c r="AC991" t="inlineStr"/>
      <c r="AD991" t="inlineStr">
        <is>
          <t>h/E</t>
        </is>
      </c>
      <c r="AE991" t="inlineStr"/>
      <c r="AF991" t="inlineStr"/>
      <c r="AG991" t="inlineStr"/>
      <c r="AH991" t="inlineStr"/>
      <c r="AI991" t="inlineStr"/>
      <c r="AJ991" t="inlineStr">
        <is>
          <t>Pa</t>
        </is>
      </c>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is>
          <t>110</t>
        </is>
      </c>
      <c r="AY991" t="inlineStr"/>
      <c r="AZ991" t="inlineStr"/>
      <c r="BA991" t="inlineStr"/>
      <c r="BB991" t="inlineStr">
        <is>
          <t>n</t>
        </is>
      </c>
      <c r="BC991" t="n">
        <v>0</v>
      </c>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row>
    <row r="992">
      <c r="A992" t="b">
        <v>1</v>
      </c>
      <c r="B992" t="n">
        <v>925</v>
      </c>
      <c r="C992" t="inlineStr">
        <is>
          <t>L-1521-170885348</t>
        </is>
      </c>
      <c r="D992" t="inlineStr">
        <is>
          <t>1000635376</t>
        </is>
      </c>
      <c r="E992" t="inlineStr">
        <is>
          <t>Aal</t>
        </is>
      </c>
      <c r="F992" t="inlineStr">
        <is>
          <t>https://portal.dnb.de/opac.htm?method=simpleSearch&amp;cqlMode=true&amp;query=idn%3D1000635376</t>
        </is>
      </c>
      <c r="G992" t="inlineStr">
        <is>
          <t>III 95, 24 b</t>
        </is>
      </c>
      <c r="H992" t="inlineStr">
        <is>
          <t>III 95, 24b</t>
        </is>
      </c>
      <c r="I992" t="inlineStr"/>
      <c r="J992" t="inlineStr"/>
      <c r="K992" t="inlineStr">
        <is>
          <t>bis 25 cm</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is>
          <t>HPg</t>
        </is>
      </c>
      <c r="AB992" t="inlineStr"/>
      <c r="AC992" t="inlineStr"/>
      <c r="AD992" t="inlineStr">
        <is>
          <t>h/E</t>
        </is>
      </c>
      <c r="AE992" t="inlineStr"/>
      <c r="AF992" t="inlineStr"/>
      <c r="AG992" t="inlineStr"/>
      <c r="AH992" t="inlineStr"/>
      <c r="AI992" t="inlineStr"/>
      <c r="AJ992" t="inlineStr">
        <is>
          <t>Pa</t>
        </is>
      </c>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is>
          <t>110</t>
        </is>
      </c>
      <c r="AY992" t="inlineStr"/>
      <c r="AZ992" t="inlineStr"/>
      <c r="BA992" t="inlineStr"/>
      <c r="BB992" t="inlineStr">
        <is>
          <t>n</t>
        </is>
      </c>
      <c r="BC992" t="n">
        <v>0</v>
      </c>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row>
    <row r="993">
      <c r="A993" t="b">
        <v>0</v>
      </c>
      <c r="B993" t="n">
        <v>927</v>
      </c>
      <c r="C993" t="inlineStr">
        <is>
          <t>L-1516-156068133</t>
        </is>
      </c>
      <c r="D993" t="inlineStr">
        <is>
          <t>994509499</t>
        </is>
      </c>
      <c r="E993" t="inlineStr"/>
      <c r="F993" t="inlineStr">
        <is>
          <t>https://portal.dnb.de/opac.htm?method=simpleSearch&amp;cqlMode=true&amp;query=idn%3D994509499</t>
        </is>
      </c>
      <c r="G993" t="inlineStr">
        <is>
          <t>III 95, 24 c</t>
        </is>
      </c>
      <c r="H993" t="inlineStr"/>
      <c r="I993" t="inlineStr"/>
      <c r="J993" t="inlineStr"/>
      <c r="K993" t="inlineStr">
        <is>
          <t>bis 25 cm</t>
        </is>
      </c>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is>
          <t>L</t>
        </is>
      </c>
      <c r="AB993" t="inlineStr"/>
      <c r="AC993" t="inlineStr"/>
      <c r="AD993" t="inlineStr">
        <is>
          <t>f</t>
        </is>
      </c>
      <c r="AE993" t="inlineStr"/>
      <c r="AF993" t="inlineStr"/>
      <c r="AG993" t="inlineStr"/>
      <c r="AH993" t="inlineStr"/>
      <c r="AI993" t="inlineStr"/>
      <c r="AJ993" t="inlineStr">
        <is>
          <t>Pa</t>
        </is>
      </c>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is>
          <t>max 110</t>
        </is>
      </c>
      <c r="AY993" t="inlineStr"/>
      <c r="AZ993" t="inlineStr"/>
      <c r="BA993" t="inlineStr"/>
      <c r="BB993" t="inlineStr">
        <is>
          <t>n</t>
        </is>
      </c>
      <c r="BC993" t="n">
        <v>0</v>
      </c>
      <c r="BD993" t="inlineStr"/>
      <c r="BE993" t="inlineStr"/>
      <c r="BF993" t="inlineStr"/>
      <c r="BG993" t="inlineStr"/>
      <c r="BH993" t="inlineStr"/>
      <c r="BI993" t="inlineStr">
        <is>
          <t>x sauer</t>
        </is>
      </c>
      <c r="BJ993" t="inlineStr">
        <is>
          <t>x</t>
        </is>
      </c>
      <c r="BK993" t="inlineStr"/>
      <c r="BL993" t="inlineStr"/>
      <c r="BM993" t="inlineStr">
        <is>
          <t>Box (sperrt)</t>
        </is>
      </c>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row>
    <row r="994">
      <c r="A994" t="b">
        <v>0</v>
      </c>
      <c r="B994" t="n">
        <v>926</v>
      </c>
      <c r="C994" t="inlineStr">
        <is>
          <t>L-1515-156064022</t>
        </is>
      </c>
      <c r="D994" t="inlineStr">
        <is>
          <t>994506554</t>
        </is>
      </c>
      <c r="E994" t="inlineStr"/>
      <c r="F994" t="inlineStr">
        <is>
          <t>https://portal.dnb.de/opac.htm?method=simpleSearch&amp;cqlMode=true&amp;query=idn%3D994506554</t>
        </is>
      </c>
      <c r="G994" t="inlineStr">
        <is>
          <t>III 95, 24 c (angebunden)</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n">
        <v>0</v>
      </c>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row>
    <row r="995">
      <c r="A995" t="b">
        <v>1</v>
      </c>
      <c r="B995" t="inlineStr"/>
      <c r="C995" t="inlineStr">
        <is>
          <t>L-1515-785181075</t>
        </is>
      </c>
      <c r="D995" t="inlineStr">
        <is>
          <t>1263055281</t>
        </is>
      </c>
      <c r="E995" t="inlineStr">
        <is>
          <t>Qd</t>
        </is>
      </c>
      <c r="F995" t="inlineStr"/>
      <c r="G995" t="inlineStr">
        <is>
          <t>III 95, 24c</t>
        </is>
      </c>
      <c r="H995" t="inlineStr">
        <is>
          <t>III 95, 24c</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row>
    <row r="996">
      <c r="A996" t="b">
        <v>1</v>
      </c>
      <c r="B996" t="n">
        <v>894</v>
      </c>
      <c r="C996" t="inlineStr">
        <is>
          <t>L-1522-315468971</t>
        </is>
      </c>
      <c r="D996" t="inlineStr">
        <is>
          <t>1066941262</t>
        </is>
      </c>
      <c r="E996" t="inlineStr">
        <is>
          <t>Aaf</t>
        </is>
      </c>
      <c r="F996" t="inlineStr">
        <is>
          <t>https://portal.dnb.de/opac.htm?method=simpleSearch&amp;cqlMode=true&amp;query=idn%3D1066941262</t>
        </is>
      </c>
      <c r="G996" t="inlineStr">
        <is>
          <t>III 95, 25</t>
        </is>
      </c>
      <c r="H996" t="inlineStr">
        <is>
          <t>III 95, 25</t>
        </is>
      </c>
      <c r="I996" t="inlineStr"/>
      <c r="J996" t="inlineStr"/>
      <c r="K996" t="inlineStr">
        <is>
          <t>bis 35 cm</t>
        </is>
      </c>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is>
          <t>HD</t>
        </is>
      </c>
      <c r="AB996" t="inlineStr"/>
      <c r="AC996" t="inlineStr"/>
      <c r="AD996" t="inlineStr">
        <is>
          <t>f</t>
        </is>
      </c>
      <c r="AE996" t="inlineStr"/>
      <c r="AF996" t="inlineStr"/>
      <c r="AG996" t="inlineStr"/>
      <c r="AH996" t="inlineStr"/>
      <c r="AI996" t="inlineStr"/>
      <c r="AJ996" t="inlineStr">
        <is>
          <t>Pa</t>
        </is>
      </c>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is>
          <t>110</t>
        </is>
      </c>
      <c r="AY996" t="inlineStr"/>
      <c r="AZ996" t="inlineStr"/>
      <c r="BA996" t="inlineStr"/>
      <c r="BB996" t="inlineStr">
        <is>
          <t>ja vor</t>
        </is>
      </c>
      <c r="BC996" t="n">
        <v>1</v>
      </c>
      <c r="BD996" t="inlineStr"/>
      <c r="BE996" t="inlineStr"/>
      <c r="BF996" t="inlineStr"/>
      <c r="BG996" t="inlineStr">
        <is>
          <t>x</t>
        </is>
      </c>
      <c r="BH996" t="inlineStr"/>
      <c r="BI996" t="inlineStr"/>
      <c r="BJ996" t="inlineStr"/>
      <c r="BK996" t="inlineStr"/>
      <c r="BL996" t="inlineStr"/>
      <c r="BM996" t="inlineStr"/>
      <c r="BN996" t="inlineStr"/>
      <c r="BO996" t="inlineStr"/>
      <c r="BP996" t="inlineStr">
        <is>
          <t>x</t>
        </is>
      </c>
      <c r="BQ996" t="inlineStr"/>
      <c r="BR996" t="inlineStr"/>
      <c r="BS996" t="inlineStr"/>
      <c r="BT996" t="inlineStr"/>
      <c r="BU996" t="inlineStr"/>
      <c r="BV996" t="inlineStr"/>
      <c r="BW996" t="inlineStr"/>
      <c r="BX996" t="inlineStr"/>
      <c r="BY996" t="inlineStr"/>
      <c r="BZ996" t="inlineStr"/>
      <c r="CA996" t="n">
        <v>0.5</v>
      </c>
      <c r="CB996" t="inlineStr"/>
      <c r="CC996" t="inlineStr"/>
      <c r="CD996" t="inlineStr"/>
      <c r="CE996" t="inlineStr"/>
      <c r="CF996" t="inlineStr"/>
      <c r="CG996" t="inlineStr"/>
      <c r="CH996" t="inlineStr">
        <is>
          <t>x</t>
        </is>
      </c>
      <c r="CI996" t="inlineStr"/>
      <c r="CJ996" t="inlineStr"/>
      <c r="CK996" t="inlineStr"/>
      <c r="CL996" t="inlineStr"/>
      <c r="CM996" t="inlineStr"/>
      <c r="CN996" t="inlineStr"/>
      <c r="CO996" t="inlineStr"/>
      <c r="CP996" t="inlineStr"/>
      <c r="CQ996" t="inlineStr"/>
      <c r="CR996" t="inlineStr"/>
      <c r="CS996" t="inlineStr"/>
      <c r="CT996" t="n">
        <v>0.5</v>
      </c>
      <c r="CU996" t="inlineStr"/>
    </row>
    <row r="997">
      <c r="A997" t="b">
        <v>1</v>
      </c>
      <c r="B997" t="n">
        <v>928</v>
      </c>
      <c r="C997" t="inlineStr">
        <is>
          <t>L-1521-315487038</t>
        </is>
      </c>
      <c r="D997" t="inlineStr">
        <is>
          <t>1066956359</t>
        </is>
      </c>
      <c r="E997" t="inlineStr">
        <is>
          <t>Aaf</t>
        </is>
      </c>
      <c r="F997" t="inlineStr">
        <is>
          <t>https://portal.dnb.de/opac.htm?method=simpleSearch&amp;cqlMode=true&amp;query=idn%3D1066956359</t>
        </is>
      </c>
      <c r="G997" t="inlineStr">
        <is>
          <t>III 95, 25 a</t>
        </is>
      </c>
      <c r="H997" t="inlineStr">
        <is>
          <t>III 95, 25 a</t>
        </is>
      </c>
      <c r="I997" t="inlineStr"/>
      <c r="J997" t="inlineStr"/>
      <c r="K997" t="inlineStr">
        <is>
          <t>bis 25 cm</t>
        </is>
      </c>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is>
          <t>Pg</t>
        </is>
      </c>
      <c r="AB997" t="inlineStr">
        <is>
          <t>x</t>
        </is>
      </c>
      <c r="AC997" t="inlineStr"/>
      <c r="AD997" t="inlineStr">
        <is>
          <t>h/E</t>
        </is>
      </c>
      <c r="AE997" t="inlineStr"/>
      <c r="AF997" t="inlineStr"/>
      <c r="AG997" t="inlineStr"/>
      <c r="AH997" t="inlineStr"/>
      <c r="AI997" t="inlineStr"/>
      <c r="AJ997" t="inlineStr">
        <is>
          <t>Pa</t>
        </is>
      </c>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is>
          <t>110</t>
        </is>
      </c>
      <c r="AY997" t="inlineStr"/>
      <c r="AZ997" t="inlineStr"/>
      <c r="BA997" t="inlineStr"/>
      <c r="BB997" t="inlineStr">
        <is>
          <t>n</t>
        </is>
      </c>
      <c r="BC997" t="n">
        <v>0</v>
      </c>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row>
    <row r="998">
      <c r="A998" t="b">
        <v>1</v>
      </c>
      <c r="B998" t="n">
        <v>929</v>
      </c>
      <c r="C998" t="inlineStr">
        <is>
          <t>L-1520-31529941X</t>
        </is>
      </c>
      <c r="D998" t="inlineStr">
        <is>
          <t>1066839409</t>
        </is>
      </c>
      <c r="E998" t="inlineStr">
        <is>
          <t>AaB</t>
        </is>
      </c>
      <c r="F998" t="inlineStr">
        <is>
          <t>https://portal.dnb.de/opac.htm?method=simpleSearch&amp;cqlMode=true&amp;query=idn%3D1066839409</t>
        </is>
      </c>
      <c r="G998" t="inlineStr">
        <is>
          <t>III 95, 25 b</t>
        </is>
      </c>
      <c r="H998" t="inlineStr">
        <is>
          <t>III 95, 25 b</t>
        </is>
      </c>
      <c r="I998" t="inlineStr"/>
      <c r="J998" t="inlineStr"/>
      <c r="K998" t="inlineStr">
        <is>
          <t>bis 25 cm</t>
        </is>
      </c>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is>
          <t>HL</t>
        </is>
      </c>
      <c r="AB998" t="inlineStr">
        <is>
          <t>x</t>
        </is>
      </c>
      <c r="AC998" t="inlineStr">
        <is>
          <t>x</t>
        </is>
      </c>
      <c r="AD998" t="inlineStr">
        <is>
          <t>h/E</t>
        </is>
      </c>
      <c r="AE998" t="inlineStr"/>
      <c r="AF998" t="inlineStr"/>
      <c r="AG998" t="inlineStr"/>
      <c r="AH998" t="inlineStr"/>
      <c r="AI998" t="inlineStr"/>
      <c r="AJ998" t="inlineStr">
        <is>
          <t>Pa</t>
        </is>
      </c>
      <c r="AK998" t="inlineStr">
        <is>
          <t>x</t>
        </is>
      </c>
      <c r="AL998" t="inlineStr"/>
      <c r="AM998" t="inlineStr"/>
      <c r="AN998" t="inlineStr"/>
      <c r="AO998" t="inlineStr"/>
      <c r="AP998" t="inlineStr"/>
      <c r="AQ998" t="inlineStr"/>
      <c r="AR998" t="inlineStr"/>
      <c r="AS998" t="inlineStr"/>
      <c r="AT998" t="inlineStr"/>
      <c r="AU998" t="inlineStr"/>
      <c r="AV998" t="inlineStr"/>
      <c r="AW998" t="inlineStr"/>
      <c r="AX998" t="inlineStr">
        <is>
          <t>110</t>
        </is>
      </c>
      <c r="AY998" t="inlineStr"/>
      <c r="AZ998" t="inlineStr"/>
      <c r="BA998" t="inlineStr"/>
      <c r="BB998" t="inlineStr">
        <is>
          <t>n</t>
        </is>
      </c>
      <c r="BC998" t="n">
        <v>0</v>
      </c>
      <c r="BD998" t="inlineStr"/>
      <c r="BE998" t="inlineStr"/>
      <c r="BF998" t="inlineStr"/>
      <c r="BG998" t="inlineStr">
        <is>
          <t>x</t>
        </is>
      </c>
      <c r="BH998" t="inlineStr"/>
      <c r="BI998" t="inlineStr"/>
      <c r="BJ998" t="inlineStr"/>
      <c r="BK998" t="inlineStr"/>
      <c r="BL998" t="inlineStr">
        <is>
          <t>x 110</t>
        </is>
      </c>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row>
    <row r="999">
      <c r="A999" t="b">
        <v>1</v>
      </c>
      <c r="B999" t="n">
        <v>930</v>
      </c>
      <c r="C999" t="inlineStr">
        <is>
          <t>L-1520-315487232</t>
        </is>
      </c>
      <c r="D999" t="inlineStr">
        <is>
          <t>1066956561</t>
        </is>
      </c>
      <c r="E999" t="inlineStr">
        <is>
          <t>Aaf</t>
        </is>
      </c>
      <c r="F999" t="inlineStr">
        <is>
          <t>https://portal.dnb.de/opac.htm?method=simpleSearch&amp;cqlMode=true&amp;query=idn%3D1066956561</t>
        </is>
      </c>
      <c r="G999" t="inlineStr">
        <is>
          <t>III 95, 25 c</t>
        </is>
      </c>
      <c r="H999" t="inlineStr">
        <is>
          <t>III 95, 25 c</t>
        </is>
      </c>
      <c r="I999" t="inlineStr"/>
      <c r="J999" t="inlineStr"/>
      <c r="K999" t="inlineStr">
        <is>
          <t>bis 25 cm</t>
        </is>
      </c>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is>
          <t>G</t>
        </is>
      </c>
      <c r="AB999" t="inlineStr">
        <is>
          <t>x</t>
        </is>
      </c>
      <c r="AC999" t="inlineStr"/>
      <c r="AD999" t="inlineStr">
        <is>
          <t>h/E</t>
        </is>
      </c>
      <c r="AE999" t="inlineStr"/>
      <c r="AF999" t="inlineStr"/>
      <c r="AG999" t="inlineStr"/>
      <c r="AH999" t="inlineStr"/>
      <c r="AI999" t="inlineStr"/>
      <c r="AJ999" t="inlineStr">
        <is>
          <t>Pa</t>
        </is>
      </c>
      <c r="AK999" t="inlineStr">
        <is>
          <t>x</t>
        </is>
      </c>
      <c r="AL999" t="inlineStr"/>
      <c r="AM999" t="inlineStr"/>
      <c r="AN999" t="inlineStr"/>
      <c r="AO999" t="inlineStr"/>
      <c r="AP999" t="inlineStr"/>
      <c r="AQ999" t="inlineStr"/>
      <c r="AR999" t="inlineStr"/>
      <c r="AS999" t="inlineStr"/>
      <c r="AT999" t="inlineStr"/>
      <c r="AU999" t="inlineStr"/>
      <c r="AV999" t="inlineStr"/>
      <c r="AW999" t="inlineStr"/>
      <c r="AX999" t="inlineStr">
        <is>
          <t>110</t>
        </is>
      </c>
      <c r="AY999" t="inlineStr"/>
      <c r="AZ999" t="inlineStr"/>
      <c r="BA999" t="inlineStr"/>
      <c r="BB999" t="inlineStr">
        <is>
          <t>n</t>
        </is>
      </c>
      <c r="BC999" t="n">
        <v>0</v>
      </c>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row>
    <row r="1000">
      <c r="A1000" t="b">
        <v>1</v>
      </c>
      <c r="B1000" t="n">
        <v>931</v>
      </c>
      <c r="C1000" t="inlineStr">
        <is>
          <t>L-1523-315488700</t>
        </is>
      </c>
      <c r="D1000" t="inlineStr">
        <is>
          <t>1066958076</t>
        </is>
      </c>
      <c r="E1000" t="inlineStr">
        <is>
          <t>Aaf</t>
        </is>
      </c>
      <c r="F1000" t="inlineStr">
        <is>
          <t>https://portal.dnb.de/opac.htm?method=simpleSearch&amp;cqlMode=true&amp;query=idn%3D1066958076</t>
        </is>
      </c>
      <c r="G1000" t="inlineStr">
        <is>
          <t>III 95, 25 d</t>
        </is>
      </c>
      <c r="H1000" t="inlineStr">
        <is>
          <t>III 95, 25 d</t>
        </is>
      </c>
      <c r="I1000" t="inlineStr"/>
      <c r="J1000" t="inlineStr"/>
      <c r="K1000" t="inlineStr">
        <is>
          <t>bis 25 cm</t>
        </is>
      </c>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is>
          <t>Pa</t>
        </is>
      </c>
      <c r="AB1000" t="inlineStr"/>
      <c r="AC1000" t="inlineStr"/>
      <c r="AD1000" t="inlineStr">
        <is>
          <t>h/E</t>
        </is>
      </c>
      <c r="AE1000" t="inlineStr"/>
      <c r="AF1000" t="inlineStr"/>
      <c r="AG1000" t="inlineStr"/>
      <c r="AH1000" t="inlineStr"/>
      <c r="AI1000" t="inlineStr"/>
      <c r="AJ1000" t="inlineStr">
        <is>
          <t>Pa</t>
        </is>
      </c>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is>
          <t>110</t>
        </is>
      </c>
      <c r="AY1000" t="inlineStr"/>
      <c r="AZ1000" t="inlineStr"/>
      <c r="BA1000" t="inlineStr"/>
      <c r="BB1000" t="inlineStr">
        <is>
          <t>n</t>
        </is>
      </c>
      <c r="BC1000" t="n">
        <v>0</v>
      </c>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row>
    <row r="1001">
      <c r="A1001" t="b">
        <v>1</v>
      </c>
      <c r="B1001" t="n">
        <v>932</v>
      </c>
      <c r="C1001" t="inlineStr">
        <is>
          <t>L-1511-167077805</t>
        </is>
      </c>
      <c r="D1001" t="inlineStr">
        <is>
          <t>998855499</t>
        </is>
      </c>
      <c r="E1001" t="inlineStr">
        <is>
          <t>Aal</t>
        </is>
      </c>
      <c r="F1001" t="inlineStr">
        <is>
          <t>https://portal.dnb.de/opac.htm?method=simpleSearch&amp;cqlMode=true&amp;query=idn%3D998855499</t>
        </is>
      </c>
      <c r="G1001" t="inlineStr">
        <is>
          <t>III 95, 25 e</t>
        </is>
      </c>
      <c r="H1001" t="inlineStr">
        <is>
          <t>III 95, 25 e</t>
        </is>
      </c>
      <c r="I1001" t="inlineStr"/>
      <c r="J1001" t="inlineStr"/>
      <c r="K1001" t="inlineStr">
        <is>
          <t>bis 25 cm</t>
        </is>
      </c>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is>
          <t>HL</t>
        </is>
      </c>
      <c r="AB1001" t="inlineStr"/>
      <c r="AC1001" t="inlineStr">
        <is>
          <t>x</t>
        </is>
      </c>
      <c r="AD1001" t="inlineStr">
        <is>
          <t>f</t>
        </is>
      </c>
      <c r="AE1001" t="inlineStr"/>
      <c r="AF1001" t="inlineStr"/>
      <c r="AG1001" t="inlineStr"/>
      <c r="AH1001" t="inlineStr"/>
      <c r="AI1001" t="inlineStr"/>
      <c r="AJ1001" t="inlineStr">
        <is>
          <t>Pa</t>
        </is>
      </c>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is>
          <t>110</t>
        </is>
      </c>
      <c r="AY1001" t="inlineStr"/>
      <c r="AZ1001" t="inlineStr"/>
      <c r="BA1001" t="inlineStr"/>
      <c r="BB1001" t="inlineStr">
        <is>
          <t>n</t>
        </is>
      </c>
      <c r="BC1001" t="n">
        <v>0</v>
      </c>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row>
    <row r="1002">
      <c r="A1002" t="b">
        <v>1</v>
      </c>
      <c r="B1002" t="n">
        <v>895</v>
      </c>
      <c r="C1002" t="inlineStr">
        <is>
          <t>L-1522-315488735</t>
        </is>
      </c>
      <c r="D1002" t="inlineStr">
        <is>
          <t>1066958092</t>
        </is>
      </c>
      <c r="E1002" t="inlineStr">
        <is>
          <t>Aaf</t>
        </is>
      </c>
      <c r="F1002" t="inlineStr">
        <is>
          <t>https://portal.dnb.de/opac.htm?method=simpleSearch&amp;cqlMode=true&amp;query=idn%3D1066958092</t>
        </is>
      </c>
      <c r="G1002" t="inlineStr">
        <is>
          <t>III 95, 26</t>
        </is>
      </c>
      <c r="H1002" t="inlineStr">
        <is>
          <t>III 95, 26</t>
        </is>
      </c>
      <c r="I1002" t="inlineStr"/>
      <c r="J1002" t="inlineStr"/>
      <c r="K1002" t="inlineStr">
        <is>
          <t>bis 25 cm</t>
        </is>
      </c>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is>
          <t>HPg</t>
        </is>
      </c>
      <c r="AB1002" t="inlineStr"/>
      <c r="AC1002" t="inlineStr"/>
      <c r="AD1002" t="inlineStr">
        <is>
          <t>h</t>
        </is>
      </c>
      <c r="AE1002" t="inlineStr"/>
      <c r="AF1002" t="inlineStr"/>
      <c r="AG1002" t="inlineStr"/>
      <c r="AH1002" t="inlineStr"/>
      <c r="AI1002" t="inlineStr"/>
      <c r="AJ1002" t="inlineStr">
        <is>
          <t>Pa</t>
        </is>
      </c>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is>
          <t>110</t>
        </is>
      </c>
      <c r="AY1002" t="inlineStr"/>
      <c r="AZ1002" t="inlineStr"/>
      <c r="BA1002" t="inlineStr"/>
      <c r="BB1002" t="inlineStr">
        <is>
          <t>n</t>
        </is>
      </c>
      <c r="BC1002" t="n">
        <v>0</v>
      </c>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row>
    <row r="1003">
      <c r="A1003" t="b">
        <v>1</v>
      </c>
      <c r="B1003" t="n">
        <v>896</v>
      </c>
      <c r="C1003" t="inlineStr">
        <is>
          <t>L-1524-315488654</t>
        </is>
      </c>
      <c r="D1003" t="inlineStr">
        <is>
          <t>1066958025</t>
        </is>
      </c>
      <c r="E1003" t="inlineStr">
        <is>
          <t>Aaf</t>
        </is>
      </c>
      <c r="F1003" t="inlineStr">
        <is>
          <t>https://portal.dnb.de/opac.htm?method=simpleSearch&amp;cqlMode=true&amp;query=idn%3D1066958025</t>
        </is>
      </c>
      <c r="G1003" t="inlineStr">
        <is>
          <t>III 95, 27</t>
        </is>
      </c>
      <c r="H1003" t="inlineStr">
        <is>
          <t>III 95, 27</t>
        </is>
      </c>
      <c r="I1003" t="inlineStr"/>
      <c r="J1003" t="inlineStr"/>
      <c r="K1003" t="inlineStr">
        <is>
          <t>bis 25 cm</t>
        </is>
      </c>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is>
          <t>Pg</t>
        </is>
      </c>
      <c r="AB1003" t="inlineStr">
        <is>
          <t>x</t>
        </is>
      </c>
      <c r="AC1003" t="inlineStr"/>
      <c r="AD1003" t="inlineStr">
        <is>
          <t>h</t>
        </is>
      </c>
      <c r="AE1003" t="inlineStr"/>
      <c r="AF1003" t="inlineStr"/>
      <c r="AG1003" t="inlineStr"/>
      <c r="AH1003" t="inlineStr"/>
      <c r="AI1003" t="inlineStr"/>
      <c r="AJ1003" t="inlineStr">
        <is>
          <t>Pa</t>
        </is>
      </c>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is>
          <t>110</t>
        </is>
      </c>
      <c r="AY1003" t="inlineStr"/>
      <c r="AZ1003" t="inlineStr"/>
      <c r="BA1003" t="inlineStr"/>
      <c r="BB1003" t="inlineStr">
        <is>
          <t>n</t>
        </is>
      </c>
      <c r="BC1003" t="n">
        <v>0</v>
      </c>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row>
    <row r="1004">
      <c r="A1004" t="b">
        <v>1</v>
      </c>
      <c r="B1004" t="n">
        <v>897</v>
      </c>
      <c r="C1004" t="inlineStr">
        <is>
          <t>L-1525-315487143</t>
        </is>
      </c>
      <c r="D1004" t="inlineStr">
        <is>
          <t>1066956472</t>
        </is>
      </c>
      <c r="E1004" t="inlineStr">
        <is>
          <t>Aaf</t>
        </is>
      </c>
      <c r="F1004" t="inlineStr">
        <is>
          <t>https://portal.dnb.de/opac.htm?method=simpleSearch&amp;cqlMode=true&amp;query=idn%3D1066956472</t>
        </is>
      </c>
      <c r="G1004" t="inlineStr">
        <is>
          <t>III 95, 28</t>
        </is>
      </c>
      <c r="H1004" t="inlineStr">
        <is>
          <t>III 95, 28</t>
        </is>
      </c>
      <c r="I1004" t="inlineStr"/>
      <c r="J1004" t="inlineStr"/>
      <c r="K1004" t="inlineStr">
        <is>
          <t>bis 25 cm</t>
        </is>
      </c>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is>
          <t>G</t>
        </is>
      </c>
      <c r="AB1004" t="inlineStr">
        <is>
          <t>x</t>
        </is>
      </c>
      <c r="AC1004" t="inlineStr"/>
      <c r="AD1004" t="inlineStr">
        <is>
          <t>h/E</t>
        </is>
      </c>
      <c r="AE1004" t="inlineStr"/>
      <c r="AF1004" t="inlineStr"/>
      <c r="AG1004" t="inlineStr"/>
      <c r="AH1004" t="inlineStr"/>
      <c r="AI1004" t="inlineStr"/>
      <c r="AJ1004" t="inlineStr">
        <is>
          <t>Pa</t>
        </is>
      </c>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is>
          <t>110</t>
        </is>
      </c>
      <c r="AY1004" t="inlineStr"/>
      <c r="AZ1004" t="inlineStr"/>
      <c r="BA1004" t="inlineStr"/>
      <c r="BB1004" t="inlineStr">
        <is>
          <t>n</t>
        </is>
      </c>
      <c r="BC1004" t="n">
        <v>0</v>
      </c>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row>
    <row r="1005">
      <c r="A1005" t="b">
        <v>1</v>
      </c>
      <c r="B1005" t="n">
        <v>933</v>
      </c>
      <c r="C1005" t="inlineStr">
        <is>
          <t>L-1525-163627339</t>
        </is>
      </c>
      <c r="D1005" t="inlineStr">
        <is>
          <t>997310707</t>
        </is>
      </c>
      <c r="E1005" t="inlineStr">
        <is>
          <t>Afl</t>
        </is>
      </c>
      <c r="F1005" t="inlineStr">
        <is>
          <t>https://portal.dnb.de/opac.htm?method=simpleSearch&amp;cqlMode=true&amp;query=idn%3D997310707</t>
        </is>
      </c>
      <c r="G1005" t="inlineStr">
        <is>
          <t>III 95, 28 a</t>
        </is>
      </c>
      <c r="H1005" t="inlineStr">
        <is>
          <t>III 95, 28 a</t>
        </is>
      </c>
      <c r="I1005" t="inlineStr"/>
      <c r="J1005" t="inlineStr"/>
      <c r="K1005" t="inlineStr">
        <is>
          <t>bis 25 cm</t>
        </is>
      </c>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is>
          <t>HPg</t>
        </is>
      </c>
      <c r="AB1005" t="inlineStr"/>
      <c r="AC1005" t="inlineStr"/>
      <c r="AD1005" t="inlineStr">
        <is>
          <t>h/E</t>
        </is>
      </c>
      <c r="AE1005" t="inlineStr"/>
      <c r="AF1005" t="inlineStr"/>
      <c r="AG1005" t="inlineStr"/>
      <c r="AH1005" t="inlineStr"/>
      <c r="AI1005" t="inlineStr"/>
      <c r="AJ1005" t="inlineStr">
        <is>
          <t>Pa</t>
        </is>
      </c>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is>
          <t>110</t>
        </is>
      </c>
      <c r="AY1005" t="inlineStr"/>
      <c r="AZ1005" t="inlineStr"/>
      <c r="BA1005" t="inlineStr"/>
      <c r="BB1005" t="inlineStr">
        <is>
          <t>n</t>
        </is>
      </c>
      <c r="BC1005" t="n">
        <v>0</v>
      </c>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row>
    <row r="1006">
      <c r="A1006" t="b">
        <v>1</v>
      </c>
      <c r="B1006" t="n">
        <v>898</v>
      </c>
      <c r="C1006" t="inlineStr">
        <is>
          <t>L-1524-315490535</t>
        </is>
      </c>
      <c r="D1006" t="inlineStr">
        <is>
          <t>1066960003</t>
        </is>
      </c>
      <c r="E1006" t="inlineStr">
        <is>
          <t>Aaf</t>
        </is>
      </c>
      <c r="F1006" t="inlineStr">
        <is>
          <t>https://portal.dnb.de/opac.htm?method=simpleSearch&amp;cqlMode=true&amp;query=idn%3D1066960003</t>
        </is>
      </c>
      <c r="G1006" t="inlineStr">
        <is>
          <t>III 95, 29</t>
        </is>
      </c>
      <c r="H1006" t="inlineStr">
        <is>
          <t>III 95, 29</t>
        </is>
      </c>
      <c r="I1006" t="inlineStr"/>
      <c r="J1006" t="inlineStr"/>
      <c r="K1006" t="inlineStr">
        <is>
          <t>bis 25 cm</t>
        </is>
      </c>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is>
          <t>G</t>
        </is>
      </c>
      <c r="AB1006" t="inlineStr">
        <is>
          <t>x</t>
        </is>
      </c>
      <c r="AC1006" t="inlineStr"/>
      <c r="AD1006" t="inlineStr">
        <is>
          <t>h/E</t>
        </is>
      </c>
      <c r="AE1006" t="inlineStr"/>
      <c r="AF1006" t="inlineStr"/>
      <c r="AG1006" t="inlineStr"/>
      <c r="AH1006" t="inlineStr"/>
      <c r="AI1006" t="inlineStr"/>
      <c r="AJ1006" t="inlineStr">
        <is>
          <t>Pa</t>
        </is>
      </c>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is>
          <t>110</t>
        </is>
      </c>
      <c r="AY1006" t="inlineStr"/>
      <c r="AZ1006" t="inlineStr"/>
      <c r="BA1006" t="inlineStr"/>
      <c r="BB1006" t="inlineStr">
        <is>
          <t>n</t>
        </is>
      </c>
      <c r="BC1006" t="n">
        <v>0</v>
      </c>
      <c r="BD1006" t="inlineStr"/>
      <c r="BE1006" t="inlineStr"/>
      <c r="BF1006" t="inlineStr"/>
      <c r="BG1006" t="inlineStr">
        <is>
          <t>x</t>
        </is>
      </c>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row>
    <row r="1007">
      <c r="A1007" t="b">
        <v>1</v>
      </c>
      <c r="B1007" t="n">
        <v>899</v>
      </c>
      <c r="C1007" t="inlineStr">
        <is>
          <t>L-1524-315493518</t>
        </is>
      </c>
      <c r="D1007" t="inlineStr">
        <is>
          <t>106696324X</t>
        </is>
      </c>
      <c r="E1007" t="inlineStr">
        <is>
          <t>Aaf</t>
        </is>
      </c>
      <c r="F1007" t="inlineStr">
        <is>
          <t>https://portal.dnb.de/opac.htm?method=simpleSearch&amp;cqlMode=true&amp;query=idn%3D106696324X</t>
        </is>
      </c>
      <c r="G1007" t="inlineStr">
        <is>
          <t>III 95, 30</t>
        </is>
      </c>
      <c r="H1007" t="inlineStr">
        <is>
          <t>III 95, 30</t>
        </is>
      </c>
      <c r="I1007" t="inlineStr"/>
      <c r="J1007" t="inlineStr"/>
      <c r="K1007" t="inlineStr">
        <is>
          <t>bis 25 cm</t>
        </is>
      </c>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is>
          <t>G</t>
        </is>
      </c>
      <c r="AB1007" t="inlineStr">
        <is>
          <t>x</t>
        </is>
      </c>
      <c r="AC1007" t="inlineStr"/>
      <c r="AD1007" t="inlineStr">
        <is>
          <t>h/E</t>
        </is>
      </c>
      <c r="AE1007" t="inlineStr"/>
      <c r="AF1007" t="inlineStr"/>
      <c r="AG1007" t="inlineStr"/>
      <c r="AH1007" t="inlineStr"/>
      <c r="AI1007" t="inlineStr"/>
      <c r="AJ1007" t="inlineStr">
        <is>
          <t>Pa</t>
        </is>
      </c>
      <c r="AK1007" t="inlineStr">
        <is>
          <t>x</t>
        </is>
      </c>
      <c r="AL1007" t="inlineStr"/>
      <c r="AM1007" t="inlineStr"/>
      <c r="AN1007" t="inlineStr"/>
      <c r="AO1007" t="inlineStr"/>
      <c r="AP1007" t="inlineStr"/>
      <c r="AQ1007" t="inlineStr"/>
      <c r="AR1007" t="inlineStr"/>
      <c r="AS1007" t="inlineStr"/>
      <c r="AT1007" t="inlineStr"/>
      <c r="AU1007" t="inlineStr"/>
      <c r="AV1007" t="inlineStr"/>
      <c r="AW1007" t="inlineStr"/>
      <c r="AX1007" t="inlineStr">
        <is>
          <t>110</t>
        </is>
      </c>
      <c r="AY1007" t="inlineStr"/>
      <c r="AZ1007" t="inlineStr"/>
      <c r="BA1007" t="inlineStr"/>
      <c r="BB1007" t="inlineStr">
        <is>
          <t>ja vor</t>
        </is>
      </c>
      <c r="BC1007" t="n">
        <v>1</v>
      </c>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v</t>
        </is>
      </c>
      <c r="BS1007" t="inlineStr"/>
      <c r="BT1007" t="inlineStr"/>
      <c r="BU1007" t="inlineStr"/>
      <c r="BV1007" t="inlineStr"/>
      <c r="BW1007" t="inlineStr"/>
      <c r="BX1007" t="inlineStr"/>
      <c r="BY1007" t="inlineStr"/>
      <c r="BZ1007" t="inlineStr"/>
      <c r="CA1007" t="n">
        <v>1</v>
      </c>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row>
    <row r="1008">
      <c r="A1008" t="b">
        <v>1</v>
      </c>
      <c r="B1008" t="n">
        <v>900</v>
      </c>
      <c r="C1008" t="inlineStr">
        <is>
          <t>L-1530-31530765X</t>
        </is>
      </c>
      <c r="D1008" t="inlineStr">
        <is>
          <t>1066848556</t>
        </is>
      </c>
      <c r="E1008" t="inlineStr">
        <is>
          <t>Aaf</t>
        </is>
      </c>
      <c r="F1008" t="inlineStr">
        <is>
          <t>https://portal.dnb.de/opac.htm?method=simpleSearch&amp;cqlMode=true&amp;query=idn%3D1066848556</t>
        </is>
      </c>
      <c r="G1008" t="inlineStr">
        <is>
          <t>III 95, 31</t>
        </is>
      </c>
      <c r="H1008" t="inlineStr">
        <is>
          <t>III 95, 31</t>
        </is>
      </c>
      <c r="I1008" t="inlineStr"/>
      <c r="J1008" t="inlineStr"/>
      <c r="K1008" t="inlineStr">
        <is>
          <t>bis 25 cm</t>
        </is>
      </c>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is>
          <t>HL</t>
        </is>
      </c>
      <c r="AB1008" t="inlineStr">
        <is>
          <t>x</t>
        </is>
      </c>
      <c r="AC1008" t="inlineStr"/>
      <c r="AD1008" t="inlineStr">
        <is>
          <t>h/E</t>
        </is>
      </c>
      <c r="AE1008" t="inlineStr"/>
      <c r="AF1008" t="inlineStr"/>
      <c r="AG1008" t="inlineStr"/>
      <c r="AH1008" t="inlineStr"/>
      <c r="AI1008" t="inlineStr"/>
      <c r="AJ1008" t="inlineStr">
        <is>
          <t>Pa</t>
        </is>
      </c>
      <c r="AK1008" t="inlineStr">
        <is>
          <t>x</t>
        </is>
      </c>
      <c r="AL1008" t="inlineStr"/>
      <c r="AM1008" t="inlineStr"/>
      <c r="AN1008" t="inlineStr"/>
      <c r="AO1008" t="inlineStr"/>
      <c r="AP1008" t="inlineStr"/>
      <c r="AQ1008" t="inlineStr"/>
      <c r="AR1008" t="inlineStr"/>
      <c r="AS1008" t="inlineStr"/>
      <c r="AT1008" t="inlineStr"/>
      <c r="AU1008" t="inlineStr"/>
      <c r="AV1008" t="inlineStr"/>
      <c r="AW1008" t="inlineStr"/>
      <c r="AX1008" t="inlineStr">
        <is>
          <t>110</t>
        </is>
      </c>
      <c r="AY1008" t="inlineStr"/>
      <c r="AZ1008" t="inlineStr"/>
      <c r="BA1008" t="inlineStr"/>
      <c r="BB1008" t="inlineStr">
        <is>
          <t>ja vor</t>
        </is>
      </c>
      <c r="BC1008" t="n">
        <v>0.5</v>
      </c>
      <c r="BD1008" t="inlineStr"/>
      <c r="BE1008" t="inlineStr"/>
      <c r="BF1008" t="inlineStr"/>
      <c r="BG1008" t="inlineStr">
        <is>
          <t>x</t>
        </is>
      </c>
      <c r="BH1008" t="inlineStr"/>
      <c r="BI1008" t="inlineStr"/>
      <c r="BJ1008" t="inlineStr"/>
      <c r="BK1008" t="inlineStr"/>
      <c r="BL1008" t="inlineStr"/>
      <c r="BM1008" t="inlineStr"/>
      <c r="BN1008" t="inlineStr"/>
      <c r="BO1008" t="inlineStr">
        <is>
          <t>x</t>
        </is>
      </c>
      <c r="BP1008" t="inlineStr">
        <is>
          <t>x</t>
        </is>
      </c>
      <c r="BQ1008" t="inlineStr"/>
      <c r="BR1008" t="inlineStr"/>
      <c r="BS1008" t="inlineStr"/>
      <c r="BT1008" t="inlineStr"/>
      <c r="BU1008" t="inlineStr"/>
      <c r="BV1008" t="inlineStr"/>
      <c r="BW1008" t="inlineStr"/>
      <c r="BX1008" t="inlineStr"/>
      <c r="BY1008" t="inlineStr"/>
      <c r="BZ1008" t="inlineStr"/>
      <c r="CA1008" t="n">
        <v>0.5</v>
      </c>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row>
    <row r="1009">
      <c r="A1009" t="b">
        <v>1</v>
      </c>
      <c r="B1009" t="n">
        <v>901</v>
      </c>
      <c r="C1009" t="inlineStr">
        <is>
          <t>L-1531-315331909</t>
        </is>
      </c>
      <c r="D1009" t="inlineStr">
        <is>
          <t>1066874107</t>
        </is>
      </c>
      <c r="E1009" t="inlineStr">
        <is>
          <t>Aaf</t>
        </is>
      </c>
      <c r="F1009" t="inlineStr">
        <is>
          <t>https://portal.dnb.de/opac.htm?method=simpleSearch&amp;cqlMode=true&amp;query=idn%3D1066874107</t>
        </is>
      </c>
      <c r="G1009" t="inlineStr">
        <is>
          <t>III 95, 32</t>
        </is>
      </c>
      <c r="H1009" t="inlineStr">
        <is>
          <t>III 95, 32</t>
        </is>
      </c>
      <c r="I1009" t="inlineStr"/>
      <c r="J1009" t="inlineStr"/>
      <c r="K1009" t="inlineStr">
        <is>
          <t>bis 35 cm</t>
        </is>
      </c>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is>
          <t>HL</t>
        </is>
      </c>
      <c r="AB1009" t="inlineStr"/>
      <c r="AC1009" t="inlineStr"/>
      <c r="AD1009" t="inlineStr">
        <is>
          <t>h/E</t>
        </is>
      </c>
      <c r="AE1009" t="inlineStr"/>
      <c r="AF1009" t="inlineStr"/>
      <c r="AG1009" t="inlineStr"/>
      <c r="AH1009" t="inlineStr"/>
      <c r="AI1009" t="inlineStr"/>
      <c r="AJ1009" t="inlineStr">
        <is>
          <t>Pa</t>
        </is>
      </c>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is>
          <t>45</t>
        </is>
      </c>
      <c r="AY1009" t="inlineStr"/>
      <c r="AZ1009" t="inlineStr"/>
      <c r="BA1009" t="inlineStr"/>
      <c r="BB1009" t="inlineStr">
        <is>
          <t>ja vor</t>
        </is>
      </c>
      <c r="BC1009" t="n">
        <v>2</v>
      </c>
      <c r="BD1009" t="inlineStr"/>
      <c r="BE1009" t="inlineStr"/>
      <c r="BF1009" t="inlineStr"/>
      <c r="BG1009" t="inlineStr"/>
      <c r="BH1009" t="inlineStr"/>
      <c r="BI1009" t="inlineStr"/>
      <c r="BJ1009" t="inlineStr"/>
      <c r="BK1009" t="inlineStr"/>
      <c r="BL1009" t="inlineStr"/>
      <c r="BM1009" t="inlineStr"/>
      <c r="BN1009" t="inlineStr"/>
      <c r="BO1009" t="inlineStr">
        <is>
          <t>x</t>
        </is>
      </c>
      <c r="BP1009" t="inlineStr">
        <is>
          <t>x</t>
        </is>
      </c>
      <c r="BQ1009" t="inlineStr"/>
      <c r="BR1009" t="inlineStr">
        <is>
          <t>v/h</t>
        </is>
      </c>
      <c r="BS1009" t="inlineStr"/>
      <c r="BT1009" t="inlineStr"/>
      <c r="BU1009" t="inlineStr"/>
      <c r="BV1009" t="inlineStr"/>
      <c r="BW1009" t="inlineStr"/>
      <c r="BX1009" t="inlineStr"/>
      <c r="BY1009" t="inlineStr"/>
      <c r="BZ1009" t="inlineStr"/>
      <c r="CA1009" t="n">
        <v>2</v>
      </c>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row>
    <row r="1010">
      <c r="A1010" t="b">
        <v>1</v>
      </c>
      <c r="B1010" t="n">
        <v>902</v>
      </c>
      <c r="C1010" t="inlineStr">
        <is>
          <t>L-1535-315487003</t>
        </is>
      </c>
      <c r="D1010" t="inlineStr">
        <is>
          <t>1066956308</t>
        </is>
      </c>
      <c r="E1010" t="inlineStr">
        <is>
          <t>Aaf</t>
        </is>
      </c>
      <c r="F1010" t="inlineStr">
        <is>
          <t>https://portal.dnb.de/opac.htm?method=simpleSearch&amp;cqlMode=true&amp;query=idn%3D1066956308</t>
        </is>
      </c>
      <c r="G1010" t="inlineStr">
        <is>
          <t>III 95, 33</t>
        </is>
      </c>
      <c r="H1010" t="inlineStr">
        <is>
          <t>III 95, 33</t>
        </is>
      </c>
      <c r="I1010" t="inlineStr"/>
      <c r="J1010" t="inlineStr"/>
      <c r="K1010" t="inlineStr">
        <is>
          <t>bis 35 cm</t>
        </is>
      </c>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is>
          <t>G</t>
        </is>
      </c>
      <c r="AB1010" t="inlineStr"/>
      <c r="AC1010" t="inlineStr"/>
      <c r="AD1010" t="inlineStr">
        <is>
          <t>h/E</t>
        </is>
      </c>
      <c r="AE1010" t="inlineStr"/>
      <c r="AF1010" t="inlineStr"/>
      <c r="AG1010" t="inlineStr"/>
      <c r="AH1010" t="inlineStr"/>
      <c r="AI1010" t="inlineStr"/>
      <c r="AJ1010" t="inlineStr">
        <is>
          <t>Pa</t>
        </is>
      </c>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is>
          <t>110</t>
        </is>
      </c>
      <c r="AY1010" t="inlineStr"/>
      <c r="AZ1010" t="inlineStr"/>
      <c r="BA1010" t="inlineStr"/>
      <c r="BB1010" t="inlineStr">
        <is>
          <t>n</t>
        </is>
      </c>
      <c r="BC1010" t="n">
        <v>0</v>
      </c>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row>
    <row r="1011">
      <c r="A1011" t="b">
        <v>1</v>
      </c>
      <c r="B1011" t="n">
        <v>903</v>
      </c>
      <c r="C1011" t="inlineStr">
        <is>
          <t>L-1536-315487097</t>
        </is>
      </c>
      <c r="D1011" t="inlineStr">
        <is>
          <t>1066956413</t>
        </is>
      </c>
      <c r="E1011" t="inlineStr">
        <is>
          <t>Aaf</t>
        </is>
      </c>
      <c r="F1011" t="inlineStr">
        <is>
          <t>https://portal.dnb.de/opac.htm?method=simpleSearch&amp;cqlMode=true&amp;query=idn%3D1066956413</t>
        </is>
      </c>
      <c r="G1011" t="inlineStr">
        <is>
          <t>III 95, 34</t>
        </is>
      </c>
      <c r="H1011" t="inlineStr">
        <is>
          <t>III 95, 34</t>
        </is>
      </c>
      <c r="I1011" t="inlineStr"/>
      <c r="J1011" t="inlineStr"/>
      <c r="K1011" t="inlineStr">
        <is>
          <t>bis 35 cm</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is>
          <t>HPg</t>
        </is>
      </c>
      <c r="AB1011" t="inlineStr">
        <is>
          <t>x</t>
        </is>
      </c>
      <c r="AC1011" t="inlineStr"/>
      <c r="AD1011" t="inlineStr">
        <is>
          <t>h/E</t>
        </is>
      </c>
      <c r="AE1011" t="inlineStr"/>
      <c r="AF1011" t="inlineStr"/>
      <c r="AG1011" t="inlineStr"/>
      <c r="AH1011" t="inlineStr"/>
      <c r="AI1011" t="inlineStr"/>
      <c r="AJ1011" t="inlineStr">
        <is>
          <t>Pa</t>
        </is>
      </c>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is>
          <t>110</t>
        </is>
      </c>
      <c r="AY1011" t="inlineStr"/>
      <c r="AZ1011" t="inlineStr"/>
      <c r="BA1011" t="inlineStr"/>
      <c r="BB1011" t="inlineStr">
        <is>
          <t>ja vor</t>
        </is>
      </c>
      <c r="BC1011" t="n">
        <v>0.5</v>
      </c>
      <c r="BD1011" t="inlineStr"/>
      <c r="BE1011" t="inlineStr"/>
      <c r="BF1011" t="inlineStr"/>
      <c r="BG1011" t="inlineStr"/>
      <c r="BH1011" t="inlineStr"/>
      <c r="BI1011" t="inlineStr"/>
      <c r="BJ1011" t="inlineStr"/>
      <c r="BK1011" t="inlineStr"/>
      <c r="BL1011" t="inlineStr"/>
      <c r="BM1011" t="inlineStr"/>
      <c r="BN1011" t="inlineStr"/>
      <c r="BO1011" t="inlineStr"/>
      <c r="BP1011" t="inlineStr">
        <is>
          <t>x</t>
        </is>
      </c>
      <c r="BQ1011" t="inlineStr"/>
      <c r="BR1011" t="inlineStr"/>
      <c r="BS1011" t="inlineStr"/>
      <c r="BT1011" t="inlineStr"/>
      <c r="BU1011" t="inlineStr"/>
      <c r="BV1011" t="inlineStr"/>
      <c r="BW1011" t="inlineStr"/>
      <c r="BX1011" t="inlineStr"/>
      <c r="BY1011" t="inlineStr"/>
      <c r="BZ1011" t="inlineStr"/>
      <c r="CA1011" t="n">
        <v>0.5</v>
      </c>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row>
    <row r="1012">
      <c r="A1012" t="b">
        <v>0</v>
      </c>
      <c r="B1012" t="n">
        <v>904</v>
      </c>
      <c r="C1012" t="inlineStr">
        <is>
          <t>L-1538-315306270</t>
        </is>
      </c>
      <c r="D1012" t="inlineStr">
        <is>
          <t>1066847002</t>
        </is>
      </c>
      <c r="E1012" t="inlineStr"/>
      <c r="F1012" t="inlineStr">
        <is>
          <t>https://portal.dnb.de/opac.htm?method=simpleSearch&amp;cqlMode=true&amp;query=idn%3D1066847002</t>
        </is>
      </c>
      <c r="G1012" t="inlineStr">
        <is>
          <t>III 95, 35</t>
        </is>
      </c>
      <c r="H1012" t="inlineStr"/>
      <c r="I1012" t="inlineStr"/>
      <c r="J1012" t="inlineStr"/>
      <c r="K1012" t="inlineStr">
        <is>
          <t>bis 35 cm</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is>
          <t>HD</t>
        </is>
      </c>
      <c r="AB1012" t="inlineStr">
        <is>
          <t>x</t>
        </is>
      </c>
      <c r="AC1012" t="inlineStr"/>
      <c r="AD1012" t="inlineStr">
        <is>
          <t>f/V</t>
        </is>
      </c>
      <c r="AE1012" t="inlineStr"/>
      <c r="AF1012" t="inlineStr"/>
      <c r="AG1012" t="inlineStr"/>
      <c r="AH1012" t="inlineStr"/>
      <c r="AI1012" t="inlineStr"/>
      <c r="AJ1012" t="inlineStr">
        <is>
          <t>Pa</t>
        </is>
      </c>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is>
          <t>60</t>
        </is>
      </c>
      <c r="AY1012" t="inlineStr"/>
      <c r="AZ1012" t="inlineStr"/>
      <c r="BA1012" t="inlineStr"/>
      <c r="BB1012" t="inlineStr">
        <is>
          <t>ja vor</t>
        </is>
      </c>
      <c r="BC1012" t="n">
        <v>0.5</v>
      </c>
      <c r="BD1012" t="inlineStr"/>
      <c r="BE1012" t="inlineStr"/>
      <c r="BF1012" t="inlineStr"/>
      <c r="BG1012" t="inlineStr">
        <is>
          <t>x</t>
        </is>
      </c>
      <c r="BH1012" t="inlineStr"/>
      <c r="BI1012" t="inlineStr"/>
      <c r="BJ1012" t="inlineStr"/>
      <c r="BK1012" t="inlineStr"/>
      <c r="BL1012" t="inlineStr"/>
      <c r="BM1012" t="inlineStr"/>
      <c r="BN1012" t="inlineStr"/>
      <c r="BO1012" t="inlineStr">
        <is>
          <t>x</t>
        </is>
      </c>
      <c r="BP1012" t="inlineStr">
        <is>
          <t>x</t>
        </is>
      </c>
      <c r="BQ1012" t="inlineStr"/>
      <c r="BR1012" t="inlineStr"/>
      <c r="BS1012" t="inlineStr"/>
      <c r="BT1012" t="inlineStr"/>
      <c r="BU1012" t="inlineStr"/>
      <c r="BV1012" t="inlineStr"/>
      <c r="BW1012" t="inlineStr"/>
      <c r="BX1012" t="inlineStr"/>
      <c r="BY1012" t="inlineStr"/>
      <c r="BZ1012" t="inlineStr"/>
      <c r="CA1012" t="n">
        <v>0.5</v>
      </c>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row>
    <row r="1013">
      <c r="A1013" t="b">
        <v>1</v>
      </c>
      <c r="B1013" t="inlineStr"/>
      <c r="C1013" t="inlineStr">
        <is>
          <t>L-9999-414174798</t>
        </is>
      </c>
      <c r="D1013" t="inlineStr">
        <is>
          <t>1137895888</t>
        </is>
      </c>
      <c r="E1013" t="inlineStr">
        <is>
          <t>Qd</t>
        </is>
      </c>
      <c r="F1013" t="inlineStr"/>
      <c r="G1013" t="inlineStr">
        <is>
          <t>III 95, 35</t>
        </is>
      </c>
      <c r="H1013" t="inlineStr">
        <is>
          <t>III 95, 35</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row>
    <row r="1014">
      <c r="A1014" t="b">
        <v>0</v>
      </c>
      <c r="B1014" t="n">
        <v>935</v>
      </c>
      <c r="C1014" t="inlineStr">
        <is>
          <t>L-1561-669847550</t>
        </is>
      </c>
      <c r="D1014" t="inlineStr">
        <is>
          <t>1208242806</t>
        </is>
      </c>
      <c r="E1014" t="inlineStr"/>
      <c r="F1014" t="inlineStr">
        <is>
          <t>https://portal.dnb.de/opac.htm?method=simpleSearch&amp;cqlMode=true&amp;query=idn%3D1208242806</t>
        </is>
      </c>
      <c r="G1014" t="inlineStr">
        <is>
          <t>III 95, 35 (Angebundenes Werk)</t>
        </is>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n">
        <v>0</v>
      </c>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row>
    <row r="1015">
      <c r="A1015" t="b">
        <v>1</v>
      </c>
      <c r="B1015" t="n">
        <v>936</v>
      </c>
      <c r="C1015" t="inlineStr">
        <is>
          <t>L-1541-156066491</t>
        </is>
      </c>
      <c r="D1015" t="inlineStr">
        <is>
          <t>994508492</t>
        </is>
      </c>
      <c r="E1015" t="inlineStr">
        <is>
          <t>Aal</t>
        </is>
      </c>
      <c r="F1015" t="inlineStr">
        <is>
          <t>https://portal.dnb.de/opac.htm?method=simpleSearch&amp;cqlMode=true&amp;query=idn%3D994508492</t>
        </is>
      </c>
      <c r="G1015" t="inlineStr">
        <is>
          <t>III 95, 35 a</t>
        </is>
      </c>
      <c r="H1015" t="inlineStr">
        <is>
          <t>III 95, 35 a</t>
        </is>
      </c>
      <c r="I1015" t="inlineStr"/>
      <c r="J1015" t="inlineStr"/>
      <c r="K1015" t="inlineStr">
        <is>
          <t>bis 25 cm</t>
        </is>
      </c>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is>
          <t>HD</t>
        </is>
      </c>
      <c r="AB1015" t="inlineStr"/>
      <c r="AC1015" t="inlineStr"/>
      <c r="AD1015" t="inlineStr">
        <is>
          <t>f</t>
        </is>
      </c>
      <c r="AE1015" t="inlineStr"/>
      <c r="AF1015" t="inlineStr"/>
      <c r="AG1015" t="inlineStr"/>
      <c r="AH1015" t="inlineStr"/>
      <c r="AI1015" t="inlineStr"/>
      <c r="AJ1015" t="inlineStr">
        <is>
          <t>Pa</t>
        </is>
      </c>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is>
          <t>60</t>
        </is>
      </c>
      <c r="AY1015" t="inlineStr"/>
      <c r="AZ1015" t="inlineStr"/>
      <c r="BA1015" t="inlineStr"/>
      <c r="BB1015" t="inlineStr">
        <is>
          <t>n</t>
        </is>
      </c>
      <c r="BC1015" t="n">
        <v>0</v>
      </c>
      <c r="BD1015" t="inlineStr"/>
      <c r="BE1015" t="inlineStr">
        <is>
          <t>Halbgewebe mit Papier</t>
        </is>
      </c>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row>
    <row r="1016">
      <c r="A1016" t="b">
        <v>1</v>
      </c>
      <c r="B1016" t="n">
        <v>905</v>
      </c>
      <c r="C1016" t="inlineStr">
        <is>
          <t>L-1549-315487682</t>
        </is>
      </c>
      <c r="D1016" t="inlineStr">
        <is>
          <t>1066957061</t>
        </is>
      </c>
      <c r="E1016" t="inlineStr">
        <is>
          <t>Aaf</t>
        </is>
      </c>
      <c r="F1016" t="inlineStr">
        <is>
          <t>https://portal.dnb.de/opac.htm?method=simpleSearch&amp;cqlMode=true&amp;query=idn%3D1066957061</t>
        </is>
      </c>
      <c r="G1016" t="inlineStr">
        <is>
          <t>III 95, 36</t>
        </is>
      </c>
      <c r="H1016" t="inlineStr">
        <is>
          <t>III 95, 36</t>
        </is>
      </c>
      <c r="I1016" t="inlineStr"/>
      <c r="J1016" t="inlineStr"/>
      <c r="K1016" t="inlineStr">
        <is>
          <t>bis 25 cm</t>
        </is>
      </c>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is>
          <t>HG</t>
        </is>
      </c>
      <c r="AB1016" t="inlineStr">
        <is>
          <t>x</t>
        </is>
      </c>
      <c r="AC1016" t="inlineStr"/>
      <c r="AD1016" t="inlineStr">
        <is>
          <t>h/E</t>
        </is>
      </c>
      <c r="AE1016" t="inlineStr"/>
      <c r="AF1016" t="inlineStr"/>
      <c r="AG1016" t="inlineStr"/>
      <c r="AH1016" t="inlineStr"/>
      <c r="AI1016" t="inlineStr"/>
      <c r="AJ1016" t="inlineStr">
        <is>
          <t>Pa</t>
        </is>
      </c>
      <c r="AK1016" t="inlineStr">
        <is>
          <t>x</t>
        </is>
      </c>
      <c r="AL1016" t="inlineStr"/>
      <c r="AM1016" t="inlineStr"/>
      <c r="AN1016" t="inlineStr"/>
      <c r="AO1016" t="inlineStr"/>
      <c r="AP1016" t="inlineStr"/>
      <c r="AQ1016" t="inlineStr"/>
      <c r="AR1016" t="inlineStr"/>
      <c r="AS1016" t="inlineStr"/>
      <c r="AT1016" t="inlineStr"/>
      <c r="AU1016" t="inlineStr"/>
      <c r="AV1016" t="inlineStr"/>
      <c r="AW1016" t="inlineStr"/>
      <c r="AX1016" t="inlineStr">
        <is>
          <t>110</t>
        </is>
      </c>
      <c r="AY1016" t="inlineStr"/>
      <c r="AZ1016" t="inlineStr"/>
      <c r="BA1016" t="inlineStr"/>
      <c r="BB1016" t="inlineStr">
        <is>
          <t>n</t>
        </is>
      </c>
      <c r="BC1016" t="n">
        <v>0</v>
      </c>
      <c r="BD1016" t="inlineStr"/>
      <c r="BE1016" t="inlineStr"/>
      <c r="BF1016" t="inlineStr"/>
      <c r="BG1016" t="inlineStr">
        <is>
          <t>x</t>
        </is>
      </c>
      <c r="BH1016" t="inlineStr"/>
      <c r="BI1016" t="inlineStr"/>
      <c r="BJ1016" t="inlineStr"/>
      <c r="BK1016" t="inlineStr"/>
      <c r="BL1016" t="inlineStr">
        <is>
          <t>x 110</t>
        </is>
      </c>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row>
    <row r="1017">
      <c r="A1017" t="b">
        <v>1</v>
      </c>
      <c r="B1017" t="n">
        <v>937</v>
      </c>
      <c r="C1017" t="inlineStr">
        <is>
          <t>L-1559-175394415</t>
        </is>
      </c>
      <c r="D1017" t="inlineStr">
        <is>
          <t>1001684656</t>
        </is>
      </c>
      <c r="E1017" t="inlineStr">
        <is>
          <t>Aal</t>
        </is>
      </c>
      <c r="F1017" t="inlineStr">
        <is>
          <t>https://portal.dnb.de/opac.htm?method=simpleSearch&amp;cqlMode=true&amp;query=idn%3D1001684656</t>
        </is>
      </c>
      <c r="G1017" t="inlineStr">
        <is>
          <t>III 95, 36 a</t>
        </is>
      </c>
      <c r="H1017" t="inlineStr">
        <is>
          <t>III 95, 36a</t>
        </is>
      </c>
      <c r="I1017" t="inlineStr"/>
      <c r="J1017" t="inlineStr"/>
      <c r="K1017" t="inlineStr">
        <is>
          <t>bis 25 cm</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is>
          <t>L</t>
        </is>
      </c>
      <c r="AB1017" t="inlineStr"/>
      <c r="AC1017" t="inlineStr"/>
      <c r="AD1017" t="inlineStr">
        <is>
          <t>f</t>
        </is>
      </c>
      <c r="AE1017" t="inlineStr"/>
      <c r="AF1017" t="inlineStr"/>
      <c r="AG1017" t="inlineStr"/>
      <c r="AH1017" t="inlineStr"/>
      <c r="AI1017" t="inlineStr"/>
      <c r="AJ1017" t="inlineStr">
        <is>
          <t>Pa</t>
        </is>
      </c>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is>
          <t>60</t>
        </is>
      </c>
      <c r="AY1017" t="inlineStr"/>
      <c r="AZ1017" t="inlineStr"/>
      <c r="BA1017" t="inlineStr"/>
      <c r="BB1017" t="inlineStr">
        <is>
          <t>n</t>
        </is>
      </c>
      <c r="BC1017" t="n">
        <v>0</v>
      </c>
      <c r="BD1017" t="inlineStr"/>
      <c r="BE1017" t="inlineStr">
        <is>
          <t>Gewebe</t>
        </is>
      </c>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row>
    <row r="1018">
      <c r="A1018" t="b">
        <v>1</v>
      </c>
      <c r="B1018" t="n">
        <v>906</v>
      </c>
      <c r="C1018" t="inlineStr">
        <is>
          <t>L-1538-315301953</t>
        </is>
      </c>
      <c r="D1018" t="inlineStr">
        <is>
          <t>1066842213</t>
        </is>
      </c>
      <c r="E1018" t="inlineStr">
        <is>
          <t>Aaf</t>
        </is>
      </c>
      <c r="F1018" t="inlineStr">
        <is>
          <t>https://portal.dnb.de/opac.htm?method=simpleSearch&amp;cqlMode=true&amp;query=idn%3D1066842213</t>
        </is>
      </c>
      <c r="G1018" t="inlineStr">
        <is>
          <t>III 95, 37</t>
        </is>
      </c>
      <c r="H1018" t="inlineStr">
        <is>
          <t>III 95, 37</t>
        </is>
      </c>
      <c r="I1018" t="inlineStr"/>
      <c r="J1018" t="inlineStr"/>
      <c r="K1018" t="inlineStr">
        <is>
          <t>bis 35 cm</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is>
          <t>Pg</t>
        </is>
      </c>
      <c r="AB1018" t="inlineStr">
        <is>
          <t>x</t>
        </is>
      </c>
      <c r="AC1018" t="inlineStr"/>
      <c r="AD1018" t="inlineStr">
        <is>
          <t>h/E</t>
        </is>
      </c>
      <c r="AE1018" t="inlineStr"/>
      <c r="AF1018" t="inlineStr"/>
      <c r="AG1018" t="inlineStr"/>
      <c r="AH1018" t="inlineStr"/>
      <c r="AI1018" t="inlineStr"/>
      <c r="AJ1018" t="inlineStr">
        <is>
          <t>Pa</t>
        </is>
      </c>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is>
          <t>110</t>
        </is>
      </c>
      <c r="AY1018" t="inlineStr"/>
      <c r="AZ1018" t="inlineStr"/>
      <c r="BA1018" t="inlineStr"/>
      <c r="BB1018" t="inlineStr">
        <is>
          <t>ja vor</t>
        </is>
      </c>
      <c r="BC1018" t="n">
        <v>1</v>
      </c>
      <c r="BD1018" t="inlineStr"/>
      <c r="BE1018" t="inlineStr"/>
      <c r="BF1018" t="inlineStr"/>
      <c r="BG1018" t="inlineStr">
        <is>
          <t>x</t>
        </is>
      </c>
      <c r="BH1018" t="inlineStr"/>
      <c r="BI1018" t="inlineStr"/>
      <c r="BJ1018" t="inlineStr"/>
      <c r="BK1018" t="inlineStr"/>
      <c r="BL1018" t="inlineStr"/>
      <c r="BM1018" t="inlineStr"/>
      <c r="BN1018" t="inlineStr"/>
      <c r="BO1018" t="inlineStr"/>
      <c r="BP1018" t="inlineStr"/>
      <c r="BQ1018" t="inlineStr"/>
      <c r="BR1018" t="inlineStr">
        <is>
          <t>v</t>
        </is>
      </c>
      <c r="BS1018" t="inlineStr"/>
      <c r="BT1018" t="inlineStr"/>
      <c r="BU1018" t="inlineStr"/>
      <c r="BV1018" t="inlineStr"/>
      <c r="BW1018" t="inlineStr"/>
      <c r="BX1018" t="inlineStr"/>
      <c r="BY1018" t="inlineStr"/>
      <c r="BZ1018" t="inlineStr"/>
      <c r="CA1018" t="n">
        <v>1</v>
      </c>
      <c r="CB1018" t="inlineStr">
        <is>
          <t>mit JP+Gewebe unterlegen</t>
        </is>
      </c>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row>
    <row r="1019">
      <c r="A1019" t="b">
        <v>0</v>
      </c>
      <c r="B1019" t="n">
        <v>907</v>
      </c>
      <c r="C1019" t="inlineStr">
        <is>
          <t>L-1539-31549056X</t>
        </is>
      </c>
      <c r="D1019" t="inlineStr">
        <is>
          <t>1066960038</t>
        </is>
      </c>
      <c r="E1019" t="inlineStr"/>
      <c r="F1019" t="inlineStr">
        <is>
          <t>https://portal.dnb.de/opac.htm?method=simpleSearch&amp;cqlMode=true&amp;query=idn%3D1066960038</t>
        </is>
      </c>
      <c r="G1019" t="inlineStr">
        <is>
          <t>III 95, 38</t>
        </is>
      </c>
      <c r="H1019" t="inlineStr"/>
      <c r="I1019" t="inlineStr"/>
      <c r="J1019" t="inlineStr"/>
      <c r="K1019" t="inlineStr">
        <is>
          <t>bis 25 cm</t>
        </is>
      </c>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is>
          <t>HD</t>
        </is>
      </c>
      <c r="AB1019" t="inlineStr">
        <is>
          <t>x</t>
        </is>
      </c>
      <c r="AC1019" t="inlineStr"/>
      <c r="AD1019" t="inlineStr">
        <is>
          <t>h</t>
        </is>
      </c>
      <c r="AE1019" t="inlineStr"/>
      <c r="AF1019" t="inlineStr"/>
      <c r="AG1019" t="inlineStr"/>
      <c r="AH1019" t="inlineStr"/>
      <c r="AI1019" t="inlineStr"/>
      <c r="AJ1019" t="inlineStr">
        <is>
          <t>Pa</t>
        </is>
      </c>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is>
          <t>80</t>
        </is>
      </c>
      <c r="AY1019" t="inlineStr"/>
      <c r="AZ1019" t="inlineStr"/>
      <c r="BA1019" t="inlineStr"/>
      <c r="BB1019" t="inlineStr">
        <is>
          <t>n</t>
        </is>
      </c>
      <c r="BC1019" t="n">
        <v>0</v>
      </c>
      <c r="BD1019" t="inlineStr"/>
      <c r="BE1019" t="inlineStr"/>
      <c r="BF1019" t="inlineStr"/>
      <c r="BG1019" t="inlineStr">
        <is>
          <t>x</t>
        </is>
      </c>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row>
    <row r="1020">
      <c r="A1020" t="b">
        <v>1</v>
      </c>
      <c r="B1020" t="inlineStr"/>
      <c r="C1020" t="inlineStr">
        <is>
          <t>L-9999-414748298</t>
        </is>
      </c>
      <c r="D1020" t="inlineStr">
        <is>
          <t>1138244139</t>
        </is>
      </c>
      <c r="E1020" t="inlineStr">
        <is>
          <t>Qd</t>
        </is>
      </c>
      <c r="F1020" t="inlineStr"/>
      <c r="G1020" t="inlineStr">
        <is>
          <t>III 95, 38</t>
        </is>
      </c>
      <c r="H1020" t="inlineStr">
        <is>
          <t>III 95, 38</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row>
    <row r="1021">
      <c r="A1021" t="b">
        <v>0</v>
      </c>
      <c r="B1021" t="n">
        <v>938</v>
      </c>
      <c r="C1021" t="inlineStr">
        <is>
          <t>L-1540-674669541</t>
        </is>
      </c>
      <c r="D1021" t="inlineStr">
        <is>
          <t>1209577798</t>
        </is>
      </c>
      <c r="E1021" t="inlineStr"/>
      <c r="F1021" t="inlineStr">
        <is>
          <t>https://portal.dnb.de/opac.htm?method=simpleSearch&amp;cqlMode=true&amp;query=idn%3D1209577798</t>
        </is>
      </c>
      <c r="G1021" t="inlineStr">
        <is>
          <t>III 95, 38 (1. angebundenes Werk)</t>
        </is>
      </c>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n">
        <v>0</v>
      </c>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row>
    <row r="1022">
      <c r="A1022" t="b">
        <v>1</v>
      </c>
      <c r="B1022" t="n">
        <v>908</v>
      </c>
      <c r="C1022" t="inlineStr">
        <is>
          <t>L-1541-315493178</t>
        </is>
      </c>
      <c r="D1022" t="inlineStr">
        <is>
          <t>1066962901</t>
        </is>
      </c>
      <c r="E1022" t="inlineStr">
        <is>
          <t>Aaf</t>
        </is>
      </c>
      <c r="F1022" t="inlineStr">
        <is>
          <t>https://portal.dnb.de/opac.htm?method=simpleSearch&amp;cqlMode=true&amp;query=idn%3D1066962901</t>
        </is>
      </c>
      <c r="G1022" t="inlineStr">
        <is>
          <t>III 95, 39</t>
        </is>
      </c>
      <c r="H1022" t="inlineStr">
        <is>
          <t>III 95, 39</t>
        </is>
      </c>
      <c r="I1022" t="inlineStr"/>
      <c r="J1022" t="inlineStr"/>
      <c r="K1022" t="inlineStr">
        <is>
          <t>bis 35 cm</t>
        </is>
      </c>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is>
          <t>G</t>
        </is>
      </c>
      <c r="AB1022" t="inlineStr">
        <is>
          <t>x</t>
        </is>
      </c>
      <c r="AC1022" t="inlineStr"/>
      <c r="AD1022" t="inlineStr">
        <is>
          <t>h/E</t>
        </is>
      </c>
      <c r="AE1022" t="inlineStr"/>
      <c r="AF1022" t="inlineStr"/>
      <c r="AG1022" t="inlineStr"/>
      <c r="AH1022" t="inlineStr"/>
      <c r="AI1022" t="inlineStr"/>
      <c r="AJ1022" t="inlineStr">
        <is>
          <t>Pa</t>
        </is>
      </c>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is>
          <t>110</t>
        </is>
      </c>
      <c r="AY1022" t="inlineStr"/>
      <c r="AZ1022" t="inlineStr"/>
      <c r="BA1022" t="inlineStr"/>
      <c r="BB1022" t="inlineStr">
        <is>
          <t>n</t>
        </is>
      </c>
      <c r="BC1022" t="n">
        <v>0</v>
      </c>
      <c r="BD1022" t="inlineStr"/>
      <c r="BE1022" t="inlineStr"/>
      <c r="BF1022" t="inlineStr"/>
      <c r="BG1022" t="inlineStr">
        <is>
          <t>x</t>
        </is>
      </c>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row>
    <row r="1023">
      <c r="A1023" t="b">
        <v>1</v>
      </c>
      <c r="B1023" t="n">
        <v>909</v>
      </c>
      <c r="C1023" t="inlineStr">
        <is>
          <t>L-1538-315494328</t>
        </is>
      </c>
      <c r="D1023" t="inlineStr">
        <is>
          <t>1066964106</t>
        </is>
      </c>
      <c r="E1023" t="inlineStr">
        <is>
          <t>Aaf</t>
        </is>
      </c>
      <c r="F1023" t="inlineStr">
        <is>
          <t>https://portal.dnb.de/opac.htm?method=simpleSearch&amp;cqlMode=true&amp;query=idn%3D1066964106</t>
        </is>
      </c>
      <c r="G1023" t="inlineStr">
        <is>
          <t>III 95, 40</t>
        </is>
      </c>
      <c r="H1023" t="inlineStr">
        <is>
          <t>III 95, 40</t>
        </is>
      </c>
      <c r="I1023" t="inlineStr"/>
      <c r="J1023" t="inlineStr"/>
      <c r="K1023" t="inlineStr">
        <is>
          <t>bis 25 cm</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is>
          <t>G</t>
        </is>
      </c>
      <c r="AB1023" t="inlineStr">
        <is>
          <t>x</t>
        </is>
      </c>
      <c r="AC1023" t="inlineStr"/>
      <c r="AD1023" t="inlineStr">
        <is>
          <t>h/E</t>
        </is>
      </c>
      <c r="AE1023" t="inlineStr"/>
      <c r="AF1023" t="inlineStr"/>
      <c r="AG1023" t="inlineStr"/>
      <c r="AH1023" t="inlineStr"/>
      <c r="AI1023" t="inlineStr"/>
      <c r="AJ1023" t="inlineStr">
        <is>
          <t>Pa</t>
        </is>
      </c>
      <c r="AK1023" t="inlineStr">
        <is>
          <t>x</t>
        </is>
      </c>
      <c r="AL1023" t="inlineStr"/>
      <c r="AM1023" t="inlineStr"/>
      <c r="AN1023" t="inlineStr"/>
      <c r="AO1023" t="inlineStr"/>
      <c r="AP1023" t="inlineStr"/>
      <c r="AQ1023" t="inlineStr"/>
      <c r="AR1023" t="inlineStr"/>
      <c r="AS1023" t="inlineStr"/>
      <c r="AT1023" t="inlineStr"/>
      <c r="AU1023" t="inlineStr"/>
      <c r="AV1023" t="inlineStr"/>
      <c r="AW1023" t="inlineStr"/>
      <c r="AX1023" t="inlineStr">
        <is>
          <t>110</t>
        </is>
      </c>
      <c r="AY1023" t="inlineStr"/>
      <c r="AZ1023" t="inlineStr"/>
      <c r="BA1023" t="inlineStr"/>
      <c r="BB1023" t="inlineStr">
        <is>
          <t>n</t>
        </is>
      </c>
      <c r="BC1023" t="n">
        <v>0</v>
      </c>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row>
    <row r="1024">
      <c r="A1024" t="b">
        <v>1</v>
      </c>
      <c r="B1024" t="n">
        <v>910</v>
      </c>
      <c r="C1024" t="inlineStr">
        <is>
          <t>L-1540-31549073X</t>
        </is>
      </c>
      <c r="D1024" t="inlineStr">
        <is>
          <t>1066960224</t>
        </is>
      </c>
      <c r="E1024" t="inlineStr">
        <is>
          <t>Aaf</t>
        </is>
      </c>
      <c r="F1024" t="inlineStr">
        <is>
          <t>https://portal.dnb.de/opac.htm?method=simpleSearch&amp;cqlMode=true&amp;query=idn%3D1066960224</t>
        </is>
      </c>
      <c r="G1024" t="inlineStr">
        <is>
          <t>III 95, 41</t>
        </is>
      </c>
      <c r="H1024" t="inlineStr">
        <is>
          <t>III 95, 41</t>
        </is>
      </c>
      <c r="I1024" t="inlineStr"/>
      <c r="J1024" t="inlineStr"/>
      <c r="K1024" t="inlineStr">
        <is>
          <t>bis 25 cm</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is>
          <t>L</t>
        </is>
      </c>
      <c r="AB1024" t="inlineStr">
        <is>
          <t>x</t>
        </is>
      </c>
      <c r="AC1024" t="inlineStr"/>
      <c r="AD1024" t="inlineStr">
        <is>
          <t>h/E</t>
        </is>
      </c>
      <c r="AE1024" t="inlineStr"/>
      <c r="AF1024" t="inlineStr"/>
      <c r="AG1024" t="inlineStr"/>
      <c r="AH1024" t="inlineStr"/>
      <c r="AI1024" t="inlineStr"/>
      <c r="AJ1024" t="inlineStr">
        <is>
          <t>Pa</t>
        </is>
      </c>
      <c r="AK1024" t="inlineStr">
        <is>
          <t>x</t>
        </is>
      </c>
      <c r="AL1024" t="inlineStr"/>
      <c r="AM1024" t="inlineStr"/>
      <c r="AN1024" t="inlineStr"/>
      <c r="AO1024" t="inlineStr"/>
      <c r="AP1024" t="inlineStr"/>
      <c r="AQ1024" t="inlineStr"/>
      <c r="AR1024" t="inlineStr"/>
      <c r="AS1024" t="inlineStr"/>
      <c r="AT1024" t="inlineStr"/>
      <c r="AU1024" t="inlineStr"/>
      <c r="AV1024" t="inlineStr"/>
      <c r="AW1024" t="inlineStr"/>
      <c r="AX1024" t="inlineStr">
        <is>
          <t>110</t>
        </is>
      </c>
      <c r="AY1024" t="inlineStr"/>
      <c r="AZ1024" t="inlineStr"/>
      <c r="BA1024" t="inlineStr"/>
      <c r="BB1024" t="inlineStr">
        <is>
          <t>n</t>
        </is>
      </c>
      <c r="BC1024" t="n">
        <v>0</v>
      </c>
      <c r="BD1024" t="inlineStr"/>
      <c r="BE1024" t="inlineStr"/>
      <c r="BF1024" t="inlineStr"/>
      <c r="BG1024" t="inlineStr">
        <is>
          <t>x</t>
        </is>
      </c>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row>
    <row r="1025">
      <c r="A1025" t="b">
        <v>1</v>
      </c>
      <c r="B1025" t="n">
        <v>911</v>
      </c>
      <c r="C1025" t="inlineStr">
        <is>
          <t>L-1545-315488328</t>
        </is>
      </c>
      <c r="D1025" t="inlineStr">
        <is>
          <t>1066957703</t>
        </is>
      </c>
      <c r="E1025" t="inlineStr">
        <is>
          <t>Aaf</t>
        </is>
      </c>
      <c r="F1025" t="inlineStr">
        <is>
          <t>https://portal.dnb.de/opac.htm?method=simpleSearch&amp;cqlMode=true&amp;query=idn%3D1066957703</t>
        </is>
      </c>
      <c r="G1025" t="inlineStr">
        <is>
          <t>III 95, 42</t>
        </is>
      </c>
      <c r="H1025" t="inlineStr">
        <is>
          <t>III 95, 42</t>
        </is>
      </c>
      <c r="I1025" t="inlineStr"/>
      <c r="J1025" t="inlineStr"/>
      <c r="K1025" t="inlineStr">
        <is>
          <t>bis 25 cm</t>
        </is>
      </c>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is>
          <t>Pg</t>
        </is>
      </c>
      <c r="AB1025" t="inlineStr">
        <is>
          <t>x</t>
        </is>
      </c>
      <c r="AC1025" t="inlineStr"/>
      <c r="AD1025" t="inlineStr">
        <is>
          <t>h/E</t>
        </is>
      </c>
      <c r="AE1025" t="inlineStr"/>
      <c r="AF1025" t="inlineStr"/>
      <c r="AG1025" t="inlineStr"/>
      <c r="AH1025" t="inlineStr"/>
      <c r="AI1025" t="inlineStr"/>
      <c r="AJ1025" t="inlineStr">
        <is>
          <t>Pa</t>
        </is>
      </c>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is>
          <t>110</t>
        </is>
      </c>
      <c r="AY1025" t="inlineStr"/>
      <c r="AZ1025" t="inlineStr"/>
      <c r="BA1025" t="inlineStr"/>
      <c r="BB1025" t="inlineStr">
        <is>
          <t>n</t>
        </is>
      </c>
      <c r="BC1025" t="n">
        <v>0</v>
      </c>
      <c r="BD1025" t="inlineStr"/>
      <c r="BE1025" t="inlineStr"/>
      <c r="BF1025" t="inlineStr"/>
      <c r="BG1025" t="inlineStr">
        <is>
          <t>x</t>
        </is>
      </c>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row>
    <row r="1026">
      <c r="A1026" t="b">
        <v>1</v>
      </c>
      <c r="B1026" t="n">
        <v>912</v>
      </c>
      <c r="C1026" t="inlineStr">
        <is>
          <t>L-1522-315490918</t>
        </is>
      </c>
      <c r="D1026" t="inlineStr">
        <is>
          <t>1066960437</t>
        </is>
      </c>
      <c r="E1026" t="inlineStr">
        <is>
          <t>Aaf</t>
        </is>
      </c>
      <c r="F1026" t="inlineStr">
        <is>
          <t>https://portal.dnb.de/opac.htm?method=simpleSearch&amp;cqlMode=true&amp;query=idn%3D1066960437</t>
        </is>
      </c>
      <c r="G1026" t="inlineStr">
        <is>
          <t>III 95, 43</t>
        </is>
      </c>
      <c r="H1026" t="inlineStr">
        <is>
          <t>III 95, 43</t>
        </is>
      </c>
      <c r="I1026" t="inlineStr"/>
      <c r="J1026" t="inlineStr"/>
      <c r="K1026" t="inlineStr">
        <is>
          <t>bis 25 cm</t>
        </is>
      </c>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is>
          <t>x</t>
        </is>
      </c>
      <c r="AA1026" t="inlineStr">
        <is>
          <t>Pa</t>
        </is>
      </c>
      <c r="AB1026" t="inlineStr"/>
      <c r="AC1026" t="inlineStr"/>
      <c r="AD1026" t="inlineStr">
        <is>
          <t>h</t>
        </is>
      </c>
      <c r="AE1026" t="inlineStr"/>
      <c r="AF1026" t="inlineStr"/>
      <c r="AG1026" t="inlineStr"/>
      <c r="AH1026" t="inlineStr"/>
      <c r="AI1026" t="inlineStr"/>
      <c r="AJ1026" t="inlineStr">
        <is>
          <t>Pa</t>
        </is>
      </c>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is>
          <t>110</t>
        </is>
      </c>
      <c r="AY1026" t="inlineStr"/>
      <c r="AZ1026" t="inlineStr"/>
      <c r="BA1026" t="inlineStr"/>
      <c r="BB1026" t="inlineStr">
        <is>
          <t>ja vor</t>
        </is>
      </c>
      <c r="BC1026" t="n">
        <v>1</v>
      </c>
      <c r="BD1026" t="inlineStr"/>
      <c r="BE1026" t="inlineStr"/>
      <c r="BF1026" t="inlineStr"/>
      <c r="BG1026" t="inlineStr"/>
      <c r="BH1026" t="inlineStr"/>
      <c r="BI1026" t="inlineStr"/>
      <c r="BJ1026" t="inlineStr"/>
      <c r="BK1026" t="inlineStr"/>
      <c r="BL1026" t="inlineStr">
        <is>
          <t>x 110</t>
        </is>
      </c>
      <c r="BM1026" t="inlineStr"/>
      <c r="BN1026" t="inlineStr"/>
      <c r="BO1026" t="inlineStr"/>
      <c r="BP1026" t="inlineStr">
        <is>
          <t>x</t>
        </is>
      </c>
      <c r="BQ1026" t="inlineStr"/>
      <c r="BR1026" t="inlineStr">
        <is>
          <t>v</t>
        </is>
      </c>
      <c r="BS1026" t="inlineStr"/>
      <c r="BT1026" t="inlineStr"/>
      <c r="BU1026" t="inlineStr"/>
      <c r="BV1026" t="inlineStr"/>
      <c r="BW1026" t="inlineStr"/>
      <c r="BX1026" t="inlineStr"/>
      <c r="BY1026" t="inlineStr"/>
      <c r="BZ1026" t="inlineStr"/>
      <c r="CA1026" t="n">
        <v>1</v>
      </c>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row>
    <row r="1027">
      <c r="A1027" t="b">
        <v>1</v>
      </c>
      <c r="B1027" t="n">
        <v>913</v>
      </c>
      <c r="C1027" t="inlineStr">
        <is>
          <t>L-1545-163209340</t>
        </is>
      </c>
      <c r="D1027" t="inlineStr">
        <is>
          <t>99701475X</t>
        </is>
      </c>
      <c r="E1027" t="inlineStr">
        <is>
          <t>Aal</t>
        </is>
      </c>
      <c r="F1027" t="inlineStr">
        <is>
          <t>https://portal.dnb.de/opac.htm?method=simpleSearch&amp;cqlMode=true&amp;query=idn%3D99701475X</t>
        </is>
      </c>
      <c r="G1027" t="inlineStr">
        <is>
          <t>III 95, 44</t>
        </is>
      </c>
      <c r="H1027" t="inlineStr">
        <is>
          <t>III 95, 44</t>
        </is>
      </c>
      <c r="I1027" t="inlineStr"/>
      <c r="J1027" t="inlineStr"/>
      <c r="K1027" t="inlineStr">
        <is>
          <t>bis 35 cm</t>
        </is>
      </c>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is>
          <t>HD</t>
        </is>
      </c>
      <c r="AB1027" t="inlineStr"/>
      <c r="AC1027" t="inlineStr">
        <is>
          <t>x</t>
        </is>
      </c>
      <c r="AD1027" t="inlineStr">
        <is>
          <t>f</t>
        </is>
      </c>
      <c r="AE1027" t="inlineStr"/>
      <c r="AF1027" t="inlineStr"/>
      <c r="AG1027" t="inlineStr"/>
      <c r="AH1027" t="inlineStr"/>
      <c r="AI1027" t="inlineStr"/>
      <c r="AJ1027" t="inlineStr">
        <is>
          <t>Pa</t>
        </is>
      </c>
      <c r="AK1027" t="inlineStr"/>
      <c r="AL1027" t="inlineStr"/>
      <c r="AM1027" t="inlineStr"/>
      <c r="AN1027" t="inlineStr"/>
      <c r="AO1027" t="inlineStr">
        <is>
          <t>x</t>
        </is>
      </c>
      <c r="AP1027" t="inlineStr"/>
      <c r="AQ1027" t="inlineStr"/>
      <c r="AR1027" t="inlineStr"/>
      <c r="AS1027" t="inlineStr"/>
      <c r="AT1027" t="inlineStr"/>
      <c r="AU1027" t="inlineStr"/>
      <c r="AV1027" t="n">
        <v>0</v>
      </c>
      <c r="AW1027" t="inlineStr">
        <is>
          <t>x</t>
        </is>
      </c>
      <c r="AX1027" t="inlineStr">
        <is>
          <t>110</t>
        </is>
      </c>
      <c r="AY1027" t="inlineStr"/>
      <c r="AZ1027" t="inlineStr"/>
      <c r="BA1027" t="inlineStr"/>
      <c r="BB1027" t="inlineStr">
        <is>
          <t>n</t>
        </is>
      </c>
      <c r="BC1027" t="n">
        <v>0</v>
      </c>
      <c r="BD1027" t="inlineStr"/>
      <c r="BE1027" t="inlineStr">
        <is>
          <t>Gewebe</t>
        </is>
      </c>
      <c r="BF1027" t="inlineStr"/>
      <c r="BG1027" t="inlineStr"/>
      <c r="BH1027" t="inlineStr"/>
      <c r="BI1027" t="inlineStr"/>
      <c r="BJ1027" t="inlineStr"/>
      <c r="BK1027" t="inlineStr"/>
      <c r="BL1027" t="inlineStr">
        <is>
          <t>x 110</t>
        </is>
      </c>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row>
    <row r="1028">
      <c r="A1028" t="b">
        <v>1</v>
      </c>
      <c r="B1028" t="n">
        <v>939</v>
      </c>
      <c r="C1028" t="inlineStr">
        <is>
          <t>L-1521-315469749</t>
        </is>
      </c>
      <c r="D1028" t="inlineStr">
        <is>
          <t>1066942102</t>
        </is>
      </c>
      <c r="E1028" t="inlineStr">
        <is>
          <t>Aaf</t>
        </is>
      </c>
      <c r="F1028" t="inlineStr">
        <is>
          <t>https://portal.dnb.de/opac.htm?method=simpleSearch&amp;cqlMode=true&amp;query=idn%3D1066942102</t>
        </is>
      </c>
      <c r="G1028" t="inlineStr">
        <is>
          <t>III 96, 1</t>
        </is>
      </c>
      <c r="H1028" t="inlineStr">
        <is>
          <t>III 96, 1</t>
        </is>
      </c>
      <c r="I1028" t="inlineStr"/>
      <c r="J1028" t="inlineStr"/>
      <c r="K1028" t="inlineStr">
        <is>
          <t>bis 25 cm</t>
        </is>
      </c>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is>
          <t>x</t>
        </is>
      </c>
      <c r="AA1028" t="inlineStr">
        <is>
          <t>L</t>
        </is>
      </c>
      <c r="AB1028" t="inlineStr"/>
      <c r="AC1028" t="inlineStr"/>
      <c r="AD1028" t="inlineStr">
        <is>
          <t>f/V</t>
        </is>
      </c>
      <c r="AE1028" t="inlineStr"/>
      <c r="AF1028" t="inlineStr"/>
      <c r="AG1028" t="inlineStr"/>
      <c r="AH1028" t="inlineStr"/>
      <c r="AI1028" t="inlineStr"/>
      <c r="AJ1028" t="inlineStr">
        <is>
          <t>Pa</t>
        </is>
      </c>
      <c r="AK1028" t="inlineStr"/>
      <c r="AL1028" t="inlineStr"/>
      <c r="AM1028" t="inlineStr"/>
      <c r="AN1028" t="inlineStr"/>
      <c r="AO1028" t="inlineStr"/>
      <c r="AP1028" t="inlineStr"/>
      <c r="AQ1028" t="inlineStr"/>
      <c r="AR1028" t="inlineStr"/>
      <c r="AS1028" t="inlineStr"/>
      <c r="AT1028" t="inlineStr"/>
      <c r="AU1028" t="inlineStr"/>
      <c r="AV1028" t="n">
        <v>2</v>
      </c>
      <c r="AW1028" t="inlineStr">
        <is>
          <t>x</t>
        </is>
      </c>
      <c r="AX1028" t="inlineStr">
        <is>
          <t>60</t>
        </is>
      </c>
      <c r="AY1028" t="inlineStr"/>
      <c r="AZ1028" t="inlineStr"/>
      <c r="BA1028" t="inlineStr"/>
      <c r="BB1028" t="inlineStr">
        <is>
          <t>n</t>
        </is>
      </c>
      <c r="BC1028" t="n">
        <v>0</v>
      </c>
      <c r="BD1028" t="inlineStr"/>
      <c r="BE1028" t="inlineStr"/>
      <c r="BF1028" t="inlineStr"/>
      <c r="BG1028" t="inlineStr">
        <is>
          <t>x</t>
        </is>
      </c>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row>
    <row r="1029">
      <c r="A1029" t="b">
        <v>1</v>
      </c>
      <c r="B1029" t="n">
        <v>940</v>
      </c>
      <c r="C1029" t="inlineStr">
        <is>
          <t>L-1532-177606290</t>
        </is>
      </c>
      <c r="D1029" t="inlineStr">
        <is>
          <t>1002571936</t>
        </is>
      </c>
      <c r="E1029" t="inlineStr">
        <is>
          <t>Aal</t>
        </is>
      </c>
      <c r="F1029" t="inlineStr">
        <is>
          <t>https://portal.dnb.de/opac.htm?method=simpleSearch&amp;cqlMode=true&amp;query=idn%3D1002571936</t>
        </is>
      </c>
      <c r="G1029" t="inlineStr">
        <is>
          <t>III 96, 2</t>
        </is>
      </c>
      <c r="H1029" t="inlineStr">
        <is>
          <t>III 96, 2</t>
        </is>
      </c>
      <c r="I1029" t="inlineStr"/>
      <c r="J1029" t="inlineStr"/>
      <c r="K1029" t="inlineStr">
        <is>
          <t>bis 35 cm</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is>
          <t>Br</t>
        </is>
      </c>
      <c r="AB1029" t="inlineStr"/>
      <c r="AC1029" t="inlineStr"/>
      <c r="AD1029" t="inlineStr">
        <is>
          <t>h</t>
        </is>
      </c>
      <c r="AE1029" t="inlineStr"/>
      <c r="AF1029" t="inlineStr"/>
      <c r="AG1029" t="inlineStr"/>
      <c r="AH1029" t="inlineStr"/>
      <c r="AI1029" t="inlineStr"/>
      <c r="AJ1029" t="inlineStr">
        <is>
          <t>Pa</t>
        </is>
      </c>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is>
          <t>nur 110</t>
        </is>
      </c>
      <c r="AY1029" t="inlineStr"/>
      <c r="AZ1029" t="inlineStr"/>
      <c r="BA1029" t="inlineStr"/>
      <c r="BB1029" t="inlineStr">
        <is>
          <t>n</t>
        </is>
      </c>
      <c r="BC1029" t="n">
        <v>0</v>
      </c>
      <c r="BD1029" t="inlineStr"/>
      <c r="BE1029" t="inlineStr">
        <is>
          <t>Gewebe</t>
        </is>
      </c>
      <c r="BF1029" t="inlineStr"/>
      <c r="BG1029" t="inlineStr"/>
      <c r="BH1029" t="inlineStr"/>
      <c r="BI1029" t="inlineStr"/>
      <c r="BJ1029" t="inlineStr"/>
      <c r="BK1029" t="inlineStr">
        <is>
          <t>Schaden ist stabil genug --&gt; belassen; mit Büttenrand</t>
        </is>
      </c>
      <c r="BL1029" t="inlineStr">
        <is>
          <t>x nur 110</t>
        </is>
      </c>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row>
    <row r="1030">
      <c r="A1030" t="b">
        <v>1</v>
      </c>
      <c r="B1030" t="n">
        <v>941</v>
      </c>
      <c r="C1030" t="inlineStr">
        <is>
          <t>L-1521-315334355</t>
        </is>
      </c>
      <c r="D1030" t="inlineStr">
        <is>
          <t>1066876614</t>
        </is>
      </c>
      <c r="E1030" t="inlineStr">
        <is>
          <t>Aaf</t>
        </is>
      </c>
      <c r="F1030" t="inlineStr">
        <is>
          <t>https://portal.dnb.de/opac.htm?method=simpleSearch&amp;cqlMode=true&amp;query=idn%3D1066876614</t>
        </is>
      </c>
      <c r="G1030" t="inlineStr">
        <is>
          <t>III 97, 1</t>
        </is>
      </c>
      <c r="H1030" t="inlineStr">
        <is>
          <t>III 97, 1</t>
        </is>
      </c>
      <c r="I1030" t="inlineStr"/>
      <c r="J1030" t="inlineStr"/>
      <c r="K1030" t="inlineStr">
        <is>
          <t>bis 25 cm</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is>
          <t>Pg</t>
        </is>
      </c>
      <c r="AB1030" t="inlineStr"/>
      <c r="AC1030" t="inlineStr">
        <is>
          <t>x</t>
        </is>
      </c>
      <c r="AD1030" t="inlineStr">
        <is>
          <t>h/E</t>
        </is>
      </c>
      <c r="AE1030" t="inlineStr"/>
      <c r="AF1030" t="inlineStr"/>
      <c r="AG1030" t="inlineStr"/>
      <c r="AH1030" t="inlineStr"/>
      <c r="AI1030" t="inlineStr"/>
      <c r="AJ1030" t="inlineStr">
        <is>
          <t>Pa</t>
        </is>
      </c>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is>
          <t>80</t>
        </is>
      </c>
      <c r="AY1030" t="inlineStr"/>
      <c r="AZ1030" t="inlineStr"/>
      <c r="BA1030" t="inlineStr"/>
      <c r="BB1030" t="inlineStr">
        <is>
          <t>n</t>
        </is>
      </c>
      <c r="BC1030" t="n">
        <v>0</v>
      </c>
      <c r="BD1030" t="inlineStr"/>
      <c r="BE1030" t="inlineStr">
        <is>
          <t>Gewebe</t>
        </is>
      </c>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row>
    <row r="1031">
      <c r="A1031" t="b">
        <v>1</v>
      </c>
      <c r="B1031" t="n">
        <v>942</v>
      </c>
      <c r="C1031" t="inlineStr">
        <is>
          <t>L-1518-315462760</t>
        </is>
      </c>
      <c r="D1031" t="inlineStr">
        <is>
          <t>1066934762</t>
        </is>
      </c>
      <c r="E1031" t="inlineStr">
        <is>
          <t>Aa</t>
        </is>
      </c>
      <c r="F1031" t="inlineStr">
        <is>
          <t>https://portal.dnb.de/opac.htm?method=simpleSearch&amp;cqlMode=true&amp;query=idn%3D1066934762</t>
        </is>
      </c>
      <c r="G1031" t="inlineStr">
        <is>
          <t>III 98, 1</t>
        </is>
      </c>
      <c r="H1031" t="inlineStr">
        <is>
          <t>III 98, 1</t>
        </is>
      </c>
      <c r="I1031" t="inlineStr"/>
      <c r="J1031" t="inlineStr"/>
      <c r="K1031" t="inlineStr">
        <is>
          <t>bis 35 cm</t>
        </is>
      </c>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is>
          <t>G</t>
        </is>
      </c>
      <c r="AB1031" t="inlineStr">
        <is>
          <t>x</t>
        </is>
      </c>
      <c r="AC1031" t="inlineStr"/>
      <c r="AD1031" t="inlineStr">
        <is>
          <t>h/E</t>
        </is>
      </c>
      <c r="AE1031" t="inlineStr"/>
      <c r="AF1031" t="inlineStr"/>
      <c r="AG1031" t="inlineStr"/>
      <c r="AH1031" t="inlineStr"/>
      <c r="AI1031" t="inlineStr"/>
      <c r="AJ1031" t="inlineStr">
        <is>
          <t>Pa</t>
        </is>
      </c>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is>
          <t>max 110</t>
        </is>
      </c>
      <c r="AY1031" t="inlineStr"/>
      <c r="AZ1031" t="inlineStr"/>
      <c r="BA1031" t="inlineStr"/>
      <c r="BB1031" t="inlineStr">
        <is>
          <t>ja vor</t>
        </is>
      </c>
      <c r="BC1031" t="n">
        <v>2</v>
      </c>
      <c r="BD1031" t="inlineStr"/>
      <c r="BE1031" t="inlineStr"/>
      <c r="BF1031" t="inlineStr"/>
      <c r="BG1031" t="inlineStr">
        <is>
          <t>x</t>
        </is>
      </c>
      <c r="BH1031" t="inlineStr"/>
      <c r="BI1031" t="inlineStr"/>
      <c r="BJ1031" t="inlineStr"/>
      <c r="BK1031" t="inlineStr"/>
      <c r="BL1031" t="inlineStr"/>
      <c r="BM1031" t="inlineStr"/>
      <c r="BN1031" t="inlineStr"/>
      <c r="BO1031" t="inlineStr"/>
      <c r="BP1031" t="inlineStr">
        <is>
          <t>x</t>
        </is>
      </c>
      <c r="BQ1031" t="inlineStr"/>
      <c r="BR1031" t="inlineStr">
        <is>
          <t>v</t>
        </is>
      </c>
      <c r="BS1031" t="inlineStr"/>
      <c r="BT1031" t="inlineStr"/>
      <c r="BU1031" t="inlineStr"/>
      <c r="BV1031" t="inlineStr"/>
      <c r="BW1031" t="inlineStr"/>
      <c r="BX1031" t="inlineStr"/>
      <c r="BY1031" t="inlineStr"/>
      <c r="BZ1031" t="inlineStr"/>
      <c r="CA1031" t="n">
        <v>2</v>
      </c>
      <c r="CB1031" t="inlineStr">
        <is>
          <t>Gelenk vorn ganz durchtrennen?, mit JP+Gewebe unterlegen</t>
        </is>
      </c>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row>
    <row r="1032">
      <c r="A1032" t="b">
        <v>1</v>
      </c>
      <c r="B1032" t="n">
        <v>1207</v>
      </c>
      <c r="C1032" t="inlineStr">
        <is>
          <t>L-1558-154381950</t>
        </is>
      </c>
      <c r="D1032" t="inlineStr">
        <is>
          <t>994053215</t>
        </is>
      </c>
      <c r="E1032" t="inlineStr">
        <is>
          <t>Aal</t>
        </is>
      </c>
      <c r="F1032" t="inlineStr">
        <is>
          <t>https://portal.dnb.de/opac.htm?method=simpleSearch&amp;cqlMode=true&amp;query=idn%3D994053215</t>
        </is>
      </c>
      <c r="G1032" t="inlineStr">
        <is>
          <t>III 99 D, 1</t>
        </is>
      </c>
      <c r="H1032" t="inlineStr">
        <is>
          <t>III 99 D, 1</t>
        </is>
      </c>
      <c r="I1032" t="inlineStr"/>
      <c r="J1032" t="inlineStr"/>
      <c r="K1032" t="inlineStr">
        <is>
          <t>bis 25 cm</t>
        </is>
      </c>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is>
          <t>x</t>
        </is>
      </c>
      <c r="AA1032" t="inlineStr">
        <is>
          <t>Pg</t>
        </is>
      </c>
      <c r="AB1032" t="inlineStr"/>
      <c r="AC1032" t="inlineStr">
        <is>
          <t>x</t>
        </is>
      </c>
      <c r="AD1032" t="inlineStr">
        <is>
          <t>h</t>
        </is>
      </c>
      <c r="AE1032" t="inlineStr"/>
      <c r="AF1032" t="inlineStr"/>
      <c r="AG1032" t="inlineStr"/>
      <c r="AH1032" t="inlineStr"/>
      <c r="AI1032" t="inlineStr"/>
      <c r="AJ1032" t="inlineStr">
        <is>
          <t>Pa</t>
        </is>
      </c>
      <c r="AK1032" t="inlineStr"/>
      <c r="AL1032" t="inlineStr"/>
      <c r="AM1032" t="inlineStr"/>
      <c r="AN1032" t="inlineStr"/>
      <c r="AO1032" t="inlineStr"/>
      <c r="AP1032" t="inlineStr"/>
      <c r="AQ1032" t="inlineStr"/>
      <c r="AR1032" t="inlineStr"/>
      <c r="AS1032" t="inlineStr"/>
      <c r="AT1032" t="inlineStr"/>
      <c r="AU1032" t="inlineStr"/>
      <c r="AV1032" t="n">
        <v>4</v>
      </c>
      <c r="AW1032" t="inlineStr"/>
      <c r="AX1032" t="inlineStr">
        <is>
          <t>max 110</t>
        </is>
      </c>
      <c r="AY1032" t="inlineStr"/>
      <c r="AZ1032" t="inlineStr"/>
      <c r="BA1032" t="inlineStr"/>
      <c r="BB1032" t="inlineStr">
        <is>
          <t>n</t>
        </is>
      </c>
      <c r="BC1032" t="n">
        <v>0</v>
      </c>
      <c r="BD1032" t="inlineStr"/>
      <c r="BE1032" t="inlineStr">
        <is>
          <t>Gewebe</t>
        </is>
      </c>
      <c r="BF1032" t="inlineStr"/>
      <c r="BG1032" t="inlineStr"/>
      <c r="BH1032" t="inlineStr"/>
      <c r="BI1032" t="inlineStr"/>
      <c r="BJ1032" t="inlineStr"/>
      <c r="BK1032" t="inlineStr">
        <is>
          <t>Flexibler Perg.bd. mit Klappe (Kopert)</t>
        </is>
      </c>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row>
    <row r="1033">
      <c r="A1033" t="b">
        <v>1</v>
      </c>
      <c r="B1033" t="n">
        <v>943</v>
      </c>
      <c r="C1033" t="inlineStr">
        <is>
          <t>L-1522-315326115</t>
        </is>
      </c>
      <c r="D1033" t="inlineStr">
        <is>
          <t>1066867941</t>
        </is>
      </c>
      <c r="E1033" t="inlineStr">
        <is>
          <t>AaB</t>
        </is>
      </c>
      <c r="F1033" t="inlineStr">
        <is>
          <t>https://portal.dnb.de/opac.htm?method=simpleSearch&amp;cqlMode=true&amp;query=idn%3D1066867941</t>
        </is>
      </c>
      <c r="G1033" t="inlineStr">
        <is>
          <t>III 99, 1</t>
        </is>
      </c>
      <c r="H1033" t="inlineStr">
        <is>
          <t>III 99, 1</t>
        </is>
      </c>
      <c r="I1033" t="inlineStr"/>
      <c r="J1033" t="inlineStr"/>
      <c r="K1033" t="inlineStr">
        <is>
          <t>bis 25 cm</t>
        </is>
      </c>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is>
          <t>G</t>
        </is>
      </c>
      <c r="AB1033" t="inlineStr">
        <is>
          <t>x</t>
        </is>
      </c>
      <c r="AC1033" t="inlineStr"/>
      <c r="AD1033" t="inlineStr">
        <is>
          <t>h/E</t>
        </is>
      </c>
      <c r="AE1033" t="inlineStr"/>
      <c r="AF1033" t="inlineStr"/>
      <c r="AG1033" t="inlineStr"/>
      <c r="AH1033" t="inlineStr"/>
      <c r="AI1033" t="inlineStr"/>
      <c r="AJ1033" t="inlineStr">
        <is>
          <t>Pa</t>
        </is>
      </c>
      <c r="AK1033" t="inlineStr">
        <is>
          <t>x</t>
        </is>
      </c>
      <c r="AL1033" t="inlineStr"/>
      <c r="AM1033" t="inlineStr"/>
      <c r="AN1033" t="inlineStr"/>
      <c r="AO1033" t="inlineStr"/>
      <c r="AP1033" t="inlineStr"/>
      <c r="AQ1033" t="inlineStr"/>
      <c r="AR1033" t="inlineStr"/>
      <c r="AS1033" t="inlineStr"/>
      <c r="AT1033" t="inlineStr"/>
      <c r="AU1033" t="inlineStr"/>
      <c r="AV1033" t="inlineStr"/>
      <c r="AW1033" t="inlineStr"/>
      <c r="AX1033" t="inlineStr">
        <is>
          <t>110</t>
        </is>
      </c>
      <c r="AY1033" t="inlineStr"/>
      <c r="AZ1033" t="inlineStr"/>
      <c r="BA1033" t="inlineStr"/>
      <c r="BB1033" t="inlineStr">
        <is>
          <t>n</t>
        </is>
      </c>
      <c r="BC1033" t="n">
        <v>0</v>
      </c>
      <c r="BD1033" t="inlineStr"/>
      <c r="BE1033" t="inlineStr"/>
      <c r="BF1033" t="inlineStr"/>
      <c r="BG1033" t="inlineStr">
        <is>
          <t>x</t>
        </is>
      </c>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row>
    <row r="1034">
      <c r="A1034" t="b">
        <v>1</v>
      </c>
      <c r="B1034" t="n">
        <v>944</v>
      </c>
      <c r="C1034" t="inlineStr">
        <is>
          <t>L-1534-315492589</t>
        </is>
      </c>
      <c r="D1034" t="inlineStr">
        <is>
          <t>1066962189</t>
        </is>
      </c>
      <c r="E1034" t="inlineStr">
        <is>
          <t>Aaf</t>
        </is>
      </c>
      <c r="F1034" t="inlineStr">
        <is>
          <t>https://portal.dnb.de/opac.htm?method=simpleSearch&amp;cqlMode=true&amp;query=idn%3D1066962189</t>
        </is>
      </c>
      <c r="G1034" t="inlineStr">
        <is>
          <t>III 99, 2</t>
        </is>
      </c>
      <c r="H1034" t="inlineStr">
        <is>
          <t>III 99, 2</t>
        </is>
      </c>
      <c r="I1034" t="inlineStr"/>
      <c r="J1034" t="inlineStr"/>
      <c r="K1034" t="inlineStr">
        <is>
          <t>bis 25 cm</t>
        </is>
      </c>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is>
          <t>G</t>
        </is>
      </c>
      <c r="AB1034" t="inlineStr">
        <is>
          <t>x</t>
        </is>
      </c>
      <c r="AC1034" t="inlineStr"/>
      <c r="AD1034" t="inlineStr">
        <is>
          <t>h/E</t>
        </is>
      </c>
      <c r="AE1034" t="inlineStr"/>
      <c r="AF1034" t="inlineStr"/>
      <c r="AG1034" t="inlineStr"/>
      <c r="AH1034" t="inlineStr"/>
      <c r="AI1034" t="inlineStr"/>
      <c r="AJ1034" t="inlineStr">
        <is>
          <t>Pa</t>
        </is>
      </c>
      <c r="AK1034" t="inlineStr">
        <is>
          <t>x</t>
        </is>
      </c>
      <c r="AL1034" t="inlineStr"/>
      <c r="AM1034" t="inlineStr"/>
      <c r="AN1034" t="inlineStr"/>
      <c r="AO1034" t="inlineStr"/>
      <c r="AP1034" t="inlineStr"/>
      <c r="AQ1034" t="inlineStr"/>
      <c r="AR1034" t="inlineStr"/>
      <c r="AS1034" t="inlineStr"/>
      <c r="AT1034" t="inlineStr"/>
      <c r="AU1034" t="inlineStr"/>
      <c r="AV1034" t="inlineStr"/>
      <c r="AW1034" t="inlineStr"/>
      <c r="AX1034" t="inlineStr">
        <is>
          <t>110</t>
        </is>
      </c>
      <c r="AY1034" t="inlineStr"/>
      <c r="AZ1034" t="inlineStr"/>
      <c r="BA1034" t="inlineStr"/>
      <c r="BB1034" t="inlineStr">
        <is>
          <t>n</t>
        </is>
      </c>
      <c r="BC1034" t="n">
        <v>0</v>
      </c>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row>
    <row r="1035">
      <c r="A1035" t="b">
        <v>1</v>
      </c>
      <c r="B1035" t="n">
        <v>945</v>
      </c>
      <c r="C1035" t="inlineStr">
        <is>
          <t>L-9999-406966141</t>
        </is>
      </c>
      <c r="D1035" t="inlineStr">
        <is>
          <t>1132648823</t>
        </is>
      </c>
      <c r="E1035" t="inlineStr">
        <is>
          <t>Af</t>
        </is>
      </c>
      <c r="F1035" t="inlineStr">
        <is>
          <t>https://portal.dnb.de/opac.htm?method=simpleSearch&amp;cqlMode=true&amp;query=idn%3D1132648823</t>
        </is>
      </c>
      <c r="G1035" t="inlineStr">
        <is>
          <t>III 99, 3</t>
        </is>
      </c>
      <c r="H1035" t="inlineStr">
        <is>
          <t>III 99, 3</t>
        </is>
      </c>
      <c r="I1035" t="inlineStr"/>
      <c r="J1035" t="inlineStr"/>
      <c r="K1035" t="inlineStr">
        <is>
          <t>bis 35 cm</t>
        </is>
      </c>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is>
          <t>HD</t>
        </is>
      </c>
      <c r="AB1035" t="inlineStr">
        <is>
          <t>x</t>
        </is>
      </c>
      <c r="AC1035" t="inlineStr"/>
      <c r="AD1035" t="inlineStr">
        <is>
          <t>f</t>
        </is>
      </c>
      <c r="AE1035" t="inlineStr"/>
      <c r="AF1035" t="inlineStr"/>
      <c r="AG1035" t="inlineStr"/>
      <c r="AH1035" t="inlineStr"/>
      <c r="AI1035" t="inlineStr"/>
      <c r="AJ1035" t="inlineStr">
        <is>
          <t>Pa</t>
        </is>
      </c>
      <c r="AK1035" t="inlineStr"/>
      <c r="AL1035" t="inlineStr"/>
      <c r="AM1035" t="inlineStr"/>
      <c r="AN1035" t="inlineStr"/>
      <c r="AO1035" t="inlineStr"/>
      <c r="AP1035" t="inlineStr"/>
      <c r="AQ1035" t="inlineStr"/>
      <c r="AR1035" t="inlineStr"/>
      <c r="AS1035" t="inlineStr"/>
      <c r="AT1035" t="inlineStr"/>
      <c r="AU1035" t="inlineStr"/>
      <c r="AV1035" t="n">
        <v>4</v>
      </c>
      <c r="AW1035" t="inlineStr">
        <is>
          <t>x</t>
        </is>
      </c>
      <c r="AX1035" t="inlineStr">
        <is>
          <t>60</t>
        </is>
      </c>
      <c r="AY1035" t="inlineStr"/>
      <c r="AZ1035" t="inlineStr"/>
      <c r="BA1035" t="inlineStr"/>
      <c r="BB1035" t="inlineStr">
        <is>
          <t>ja vor</t>
        </is>
      </c>
      <c r="BC1035" t="n">
        <v>3</v>
      </c>
      <c r="BD1035" t="inlineStr"/>
      <c r="BE1035" t="inlineStr"/>
      <c r="BF1035" t="inlineStr"/>
      <c r="BG1035" t="inlineStr">
        <is>
          <t>x</t>
        </is>
      </c>
      <c r="BH1035" t="inlineStr"/>
      <c r="BI1035" t="inlineStr"/>
      <c r="BJ1035" t="inlineStr"/>
      <c r="BK1035" t="inlineStr">
        <is>
          <t>Schaden am Einband ist stabil genug</t>
        </is>
      </c>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is>
          <t>x</t>
        </is>
      </c>
      <c r="CM1035" t="inlineStr"/>
      <c r="CN1035" t="inlineStr"/>
      <c r="CO1035" t="inlineStr"/>
      <c r="CP1035" t="inlineStr"/>
      <c r="CQ1035" t="inlineStr"/>
      <c r="CR1035" t="inlineStr"/>
      <c r="CS1035" t="inlineStr"/>
      <c r="CT1035" t="n">
        <v>3</v>
      </c>
      <c r="CU1035" t="inlineStr">
        <is>
          <t>ca. mittig des BB am Fuß immer wieder Risse; Schaden am Einband belassen (ist m.E. stabil genug)</t>
        </is>
      </c>
    </row>
    <row r="1036">
      <c r="A1036" t="b">
        <v>1</v>
      </c>
      <c r="B1036" t="n">
        <v>946</v>
      </c>
      <c r="C1036" t="inlineStr">
        <is>
          <t>L-9999-40696615X</t>
        </is>
      </c>
      <c r="D1036" t="inlineStr">
        <is>
          <t>1132648831</t>
        </is>
      </c>
      <c r="E1036" t="inlineStr">
        <is>
          <t>Af</t>
        </is>
      </c>
      <c r="F1036" t="inlineStr">
        <is>
          <t>https://portal.dnb.de/opac.htm?method=simpleSearch&amp;cqlMode=true&amp;query=idn%3D1132648831</t>
        </is>
      </c>
      <c r="G1036" t="inlineStr">
        <is>
          <t>III 99, 3 (angebunden)</t>
        </is>
      </c>
      <c r="H1036" t="inlineStr">
        <is>
          <t>III 99, 3</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n">
        <v>0</v>
      </c>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row>
    <row r="1037">
      <c r="A1037" t="b">
        <v>1</v>
      </c>
      <c r="B1037" t="n">
        <v>947</v>
      </c>
      <c r="C1037" t="inlineStr">
        <is>
          <t>L-9999-406966168</t>
        </is>
      </c>
      <c r="D1037" t="inlineStr">
        <is>
          <t>113264884X</t>
        </is>
      </c>
      <c r="E1037" t="inlineStr">
        <is>
          <t>Af</t>
        </is>
      </c>
      <c r="F1037" t="inlineStr">
        <is>
          <t>https://portal.dnb.de/opac.htm?method=simpleSearch&amp;cqlMode=true&amp;query=idn%3D113264884X</t>
        </is>
      </c>
      <c r="G1037" t="inlineStr">
        <is>
          <t>III 99, 3 (angebunden)</t>
        </is>
      </c>
      <c r="H1037" t="inlineStr">
        <is>
          <t>III 99, 3</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n">
        <v>0</v>
      </c>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row>
    <row r="1038">
      <c r="A1038" t="b">
        <v>1</v>
      </c>
      <c r="B1038" t="n">
        <v>948</v>
      </c>
      <c r="C1038" t="inlineStr">
        <is>
          <t>L-1546-315462531</t>
        </is>
      </c>
      <c r="D1038" t="inlineStr">
        <is>
          <t>1066934541</t>
        </is>
      </c>
      <c r="E1038" t="inlineStr">
        <is>
          <t>Aaf</t>
        </is>
      </c>
      <c r="F1038" t="inlineStr">
        <is>
          <t>https://portal.dnb.de/opac.htm?method=simpleSearch&amp;cqlMode=true&amp;query=idn%3D1066934541</t>
        </is>
      </c>
      <c r="G1038" t="inlineStr">
        <is>
          <t>III 100, 1</t>
        </is>
      </c>
      <c r="H1038" t="inlineStr">
        <is>
          <t>III 100, 1</t>
        </is>
      </c>
      <c r="I1038" t="inlineStr"/>
      <c r="J1038" t="inlineStr"/>
      <c r="K1038" t="inlineStr">
        <is>
          <t>bis 25 cm</t>
        </is>
      </c>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is>
          <t>G</t>
        </is>
      </c>
      <c r="AB1038" t="inlineStr">
        <is>
          <t>x</t>
        </is>
      </c>
      <c r="AC1038" t="inlineStr"/>
      <c r="AD1038" t="inlineStr">
        <is>
          <t>h/E</t>
        </is>
      </c>
      <c r="AE1038" t="inlineStr"/>
      <c r="AF1038" t="inlineStr"/>
      <c r="AG1038" t="inlineStr"/>
      <c r="AH1038" t="inlineStr"/>
      <c r="AI1038" t="inlineStr"/>
      <c r="AJ1038" t="inlineStr">
        <is>
          <t>Pa</t>
        </is>
      </c>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is>
          <t>110</t>
        </is>
      </c>
      <c r="AY1038" t="inlineStr"/>
      <c r="AZ1038" t="inlineStr"/>
      <c r="BA1038" t="inlineStr"/>
      <c r="BB1038" t="inlineStr">
        <is>
          <t>n</t>
        </is>
      </c>
      <c r="BC1038" t="n">
        <v>0</v>
      </c>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row>
    <row r="1039">
      <c r="A1039" t="b">
        <v>1</v>
      </c>
      <c r="B1039" t="n">
        <v>949</v>
      </c>
      <c r="C1039" t="inlineStr">
        <is>
          <t>L-1501-315293942</t>
        </is>
      </c>
      <c r="D1039" t="inlineStr">
        <is>
          <t>1066834091</t>
        </is>
      </c>
      <c r="E1039" t="inlineStr">
        <is>
          <t>Aaf</t>
        </is>
      </c>
      <c r="F1039" t="inlineStr">
        <is>
          <t>https://portal.dnb.de/opac.htm?method=simpleSearch&amp;cqlMode=true&amp;query=idn%3D1066834091</t>
        </is>
      </c>
      <c r="G1039" t="inlineStr">
        <is>
          <t>III 101, 1</t>
        </is>
      </c>
      <c r="H1039" t="inlineStr">
        <is>
          <t>III 101, 1</t>
        </is>
      </c>
      <c r="I1039" t="inlineStr"/>
      <c r="J1039" t="inlineStr"/>
      <c r="K1039" t="inlineStr">
        <is>
          <t>bis 25 cm</t>
        </is>
      </c>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is>
          <t>L</t>
        </is>
      </c>
      <c r="AB1039" t="inlineStr"/>
      <c r="AC1039" t="inlineStr"/>
      <c r="AD1039" t="inlineStr">
        <is>
          <t>f/V</t>
        </is>
      </c>
      <c r="AE1039" t="inlineStr"/>
      <c r="AF1039" t="inlineStr"/>
      <c r="AG1039" t="inlineStr"/>
      <c r="AH1039" t="inlineStr"/>
      <c r="AI1039" t="inlineStr"/>
      <c r="AJ1039" t="inlineStr">
        <is>
          <t>Pa</t>
        </is>
      </c>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is>
          <t>110</t>
        </is>
      </c>
      <c r="AY1039" t="inlineStr"/>
      <c r="AZ1039" t="inlineStr"/>
      <c r="BA1039" t="inlineStr"/>
      <c r="BB1039" t="inlineStr">
        <is>
          <t>n</t>
        </is>
      </c>
      <c r="BC1039" t="n">
        <v>0</v>
      </c>
      <c r="BD1039" t="inlineStr"/>
      <c r="BE1039" t="inlineStr">
        <is>
          <t>Halbgewebe mit Papier</t>
        </is>
      </c>
      <c r="BF1039" t="inlineStr"/>
      <c r="BG1039" t="inlineStr"/>
      <c r="BH1039" t="inlineStr"/>
      <c r="BI1039" t="inlineStr"/>
      <c r="BJ1039" t="inlineStr"/>
      <c r="BK1039" t="inlineStr">
        <is>
          <t>Aldine</t>
        </is>
      </c>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row>
    <row r="1040">
      <c r="A1040" t="b">
        <v>1</v>
      </c>
      <c r="B1040" t="n">
        <v>950</v>
      </c>
      <c r="C1040" t="inlineStr">
        <is>
          <t>L-1503-315463260</t>
        </is>
      </c>
      <c r="D1040" t="inlineStr">
        <is>
          <t>1066935297</t>
        </is>
      </c>
      <c r="E1040" t="inlineStr">
        <is>
          <t>Aaf</t>
        </is>
      </c>
      <c r="F1040" t="inlineStr">
        <is>
          <t>https://portal.dnb.de/opac.htm?method=simpleSearch&amp;cqlMode=true&amp;query=idn%3D1066935297</t>
        </is>
      </c>
      <c r="G1040" t="inlineStr">
        <is>
          <t>III 101, 2</t>
        </is>
      </c>
      <c r="H1040" t="inlineStr">
        <is>
          <t>III 101, 2</t>
        </is>
      </c>
      <c r="I1040" t="inlineStr"/>
      <c r="J1040" t="inlineStr"/>
      <c r="K1040" t="inlineStr">
        <is>
          <t>bis 25 cm</t>
        </is>
      </c>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is>
          <t>HD</t>
        </is>
      </c>
      <c r="AB1040" t="inlineStr"/>
      <c r="AC1040" t="inlineStr">
        <is>
          <t>x</t>
        </is>
      </c>
      <c r="AD1040" t="inlineStr">
        <is>
          <t>f</t>
        </is>
      </c>
      <c r="AE1040" t="inlineStr"/>
      <c r="AF1040" t="inlineStr"/>
      <c r="AG1040" t="inlineStr"/>
      <c r="AH1040" t="inlineStr"/>
      <c r="AI1040" t="inlineStr"/>
      <c r="AJ1040" t="inlineStr">
        <is>
          <t>Pa</t>
        </is>
      </c>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is>
          <t>80</t>
        </is>
      </c>
      <c r="AY1040" t="inlineStr"/>
      <c r="AZ1040" t="inlineStr"/>
      <c r="BA1040" t="inlineStr"/>
      <c r="BB1040" t="inlineStr">
        <is>
          <t>n</t>
        </is>
      </c>
      <c r="BC1040" t="n">
        <v>0</v>
      </c>
      <c r="BD1040" t="inlineStr"/>
      <c r="BE1040" t="inlineStr">
        <is>
          <t>Gewebe</t>
        </is>
      </c>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row>
    <row r="1041">
      <c r="A1041" t="b">
        <v>0</v>
      </c>
      <c r="B1041" t="n">
        <v>1002</v>
      </c>
      <c r="C1041" t="inlineStr">
        <is>
          <t>L-1512-315463279</t>
        </is>
      </c>
      <c r="D1041" t="inlineStr">
        <is>
          <t>1066935300</t>
        </is>
      </c>
      <c r="E1041" t="inlineStr">
        <is>
          <t>Aaf</t>
        </is>
      </c>
      <c r="F1041" t="inlineStr">
        <is>
          <t>https://portal.dnb.de/opac.htm?method=simpleSearch&amp;cqlMode=true&amp;query=idn%3D1066935300</t>
        </is>
      </c>
      <c r="G1041" t="inlineStr">
        <is>
          <t>III 101, 2 a</t>
        </is>
      </c>
      <c r="H1041" t="inlineStr">
        <is>
          <t>III 101, 2 a</t>
        </is>
      </c>
      <c r="I1041" t="inlineStr"/>
      <c r="J1041" t="inlineStr"/>
      <c r="K1041" t="inlineStr">
        <is>
          <t>bis 25 cm</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is>
          <t>HL</t>
        </is>
      </c>
      <c r="AB1041" t="inlineStr"/>
      <c r="AC1041" t="inlineStr">
        <is>
          <t>x</t>
        </is>
      </c>
      <c r="AD1041" t="inlineStr">
        <is>
          <t>f/V</t>
        </is>
      </c>
      <c r="AE1041" t="inlineStr"/>
      <c r="AF1041" t="inlineStr"/>
      <c r="AG1041" t="inlineStr"/>
      <c r="AH1041" t="inlineStr"/>
      <c r="AI1041" t="inlineStr"/>
      <c r="AJ1041" t="inlineStr">
        <is>
          <t>Pa</t>
        </is>
      </c>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is>
          <t>max 110</t>
        </is>
      </c>
      <c r="AY1041" t="inlineStr"/>
      <c r="AZ1041" t="inlineStr"/>
      <c r="BA1041" t="inlineStr"/>
      <c r="BB1041" t="inlineStr">
        <is>
          <t>n</t>
        </is>
      </c>
      <c r="BC1041" t="n">
        <v>0</v>
      </c>
      <c r="BD1041" t="inlineStr"/>
      <c r="BE1041" t="inlineStr">
        <is>
          <t>Gewebe</t>
        </is>
      </c>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row>
    <row r="1042">
      <c r="A1042" t="b">
        <v>1</v>
      </c>
      <c r="B1042" t="n">
        <v>1003</v>
      </c>
      <c r="C1042" t="inlineStr">
        <is>
          <t>L-1512-166255823</t>
        </is>
      </c>
      <c r="D1042" t="inlineStr">
        <is>
          <t>998469998</t>
        </is>
      </c>
      <c r="E1042" t="inlineStr">
        <is>
          <t>Aal</t>
        </is>
      </c>
      <c r="F1042" t="inlineStr">
        <is>
          <t>https://portal.dnb.de/opac.htm?method=simpleSearch&amp;cqlMode=true&amp;query=idn%3D998469998</t>
        </is>
      </c>
      <c r="G1042" t="inlineStr">
        <is>
          <t>III 101, 2 a</t>
        </is>
      </c>
      <c r="H1042" t="inlineStr">
        <is>
          <t>III 101, 2a</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n">
        <v>0</v>
      </c>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row>
    <row r="1043">
      <c r="A1043" t="b">
        <v>1</v>
      </c>
      <c r="B1043" t="n">
        <v>1004</v>
      </c>
      <c r="C1043" t="inlineStr">
        <is>
          <t>L-1502-169491854</t>
        </is>
      </c>
      <c r="D1043" t="inlineStr">
        <is>
          <t>999810626</t>
        </is>
      </c>
      <c r="E1043" t="inlineStr">
        <is>
          <t>Afl</t>
        </is>
      </c>
      <c r="F1043" t="inlineStr">
        <is>
          <t>https://portal.dnb.de/opac.htm?method=simpleSearch&amp;cqlMode=true&amp;query=idn%3D999810626</t>
        </is>
      </c>
      <c r="G1043" t="inlineStr">
        <is>
          <t>III 101, 2 b</t>
        </is>
      </c>
      <c r="H1043" t="inlineStr">
        <is>
          <t>III 101, 2b</t>
        </is>
      </c>
      <c r="I1043" t="inlineStr"/>
      <c r="J1043" t="inlineStr"/>
      <c r="K1043" t="inlineStr">
        <is>
          <t>bis 25 cm</t>
        </is>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is>
          <t>L</t>
        </is>
      </c>
      <c r="AB1043" t="inlineStr"/>
      <c r="AC1043" t="inlineStr">
        <is>
          <t>x</t>
        </is>
      </c>
      <c r="AD1043" t="inlineStr">
        <is>
          <t>f</t>
        </is>
      </c>
      <c r="AE1043" t="inlineStr"/>
      <c r="AF1043" t="inlineStr"/>
      <c r="AG1043" t="inlineStr"/>
      <c r="AH1043" t="inlineStr"/>
      <c r="AI1043" t="inlineStr"/>
      <c r="AJ1043" t="inlineStr">
        <is>
          <t>Pa</t>
        </is>
      </c>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is>
          <t>45</t>
        </is>
      </c>
      <c r="AY1043" t="inlineStr"/>
      <c r="AZ1043" t="inlineStr"/>
      <c r="BA1043" t="inlineStr"/>
      <c r="BB1043" t="inlineStr">
        <is>
          <t>n</t>
        </is>
      </c>
      <c r="BC1043" t="n">
        <v>0</v>
      </c>
      <c r="BD1043" t="inlineStr"/>
      <c r="BE1043" t="inlineStr">
        <is>
          <t>Gewebe</t>
        </is>
      </c>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row>
    <row r="1044">
      <c r="A1044" t="b">
        <v>1</v>
      </c>
      <c r="B1044" t="n">
        <v>1005</v>
      </c>
      <c r="C1044" t="inlineStr">
        <is>
          <t>L-1516-315195681</t>
        </is>
      </c>
      <c r="D1044" t="inlineStr">
        <is>
          <t>1066773343</t>
        </is>
      </c>
      <c r="E1044" t="inlineStr">
        <is>
          <t>Af</t>
        </is>
      </c>
      <c r="F1044" t="inlineStr">
        <is>
          <t>https://portal.dnb.de/opac.htm?method=simpleSearch&amp;cqlMode=true&amp;query=idn%3D1066773343</t>
        </is>
      </c>
      <c r="G1044" t="inlineStr">
        <is>
          <t>III 101, 2 c</t>
        </is>
      </c>
      <c r="H1044" t="inlineStr">
        <is>
          <t>III 101, 2 c</t>
        </is>
      </c>
      <c r="I1044" t="inlineStr"/>
      <c r="J1044" t="inlineStr"/>
      <c r="K1044" t="inlineStr">
        <is>
          <t>bis 25 cm</t>
        </is>
      </c>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is>
          <t>L</t>
        </is>
      </c>
      <c r="AB1044" t="inlineStr"/>
      <c r="AC1044" t="inlineStr"/>
      <c r="AD1044" t="inlineStr">
        <is>
          <t>f</t>
        </is>
      </c>
      <c r="AE1044" t="inlineStr"/>
      <c r="AF1044" t="inlineStr"/>
      <c r="AG1044" t="inlineStr"/>
      <c r="AH1044" t="inlineStr"/>
      <c r="AI1044" t="inlineStr"/>
      <c r="AJ1044" t="inlineStr">
        <is>
          <t>Pa</t>
        </is>
      </c>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is>
          <t>45</t>
        </is>
      </c>
      <c r="AY1044" t="inlineStr"/>
      <c r="AZ1044" t="inlineStr"/>
      <c r="BA1044" t="inlineStr"/>
      <c r="BB1044" t="inlineStr">
        <is>
          <t>ja vor</t>
        </is>
      </c>
      <c r="BC1044" t="n">
        <v>2.5</v>
      </c>
      <c r="BD1044" t="inlineStr"/>
      <c r="BE1044" t="inlineStr">
        <is>
          <t>Halbgewebe mit Papier</t>
        </is>
      </c>
      <c r="BF1044" t="inlineStr"/>
      <c r="BG1044" t="inlineStr"/>
      <c r="BH1044" t="inlineStr"/>
      <c r="BI1044" t="inlineStr"/>
      <c r="BJ1044" t="inlineStr"/>
      <c r="BK1044" t="inlineStr"/>
      <c r="BL1044" t="inlineStr"/>
      <c r="BM1044" t="inlineStr"/>
      <c r="BN1044" t="inlineStr"/>
      <c r="BO1044" t="inlineStr">
        <is>
          <t>x</t>
        </is>
      </c>
      <c r="BP1044" t="inlineStr">
        <is>
          <t>x</t>
        </is>
      </c>
      <c r="BQ1044" t="inlineStr"/>
      <c r="BR1044" t="inlineStr">
        <is>
          <t>h</t>
        </is>
      </c>
      <c r="BS1044" t="inlineStr"/>
      <c r="BT1044" t="inlineStr"/>
      <c r="BU1044" t="inlineStr"/>
      <c r="BV1044" t="inlineStr"/>
      <c r="BW1044" t="inlineStr">
        <is>
          <t>x</t>
        </is>
      </c>
      <c r="BX1044" t="inlineStr"/>
      <c r="BY1044" t="inlineStr"/>
      <c r="BZ1044" t="inlineStr"/>
      <c r="CA1044" t="n">
        <v>1.5</v>
      </c>
      <c r="CB1044" t="inlineStr">
        <is>
          <t>Ecken festigen, Gelenk hinten überfangen</t>
        </is>
      </c>
      <c r="CC1044" t="inlineStr"/>
      <c r="CD1044" t="inlineStr"/>
      <c r="CE1044" t="inlineStr"/>
      <c r="CF1044" t="inlineStr"/>
      <c r="CG1044" t="inlineStr">
        <is>
          <t>x</t>
        </is>
      </c>
      <c r="CH1044" t="inlineStr"/>
      <c r="CI1044" t="inlineStr"/>
      <c r="CJ1044" t="inlineStr"/>
      <c r="CK1044" t="inlineStr"/>
      <c r="CL1044" t="inlineStr"/>
      <c r="CM1044" t="inlineStr"/>
      <c r="CN1044" t="inlineStr"/>
      <c r="CO1044" t="inlineStr"/>
      <c r="CP1044" t="inlineStr"/>
      <c r="CQ1044" t="inlineStr"/>
      <c r="CR1044" t="inlineStr"/>
      <c r="CS1044" t="inlineStr"/>
      <c r="CT1044" t="n">
        <v>1</v>
      </c>
      <c r="CU1044" t="inlineStr"/>
    </row>
    <row r="1045">
      <c r="A1045" t="b">
        <v>1</v>
      </c>
      <c r="B1045" t="n">
        <v>1006</v>
      </c>
      <c r="C1045" t="inlineStr">
        <is>
          <t>L-1515-167033263</t>
        </is>
      </c>
      <c r="D1045" t="inlineStr">
        <is>
          <t>998827878</t>
        </is>
      </c>
      <c r="E1045" t="inlineStr">
        <is>
          <t>Aal</t>
        </is>
      </c>
      <c r="F1045" t="inlineStr">
        <is>
          <t>https://portal.dnb.de/opac.htm?method=simpleSearch&amp;cqlMode=true&amp;query=idn%3D998827878</t>
        </is>
      </c>
      <c r="G1045" t="inlineStr">
        <is>
          <t>III 101, 2 d</t>
        </is>
      </c>
      <c r="H1045" t="inlineStr">
        <is>
          <t>III 101, 2 d</t>
        </is>
      </c>
      <c r="I1045" t="inlineStr"/>
      <c r="J1045" t="inlineStr"/>
      <c r="K1045" t="inlineStr">
        <is>
          <t>bis 25 cm</t>
        </is>
      </c>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is>
          <t>Pg</t>
        </is>
      </c>
      <c r="AB1045" t="inlineStr"/>
      <c r="AC1045" t="inlineStr"/>
      <c r="AD1045" t="inlineStr">
        <is>
          <t>h</t>
        </is>
      </c>
      <c r="AE1045" t="inlineStr"/>
      <c r="AF1045" t="inlineStr"/>
      <c r="AG1045" t="inlineStr"/>
      <c r="AH1045" t="inlineStr"/>
      <c r="AI1045" t="inlineStr"/>
      <c r="AJ1045" t="inlineStr">
        <is>
          <t>Pa</t>
        </is>
      </c>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is>
          <t>nur 110</t>
        </is>
      </c>
      <c r="AY1045" t="inlineStr"/>
      <c r="AZ1045" t="inlineStr"/>
      <c r="BA1045" t="inlineStr"/>
      <c r="BB1045" t="inlineStr">
        <is>
          <t>n</t>
        </is>
      </c>
      <c r="BC1045" t="n">
        <v>0</v>
      </c>
      <c r="BD1045" t="inlineStr"/>
      <c r="BE1045" t="inlineStr">
        <is>
          <t>Gewebe</t>
        </is>
      </c>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row>
    <row r="1046">
      <c r="A1046" t="b">
        <v>1</v>
      </c>
      <c r="B1046" t="n">
        <v>953</v>
      </c>
      <c r="C1046" t="inlineStr">
        <is>
          <t>L-1519-156398532</t>
        </is>
      </c>
      <c r="D1046" t="inlineStr">
        <is>
          <t>994539819</t>
        </is>
      </c>
      <c r="E1046" t="inlineStr">
        <is>
          <t>Afl</t>
        </is>
      </c>
      <c r="F1046" t="inlineStr">
        <is>
          <t>https://portal.dnb.de/opac.htm?method=simpleSearch&amp;cqlMode=true&amp;query=idn%3D994539819</t>
        </is>
      </c>
      <c r="G1046" t="inlineStr">
        <is>
          <t>III 101, 3 Bd. 1</t>
        </is>
      </c>
      <c r="H1046" t="inlineStr">
        <is>
          <t>III 101, 3</t>
        </is>
      </c>
      <c r="I1046" t="inlineStr"/>
      <c r="J1046" t="inlineStr"/>
      <c r="K1046" t="inlineStr">
        <is>
          <t>bis 25 cm</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is>
          <t>HD</t>
        </is>
      </c>
      <c r="AB1046" t="inlineStr"/>
      <c r="AC1046" t="inlineStr">
        <is>
          <t>x</t>
        </is>
      </c>
      <c r="AD1046" t="inlineStr">
        <is>
          <t>f/V</t>
        </is>
      </c>
      <c r="AE1046" t="inlineStr"/>
      <c r="AF1046" t="inlineStr"/>
      <c r="AG1046" t="inlineStr"/>
      <c r="AH1046" t="inlineStr"/>
      <c r="AI1046" t="inlineStr"/>
      <c r="AJ1046" t="inlineStr">
        <is>
          <t>Pa</t>
        </is>
      </c>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is>
          <t>45</t>
        </is>
      </c>
      <c r="AY1046" t="inlineStr"/>
      <c r="AZ1046" t="inlineStr"/>
      <c r="BA1046" t="inlineStr"/>
      <c r="BB1046" t="inlineStr">
        <is>
          <t>ja vor</t>
        </is>
      </c>
      <c r="BC1046" t="n">
        <v>2.5</v>
      </c>
      <c r="BD1046" t="inlineStr"/>
      <c r="BE1046" t="inlineStr">
        <is>
          <t>Gewebe</t>
        </is>
      </c>
      <c r="BF1046" t="inlineStr"/>
      <c r="BG1046" t="inlineStr"/>
      <c r="BH1046" t="inlineStr"/>
      <c r="BI1046" t="inlineStr"/>
      <c r="BJ1046" t="inlineStr"/>
      <c r="BK1046" t="inlineStr"/>
      <c r="BL1046" t="inlineStr"/>
      <c r="BM1046" t="inlineStr"/>
      <c r="BN1046" t="inlineStr"/>
      <c r="BO1046" t="inlineStr">
        <is>
          <t>x</t>
        </is>
      </c>
      <c r="BP1046" t="inlineStr">
        <is>
          <t>x</t>
        </is>
      </c>
      <c r="BQ1046" t="inlineStr"/>
      <c r="BR1046" t="inlineStr">
        <is>
          <t>v</t>
        </is>
      </c>
      <c r="BS1046" t="inlineStr"/>
      <c r="BT1046" t="inlineStr"/>
      <c r="BU1046" t="inlineStr"/>
      <c r="BV1046" t="inlineStr"/>
      <c r="BW1046" t="inlineStr"/>
      <c r="BX1046" t="inlineStr"/>
      <c r="BY1046" t="inlineStr"/>
      <c r="BZ1046" t="inlineStr">
        <is>
          <t>x</t>
        </is>
      </c>
      <c r="CA1046" t="n">
        <v>2.5</v>
      </c>
      <c r="CB1046" t="inlineStr">
        <is>
          <t>Kapital sichern, Gelenke/Rücken mit JP überfangen</t>
        </is>
      </c>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c r="CQ1046" t="inlineStr"/>
      <c r="CR1046" t="inlineStr"/>
      <c r="CS1046" t="inlineStr"/>
      <c r="CT1046" t="inlineStr"/>
      <c r="CU1046" t="inlineStr"/>
    </row>
    <row r="1047">
      <c r="A1047" t="b">
        <v>1</v>
      </c>
      <c r="B1047" t="n">
        <v>951</v>
      </c>
      <c r="C1047" t="inlineStr">
        <is>
          <t>L-1521-156398605</t>
        </is>
      </c>
      <c r="D1047" t="inlineStr">
        <is>
          <t>994539827</t>
        </is>
      </c>
      <c r="E1047" t="inlineStr">
        <is>
          <t>Afl</t>
        </is>
      </c>
      <c r="F1047" t="inlineStr">
        <is>
          <t>https://portal.dnb.de/opac.htm?method=simpleSearch&amp;cqlMode=true&amp;query=idn%3D994539827</t>
        </is>
      </c>
      <c r="G1047" t="inlineStr">
        <is>
          <t>III 101, 3 Bd. 2</t>
        </is>
      </c>
      <c r="H1047" t="inlineStr">
        <is>
          <t>III 101, 3</t>
        </is>
      </c>
      <c r="I1047" t="inlineStr"/>
      <c r="J1047" t="inlineStr"/>
      <c r="K1047" t="inlineStr">
        <is>
          <t>bis 25 cm</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is>
          <t>L</t>
        </is>
      </c>
      <c r="AB1047" t="inlineStr"/>
      <c r="AC1047" t="inlineStr">
        <is>
          <t>x</t>
        </is>
      </c>
      <c r="AD1047" t="inlineStr">
        <is>
          <t>h/E</t>
        </is>
      </c>
      <c r="AE1047" t="inlineStr"/>
      <c r="AF1047" t="inlineStr"/>
      <c r="AG1047" t="inlineStr"/>
      <c r="AH1047" t="inlineStr"/>
      <c r="AI1047" t="inlineStr"/>
      <c r="AJ1047" t="inlineStr">
        <is>
          <t>Pa</t>
        </is>
      </c>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is>
          <t>110</t>
        </is>
      </c>
      <c r="AY1047" t="inlineStr"/>
      <c r="AZ1047" t="inlineStr"/>
      <c r="BA1047" t="inlineStr"/>
      <c r="BB1047" t="inlineStr">
        <is>
          <t>n</t>
        </is>
      </c>
      <c r="BC1047" t="n">
        <v>0</v>
      </c>
      <c r="BD1047" t="inlineStr"/>
      <c r="BE1047" t="inlineStr"/>
      <c r="BF1047" t="inlineStr">
        <is>
          <t>x</t>
        </is>
      </c>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row>
    <row r="1048">
      <c r="A1048" t="b">
        <v>1</v>
      </c>
      <c r="B1048" t="n">
        <v>952</v>
      </c>
      <c r="C1048" t="inlineStr">
        <is>
          <t>L-1523-156398680</t>
        </is>
      </c>
      <c r="D1048" t="inlineStr">
        <is>
          <t>994539835</t>
        </is>
      </c>
      <c r="E1048" t="inlineStr">
        <is>
          <t>Afl</t>
        </is>
      </c>
      <c r="F1048" t="inlineStr">
        <is>
          <t>https://portal.dnb.de/opac.htm?method=simpleSearch&amp;cqlMode=true&amp;query=idn%3D994539835</t>
        </is>
      </c>
      <c r="G1048" t="inlineStr">
        <is>
          <t>III 101, 3 Bd. 3</t>
        </is>
      </c>
      <c r="H1048" t="inlineStr">
        <is>
          <t>III 101, 3</t>
        </is>
      </c>
      <c r="I1048" t="inlineStr"/>
      <c r="J1048" t="inlineStr"/>
      <c r="K1048" t="inlineStr">
        <is>
          <t>bis 25 cm</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is>
          <t>L</t>
        </is>
      </c>
      <c r="AB1048" t="inlineStr"/>
      <c r="AC1048" t="inlineStr">
        <is>
          <t>x</t>
        </is>
      </c>
      <c r="AD1048" t="inlineStr">
        <is>
          <t>f</t>
        </is>
      </c>
      <c r="AE1048" t="inlineStr"/>
      <c r="AF1048" t="inlineStr"/>
      <c r="AG1048" t="inlineStr"/>
      <c r="AH1048" t="inlineStr"/>
      <c r="AI1048" t="inlineStr"/>
      <c r="AJ1048" t="inlineStr">
        <is>
          <t>Pa</t>
        </is>
      </c>
      <c r="AK1048" t="inlineStr"/>
      <c r="AL1048" t="inlineStr"/>
      <c r="AM1048" t="inlineStr"/>
      <c r="AN1048" t="inlineStr"/>
      <c r="AO1048" t="inlineStr"/>
      <c r="AP1048" t="inlineStr"/>
      <c r="AQ1048" t="inlineStr"/>
      <c r="AR1048" t="inlineStr"/>
      <c r="AS1048" t="inlineStr"/>
      <c r="AT1048" t="inlineStr"/>
      <c r="AU1048" t="inlineStr"/>
      <c r="AV1048" t="n">
        <v>4</v>
      </c>
      <c r="AW1048" t="inlineStr">
        <is>
          <t>x</t>
        </is>
      </c>
      <c r="AX1048" t="inlineStr">
        <is>
          <t>60</t>
        </is>
      </c>
      <c r="AY1048" t="inlineStr"/>
      <c r="AZ1048" t="inlineStr"/>
      <c r="BA1048" t="inlineStr"/>
      <c r="BB1048" t="inlineStr">
        <is>
          <t>n</t>
        </is>
      </c>
      <c r="BC1048" t="n">
        <v>0</v>
      </c>
      <c r="BD1048" t="inlineStr"/>
      <c r="BE1048" t="inlineStr">
        <is>
          <t>Gewebe</t>
        </is>
      </c>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row>
    <row r="1049">
      <c r="A1049" t="b">
        <v>1</v>
      </c>
      <c r="B1049" t="n">
        <v>1009</v>
      </c>
      <c r="C1049" t="inlineStr">
        <is>
          <t>L-1540-15639877X</t>
        </is>
      </c>
      <c r="D1049" t="inlineStr">
        <is>
          <t>994539851</t>
        </is>
      </c>
      <c r="E1049" t="inlineStr">
        <is>
          <t>Afl</t>
        </is>
      </c>
      <c r="F1049" t="inlineStr">
        <is>
          <t>https://portal.dnb.de/opac.htm?method=simpleSearch&amp;cqlMode=true&amp;query=idn%3D994539851</t>
        </is>
      </c>
      <c r="G1049" t="inlineStr">
        <is>
          <t>III 101, 3 a</t>
        </is>
      </c>
      <c r="H1049" t="inlineStr">
        <is>
          <t>III 101, 3a</t>
        </is>
      </c>
      <c r="I1049" t="inlineStr"/>
      <c r="J1049" t="inlineStr"/>
      <c r="K1049" t="inlineStr">
        <is>
          <t>bis 25 cm</t>
        </is>
      </c>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is>
          <t>L</t>
        </is>
      </c>
      <c r="AB1049" t="inlineStr"/>
      <c r="AC1049" t="inlineStr"/>
      <c r="AD1049" t="inlineStr">
        <is>
          <t>f/V</t>
        </is>
      </c>
      <c r="AE1049" t="inlineStr"/>
      <c r="AF1049" t="inlineStr"/>
      <c r="AG1049" t="inlineStr"/>
      <c r="AH1049" t="inlineStr"/>
      <c r="AI1049" t="inlineStr"/>
      <c r="AJ1049" t="inlineStr">
        <is>
          <t>Pa</t>
        </is>
      </c>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is>
          <t>45</t>
        </is>
      </c>
      <c r="AY1049" t="inlineStr"/>
      <c r="AZ1049" t="inlineStr"/>
      <c r="BA1049" t="inlineStr"/>
      <c r="BB1049" t="inlineStr">
        <is>
          <t>ja vor</t>
        </is>
      </c>
      <c r="BC1049" t="n">
        <v>2.5</v>
      </c>
      <c r="BD1049" t="inlineStr"/>
      <c r="BE1049" t="inlineStr">
        <is>
          <t>Gewebe</t>
        </is>
      </c>
      <c r="BF1049" t="inlineStr"/>
      <c r="BG1049" t="inlineStr"/>
      <c r="BH1049" t="inlineStr"/>
      <c r="BI1049" t="inlineStr"/>
      <c r="BJ1049" t="inlineStr"/>
      <c r="BK1049" t="inlineStr"/>
      <c r="BL1049" t="inlineStr"/>
      <c r="BM1049" t="inlineStr"/>
      <c r="BN1049" t="inlineStr"/>
      <c r="BO1049" t="inlineStr">
        <is>
          <t>x</t>
        </is>
      </c>
      <c r="BP1049" t="inlineStr">
        <is>
          <t>x</t>
        </is>
      </c>
      <c r="BQ1049" t="inlineStr"/>
      <c r="BR1049" t="inlineStr"/>
      <c r="BS1049" t="inlineStr"/>
      <c r="BT1049" t="inlineStr"/>
      <c r="BU1049" t="inlineStr"/>
      <c r="BV1049" t="inlineStr"/>
      <c r="BW1049" t="inlineStr"/>
      <c r="BX1049" t="inlineStr"/>
      <c r="BY1049" t="inlineStr"/>
      <c r="BZ1049" t="inlineStr">
        <is>
          <t>o/u</t>
        </is>
      </c>
      <c r="CA1049" t="n">
        <v>2.5</v>
      </c>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c r="CQ1049" t="inlineStr"/>
      <c r="CR1049" t="inlineStr"/>
      <c r="CS1049" t="inlineStr"/>
      <c r="CT1049" t="inlineStr"/>
      <c r="CU1049" t="inlineStr"/>
    </row>
    <row r="1050">
      <c r="A1050" t="b">
        <v>1</v>
      </c>
      <c r="B1050" t="n">
        <v>1010</v>
      </c>
      <c r="C1050" t="inlineStr">
        <is>
          <t>L-1523-315317000</t>
        </is>
      </c>
      <c r="D1050" t="inlineStr">
        <is>
          <t>1066858225</t>
        </is>
      </c>
      <c r="E1050" t="inlineStr">
        <is>
          <t>Aaf</t>
        </is>
      </c>
      <c r="F1050" t="inlineStr">
        <is>
          <t>https://portal.dnb.de/opac.htm?method=simpleSearch&amp;cqlMode=true&amp;query=idn%3D1066858225</t>
        </is>
      </c>
      <c r="G1050" t="inlineStr">
        <is>
          <t>III 101, 3 b</t>
        </is>
      </c>
      <c r="H1050" t="inlineStr">
        <is>
          <t>III 101, 3 b</t>
        </is>
      </c>
      <c r="I1050" t="inlineStr"/>
      <c r="J1050" t="inlineStr"/>
      <c r="K1050" t="inlineStr">
        <is>
          <t>bis 25 cm</t>
        </is>
      </c>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is>
          <t>L</t>
        </is>
      </c>
      <c r="AB1050" t="inlineStr"/>
      <c r="AC1050" t="inlineStr"/>
      <c r="AD1050" t="inlineStr">
        <is>
          <t>f/V</t>
        </is>
      </c>
      <c r="AE1050" t="inlineStr"/>
      <c r="AF1050" t="inlineStr"/>
      <c r="AG1050" t="inlineStr"/>
      <c r="AH1050" t="inlineStr"/>
      <c r="AI1050" t="inlineStr"/>
      <c r="AJ1050" t="inlineStr">
        <is>
          <t>Pa</t>
        </is>
      </c>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is>
          <t>45</t>
        </is>
      </c>
      <c r="AY1050" t="inlineStr"/>
      <c r="AZ1050" t="inlineStr"/>
      <c r="BA1050" t="inlineStr"/>
      <c r="BB1050" t="inlineStr">
        <is>
          <t>n</t>
        </is>
      </c>
      <c r="BC1050" t="n">
        <v>0</v>
      </c>
      <c r="BD1050" t="inlineStr"/>
      <c r="BE1050" t="inlineStr">
        <is>
          <t>Gewebe</t>
        </is>
      </c>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row>
    <row r="1051">
      <c r="A1051" t="b">
        <v>1</v>
      </c>
      <c r="B1051" t="n">
        <v>954</v>
      </c>
      <c r="C1051" t="inlineStr">
        <is>
          <t>L-1559-315318430</t>
        </is>
      </c>
      <c r="D1051" t="inlineStr">
        <is>
          <t>106685968X</t>
        </is>
      </c>
      <c r="E1051" t="inlineStr">
        <is>
          <t>Aaf</t>
        </is>
      </c>
      <c r="F1051" t="inlineStr">
        <is>
          <t>https://portal.dnb.de/opac.htm?method=simpleSearch&amp;cqlMode=true&amp;query=idn%3D106685968X</t>
        </is>
      </c>
      <c r="G1051" t="inlineStr">
        <is>
          <t>III 101, 4</t>
        </is>
      </c>
      <c r="H1051" t="inlineStr">
        <is>
          <t>III 101, 4</t>
        </is>
      </c>
      <c r="I1051" t="inlineStr"/>
      <c r="J1051" t="inlineStr"/>
      <c r="K1051" t="inlineStr">
        <is>
          <t>bis 35 cm</t>
        </is>
      </c>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is>
          <t>L</t>
        </is>
      </c>
      <c r="AB1051" t="inlineStr">
        <is>
          <t>x</t>
        </is>
      </c>
      <c r="AC1051" t="inlineStr"/>
      <c r="AD1051" t="inlineStr">
        <is>
          <t>h</t>
        </is>
      </c>
      <c r="AE1051" t="inlineStr"/>
      <c r="AF1051" t="inlineStr"/>
      <c r="AG1051" t="inlineStr">
        <is>
          <t>x</t>
        </is>
      </c>
      <c r="AH1051" t="inlineStr"/>
      <c r="AI1051" t="inlineStr"/>
      <c r="AJ1051" t="inlineStr">
        <is>
          <t>Pa</t>
        </is>
      </c>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is>
          <t>110</t>
        </is>
      </c>
      <c r="AY1051" t="inlineStr"/>
      <c r="AZ1051" t="inlineStr"/>
      <c r="BA1051" t="inlineStr"/>
      <c r="BB1051" t="inlineStr">
        <is>
          <t>n</t>
        </is>
      </c>
      <c r="BC1051" t="n">
        <v>0</v>
      </c>
      <c r="BD1051" t="inlineStr"/>
      <c r="BE1051" t="inlineStr"/>
      <c r="BF1051" t="inlineStr"/>
      <c r="BG1051" t="inlineStr"/>
      <c r="BH1051" t="inlineStr"/>
      <c r="BI1051" t="inlineStr"/>
      <c r="BJ1051" t="inlineStr"/>
      <c r="BK1051" t="inlineStr"/>
      <c r="BL1051" t="inlineStr"/>
      <c r="BM1051" t="inlineStr">
        <is>
          <t>Box (weg. Deckeln)</t>
        </is>
      </c>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c r="CU1051" t="inlineStr"/>
    </row>
    <row r="1052">
      <c r="A1052" t="b">
        <v>0</v>
      </c>
      <c r="B1052" t="n">
        <v>1011</v>
      </c>
      <c r="C1052" t="inlineStr">
        <is>
          <t>L-1551-171070313</t>
        </is>
      </c>
      <c r="D1052" t="inlineStr">
        <is>
          <t>1000730603</t>
        </is>
      </c>
      <c r="E1052" t="inlineStr">
        <is>
          <t>Aal</t>
        </is>
      </c>
      <c r="F1052" t="inlineStr">
        <is>
          <t>https://portal.dnb.de/opac.htm?method=simpleSearch&amp;cqlMode=true&amp;query=idn%3D1000730603</t>
        </is>
      </c>
      <c r="G1052" t="inlineStr">
        <is>
          <t>III 101, 4 a</t>
        </is>
      </c>
      <c r="H1052" t="inlineStr">
        <is>
          <t>III 101, 4 a</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n">
        <v>0</v>
      </c>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row>
    <row r="1053">
      <c r="A1053" t="b">
        <v>1</v>
      </c>
      <c r="B1053" t="n">
        <v>1012</v>
      </c>
      <c r="C1053" t="inlineStr">
        <is>
          <t>L-1551-169106802</t>
        </is>
      </c>
      <c r="D1053" t="inlineStr">
        <is>
          <t>999751190</t>
        </is>
      </c>
      <c r="E1053" t="inlineStr">
        <is>
          <t>Aal</t>
        </is>
      </c>
      <c r="F1053" t="inlineStr">
        <is>
          <t>https://portal.dnb.de/opac.htm?method=simpleSearch&amp;cqlMode=true&amp;query=idn%3D999751190</t>
        </is>
      </c>
      <c r="G1053" t="inlineStr">
        <is>
          <t>III 101, 4 a</t>
        </is>
      </c>
      <c r="H1053" t="inlineStr">
        <is>
          <t>III 101, 4 a</t>
        </is>
      </c>
      <c r="I1053" t="inlineStr"/>
      <c r="J1053" t="inlineStr"/>
      <c r="K1053" t="inlineStr">
        <is>
          <t>bis 35 cm</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is>
          <t>L</t>
        </is>
      </c>
      <c r="AB1053" t="inlineStr"/>
      <c r="AC1053" t="inlineStr">
        <is>
          <t>x</t>
        </is>
      </c>
      <c r="AD1053" t="inlineStr">
        <is>
          <t>f</t>
        </is>
      </c>
      <c r="AE1053" t="inlineStr"/>
      <c r="AF1053" t="inlineStr"/>
      <c r="AG1053" t="inlineStr"/>
      <c r="AH1053" t="inlineStr"/>
      <c r="AI1053" t="inlineStr"/>
      <c r="AJ1053" t="inlineStr">
        <is>
          <t>Pa</t>
        </is>
      </c>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is>
          <t>110</t>
        </is>
      </c>
      <c r="AY1053" t="inlineStr"/>
      <c r="AZ1053" t="inlineStr"/>
      <c r="BA1053" t="inlineStr"/>
      <c r="BB1053" t="inlineStr">
        <is>
          <t>n</t>
        </is>
      </c>
      <c r="BC1053" t="n">
        <v>0</v>
      </c>
      <c r="BD1053" t="inlineStr"/>
      <c r="BE1053" t="inlineStr">
        <is>
          <t>Gewebe</t>
        </is>
      </c>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row>
    <row r="1054">
      <c r="A1054" t="b">
        <v>1</v>
      </c>
      <c r="B1054" t="n">
        <v>1013</v>
      </c>
      <c r="C1054" t="inlineStr">
        <is>
          <t>L-1554-157751198</t>
        </is>
      </c>
      <c r="D1054" t="inlineStr">
        <is>
          <t>994727151</t>
        </is>
      </c>
      <c r="E1054" t="inlineStr">
        <is>
          <t>Afl</t>
        </is>
      </c>
      <c r="F1054" t="inlineStr">
        <is>
          <t>https://portal.dnb.de/opac.htm?method=simpleSearch&amp;cqlMode=true&amp;query=idn%3D994727151</t>
        </is>
      </c>
      <c r="G1054" t="inlineStr">
        <is>
          <t>III 101, 4b</t>
        </is>
      </c>
      <c r="H1054" t="inlineStr">
        <is>
          <t>III 101, 4b</t>
        </is>
      </c>
      <c r="I1054" t="inlineStr"/>
      <c r="J1054" t="inlineStr"/>
      <c r="K1054" t="inlineStr">
        <is>
          <t>bis 25 cm</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is>
          <t>Pg</t>
        </is>
      </c>
      <c r="AB1054" t="inlineStr"/>
      <c r="AC1054" t="inlineStr"/>
      <c r="AD1054" t="inlineStr">
        <is>
          <t>h</t>
        </is>
      </c>
      <c r="AE1054" t="inlineStr"/>
      <c r="AF1054" t="inlineStr"/>
      <c r="AG1054" t="inlineStr"/>
      <c r="AH1054" t="inlineStr"/>
      <c r="AI1054" t="inlineStr"/>
      <c r="AJ1054" t="inlineStr">
        <is>
          <t>Pa</t>
        </is>
      </c>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is>
          <t>nur 110</t>
        </is>
      </c>
      <c r="AY1054" t="inlineStr"/>
      <c r="AZ1054" t="inlineStr"/>
      <c r="BA1054" t="inlineStr"/>
      <c r="BB1054" t="inlineStr">
        <is>
          <t>n</t>
        </is>
      </c>
      <c r="BC1054" t="n">
        <v>0</v>
      </c>
      <c r="BD1054" t="inlineStr"/>
      <c r="BE1054" t="inlineStr">
        <is>
          <t>Gewebe</t>
        </is>
      </c>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row>
    <row r="1055">
      <c r="A1055" t="b">
        <v>1</v>
      </c>
      <c r="B1055" t="n">
        <v>955</v>
      </c>
      <c r="C1055" t="inlineStr">
        <is>
          <t>L-1501-315317256</t>
        </is>
      </c>
      <c r="D1055" t="inlineStr">
        <is>
          <t>1066858470</t>
        </is>
      </c>
      <c r="E1055" t="inlineStr">
        <is>
          <t>Aaf</t>
        </is>
      </c>
      <c r="F1055" t="inlineStr">
        <is>
          <t>https://portal.dnb.de/opac.htm?method=simpleSearch&amp;cqlMode=true&amp;query=idn%3D1066858470</t>
        </is>
      </c>
      <c r="G1055" t="inlineStr">
        <is>
          <t>III 101, 5</t>
        </is>
      </c>
      <c r="H1055" t="inlineStr">
        <is>
          <t>III 101, 5</t>
        </is>
      </c>
      <c r="I1055" t="inlineStr"/>
      <c r="J1055" t="inlineStr"/>
      <c r="K1055" t="inlineStr">
        <is>
          <t>bis 35 cm</t>
        </is>
      </c>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is>
          <t>HL</t>
        </is>
      </c>
      <c r="AB1055" t="inlineStr">
        <is>
          <t>x</t>
        </is>
      </c>
      <c r="AC1055" t="inlineStr"/>
      <c r="AD1055" t="inlineStr">
        <is>
          <t>h/E</t>
        </is>
      </c>
      <c r="AE1055" t="inlineStr"/>
      <c r="AF1055" t="inlineStr"/>
      <c r="AG1055" t="inlineStr"/>
      <c r="AH1055" t="inlineStr"/>
      <c r="AI1055" t="inlineStr"/>
      <c r="AJ1055" t="inlineStr">
        <is>
          <t>Pa</t>
        </is>
      </c>
      <c r="AK1055" t="inlineStr"/>
      <c r="AL1055" t="inlineStr"/>
      <c r="AM1055" t="inlineStr"/>
      <c r="AN1055" t="inlineStr"/>
      <c r="AO1055" t="inlineStr"/>
      <c r="AP1055" t="inlineStr"/>
      <c r="AQ1055" t="inlineStr"/>
      <c r="AR1055" t="inlineStr"/>
      <c r="AS1055" t="inlineStr"/>
      <c r="AT1055" t="inlineStr"/>
      <c r="AU1055" t="inlineStr"/>
      <c r="AV1055" t="n">
        <v>4</v>
      </c>
      <c r="AW1055" t="inlineStr">
        <is>
          <t>x</t>
        </is>
      </c>
      <c r="AX1055" t="inlineStr">
        <is>
          <t>45</t>
        </is>
      </c>
      <c r="AY1055" t="inlineStr">
        <is>
          <t>x</t>
        </is>
      </c>
      <c r="AZ1055" t="inlineStr"/>
      <c r="BA1055" t="inlineStr"/>
      <c r="BB1055" t="inlineStr">
        <is>
          <t>ja vor</t>
        </is>
      </c>
      <c r="BC1055" t="n">
        <v>1.5</v>
      </c>
      <c r="BD1055" t="inlineStr"/>
      <c r="BE1055" t="inlineStr"/>
      <c r="BF1055" t="inlineStr"/>
      <c r="BG1055" t="inlineStr">
        <is>
          <t>x</t>
        </is>
      </c>
      <c r="BH1055" t="inlineStr"/>
      <c r="BI1055" t="inlineStr"/>
      <c r="BJ1055" t="inlineStr"/>
      <c r="BK1055" t="inlineStr">
        <is>
          <t>Schaden(Insektenfraß) ggf. belassen, ist relativ stabil</t>
        </is>
      </c>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is>
          <t>x</t>
        </is>
      </c>
      <c r="CO1055" t="inlineStr"/>
      <c r="CP1055" t="inlineStr"/>
      <c r="CQ1055" t="inlineStr"/>
      <c r="CR1055" t="inlineStr"/>
      <c r="CS1055" t="inlineStr"/>
      <c r="CT1055" t="n">
        <v>1.5</v>
      </c>
      <c r="CU1055" t="inlineStr"/>
    </row>
    <row r="1056">
      <c r="A1056" t="b">
        <v>1</v>
      </c>
      <c r="B1056" t="n">
        <v>956</v>
      </c>
      <c r="C1056" t="inlineStr">
        <is>
          <t>L-1503-315464275</t>
        </is>
      </c>
      <c r="D1056" t="inlineStr">
        <is>
          <t>1066936404</t>
        </is>
      </c>
      <c r="E1056" t="inlineStr">
        <is>
          <t>Aaf</t>
        </is>
      </c>
      <c r="F1056" t="inlineStr">
        <is>
          <t>https://portal.dnb.de/opac.htm?method=simpleSearch&amp;cqlMode=true&amp;query=idn%3D1066936404</t>
        </is>
      </c>
      <c r="G1056" t="inlineStr">
        <is>
          <t>III 101, 6</t>
        </is>
      </c>
      <c r="H1056" t="inlineStr">
        <is>
          <t>III 101, 6</t>
        </is>
      </c>
      <c r="I1056" t="inlineStr"/>
      <c r="J1056" t="inlineStr"/>
      <c r="K1056" t="inlineStr">
        <is>
          <t>bis 35 cm</t>
        </is>
      </c>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is>
          <t>HD</t>
        </is>
      </c>
      <c r="AB1056" t="inlineStr">
        <is>
          <t>x</t>
        </is>
      </c>
      <c r="AC1056" t="inlineStr"/>
      <c r="AD1056" t="inlineStr">
        <is>
          <t>f/V</t>
        </is>
      </c>
      <c r="AE1056" t="inlineStr"/>
      <c r="AF1056" t="inlineStr"/>
      <c r="AG1056" t="inlineStr"/>
      <c r="AH1056" t="inlineStr"/>
      <c r="AI1056" t="inlineStr"/>
      <c r="AJ1056" t="inlineStr">
        <is>
          <t>Pa</t>
        </is>
      </c>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is>
          <t>nur 110</t>
        </is>
      </c>
      <c r="AY1056" t="inlineStr"/>
      <c r="AZ1056" t="inlineStr"/>
      <c r="BA1056" t="inlineStr"/>
      <c r="BB1056" t="inlineStr">
        <is>
          <t>ja vor</t>
        </is>
      </c>
      <c r="BC1056" t="n">
        <v>1</v>
      </c>
      <c r="BD1056" t="inlineStr"/>
      <c r="BE1056" t="inlineStr"/>
      <c r="BF1056" t="inlineStr"/>
      <c r="BG1056" t="inlineStr">
        <is>
          <t>x</t>
        </is>
      </c>
      <c r="BH1056" t="inlineStr"/>
      <c r="BI1056" t="inlineStr"/>
      <c r="BJ1056" t="inlineStr"/>
      <c r="BK1056" t="inlineStr"/>
      <c r="BL1056" t="inlineStr">
        <is>
          <t>x nur 110</t>
        </is>
      </c>
      <c r="BM1056" t="inlineStr"/>
      <c r="BN1056" t="inlineStr"/>
      <c r="BO1056" t="inlineStr">
        <is>
          <t>x</t>
        </is>
      </c>
      <c r="BP1056" t="inlineStr">
        <is>
          <t>x</t>
        </is>
      </c>
      <c r="BQ1056" t="inlineStr">
        <is>
          <t>x</t>
        </is>
      </c>
      <c r="BR1056" t="inlineStr">
        <is>
          <t>v/h</t>
        </is>
      </c>
      <c r="BS1056" t="inlineStr"/>
      <c r="BT1056" t="inlineStr"/>
      <c r="BU1056" t="inlineStr"/>
      <c r="BV1056" t="inlineStr"/>
      <c r="BW1056" t="inlineStr"/>
      <c r="BX1056" t="inlineStr"/>
      <c r="BY1056" t="inlineStr"/>
      <c r="BZ1056" t="inlineStr"/>
      <c r="CA1056" t="n">
        <v>1</v>
      </c>
      <c r="CB1056" t="inlineStr">
        <is>
          <t>nur loses Leder Fixieren, Gelenke belassen (ist stabil genug)</t>
        </is>
      </c>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row>
    <row r="1057">
      <c r="A1057" t="b">
        <v>1</v>
      </c>
      <c r="B1057" t="n">
        <v>957</v>
      </c>
      <c r="C1057" t="inlineStr">
        <is>
          <t>L-1503-31545430X</t>
        </is>
      </c>
      <c r="D1057" t="inlineStr">
        <is>
          <t>1066925402</t>
        </is>
      </c>
      <c r="E1057" t="inlineStr">
        <is>
          <t>Aaf</t>
        </is>
      </c>
      <c r="F1057" t="inlineStr">
        <is>
          <t>https://portal.dnb.de/opac.htm?method=simpleSearch&amp;cqlMode=true&amp;query=idn%3D1066925402</t>
        </is>
      </c>
      <c r="G1057" t="inlineStr">
        <is>
          <t>III 101, 7</t>
        </is>
      </c>
      <c r="H1057" t="inlineStr">
        <is>
          <t>III 101, 7</t>
        </is>
      </c>
      <c r="I1057" t="inlineStr"/>
      <c r="J1057" t="inlineStr"/>
      <c r="K1057" t="inlineStr">
        <is>
          <t>bis 35 cm</t>
        </is>
      </c>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is>
          <t>L</t>
        </is>
      </c>
      <c r="AB1057" t="inlineStr">
        <is>
          <t>x</t>
        </is>
      </c>
      <c r="AC1057" t="inlineStr"/>
      <c r="AD1057" t="inlineStr">
        <is>
          <t>f</t>
        </is>
      </c>
      <c r="AE1057" t="inlineStr"/>
      <c r="AF1057" t="inlineStr"/>
      <c r="AG1057" t="inlineStr"/>
      <c r="AH1057" t="inlineStr"/>
      <c r="AI1057" t="inlineStr"/>
      <c r="AJ1057" t="inlineStr">
        <is>
          <t>Pa</t>
        </is>
      </c>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is>
          <t>110</t>
        </is>
      </c>
      <c r="AY1057" t="inlineStr"/>
      <c r="AZ1057" t="inlineStr"/>
      <c r="BA1057" t="inlineStr"/>
      <c r="BB1057" t="inlineStr">
        <is>
          <t>n</t>
        </is>
      </c>
      <c r="BC1057" t="n">
        <v>0</v>
      </c>
      <c r="BD1057" t="inlineStr"/>
      <c r="BE1057" t="inlineStr"/>
      <c r="BF1057" t="inlineStr"/>
      <c r="BG1057" t="inlineStr">
        <is>
          <t>x</t>
        </is>
      </c>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row>
    <row r="1058">
      <c r="A1058" t="b">
        <v>0</v>
      </c>
      <c r="B1058" t="n">
        <v>958</v>
      </c>
      <c r="C1058" t="inlineStr">
        <is>
          <t>L-1504-315300701</t>
        </is>
      </c>
      <c r="D1058" t="inlineStr">
        <is>
          <t>1066840776</t>
        </is>
      </c>
      <c r="E1058" t="inlineStr"/>
      <c r="F1058" t="inlineStr">
        <is>
          <t>https://portal.dnb.de/opac.htm?method=simpleSearch&amp;cqlMode=true&amp;query=idn%3D1066840776</t>
        </is>
      </c>
      <c r="G1058" t="inlineStr">
        <is>
          <t>III 101, 8</t>
        </is>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is>
          <t>DA</t>
        </is>
      </c>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n">
        <v>0</v>
      </c>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row>
    <row r="1059">
      <c r="A1059" t="b">
        <v>1</v>
      </c>
      <c r="B1059" t="n">
        <v>959</v>
      </c>
      <c r="C1059" t="inlineStr">
        <is>
          <t>L-1554-406969795</t>
        </is>
      </c>
      <c r="D1059" t="inlineStr">
        <is>
          <t>1132652952</t>
        </is>
      </c>
      <c r="E1059" t="inlineStr">
        <is>
          <t>Af</t>
        </is>
      </c>
      <c r="F1059" t="inlineStr">
        <is>
          <t>https://portal.dnb.de/opac.htm?method=simpleSearch&amp;cqlMode=true&amp;query=idn%3D1132652952</t>
        </is>
      </c>
      <c r="G1059" t="inlineStr">
        <is>
          <t>III 101, 9</t>
        </is>
      </c>
      <c r="H1059" t="inlineStr">
        <is>
          <t>III 101, 9</t>
        </is>
      </c>
      <c r="I1059" t="inlineStr"/>
      <c r="J1059" t="inlineStr"/>
      <c r="K1059" t="inlineStr">
        <is>
          <t>bis 35 cm</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is>
          <t>L</t>
        </is>
      </c>
      <c r="AB1059" t="inlineStr"/>
      <c r="AC1059" t="inlineStr"/>
      <c r="AD1059" t="inlineStr">
        <is>
          <t>f</t>
        </is>
      </c>
      <c r="AE1059" t="inlineStr"/>
      <c r="AF1059" t="inlineStr"/>
      <c r="AG1059" t="inlineStr"/>
      <c r="AH1059" t="inlineStr"/>
      <c r="AI1059" t="inlineStr"/>
      <c r="AJ1059" t="inlineStr">
        <is>
          <t>Pa</t>
        </is>
      </c>
      <c r="AK1059" t="inlineStr"/>
      <c r="AL1059" t="inlineStr"/>
      <c r="AM1059" t="inlineStr"/>
      <c r="AN1059" t="inlineStr"/>
      <c r="AO1059" t="inlineStr"/>
      <c r="AP1059" t="inlineStr"/>
      <c r="AQ1059" t="inlineStr"/>
      <c r="AR1059" t="inlineStr"/>
      <c r="AS1059" t="inlineStr"/>
      <c r="AT1059" t="inlineStr"/>
      <c r="AU1059" t="inlineStr"/>
      <c r="AV1059" t="n">
        <v>0</v>
      </c>
      <c r="AW1059" t="inlineStr">
        <is>
          <t>x</t>
        </is>
      </c>
      <c r="AX1059" t="inlineStr">
        <is>
          <t>110</t>
        </is>
      </c>
      <c r="AY1059" t="inlineStr"/>
      <c r="AZ1059" t="inlineStr"/>
      <c r="BA1059" t="inlineStr"/>
      <c r="BB1059" t="inlineStr">
        <is>
          <t>ja vor</t>
        </is>
      </c>
      <c r="BC1059" t="n">
        <v>7</v>
      </c>
      <c r="BD1059" t="inlineStr"/>
      <c r="BE1059" t="inlineStr"/>
      <c r="BF1059" t="inlineStr"/>
      <c r="BG1059" t="inlineStr"/>
      <c r="BH1059" t="inlineStr"/>
      <c r="BI1059" t="inlineStr"/>
      <c r="BJ1059" t="inlineStr"/>
      <c r="BK1059" t="inlineStr"/>
      <c r="BL1059" t="inlineStr"/>
      <c r="BM1059" t="inlineStr">
        <is>
          <t>Buchschuh (abriebgefährdet)</t>
        </is>
      </c>
      <c r="BN1059" t="inlineStr"/>
      <c r="BO1059" t="inlineStr">
        <is>
          <t>x</t>
        </is>
      </c>
      <c r="BP1059" t="inlineStr">
        <is>
          <t>x</t>
        </is>
      </c>
      <c r="BQ1059" t="inlineStr"/>
      <c r="BR1059" t="inlineStr">
        <is>
          <t>v</t>
        </is>
      </c>
      <c r="BS1059" t="inlineStr"/>
      <c r="BT1059" t="inlineStr"/>
      <c r="BU1059" t="inlineStr"/>
      <c r="BV1059" t="inlineStr"/>
      <c r="BW1059" t="inlineStr"/>
      <c r="BX1059" t="inlineStr"/>
      <c r="BY1059" t="inlineStr"/>
      <c r="BZ1059" t="inlineStr"/>
      <c r="CA1059" t="n">
        <v>3</v>
      </c>
      <c r="CB1059" t="inlineStr"/>
      <c r="CC1059" t="inlineStr"/>
      <c r="CD1059" t="inlineStr"/>
      <c r="CE1059" t="inlineStr"/>
      <c r="CF1059" t="inlineStr"/>
      <c r="CG1059" t="inlineStr">
        <is>
          <t>x</t>
        </is>
      </c>
      <c r="CH1059" t="inlineStr">
        <is>
          <t>x</t>
        </is>
      </c>
      <c r="CI1059" t="inlineStr"/>
      <c r="CJ1059" t="inlineStr">
        <is>
          <t>x</t>
        </is>
      </c>
      <c r="CK1059" t="inlineStr"/>
      <c r="CL1059" t="inlineStr"/>
      <c r="CM1059" t="inlineStr"/>
      <c r="CN1059" t="inlineStr"/>
      <c r="CO1059" t="inlineStr"/>
      <c r="CP1059" t="inlineStr"/>
      <c r="CQ1059" t="inlineStr"/>
      <c r="CR1059" t="inlineStr"/>
      <c r="CS1059" t="inlineStr"/>
      <c r="CT1059" t="n">
        <v>4</v>
      </c>
      <c r="CU1059" t="inlineStr"/>
    </row>
    <row r="1060">
      <c r="A1060" t="b">
        <v>1</v>
      </c>
      <c r="B1060" t="n">
        <v>960</v>
      </c>
      <c r="C1060" t="inlineStr">
        <is>
          <t>L-1507-154281166</t>
        </is>
      </c>
      <c r="D1060" t="inlineStr">
        <is>
          <t>99400091X</t>
        </is>
      </c>
      <c r="E1060" t="inlineStr">
        <is>
          <t>Aal</t>
        </is>
      </c>
      <c r="F1060" t="inlineStr">
        <is>
          <t>https://portal.dnb.de/opac.htm?method=simpleSearch&amp;cqlMode=true&amp;query=idn%3D99400091X</t>
        </is>
      </c>
      <c r="G1060" t="inlineStr">
        <is>
          <t>III 101, 10</t>
        </is>
      </c>
      <c r="H1060" t="inlineStr">
        <is>
          <t>III 101, 10</t>
        </is>
      </c>
      <c r="I1060" t="inlineStr"/>
      <c r="J1060" t="inlineStr"/>
      <c r="K1060" t="inlineStr">
        <is>
          <t>bis 25 cm</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is>
          <t>HPg</t>
        </is>
      </c>
      <c r="AB1060" t="inlineStr"/>
      <c r="AC1060" t="inlineStr"/>
      <c r="AD1060" t="inlineStr">
        <is>
          <t>h</t>
        </is>
      </c>
      <c r="AE1060" t="inlineStr"/>
      <c r="AF1060" t="inlineStr"/>
      <c r="AG1060" t="inlineStr"/>
      <c r="AH1060" t="inlineStr"/>
      <c r="AI1060" t="inlineStr"/>
      <c r="AJ1060" t="inlineStr">
        <is>
          <t>Pa</t>
        </is>
      </c>
      <c r="AK1060" t="inlineStr"/>
      <c r="AL1060" t="inlineStr"/>
      <c r="AM1060" t="inlineStr"/>
      <c r="AN1060" t="inlineStr"/>
      <c r="AO1060" t="inlineStr"/>
      <c r="AP1060" t="inlineStr"/>
      <c r="AQ1060" t="inlineStr"/>
      <c r="AR1060" t="inlineStr"/>
      <c r="AS1060" t="inlineStr"/>
      <c r="AT1060" t="inlineStr"/>
      <c r="AU1060" t="inlineStr"/>
      <c r="AV1060" t="n">
        <v>2</v>
      </c>
      <c r="AW1060" t="inlineStr"/>
      <c r="AX1060" t="inlineStr">
        <is>
          <t>110</t>
        </is>
      </c>
      <c r="AY1060" t="inlineStr"/>
      <c r="AZ1060" t="inlineStr"/>
      <c r="BA1060" t="inlineStr"/>
      <c r="BB1060" t="inlineStr">
        <is>
          <t>n</t>
        </is>
      </c>
      <c r="BC1060" t="n">
        <v>0</v>
      </c>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c r="CU1060" t="inlineStr"/>
    </row>
    <row r="1061">
      <c r="A1061" t="b">
        <v>1</v>
      </c>
      <c r="B1061" t="n">
        <v>961</v>
      </c>
      <c r="C1061" t="inlineStr">
        <is>
          <t>L-1507-315463481</t>
        </is>
      </c>
      <c r="D1061" t="inlineStr">
        <is>
          <t>1066935548</t>
        </is>
      </c>
      <c r="E1061" t="inlineStr">
        <is>
          <t>Aaf</t>
        </is>
      </c>
      <c r="F1061" t="inlineStr">
        <is>
          <t>https://portal.dnb.de/opac.htm?method=simpleSearch&amp;cqlMode=true&amp;query=idn%3D1066935548</t>
        </is>
      </c>
      <c r="G1061" t="inlineStr">
        <is>
          <t>III 101, 11</t>
        </is>
      </c>
      <c r="H1061" t="inlineStr">
        <is>
          <t>III 101, 11</t>
        </is>
      </c>
      <c r="I1061" t="inlineStr"/>
      <c r="J1061" t="inlineStr"/>
      <c r="K1061" t="inlineStr">
        <is>
          <t>bis 25 cm</t>
        </is>
      </c>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is>
          <t>Pa</t>
        </is>
      </c>
      <c r="AB1061" t="inlineStr"/>
      <c r="AC1061" t="inlineStr"/>
      <c r="AD1061" t="inlineStr">
        <is>
          <t>h</t>
        </is>
      </c>
      <c r="AE1061" t="inlineStr"/>
      <c r="AF1061" t="inlineStr"/>
      <c r="AG1061" t="inlineStr"/>
      <c r="AH1061" t="inlineStr"/>
      <c r="AI1061" t="inlineStr"/>
      <c r="AJ1061" t="inlineStr">
        <is>
          <t>Pa</t>
        </is>
      </c>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is>
          <t>110</t>
        </is>
      </c>
      <c r="AY1061" t="inlineStr"/>
      <c r="AZ1061" t="inlineStr"/>
      <c r="BA1061" t="inlineStr"/>
      <c r="BB1061" t="inlineStr">
        <is>
          <t>n</t>
        </is>
      </c>
      <c r="BC1061" t="n">
        <v>0</v>
      </c>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row>
    <row r="1062">
      <c r="A1062" t="b">
        <v>0</v>
      </c>
      <c r="B1062" t="n">
        <v>962</v>
      </c>
      <c r="C1062" t="inlineStr">
        <is>
          <t>L-1509-315326840</t>
        </is>
      </c>
      <c r="D1062" t="inlineStr">
        <is>
          <t>1066868808</t>
        </is>
      </c>
      <c r="E1062" t="inlineStr"/>
      <c r="F1062" t="inlineStr">
        <is>
          <t>https://portal.dnb.de/opac.htm?method=simpleSearch&amp;cqlMode=true&amp;query=idn%3D1066868808</t>
        </is>
      </c>
      <c r="G1062" t="inlineStr">
        <is>
          <t>III 101, 12</t>
        </is>
      </c>
      <c r="H1062" t="inlineStr"/>
      <c r="I1062" t="inlineStr"/>
      <c r="J1062" t="inlineStr"/>
      <c r="K1062" t="inlineStr">
        <is>
          <t>bis 25 cm</t>
        </is>
      </c>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is>
          <t>G</t>
        </is>
      </c>
      <c r="AB1062" t="inlineStr"/>
      <c r="AC1062" t="inlineStr"/>
      <c r="AD1062" t="inlineStr">
        <is>
          <t>h/E</t>
        </is>
      </c>
      <c r="AE1062" t="inlineStr"/>
      <c r="AF1062" t="inlineStr"/>
      <c r="AG1062" t="inlineStr"/>
      <c r="AH1062" t="inlineStr"/>
      <c r="AI1062" t="inlineStr"/>
      <c r="AJ1062" t="inlineStr">
        <is>
          <t>Pa</t>
        </is>
      </c>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is>
          <t>110</t>
        </is>
      </c>
      <c r="AY1062" t="inlineStr"/>
      <c r="AZ1062" t="inlineStr"/>
      <c r="BA1062" t="inlineStr"/>
      <c r="BB1062" t="inlineStr">
        <is>
          <t>n</t>
        </is>
      </c>
      <c r="BC1062" t="n">
        <v>0</v>
      </c>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row>
    <row r="1063">
      <c r="A1063" t="b">
        <v>1</v>
      </c>
      <c r="B1063" t="inlineStr"/>
      <c r="C1063" t="inlineStr">
        <is>
          <t>L-9999-414281845</t>
        </is>
      </c>
      <c r="D1063" t="inlineStr">
        <is>
          <t>113796636X</t>
        </is>
      </c>
      <c r="E1063" t="inlineStr">
        <is>
          <t>Qd</t>
        </is>
      </c>
      <c r="F1063" t="inlineStr"/>
      <c r="G1063" t="inlineStr">
        <is>
          <t>III 101, 12</t>
        </is>
      </c>
      <c r="H1063" t="inlineStr">
        <is>
          <t>III 101, 12</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c r="CU1063" t="inlineStr"/>
    </row>
    <row r="1064">
      <c r="A1064" t="b">
        <v>0</v>
      </c>
      <c r="B1064" t="n">
        <v>998</v>
      </c>
      <c r="C1064" t="inlineStr">
        <is>
          <t>L-1507-670401528</t>
        </is>
      </c>
      <c r="D1064" t="inlineStr">
        <is>
          <t>1208529617</t>
        </is>
      </c>
      <c r="E1064" t="inlineStr"/>
      <c r="F1064" t="inlineStr">
        <is>
          <t>https://portal.dnb.de/opac.htm?method=simpleSearch&amp;cqlMode=true&amp;query=idn%3D1208529617</t>
        </is>
      </c>
      <c r="G1064" t="inlineStr">
        <is>
          <t>III 101, 12 (Angebunden, Fragment)</t>
        </is>
      </c>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n">
        <v>0</v>
      </c>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c r="CU1064" t="inlineStr"/>
    </row>
    <row r="1065">
      <c r="A1065" t="b">
        <v>1</v>
      </c>
      <c r="B1065" t="n">
        <v>963</v>
      </c>
      <c r="C1065" t="inlineStr">
        <is>
          <t>L-1520-31530085X</t>
        </is>
      </c>
      <c r="D1065" t="inlineStr">
        <is>
          <t>1066840946</t>
        </is>
      </c>
      <c r="E1065" t="inlineStr">
        <is>
          <t>Aaf</t>
        </is>
      </c>
      <c r="F1065" t="inlineStr">
        <is>
          <t>https://portal.dnb.de/opac.htm?method=simpleSearch&amp;cqlMode=true&amp;query=idn%3D1066840946</t>
        </is>
      </c>
      <c r="G1065" t="inlineStr">
        <is>
          <t>III 101, 13</t>
        </is>
      </c>
      <c r="H1065" t="inlineStr">
        <is>
          <t>III 101, 13</t>
        </is>
      </c>
      <c r="I1065" t="inlineStr"/>
      <c r="J1065" t="inlineStr"/>
      <c r="K1065" t="inlineStr">
        <is>
          <t>bis 42 cm</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is>
          <t>HD</t>
        </is>
      </c>
      <c r="AB1065" t="inlineStr"/>
      <c r="AC1065" t="inlineStr">
        <is>
          <t>x</t>
        </is>
      </c>
      <c r="AD1065" t="inlineStr">
        <is>
          <t>f</t>
        </is>
      </c>
      <c r="AE1065" t="inlineStr"/>
      <c r="AF1065" t="inlineStr"/>
      <c r="AG1065" t="inlineStr"/>
      <c r="AH1065" t="inlineStr"/>
      <c r="AI1065" t="inlineStr"/>
      <c r="AJ1065" t="inlineStr">
        <is>
          <t>Pa</t>
        </is>
      </c>
      <c r="AK1065" t="inlineStr"/>
      <c r="AL1065" t="inlineStr"/>
      <c r="AM1065" t="inlineStr"/>
      <c r="AN1065" t="inlineStr"/>
      <c r="AO1065" t="inlineStr"/>
      <c r="AP1065" t="inlineStr"/>
      <c r="AQ1065" t="inlineStr"/>
      <c r="AR1065" t="inlineStr"/>
      <c r="AS1065" t="inlineStr"/>
      <c r="AT1065" t="inlineStr">
        <is>
          <t>I/R</t>
        </is>
      </c>
      <c r="AU1065" t="inlineStr">
        <is>
          <t>x</t>
        </is>
      </c>
      <c r="AV1065" t="inlineStr"/>
      <c r="AW1065" t="inlineStr"/>
      <c r="AX1065" t="inlineStr">
        <is>
          <t>110</t>
        </is>
      </c>
      <c r="AY1065" t="inlineStr"/>
      <c r="AZ1065" t="inlineStr"/>
      <c r="BA1065" t="inlineStr"/>
      <c r="BB1065" t="inlineStr">
        <is>
          <t>n</t>
        </is>
      </c>
      <c r="BC1065" t="n">
        <v>0</v>
      </c>
      <c r="BD1065" t="inlineStr"/>
      <c r="BE1065" t="inlineStr">
        <is>
          <t>Gewebe</t>
        </is>
      </c>
      <c r="BF1065" t="inlineStr"/>
      <c r="BG1065" t="inlineStr"/>
      <c r="BH1065" t="inlineStr"/>
      <c r="BI1065" t="inlineStr"/>
      <c r="BJ1065" t="inlineStr"/>
      <c r="BK1065" t="inlineStr">
        <is>
          <t>Reste des Klemmeinbandes liegen der Kassette bei</t>
        </is>
      </c>
      <c r="BL1065" t="inlineStr">
        <is>
          <t>x 110</t>
        </is>
      </c>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row>
    <row r="1066">
      <c r="A1066" t="b">
        <v>1</v>
      </c>
      <c r="B1066" t="n">
        <v>964</v>
      </c>
      <c r="C1066" t="inlineStr">
        <is>
          <t>L-1512-315465379</t>
        </is>
      </c>
      <c r="D1066" t="inlineStr">
        <is>
          <t>1066937532</t>
        </is>
      </c>
      <c r="E1066" t="inlineStr">
        <is>
          <t>Aaf</t>
        </is>
      </c>
      <c r="F1066" t="inlineStr">
        <is>
          <t>https://portal.dnb.de/opac.htm?method=simpleSearch&amp;cqlMode=true&amp;query=idn%3D1066937532</t>
        </is>
      </c>
      <c r="G1066" t="inlineStr">
        <is>
          <t>III 101, 14</t>
        </is>
      </c>
      <c r="H1066" t="inlineStr">
        <is>
          <t>III 101, 14</t>
        </is>
      </c>
      <c r="I1066" t="inlineStr"/>
      <c r="J1066" t="inlineStr"/>
      <c r="K1066" t="inlineStr">
        <is>
          <t>bis 25 cm</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is>
          <t>G</t>
        </is>
      </c>
      <c r="AB1066" t="inlineStr">
        <is>
          <t>x</t>
        </is>
      </c>
      <c r="AC1066" t="inlineStr"/>
      <c r="AD1066" t="inlineStr">
        <is>
          <t>h/E</t>
        </is>
      </c>
      <c r="AE1066" t="inlineStr"/>
      <c r="AF1066" t="inlineStr"/>
      <c r="AG1066" t="inlineStr"/>
      <c r="AH1066" t="inlineStr"/>
      <c r="AI1066" t="inlineStr"/>
      <c r="AJ1066" t="inlineStr">
        <is>
          <t>Pa</t>
        </is>
      </c>
      <c r="AK1066" t="inlineStr">
        <is>
          <t>x</t>
        </is>
      </c>
      <c r="AL1066" t="inlineStr"/>
      <c r="AM1066" t="inlineStr"/>
      <c r="AN1066" t="inlineStr"/>
      <c r="AO1066" t="inlineStr"/>
      <c r="AP1066" t="inlineStr"/>
      <c r="AQ1066" t="inlineStr"/>
      <c r="AR1066" t="inlineStr"/>
      <c r="AS1066" t="inlineStr"/>
      <c r="AT1066" t="inlineStr"/>
      <c r="AU1066" t="inlineStr"/>
      <c r="AV1066" t="inlineStr"/>
      <c r="AW1066" t="inlineStr"/>
      <c r="AX1066" t="inlineStr">
        <is>
          <t>110</t>
        </is>
      </c>
      <c r="AY1066" t="inlineStr"/>
      <c r="AZ1066" t="inlineStr"/>
      <c r="BA1066" t="inlineStr"/>
      <c r="BB1066" t="inlineStr">
        <is>
          <t>n</t>
        </is>
      </c>
      <c r="BC1066" t="n">
        <v>0</v>
      </c>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row>
    <row r="1067">
      <c r="A1067" t="b">
        <v>1</v>
      </c>
      <c r="B1067" t="n">
        <v>999</v>
      </c>
      <c r="C1067" t="inlineStr">
        <is>
          <t>L-1534-154988871</t>
        </is>
      </c>
      <c r="D1067" t="inlineStr">
        <is>
          <t>994259441</t>
        </is>
      </c>
      <c r="E1067" t="inlineStr">
        <is>
          <t>Aal</t>
        </is>
      </c>
      <c r="F1067" t="inlineStr">
        <is>
          <t>https://portal.dnb.de/opac.htm?method=simpleSearch&amp;cqlMode=true&amp;query=idn%3D994259441</t>
        </is>
      </c>
      <c r="G1067" t="inlineStr">
        <is>
          <t>III 101, 14 a</t>
        </is>
      </c>
      <c r="H1067" t="inlineStr">
        <is>
          <t>III 101, 14a</t>
        </is>
      </c>
      <c r="I1067" t="inlineStr"/>
      <c r="J1067" t="inlineStr"/>
      <c r="K1067" t="inlineStr">
        <is>
          <t>bis 25 cm</t>
        </is>
      </c>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is>
          <t>HG</t>
        </is>
      </c>
      <c r="AB1067" t="inlineStr"/>
      <c r="AC1067" t="inlineStr"/>
      <c r="AD1067" t="inlineStr">
        <is>
          <t>h/E</t>
        </is>
      </c>
      <c r="AE1067" t="inlineStr"/>
      <c r="AF1067" t="inlineStr"/>
      <c r="AG1067" t="inlineStr"/>
      <c r="AH1067" t="inlineStr"/>
      <c r="AI1067" t="inlineStr"/>
      <c r="AJ1067" t="inlineStr">
        <is>
          <t>Pa</t>
        </is>
      </c>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is>
          <t>110</t>
        </is>
      </c>
      <c r="AY1067" t="inlineStr"/>
      <c r="AZ1067" t="inlineStr"/>
      <c r="BA1067" t="inlineStr"/>
      <c r="BB1067" t="inlineStr">
        <is>
          <t>n</t>
        </is>
      </c>
      <c r="BC1067" t="n">
        <v>0</v>
      </c>
      <c r="BD1067" t="inlineStr"/>
      <c r="BE1067" t="inlineStr">
        <is>
          <t>Gewebe</t>
        </is>
      </c>
      <c r="BF1067" t="inlineStr"/>
      <c r="BG1067" t="inlineStr"/>
      <c r="BH1067" t="inlineStr"/>
      <c r="BI1067" t="inlineStr"/>
      <c r="BJ1067" t="inlineStr"/>
      <c r="BK1067" t="inlineStr"/>
      <c r="BL1067" t="inlineStr">
        <is>
          <t>x 110</t>
        </is>
      </c>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row>
    <row r="1068">
      <c r="A1068" t="b">
        <v>1</v>
      </c>
      <c r="B1068" t="n">
        <v>1000</v>
      </c>
      <c r="C1068" t="inlineStr">
        <is>
          <t>L-1558-175074690</t>
        </is>
      </c>
      <c r="D1068" t="inlineStr">
        <is>
          <t>100154014X</t>
        </is>
      </c>
      <c r="E1068" t="inlineStr">
        <is>
          <t>Aal</t>
        </is>
      </c>
      <c r="F1068" t="inlineStr">
        <is>
          <t>https://portal.dnb.de/opac.htm?method=simpleSearch&amp;cqlMode=true&amp;query=idn%3D100154014X</t>
        </is>
      </c>
      <c r="G1068" t="inlineStr">
        <is>
          <t>III 101, 14 b</t>
        </is>
      </c>
      <c r="H1068" t="inlineStr">
        <is>
          <t>III 101, 14b</t>
        </is>
      </c>
      <c r="I1068" t="inlineStr"/>
      <c r="J1068" t="inlineStr"/>
      <c r="K1068" t="inlineStr">
        <is>
          <t>bis 42 cm</t>
        </is>
      </c>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is>
          <t>HL</t>
        </is>
      </c>
      <c r="AB1068" t="inlineStr"/>
      <c r="AC1068" t="inlineStr">
        <is>
          <t>x</t>
        </is>
      </c>
      <c r="AD1068" t="inlineStr">
        <is>
          <t>f</t>
        </is>
      </c>
      <c r="AE1068" t="inlineStr"/>
      <c r="AF1068" t="inlineStr"/>
      <c r="AG1068" t="inlineStr"/>
      <c r="AH1068" t="inlineStr"/>
      <c r="AI1068" t="inlineStr"/>
      <c r="AJ1068" t="inlineStr">
        <is>
          <t>Pa</t>
        </is>
      </c>
      <c r="AK1068" t="inlineStr"/>
      <c r="AL1068" t="inlineStr"/>
      <c r="AM1068" t="inlineStr"/>
      <c r="AN1068" t="inlineStr"/>
      <c r="AO1068" t="inlineStr"/>
      <c r="AP1068" t="inlineStr"/>
      <c r="AQ1068" t="inlineStr"/>
      <c r="AR1068" t="inlineStr"/>
      <c r="AS1068" t="inlineStr">
        <is>
          <t>x</t>
        </is>
      </c>
      <c r="AT1068" t="inlineStr"/>
      <c r="AU1068" t="inlineStr">
        <is>
          <t>x</t>
        </is>
      </c>
      <c r="AV1068" t="inlineStr"/>
      <c r="AW1068" t="inlineStr"/>
      <c r="AX1068" t="inlineStr">
        <is>
          <t>110</t>
        </is>
      </c>
      <c r="AY1068" t="inlineStr"/>
      <c r="AZ1068" t="inlineStr"/>
      <c r="BA1068" t="inlineStr"/>
      <c r="BB1068" t="inlineStr">
        <is>
          <t>n</t>
        </is>
      </c>
      <c r="BC1068" t="n">
        <v>0</v>
      </c>
      <c r="BD1068" t="inlineStr"/>
      <c r="BE1068" t="inlineStr"/>
      <c r="BF1068" t="inlineStr">
        <is>
          <t>x</t>
        </is>
      </c>
      <c r="BG1068" t="inlineStr"/>
      <c r="BH1068" t="inlineStr"/>
      <c r="BI1068" t="inlineStr"/>
      <c r="BJ1068" t="inlineStr"/>
      <c r="BK1068" t="inlineStr"/>
      <c r="BL1068" t="inlineStr">
        <is>
          <t>x 110</t>
        </is>
      </c>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c r="CU1068" t="inlineStr"/>
    </row>
    <row r="1069">
      <c r="A1069" t="b">
        <v>1</v>
      </c>
      <c r="B1069" t="n">
        <v>965</v>
      </c>
      <c r="C1069" t="inlineStr">
        <is>
          <t>L-1519-315461691</t>
        </is>
      </c>
      <c r="D1069" t="inlineStr">
        <is>
          <t>1066933618</t>
        </is>
      </c>
      <c r="E1069" t="inlineStr">
        <is>
          <t>Aaf</t>
        </is>
      </c>
      <c r="F1069" t="inlineStr">
        <is>
          <t>https://portal.dnb.de/opac.htm?method=simpleSearch&amp;cqlMode=true&amp;query=idn%3D1066933618</t>
        </is>
      </c>
      <c r="G1069" t="inlineStr">
        <is>
          <t>III 101, 15</t>
        </is>
      </c>
      <c r="H1069" t="inlineStr">
        <is>
          <t>III 101, 15</t>
        </is>
      </c>
      <c r="I1069" t="inlineStr"/>
      <c r="J1069" t="inlineStr"/>
      <c r="K1069" t="inlineStr">
        <is>
          <t>bis 42 cm</t>
        </is>
      </c>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is>
          <t>HL</t>
        </is>
      </c>
      <c r="AB1069" t="inlineStr">
        <is>
          <t>x</t>
        </is>
      </c>
      <c r="AC1069" t="inlineStr"/>
      <c r="AD1069" t="inlineStr">
        <is>
          <t>h/E</t>
        </is>
      </c>
      <c r="AE1069" t="inlineStr"/>
      <c r="AF1069" t="inlineStr"/>
      <c r="AG1069" t="inlineStr"/>
      <c r="AH1069" t="inlineStr"/>
      <c r="AI1069" t="inlineStr"/>
      <c r="AJ1069" t="inlineStr">
        <is>
          <t>Pa</t>
        </is>
      </c>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is>
          <t>nur 110</t>
        </is>
      </c>
      <c r="AY1069" t="inlineStr">
        <is>
          <t>x</t>
        </is>
      </c>
      <c r="AZ1069" t="inlineStr"/>
      <c r="BA1069" t="inlineStr"/>
      <c r="BB1069" t="inlineStr">
        <is>
          <t>ja vor</t>
        </is>
      </c>
      <c r="BC1069" t="n">
        <v>0.5</v>
      </c>
      <c r="BD1069" t="inlineStr"/>
      <c r="BE1069" t="inlineStr"/>
      <c r="BF1069" t="inlineStr"/>
      <c r="BG1069" t="inlineStr">
        <is>
          <t>x</t>
        </is>
      </c>
      <c r="BH1069" t="inlineStr"/>
      <c r="BI1069" t="inlineStr"/>
      <c r="BJ1069" t="inlineStr"/>
      <c r="BK1069" t="inlineStr">
        <is>
          <t>Rücken für die Digit. am besten belassen (oder flexibles Gelenk erzeugen)</t>
        </is>
      </c>
      <c r="BL1069" t="inlineStr">
        <is>
          <t>x nur 110</t>
        </is>
      </c>
      <c r="BM1069" t="inlineStr"/>
      <c r="BN1069" t="inlineStr"/>
      <c r="BO1069" t="inlineStr">
        <is>
          <t>x</t>
        </is>
      </c>
      <c r="BP1069" t="inlineStr">
        <is>
          <t>x</t>
        </is>
      </c>
      <c r="BQ1069" t="inlineStr"/>
      <c r="BR1069" t="inlineStr">
        <is>
          <t>v</t>
        </is>
      </c>
      <c r="BS1069" t="inlineStr"/>
      <c r="BT1069" t="inlineStr">
        <is>
          <t>x</t>
        </is>
      </c>
      <c r="BU1069" t="inlineStr"/>
      <c r="BV1069" t="inlineStr"/>
      <c r="BW1069" t="inlineStr"/>
      <c r="BX1069" t="inlineStr"/>
      <c r="BY1069" t="inlineStr"/>
      <c r="BZ1069" t="inlineStr"/>
      <c r="CA1069" t="n">
        <v>0.5</v>
      </c>
      <c r="CB1069" t="inlineStr">
        <is>
          <t>erstmal nur loses Gewebe an Deckeln fixieren; Rücken für Digit. belassen (ist extrem steif durch extrem dicke Rückeneinlage, Rest. würde nichts bringen) oder flexibles/verschiebbares Gelenk erzeugen durch z.B. einschieben eines Pergamentstreifens/Kartons unter das Bezugsmaterial am Deckel --&gt; Rest.aufwand ca. 2-3h(?)</t>
        </is>
      </c>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row>
    <row r="1070">
      <c r="A1070" t="b">
        <v>1</v>
      </c>
      <c r="B1070" t="n">
        <v>966</v>
      </c>
      <c r="C1070" t="inlineStr">
        <is>
          <t>L-1522-154606200</t>
        </is>
      </c>
      <c r="D1070" t="inlineStr">
        <is>
          <t>994129572</t>
        </is>
      </c>
      <c r="E1070" t="inlineStr">
        <is>
          <t>Aal</t>
        </is>
      </c>
      <c r="F1070" t="inlineStr">
        <is>
          <t>https://portal.dnb.de/opac.htm?method=simpleSearch&amp;cqlMode=true&amp;query=idn%3D994129572</t>
        </is>
      </c>
      <c r="G1070" t="inlineStr">
        <is>
          <t>III 101, 16</t>
        </is>
      </c>
      <c r="H1070" t="inlineStr">
        <is>
          <t>III 101, 16</t>
        </is>
      </c>
      <c r="I1070" t="inlineStr"/>
      <c r="J1070" t="inlineStr"/>
      <c r="K1070" t="inlineStr">
        <is>
          <t>bis 25 cm</t>
        </is>
      </c>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is>
          <t>L</t>
        </is>
      </c>
      <c r="AB1070" t="inlineStr"/>
      <c r="AC1070" t="inlineStr"/>
      <c r="AD1070" t="inlineStr">
        <is>
          <t>f/V</t>
        </is>
      </c>
      <c r="AE1070" t="inlineStr"/>
      <c r="AF1070" t="inlineStr"/>
      <c r="AG1070" t="inlineStr"/>
      <c r="AH1070" t="inlineStr"/>
      <c r="AI1070" t="inlineStr"/>
      <c r="AJ1070" t="inlineStr">
        <is>
          <t>Pa</t>
        </is>
      </c>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is>
          <t>max 110</t>
        </is>
      </c>
      <c r="AY1070" t="inlineStr"/>
      <c r="AZ1070" t="inlineStr"/>
      <c r="BA1070" t="inlineStr"/>
      <c r="BB1070" t="inlineStr">
        <is>
          <t>n</t>
        </is>
      </c>
      <c r="BC1070" t="n">
        <v>0</v>
      </c>
      <c r="BD1070" t="inlineStr"/>
      <c r="BE1070" t="inlineStr">
        <is>
          <t>Halbgewebe mit Papier</t>
        </is>
      </c>
      <c r="BF1070" t="inlineStr"/>
      <c r="BG1070" t="inlineStr"/>
      <c r="BH1070" t="inlineStr"/>
      <c r="BI1070" t="inlineStr"/>
      <c r="BJ1070" t="inlineStr"/>
      <c r="BK1070" t="inlineStr">
        <is>
          <t>Schaden stabil</t>
        </is>
      </c>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row>
    <row r="1071">
      <c r="A1071" t="b">
        <v>1</v>
      </c>
      <c r="B1071" t="n">
        <v>967</v>
      </c>
      <c r="C1071" t="inlineStr">
        <is>
          <t>L-1534-177157356</t>
        </is>
      </c>
      <c r="D1071" t="inlineStr">
        <is>
          <t>1002389798</t>
        </is>
      </c>
      <c r="E1071" t="inlineStr">
        <is>
          <t>Aal</t>
        </is>
      </c>
      <c r="F1071" t="inlineStr">
        <is>
          <t>https://portal.dnb.de/opac.htm?method=simpleSearch&amp;cqlMode=true&amp;query=idn%3D1002389798</t>
        </is>
      </c>
      <c r="G1071" t="inlineStr">
        <is>
          <t>III 101, 17</t>
        </is>
      </c>
      <c r="H1071" t="inlineStr">
        <is>
          <t>III 101, 17</t>
        </is>
      </c>
      <c r="I1071" t="inlineStr"/>
      <c r="J1071" t="inlineStr"/>
      <c r="K1071" t="inlineStr">
        <is>
          <t>bis 25 cm</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is>
          <t>Pg</t>
        </is>
      </c>
      <c r="AB1071" t="inlineStr">
        <is>
          <t>x</t>
        </is>
      </c>
      <c r="AC1071" t="inlineStr"/>
      <c r="AD1071" t="inlineStr">
        <is>
          <t>h</t>
        </is>
      </c>
      <c r="AE1071" t="inlineStr"/>
      <c r="AF1071" t="inlineStr"/>
      <c r="AG1071" t="inlineStr"/>
      <c r="AH1071" t="inlineStr"/>
      <c r="AI1071" t="inlineStr"/>
      <c r="AJ1071" t="inlineStr">
        <is>
          <t>Pa</t>
        </is>
      </c>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is>
          <t>110</t>
        </is>
      </c>
      <c r="AY1071" t="inlineStr"/>
      <c r="AZ1071" t="inlineStr"/>
      <c r="BA1071" t="inlineStr"/>
      <c r="BB1071" t="inlineStr">
        <is>
          <t>n</t>
        </is>
      </c>
      <c r="BC1071" t="n">
        <v>0</v>
      </c>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row>
    <row r="1072">
      <c r="A1072" t="b">
        <v>1</v>
      </c>
      <c r="B1072" t="n">
        <v>968</v>
      </c>
      <c r="C1072" t="inlineStr">
        <is>
          <t>L-1524-315468866</t>
        </is>
      </c>
      <c r="D1072" t="inlineStr">
        <is>
          <t>1066941130</t>
        </is>
      </c>
      <c r="E1072" t="inlineStr">
        <is>
          <t>Aaf</t>
        </is>
      </c>
      <c r="F1072" t="inlineStr">
        <is>
          <t>https://portal.dnb.de/opac.htm?method=simpleSearch&amp;cqlMode=true&amp;query=idn%3D1066941130</t>
        </is>
      </c>
      <c r="G1072" t="inlineStr">
        <is>
          <t>III 101, 18</t>
        </is>
      </c>
      <c r="H1072" t="inlineStr">
        <is>
          <t>III 101, 18</t>
        </is>
      </c>
      <c r="I1072" t="inlineStr"/>
      <c r="J1072" t="inlineStr"/>
      <c r="K1072" t="inlineStr">
        <is>
          <t>bis 25 cm</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is>
          <t>G</t>
        </is>
      </c>
      <c r="AB1072" t="inlineStr">
        <is>
          <t>x</t>
        </is>
      </c>
      <c r="AC1072" t="inlineStr"/>
      <c r="AD1072" t="inlineStr">
        <is>
          <t>h/E</t>
        </is>
      </c>
      <c r="AE1072" t="inlineStr"/>
      <c r="AF1072" t="inlineStr"/>
      <c r="AG1072" t="inlineStr"/>
      <c r="AH1072" t="inlineStr"/>
      <c r="AI1072" t="inlineStr"/>
      <c r="AJ1072" t="inlineStr">
        <is>
          <t>Pa</t>
        </is>
      </c>
      <c r="AK1072" t="inlineStr">
        <is>
          <t>x</t>
        </is>
      </c>
      <c r="AL1072" t="inlineStr"/>
      <c r="AM1072" t="inlineStr"/>
      <c r="AN1072" t="inlineStr"/>
      <c r="AO1072" t="inlineStr"/>
      <c r="AP1072" t="inlineStr"/>
      <c r="AQ1072" t="inlineStr"/>
      <c r="AR1072" t="inlineStr"/>
      <c r="AS1072" t="inlineStr"/>
      <c r="AT1072" t="inlineStr"/>
      <c r="AU1072" t="inlineStr"/>
      <c r="AV1072" t="inlineStr"/>
      <c r="AW1072" t="inlineStr"/>
      <c r="AX1072" t="inlineStr">
        <is>
          <t>110</t>
        </is>
      </c>
      <c r="AY1072" t="inlineStr"/>
      <c r="AZ1072" t="inlineStr"/>
      <c r="BA1072" t="inlineStr"/>
      <c r="BB1072" t="inlineStr">
        <is>
          <t>n</t>
        </is>
      </c>
      <c r="BC1072" t="n">
        <v>0</v>
      </c>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row>
    <row r="1073">
      <c r="A1073" t="b">
        <v>1</v>
      </c>
      <c r="B1073" t="n">
        <v>969</v>
      </c>
      <c r="C1073" t="inlineStr">
        <is>
          <t>L-1534-315201002</t>
        </is>
      </c>
      <c r="D1073" t="inlineStr">
        <is>
          <t>1066779120</t>
        </is>
      </c>
      <c r="E1073" t="inlineStr">
        <is>
          <t>Aaf</t>
        </is>
      </c>
      <c r="F1073" t="inlineStr">
        <is>
          <t>https://portal.dnb.de/opac.htm?method=simpleSearch&amp;cqlMode=true&amp;query=idn%3D1066779120</t>
        </is>
      </c>
      <c r="G1073" t="inlineStr">
        <is>
          <t>III 101, 19</t>
        </is>
      </c>
      <c r="H1073" t="inlineStr">
        <is>
          <t>III 101, 19</t>
        </is>
      </c>
      <c r="I1073" t="inlineStr"/>
      <c r="J1073" t="inlineStr"/>
      <c r="K1073" t="inlineStr">
        <is>
          <t>bis 25 cm</t>
        </is>
      </c>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is>
          <t>G</t>
        </is>
      </c>
      <c r="AB1073" t="inlineStr">
        <is>
          <t>x</t>
        </is>
      </c>
      <c r="AC1073" t="inlineStr"/>
      <c r="AD1073" t="inlineStr">
        <is>
          <t>h/E</t>
        </is>
      </c>
      <c r="AE1073" t="inlineStr"/>
      <c r="AF1073" t="inlineStr"/>
      <c r="AG1073" t="inlineStr"/>
      <c r="AH1073" t="inlineStr"/>
      <c r="AI1073" t="inlineStr"/>
      <c r="AJ1073" t="inlineStr">
        <is>
          <t>Pa</t>
        </is>
      </c>
      <c r="AK1073" t="inlineStr">
        <is>
          <t>x</t>
        </is>
      </c>
      <c r="AL1073" t="inlineStr"/>
      <c r="AM1073" t="inlineStr"/>
      <c r="AN1073" t="inlineStr"/>
      <c r="AO1073" t="inlineStr"/>
      <c r="AP1073" t="inlineStr"/>
      <c r="AQ1073" t="inlineStr"/>
      <c r="AR1073" t="inlineStr"/>
      <c r="AS1073" t="inlineStr"/>
      <c r="AT1073" t="inlineStr"/>
      <c r="AU1073" t="inlineStr"/>
      <c r="AV1073" t="inlineStr"/>
      <c r="AW1073" t="inlineStr"/>
      <c r="AX1073" t="inlineStr">
        <is>
          <t>110</t>
        </is>
      </c>
      <c r="AY1073" t="inlineStr"/>
      <c r="AZ1073" t="inlineStr"/>
      <c r="BA1073" t="inlineStr"/>
      <c r="BB1073" t="inlineStr">
        <is>
          <t>n</t>
        </is>
      </c>
      <c r="BC1073" t="n">
        <v>0</v>
      </c>
      <c r="BD1073" t="inlineStr"/>
      <c r="BE1073" t="inlineStr"/>
      <c r="BF1073" t="inlineStr"/>
      <c r="BG1073" t="inlineStr">
        <is>
          <t>x</t>
        </is>
      </c>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row>
    <row r="1074">
      <c r="A1074" t="b">
        <v>1</v>
      </c>
      <c r="B1074" t="n">
        <v>1001</v>
      </c>
      <c r="C1074" t="inlineStr">
        <is>
          <t>L-1533-158991907</t>
        </is>
      </c>
      <c r="D1074" t="inlineStr">
        <is>
          <t>995213216</t>
        </is>
      </c>
      <c r="E1074" t="inlineStr">
        <is>
          <t>Aal</t>
        </is>
      </c>
      <c r="F1074" t="inlineStr">
        <is>
          <t>https://portal.dnb.de/opac.htm?method=simpleSearch&amp;cqlMode=true&amp;query=idn%3D995213216</t>
        </is>
      </c>
      <c r="G1074" t="inlineStr">
        <is>
          <t>III 101, 19 a</t>
        </is>
      </c>
      <c r="H1074" t="inlineStr">
        <is>
          <t>III 101, 19 a</t>
        </is>
      </c>
      <c r="I1074" t="inlineStr"/>
      <c r="J1074" t="inlineStr"/>
      <c r="K1074" t="inlineStr">
        <is>
          <t>bis 25 cm</t>
        </is>
      </c>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is>
          <t>Pg</t>
        </is>
      </c>
      <c r="AB1074" t="inlineStr"/>
      <c r="AC1074" t="inlineStr"/>
      <c r="AD1074" t="inlineStr">
        <is>
          <t>h</t>
        </is>
      </c>
      <c r="AE1074" t="inlineStr"/>
      <c r="AF1074" t="inlineStr"/>
      <c r="AG1074" t="inlineStr"/>
      <c r="AH1074" t="inlineStr"/>
      <c r="AI1074" t="inlineStr"/>
      <c r="AJ1074" t="inlineStr">
        <is>
          <t>Pa</t>
        </is>
      </c>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is>
          <t>110</t>
        </is>
      </c>
      <c r="AY1074" t="inlineStr"/>
      <c r="AZ1074" t="inlineStr"/>
      <c r="BA1074" t="inlineStr"/>
      <c r="BB1074" t="inlineStr">
        <is>
          <t>n</t>
        </is>
      </c>
      <c r="BC1074" t="n">
        <v>0</v>
      </c>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row>
    <row r="1075">
      <c r="A1075" t="b">
        <v>1</v>
      </c>
      <c r="B1075" t="n">
        <v>970</v>
      </c>
      <c r="C1075" t="inlineStr">
        <is>
          <t>L-1542-315211334</t>
        </is>
      </c>
      <c r="D1075" t="inlineStr">
        <is>
          <t>1066790272</t>
        </is>
      </c>
      <c r="E1075" t="inlineStr">
        <is>
          <t>Aaf</t>
        </is>
      </c>
      <c r="F1075" t="inlineStr">
        <is>
          <t>https://portal.dnb.de/opac.htm?method=simpleSearch&amp;cqlMode=true&amp;query=idn%3D1066790272</t>
        </is>
      </c>
      <c r="G1075" t="inlineStr">
        <is>
          <t>III 101, 20</t>
        </is>
      </c>
      <c r="H1075" t="inlineStr">
        <is>
          <t>III 101, 20</t>
        </is>
      </c>
      <c r="I1075" t="inlineStr"/>
      <c r="J1075" t="inlineStr"/>
      <c r="K1075" t="inlineStr">
        <is>
          <t>bis 35 cm</t>
        </is>
      </c>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is>
          <t>HD</t>
        </is>
      </c>
      <c r="AB1075" t="inlineStr"/>
      <c r="AC1075" t="inlineStr">
        <is>
          <t>x</t>
        </is>
      </c>
      <c r="AD1075" t="inlineStr">
        <is>
          <t>f</t>
        </is>
      </c>
      <c r="AE1075" t="inlineStr"/>
      <c r="AF1075" t="inlineStr"/>
      <c r="AG1075" t="inlineStr"/>
      <c r="AH1075" t="inlineStr"/>
      <c r="AI1075" t="inlineStr"/>
      <c r="AJ1075" t="inlineStr">
        <is>
          <t>Pa</t>
        </is>
      </c>
      <c r="AK1075" t="inlineStr"/>
      <c r="AL1075" t="inlineStr"/>
      <c r="AM1075" t="inlineStr"/>
      <c r="AN1075" t="inlineStr"/>
      <c r="AO1075" t="inlineStr">
        <is>
          <t>x</t>
        </is>
      </c>
      <c r="AP1075" t="inlineStr"/>
      <c r="AQ1075" t="inlineStr"/>
      <c r="AR1075" t="inlineStr"/>
      <c r="AS1075" t="inlineStr"/>
      <c r="AT1075" t="inlineStr"/>
      <c r="AU1075" t="inlineStr"/>
      <c r="AV1075" t="inlineStr"/>
      <c r="AW1075" t="inlineStr"/>
      <c r="AX1075" t="inlineStr">
        <is>
          <t>110</t>
        </is>
      </c>
      <c r="AY1075" t="inlineStr"/>
      <c r="AZ1075" t="inlineStr"/>
      <c r="BA1075" t="inlineStr"/>
      <c r="BB1075" t="inlineStr">
        <is>
          <t>n</t>
        </is>
      </c>
      <c r="BC1075" t="n">
        <v>0</v>
      </c>
      <c r="BD1075" t="inlineStr"/>
      <c r="BE1075" t="inlineStr">
        <is>
          <t>Gewebe</t>
        </is>
      </c>
      <c r="BF1075" t="inlineStr"/>
      <c r="BG1075" t="inlineStr"/>
      <c r="BH1075" t="inlineStr"/>
      <c r="BI1075" t="inlineStr"/>
      <c r="BJ1075" t="inlineStr"/>
      <c r="BK1075" t="inlineStr"/>
      <c r="BL1075" t="inlineStr">
        <is>
          <t>x 110</t>
        </is>
      </c>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row>
    <row r="1076">
      <c r="A1076" t="b">
        <v>1</v>
      </c>
      <c r="B1076" t="n">
        <v>971</v>
      </c>
      <c r="C1076" t="inlineStr">
        <is>
          <t>L-1542-315461683</t>
        </is>
      </c>
      <c r="D1076" t="inlineStr">
        <is>
          <t>106693360X</t>
        </is>
      </c>
      <c r="E1076" t="inlineStr">
        <is>
          <t>Aaf</t>
        </is>
      </c>
      <c r="F1076" t="inlineStr">
        <is>
          <t>https://portal.dnb.de/opac.htm?method=simpleSearch&amp;cqlMode=true&amp;query=idn%3D106693360X</t>
        </is>
      </c>
      <c r="G1076" t="inlineStr">
        <is>
          <t>III 101, 21</t>
        </is>
      </c>
      <c r="H1076" t="inlineStr">
        <is>
          <t>III 101, 21</t>
        </is>
      </c>
      <c r="I1076" t="inlineStr"/>
      <c r="J1076" t="inlineStr"/>
      <c r="K1076" t="inlineStr">
        <is>
          <t>bis 25 cm</t>
        </is>
      </c>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is>
          <t>HL</t>
        </is>
      </c>
      <c r="AB1076" t="inlineStr">
        <is>
          <t>x</t>
        </is>
      </c>
      <c r="AC1076" t="inlineStr"/>
      <c r="AD1076" t="inlineStr">
        <is>
          <t>h/E</t>
        </is>
      </c>
      <c r="AE1076" t="inlineStr"/>
      <c r="AF1076" t="inlineStr"/>
      <c r="AG1076" t="inlineStr"/>
      <c r="AH1076" t="inlineStr"/>
      <c r="AI1076" t="inlineStr"/>
      <c r="AJ1076" t="inlineStr">
        <is>
          <t>Pa</t>
        </is>
      </c>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is>
          <t>110</t>
        </is>
      </c>
      <c r="AY1076" t="inlineStr"/>
      <c r="AZ1076" t="inlineStr"/>
      <c r="BA1076" t="inlineStr"/>
      <c r="BB1076" t="inlineStr">
        <is>
          <t>ja vor</t>
        </is>
      </c>
      <c r="BC1076" t="n">
        <v>1</v>
      </c>
      <c r="BD1076" t="inlineStr"/>
      <c r="BE1076" t="inlineStr"/>
      <c r="BF1076" t="inlineStr"/>
      <c r="BG1076" t="inlineStr">
        <is>
          <t>x</t>
        </is>
      </c>
      <c r="BH1076" t="inlineStr"/>
      <c r="BI1076" t="inlineStr"/>
      <c r="BJ1076" t="inlineStr"/>
      <c r="BK1076" t="inlineStr"/>
      <c r="BL1076" t="inlineStr"/>
      <c r="BM1076" t="inlineStr"/>
      <c r="BN1076" t="inlineStr"/>
      <c r="BO1076" t="inlineStr">
        <is>
          <t>x</t>
        </is>
      </c>
      <c r="BP1076" t="inlineStr">
        <is>
          <t>x</t>
        </is>
      </c>
      <c r="BQ1076" t="inlineStr">
        <is>
          <t>x</t>
        </is>
      </c>
      <c r="BR1076" t="inlineStr">
        <is>
          <t>v</t>
        </is>
      </c>
      <c r="BS1076" t="inlineStr"/>
      <c r="BT1076" t="inlineStr"/>
      <c r="BU1076" t="inlineStr"/>
      <c r="BV1076" t="inlineStr"/>
      <c r="BW1076" t="inlineStr"/>
      <c r="BX1076" t="inlineStr"/>
      <c r="BY1076" t="inlineStr"/>
      <c r="BZ1076" t="inlineStr"/>
      <c r="CA1076" t="n">
        <v>1</v>
      </c>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row>
    <row r="1077">
      <c r="A1077" t="b">
        <v>1</v>
      </c>
      <c r="B1077" t="n">
        <v>972</v>
      </c>
      <c r="C1077" t="inlineStr">
        <is>
          <t>L-1543-315465255</t>
        </is>
      </c>
      <c r="D1077" t="inlineStr">
        <is>
          <t>1066937400</t>
        </is>
      </c>
      <c r="E1077" t="inlineStr">
        <is>
          <t>Aaf</t>
        </is>
      </c>
      <c r="F1077" t="inlineStr">
        <is>
          <t>https://portal.dnb.de/opac.htm?method=simpleSearch&amp;cqlMode=true&amp;query=idn%3D1066937400</t>
        </is>
      </c>
      <c r="G1077" t="inlineStr">
        <is>
          <t>III 101, 22</t>
        </is>
      </c>
      <c r="H1077" t="inlineStr">
        <is>
          <t>III 101, 22</t>
        </is>
      </c>
      <c r="I1077" t="inlineStr"/>
      <c r="J1077" t="inlineStr"/>
      <c r="K1077" t="inlineStr">
        <is>
          <t>bis 25 cm</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is>
          <t>Pg</t>
        </is>
      </c>
      <c r="AB1077" t="inlineStr"/>
      <c r="AC1077" t="inlineStr"/>
      <c r="AD1077" t="inlineStr">
        <is>
          <t>h</t>
        </is>
      </c>
      <c r="AE1077" t="inlineStr"/>
      <c r="AF1077" t="inlineStr"/>
      <c r="AG1077" t="inlineStr"/>
      <c r="AH1077" t="inlineStr"/>
      <c r="AI1077" t="inlineStr"/>
      <c r="AJ1077" t="inlineStr">
        <is>
          <t>Pa</t>
        </is>
      </c>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is>
          <t>110</t>
        </is>
      </c>
      <c r="AY1077" t="inlineStr"/>
      <c r="AZ1077" t="inlineStr"/>
      <c r="BA1077" t="inlineStr"/>
      <c r="BB1077" t="inlineStr">
        <is>
          <t>n</t>
        </is>
      </c>
      <c r="BC1077" t="n">
        <v>0</v>
      </c>
      <c r="BD1077" t="inlineStr"/>
      <c r="BE1077" t="inlineStr">
        <is>
          <t>Gewebe</t>
        </is>
      </c>
      <c r="BF1077" t="inlineStr"/>
      <c r="BG1077" t="inlineStr"/>
      <c r="BH1077" t="inlineStr"/>
      <c r="BI1077" t="inlineStr"/>
      <c r="BJ1077" t="inlineStr"/>
      <c r="BK1077" t="inlineStr">
        <is>
          <t>durchbrochener Perg.bd. mit Damast unterlegt</t>
        </is>
      </c>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row>
    <row r="1078">
      <c r="A1078" t="b">
        <v>0</v>
      </c>
      <c r="B1078" t="n">
        <v>1007</v>
      </c>
      <c r="C1078" t="inlineStr">
        <is>
          <t>L-1540-315063815</t>
        </is>
      </c>
      <c r="D1078" t="inlineStr">
        <is>
          <t>1066675163</t>
        </is>
      </c>
      <c r="E1078" t="inlineStr"/>
      <c r="F1078" t="inlineStr">
        <is>
          <t>https://portal.dnb.de/opac.htm?method=simpleSearch&amp;cqlMode=true&amp;query=idn%3D1066675163</t>
        </is>
      </c>
      <c r="G1078" t="inlineStr">
        <is>
          <t>III 101, 22 a</t>
        </is>
      </c>
      <c r="H1078" t="inlineStr"/>
      <c r="I1078" t="inlineStr"/>
      <c r="J1078" t="inlineStr"/>
      <c r="K1078" t="inlineStr">
        <is>
          <t>bis 25 cm</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x</t>
        </is>
      </c>
      <c r="AA1078" t="inlineStr">
        <is>
          <t>L</t>
        </is>
      </c>
      <c r="AB1078" t="inlineStr"/>
      <c r="AC1078" t="inlineStr"/>
      <c r="AD1078" t="inlineStr">
        <is>
          <t>f/V</t>
        </is>
      </c>
      <c r="AE1078" t="inlineStr"/>
      <c r="AF1078" t="inlineStr"/>
      <c r="AG1078" t="inlineStr"/>
      <c r="AH1078" t="inlineStr"/>
      <c r="AI1078" t="inlineStr"/>
      <c r="AJ1078" t="inlineStr">
        <is>
          <t>Pa</t>
        </is>
      </c>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is>
          <t>60</t>
        </is>
      </c>
      <c r="AY1078" t="inlineStr"/>
      <c r="AZ1078" t="inlineStr"/>
      <c r="BA1078" t="inlineStr"/>
      <c r="BB1078" t="inlineStr">
        <is>
          <t>n</t>
        </is>
      </c>
      <c r="BC1078" t="n">
        <v>0</v>
      </c>
      <c r="BD1078" t="inlineStr"/>
      <c r="BE1078" t="inlineStr"/>
      <c r="BF1078" t="inlineStr"/>
      <c r="BG1078" t="inlineStr"/>
      <c r="BH1078" t="inlineStr"/>
      <c r="BI1078" t="inlineStr">
        <is>
          <t>x sauer</t>
        </is>
      </c>
      <c r="BJ1078" t="inlineStr">
        <is>
          <t>x</t>
        </is>
      </c>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row>
    <row r="1079">
      <c r="A1079" t="b">
        <v>1</v>
      </c>
      <c r="B1079" t="inlineStr"/>
      <c r="C1079" t="inlineStr">
        <is>
          <t>L-1540-719396689</t>
        </is>
      </c>
      <c r="D1079" t="inlineStr">
        <is>
          <t>1230020926</t>
        </is>
      </c>
      <c r="E1079" t="inlineStr">
        <is>
          <t>Qd</t>
        </is>
      </c>
      <c r="F1079" t="inlineStr"/>
      <c r="G1079" t="inlineStr">
        <is>
          <t>III 101, 22 a</t>
        </is>
      </c>
      <c r="H1079" t="inlineStr">
        <is>
          <t>III 101, 22 a</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c r="CU1079" t="inlineStr"/>
    </row>
    <row r="1080">
      <c r="A1080" t="b">
        <v>1</v>
      </c>
      <c r="B1080" t="n">
        <v>973</v>
      </c>
      <c r="C1080" t="inlineStr">
        <is>
          <t>L-1557-15396765X</t>
        </is>
      </c>
      <c r="D1080" t="inlineStr">
        <is>
          <t>99390601X</t>
        </is>
      </c>
      <c r="E1080" t="inlineStr">
        <is>
          <t>Aal</t>
        </is>
      </c>
      <c r="F1080" t="inlineStr">
        <is>
          <t>https://portal.dnb.de/opac.htm?method=simpleSearch&amp;cqlMode=true&amp;query=idn%3D99390601X</t>
        </is>
      </c>
      <c r="G1080" t="inlineStr">
        <is>
          <t>III 101, 23</t>
        </is>
      </c>
      <c r="H1080" t="inlineStr">
        <is>
          <t>III 101, 23</t>
        </is>
      </c>
      <c r="I1080" t="inlineStr"/>
      <c r="J1080" t="inlineStr"/>
      <c r="K1080" t="inlineStr">
        <is>
          <t>bis 25 cm</t>
        </is>
      </c>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is>
          <t>HL</t>
        </is>
      </c>
      <c r="AB1080" t="inlineStr"/>
      <c r="AC1080" t="inlineStr"/>
      <c r="AD1080" t="inlineStr">
        <is>
          <t>f</t>
        </is>
      </c>
      <c r="AE1080" t="inlineStr"/>
      <c r="AF1080" t="inlineStr"/>
      <c r="AG1080" t="inlineStr"/>
      <c r="AH1080" t="inlineStr"/>
      <c r="AI1080" t="inlineStr"/>
      <c r="AJ1080" t="inlineStr">
        <is>
          <t>Pa</t>
        </is>
      </c>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is>
          <t>60</t>
        </is>
      </c>
      <c r="AY1080" t="inlineStr"/>
      <c r="AZ1080" t="inlineStr"/>
      <c r="BA1080" t="inlineStr"/>
      <c r="BB1080" t="inlineStr">
        <is>
          <t>n</t>
        </is>
      </c>
      <c r="BC1080" t="n">
        <v>0</v>
      </c>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row>
    <row r="1081">
      <c r="A1081" t="b">
        <v>1</v>
      </c>
      <c r="B1081" t="n">
        <v>974</v>
      </c>
      <c r="C1081" t="inlineStr">
        <is>
          <t>L-1560-406972435</t>
        </is>
      </c>
      <c r="D1081" t="inlineStr">
        <is>
          <t>1132656729</t>
        </is>
      </c>
      <c r="E1081" t="inlineStr">
        <is>
          <t>Af</t>
        </is>
      </c>
      <c r="F1081" t="inlineStr">
        <is>
          <t>https://portal.dnb.de/opac.htm?method=simpleSearch&amp;cqlMode=true&amp;query=idn%3D1132656729</t>
        </is>
      </c>
      <c r="G1081" t="inlineStr">
        <is>
          <t>III 101, 24</t>
        </is>
      </c>
      <c r="H1081" t="inlineStr">
        <is>
          <t>III 101, 24</t>
        </is>
      </c>
      <c r="I1081" t="inlineStr"/>
      <c r="J1081" t="inlineStr"/>
      <c r="K1081" t="inlineStr">
        <is>
          <t>bis 25 cm</t>
        </is>
      </c>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is>
          <t>L</t>
        </is>
      </c>
      <c r="AB1081" t="inlineStr"/>
      <c r="AC1081" t="inlineStr"/>
      <c r="AD1081" t="inlineStr">
        <is>
          <t>f/V</t>
        </is>
      </c>
      <c r="AE1081" t="inlineStr"/>
      <c r="AF1081" t="inlineStr"/>
      <c r="AG1081" t="inlineStr"/>
      <c r="AH1081" t="inlineStr"/>
      <c r="AI1081" t="inlineStr"/>
      <c r="AJ1081" t="inlineStr">
        <is>
          <t>Pa</t>
        </is>
      </c>
      <c r="AK1081" t="inlineStr"/>
      <c r="AL1081" t="inlineStr"/>
      <c r="AM1081" t="inlineStr"/>
      <c r="AN1081" t="inlineStr"/>
      <c r="AO1081" t="inlineStr"/>
      <c r="AP1081" t="inlineStr"/>
      <c r="AQ1081" t="inlineStr"/>
      <c r="AR1081" t="inlineStr"/>
      <c r="AS1081" t="inlineStr"/>
      <c r="AT1081" t="inlineStr"/>
      <c r="AU1081" t="inlineStr"/>
      <c r="AV1081" t="n">
        <v>2</v>
      </c>
      <c r="AW1081" t="inlineStr">
        <is>
          <t>x</t>
        </is>
      </c>
      <c r="AX1081" t="inlineStr">
        <is>
          <t>45</t>
        </is>
      </c>
      <c r="AY1081" t="inlineStr"/>
      <c r="AZ1081" t="inlineStr"/>
      <c r="BA1081" t="inlineStr"/>
      <c r="BB1081" t="inlineStr">
        <is>
          <t>n</t>
        </is>
      </c>
      <c r="BC1081" t="n">
        <v>0</v>
      </c>
      <c r="BD1081" t="inlineStr"/>
      <c r="BE1081" t="inlineStr">
        <is>
          <t>Gewebe</t>
        </is>
      </c>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row>
    <row r="1082">
      <c r="A1082" t="b">
        <v>1</v>
      </c>
      <c r="B1082" t="n">
        <v>975</v>
      </c>
      <c r="C1082" t="inlineStr">
        <is>
          <t>L-1543-154047686</t>
        </is>
      </c>
      <c r="D1082" t="inlineStr">
        <is>
          <t>993938299</t>
        </is>
      </c>
      <c r="E1082" t="inlineStr">
        <is>
          <t>Aal</t>
        </is>
      </c>
      <c r="F1082" t="inlineStr">
        <is>
          <t>https://portal.dnb.de/opac.htm?method=simpleSearch&amp;cqlMode=true&amp;query=idn%3D993938299</t>
        </is>
      </c>
      <c r="G1082" t="inlineStr">
        <is>
          <t>III 101, 25</t>
        </is>
      </c>
      <c r="H1082" t="inlineStr">
        <is>
          <t>III 101, 25</t>
        </is>
      </c>
      <c r="I1082" t="inlineStr"/>
      <c r="J1082" t="inlineStr"/>
      <c r="K1082" t="inlineStr">
        <is>
          <t>bis 25 cm</t>
        </is>
      </c>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is>
          <t>HG</t>
        </is>
      </c>
      <c r="AB1082" t="inlineStr"/>
      <c r="AC1082" t="inlineStr">
        <is>
          <t>x</t>
        </is>
      </c>
      <c r="AD1082" t="inlineStr">
        <is>
          <t>h/E</t>
        </is>
      </c>
      <c r="AE1082" t="inlineStr"/>
      <c r="AF1082" t="inlineStr"/>
      <c r="AG1082" t="inlineStr"/>
      <c r="AH1082" t="inlineStr"/>
      <c r="AI1082" t="inlineStr"/>
      <c r="AJ1082" t="inlineStr">
        <is>
          <t>Pa</t>
        </is>
      </c>
      <c r="AK1082" t="inlineStr">
        <is>
          <t>x</t>
        </is>
      </c>
      <c r="AL1082" t="inlineStr"/>
      <c r="AM1082" t="inlineStr"/>
      <c r="AN1082" t="inlineStr"/>
      <c r="AO1082" t="inlineStr"/>
      <c r="AP1082" t="inlineStr"/>
      <c r="AQ1082" t="inlineStr"/>
      <c r="AR1082" t="inlineStr"/>
      <c r="AS1082" t="inlineStr"/>
      <c r="AT1082" t="inlineStr"/>
      <c r="AU1082" t="inlineStr"/>
      <c r="AV1082" t="inlineStr"/>
      <c r="AW1082" t="inlineStr"/>
      <c r="AX1082" t="inlineStr">
        <is>
          <t>110</t>
        </is>
      </c>
      <c r="AY1082" t="inlineStr"/>
      <c r="AZ1082" t="inlineStr"/>
      <c r="BA1082" t="inlineStr"/>
      <c r="BB1082" t="inlineStr">
        <is>
          <t>ja vor</t>
        </is>
      </c>
      <c r="BC1082" t="n">
        <v>0.5</v>
      </c>
      <c r="BD1082" t="inlineStr"/>
      <c r="BE1082" t="inlineStr"/>
      <c r="BF1082" t="inlineStr"/>
      <c r="BG1082" t="inlineStr"/>
      <c r="BH1082" t="inlineStr"/>
      <c r="BI1082" t="inlineStr"/>
      <c r="BJ1082" t="inlineStr"/>
      <c r="BK1082" t="inlineStr"/>
      <c r="BL1082" t="inlineStr"/>
      <c r="BM1082" t="inlineStr"/>
      <c r="BN1082" t="inlineStr"/>
      <c r="BO1082" t="inlineStr">
        <is>
          <t>x</t>
        </is>
      </c>
      <c r="BP1082" t="inlineStr">
        <is>
          <t>x</t>
        </is>
      </c>
      <c r="BQ1082" t="inlineStr"/>
      <c r="BR1082" t="inlineStr"/>
      <c r="BS1082" t="inlineStr"/>
      <c r="BT1082" t="inlineStr"/>
      <c r="BU1082" t="inlineStr"/>
      <c r="BV1082" t="inlineStr"/>
      <c r="BW1082" t="inlineStr"/>
      <c r="BX1082" t="inlineStr"/>
      <c r="BY1082" t="inlineStr"/>
      <c r="BZ1082" t="inlineStr"/>
      <c r="CA1082" t="n">
        <v>0.5</v>
      </c>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row>
    <row r="1083">
      <c r="A1083" t="b">
        <v>1</v>
      </c>
      <c r="B1083" t="n">
        <v>976</v>
      </c>
      <c r="C1083" t="inlineStr">
        <is>
          <t>L-1549-315323094</t>
        </is>
      </c>
      <c r="D1083" t="inlineStr">
        <is>
          <t>1066864705</t>
        </is>
      </c>
      <c r="E1083" t="inlineStr">
        <is>
          <t>Aaf</t>
        </is>
      </c>
      <c r="F1083" t="inlineStr">
        <is>
          <t>https://portal.dnb.de/opac.htm?method=simpleSearch&amp;cqlMode=true&amp;query=idn%3D1066864705</t>
        </is>
      </c>
      <c r="G1083" t="inlineStr">
        <is>
          <t>III 101, 27 -1</t>
        </is>
      </c>
      <c r="H1083" t="inlineStr">
        <is>
          <t>III 101, 27</t>
        </is>
      </c>
      <c r="I1083" t="inlineStr"/>
      <c r="J1083" t="inlineStr"/>
      <c r="K1083" t="inlineStr">
        <is>
          <t>bis 25 cm</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is>
          <t>Pa</t>
        </is>
      </c>
      <c r="AB1083" t="inlineStr"/>
      <c r="AC1083" t="inlineStr"/>
      <c r="AD1083" t="inlineStr">
        <is>
          <t>f</t>
        </is>
      </c>
      <c r="AE1083" t="inlineStr"/>
      <c r="AF1083" t="inlineStr"/>
      <c r="AG1083" t="inlineStr"/>
      <c r="AH1083" t="inlineStr"/>
      <c r="AI1083" t="inlineStr"/>
      <c r="AJ1083" t="inlineStr">
        <is>
          <t>Pa</t>
        </is>
      </c>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is>
          <t>60</t>
        </is>
      </c>
      <c r="AY1083" t="inlineStr"/>
      <c r="AZ1083" t="inlineStr"/>
      <c r="BA1083" t="inlineStr"/>
      <c r="BB1083" t="inlineStr">
        <is>
          <t>n</t>
        </is>
      </c>
      <c r="BC1083" t="n">
        <v>0</v>
      </c>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row>
    <row r="1084">
      <c r="A1084" t="b">
        <v>0</v>
      </c>
      <c r="B1084" t="inlineStr"/>
      <c r="C1084" t="inlineStr"/>
      <c r="D1084" t="inlineStr"/>
      <c r="E1084" t="inlineStr"/>
      <c r="F1084" t="inlineStr"/>
      <c r="G1084" t="inlineStr">
        <is>
          <t>III 101, 27 -2</t>
        </is>
      </c>
      <c r="H1084" t="inlineStr"/>
      <c r="I1084" t="inlineStr"/>
      <c r="J1084" t="inlineStr"/>
      <c r="K1084" t="inlineStr">
        <is>
          <t>bis 25 cm</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is>
          <t>Pa</t>
        </is>
      </c>
      <c r="AB1084" t="inlineStr"/>
      <c r="AC1084" t="inlineStr"/>
      <c r="AD1084" t="inlineStr">
        <is>
          <t>f</t>
        </is>
      </c>
      <c r="AE1084" t="inlineStr"/>
      <c r="AF1084" t="inlineStr"/>
      <c r="AG1084" t="inlineStr"/>
      <c r="AH1084" t="inlineStr"/>
      <c r="AI1084" t="inlineStr"/>
      <c r="AJ1084" t="inlineStr">
        <is>
          <t>Pa</t>
        </is>
      </c>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is>
          <t>60</t>
        </is>
      </c>
      <c r="AY1084" t="inlineStr"/>
      <c r="AZ1084" t="inlineStr"/>
      <c r="BA1084" t="inlineStr"/>
      <c r="BB1084" t="inlineStr">
        <is>
          <t>n</t>
        </is>
      </c>
      <c r="BC1084" t="n">
        <v>0</v>
      </c>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row>
    <row r="1085">
      <c r="A1085" t="b">
        <v>1</v>
      </c>
      <c r="B1085" t="n">
        <v>1008</v>
      </c>
      <c r="C1085" t="inlineStr">
        <is>
          <t>L-1557-169504190</t>
        </is>
      </c>
      <c r="D1085" t="inlineStr">
        <is>
          <t>999822306</t>
        </is>
      </c>
      <c r="E1085" t="inlineStr">
        <is>
          <t>Aal</t>
        </is>
      </c>
      <c r="F1085" t="inlineStr">
        <is>
          <t>https://portal.dnb.de/opac.htm?method=simpleSearch&amp;cqlMode=true&amp;query=idn%3D999822306</t>
        </is>
      </c>
      <c r="G1085" t="inlineStr">
        <is>
          <t>III 101, 27 a</t>
        </is>
      </c>
      <c r="H1085" t="inlineStr">
        <is>
          <t>III 101, 27 a</t>
        </is>
      </c>
      <c r="I1085" t="inlineStr"/>
      <c r="J1085" t="inlineStr"/>
      <c r="K1085" t="inlineStr">
        <is>
          <t>bis 25 cm</t>
        </is>
      </c>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is>
          <t>HL</t>
        </is>
      </c>
      <c r="AB1085" t="inlineStr"/>
      <c r="AC1085" t="inlineStr"/>
      <c r="AD1085" t="inlineStr">
        <is>
          <t>f/V</t>
        </is>
      </c>
      <c r="AE1085" t="inlineStr"/>
      <c r="AF1085" t="inlineStr"/>
      <c r="AG1085" t="inlineStr"/>
      <c r="AH1085" t="inlineStr"/>
      <c r="AI1085" t="inlineStr"/>
      <c r="AJ1085" t="inlineStr">
        <is>
          <t>Pa</t>
        </is>
      </c>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is>
          <t>110</t>
        </is>
      </c>
      <c r="AY1085" t="inlineStr"/>
      <c r="AZ1085" t="inlineStr"/>
      <c r="BA1085" t="inlineStr"/>
      <c r="BB1085" t="inlineStr">
        <is>
          <t>n</t>
        </is>
      </c>
      <c r="BC1085" t="n">
        <v>0</v>
      </c>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c r="CQ1085" t="inlineStr"/>
      <c r="CR1085" t="inlineStr"/>
      <c r="CS1085" t="inlineStr"/>
      <c r="CT1085" t="inlineStr"/>
      <c r="CU1085" t="inlineStr"/>
    </row>
    <row r="1086">
      <c r="A1086" t="b">
        <v>1</v>
      </c>
      <c r="B1086" t="n">
        <v>977</v>
      </c>
      <c r="C1086" t="inlineStr">
        <is>
          <t>L-5305-31530958X</t>
        </is>
      </c>
      <c r="D1086" t="inlineStr">
        <is>
          <t>1066850593</t>
        </is>
      </c>
      <c r="E1086" t="inlineStr">
        <is>
          <t>Aaf</t>
        </is>
      </c>
      <c r="F1086" t="inlineStr">
        <is>
          <t>https://portal.dnb.de/opac.htm?method=simpleSearch&amp;cqlMode=true&amp;query=idn%3D1066850593</t>
        </is>
      </c>
      <c r="G1086" t="inlineStr">
        <is>
          <t>III 101, 28</t>
        </is>
      </c>
      <c r="H1086" t="inlineStr">
        <is>
          <t>III 101, 28</t>
        </is>
      </c>
      <c r="I1086" t="inlineStr"/>
      <c r="J1086" t="inlineStr"/>
      <c r="K1086" t="inlineStr">
        <is>
          <t>bis 25 cm</t>
        </is>
      </c>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is>
          <t>L</t>
        </is>
      </c>
      <c r="AB1086" t="inlineStr"/>
      <c r="AC1086" t="inlineStr"/>
      <c r="AD1086" t="inlineStr">
        <is>
          <t>f</t>
        </is>
      </c>
      <c r="AE1086" t="inlineStr"/>
      <c r="AF1086" t="inlineStr">
        <is>
          <t>x</t>
        </is>
      </c>
      <c r="AG1086" t="inlineStr"/>
      <c r="AH1086" t="inlineStr"/>
      <c r="AI1086" t="inlineStr"/>
      <c r="AJ1086" t="inlineStr">
        <is>
          <t>Pa</t>
        </is>
      </c>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is>
          <t>45</t>
        </is>
      </c>
      <c r="AY1086" t="inlineStr"/>
      <c r="AZ1086" t="inlineStr"/>
      <c r="BA1086" t="inlineStr"/>
      <c r="BB1086" t="inlineStr">
        <is>
          <t>ja vor</t>
        </is>
      </c>
      <c r="BC1086" t="n">
        <v>1</v>
      </c>
      <c r="BD1086" t="inlineStr"/>
      <c r="BE1086" t="inlineStr">
        <is>
          <t>Wellpappe</t>
        </is>
      </c>
      <c r="BF1086" t="inlineStr"/>
      <c r="BG1086" t="inlineStr"/>
      <c r="BH1086" t="inlineStr"/>
      <c r="BI1086" t="inlineStr"/>
      <c r="BJ1086" t="inlineStr"/>
      <c r="BK1086" t="inlineStr"/>
      <c r="BL1086" t="inlineStr"/>
      <c r="BM1086" t="inlineStr">
        <is>
          <t>Umschlag (Leder pudert)</t>
        </is>
      </c>
      <c r="BN1086" t="inlineStr"/>
      <c r="BO1086" t="inlineStr">
        <is>
          <t>x</t>
        </is>
      </c>
      <c r="BP1086" t="inlineStr">
        <is>
          <t>x</t>
        </is>
      </c>
      <c r="BQ1086" t="inlineStr"/>
      <c r="BR1086" t="inlineStr"/>
      <c r="BS1086" t="inlineStr"/>
      <c r="BT1086" t="inlineStr"/>
      <c r="BU1086" t="inlineStr"/>
      <c r="BV1086" t="inlineStr"/>
      <c r="BW1086" t="inlineStr"/>
      <c r="BX1086" t="inlineStr"/>
      <c r="BY1086" t="inlineStr"/>
      <c r="BZ1086" t="inlineStr"/>
      <c r="CA1086" t="n">
        <v>1</v>
      </c>
      <c r="CB1086" t="inlineStr">
        <is>
          <t>evtl. festigen mit Klucel</t>
        </is>
      </c>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row>
    <row r="1087">
      <c r="A1087" t="b">
        <v>1</v>
      </c>
      <c r="B1087" t="n">
        <v>978</v>
      </c>
      <c r="C1087" t="inlineStr">
        <is>
          <t>L-1548-315323426</t>
        </is>
      </c>
      <c r="D1087" t="inlineStr">
        <is>
          <t>1066865108</t>
        </is>
      </c>
      <c r="E1087" t="inlineStr">
        <is>
          <t>Aaf</t>
        </is>
      </c>
      <c r="F1087" t="inlineStr">
        <is>
          <t>https://portal.dnb.de/opac.htm?method=simpleSearch&amp;cqlMode=true&amp;query=idn%3D1066865108</t>
        </is>
      </c>
      <c r="G1087" t="inlineStr">
        <is>
          <t>III 101, 29</t>
        </is>
      </c>
      <c r="H1087" t="inlineStr">
        <is>
          <t>III 101, 29</t>
        </is>
      </c>
      <c r="I1087" t="inlineStr"/>
      <c r="J1087" t="inlineStr"/>
      <c r="K1087" t="inlineStr">
        <is>
          <t>bis 25 cm</t>
        </is>
      </c>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is>
          <t>L</t>
        </is>
      </c>
      <c r="AB1087" t="inlineStr"/>
      <c r="AC1087" t="inlineStr">
        <is>
          <t>x</t>
        </is>
      </c>
      <c r="AD1087" t="inlineStr">
        <is>
          <t>f/V</t>
        </is>
      </c>
      <c r="AE1087" t="inlineStr"/>
      <c r="AF1087" t="inlineStr"/>
      <c r="AG1087" t="inlineStr"/>
      <c r="AH1087" t="inlineStr"/>
      <c r="AI1087" t="inlineStr"/>
      <c r="AJ1087" t="inlineStr">
        <is>
          <t>Pa</t>
        </is>
      </c>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is>
          <t>45</t>
        </is>
      </c>
      <c r="AY1087" t="inlineStr"/>
      <c r="AZ1087" t="inlineStr"/>
      <c r="BA1087" t="inlineStr"/>
      <c r="BB1087" t="inlineStr">
        <is>
          <t>n</t>
        </is>
      </c>
      <c r="BC1087" t="n">
        <v>0</v>
      </c>
      <c r="BD1087" t="inlineStr"/>
      <c r="BE1087" t="inlineStr">
        <is>
          <t>Gewebe</t>
        </is>
      </c>
      <c r="BF1087" t="inlineStr"/>
      <c r="BG1087" t="inlineStr"/>
      <c r="BH1087" t="inlineStr"/>
      <c r="BI1087" t="inlineStr"/>
      <c r="BJ1087" t="inlineStr"/>
      <c r="BK1087" t="inlineStr">
        <is>
          <t>Rücken ist bereits gebrochen, scheint aber stabil genug</t>
        </is>
      </c>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row>
    <row r="1088">
      <c r="A1088" t="b">
        <v>1</v>
      </c>
      <c r="B1088" t="n">
        <v>980</v>
      </c>
      <c r="C1088" t="inlineStr">
        <is>
          <t>L-1503-169953904</t>
        </is>
      </c>
      <c r="D1088" t="inlineStr">
        <is>
          <t>100005554X</t>
        </is>
      </c>
      <c r="E1088" t="inlineStr">
        <is>
          <t>Afl</t>
        </is>
      </c>
      <c r="F1088" t="inlineStr">
        <is>
          <t>https://portal.dnb.de/opac.htm?method=simpleSearch&amp;cqlMode=true&amp;query=idn%3D100005554X</t>
        </is>
      </c>
      <c r="G1088" t="inlineStr">
        <is>
          <t>III 101, 30</t>
        </is>
      </c>
      <c r="H1088" t="inlineStr">
        <is>
          <t>III 101, 30</t>
        </is>
      </c>
      <c r="I1088" t="inlineStr"/>
      <c r="J1088" t="inlineStr"/>
      <c r="K1088" t="inlineStr">
        <is>
          <t>bis 25 cm</t>
        </is>
      </c>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is>
          <t>L</t>
        </is>
      </c>
      <c r="AB1088" t="inlineStr"/>
      <c r="AC1088" t="inlineStr">
        <is>
          <t>x</t>
        </is>
      </c>
      <c r="AD1088" t="inlineStr">
        <is>
          <t>f</t>
        </is>
      </c>
      <c r="AE1088" t="inlineStr"/>
      <c r="AF1088" t="inlineStr"/>
      <c r="AG1088" t="inlineStr"/>
      <c r="AH1088" t="inlineStr"/>
      <c r="AI1088" t="inlineStr"/>
      <c r="AJ1088" t="inlineStr">
        <is>
          <t>Pa</t>
        </is>
      </c>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is>
          <t>110</t>
        </is>
      </c>
      <c r="AY1088" t="inlineStr"/>
      <c r="AZ1088" t="inlineStr"/>
      <c r="BA1088" t="inlineStr"/>
      <c r="BB1088" t="inlineStr">
        <is>
          <t>n</t>
        </is>
      </c>
      <c r="BC1088" t="n">
        <v>0</v>
      </c>
      <c r="BD1088" t="inlineStr"/>
      <c r="BE1088" t="inlineStr">
        <is>
          <t>Gewebe</t>
        </is>
      </c>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inlineStr"/>
      <c r="CP1088" t="inlineStr"/>
      <c r="CQ1088" t="inlineStr"/>
      <c r="CR1088" t="inlineStr"/>
      <c r="CS1088" t="inlineStr"/>
      <c r="CT1088" t="inlineStr"/>
      <c r="CU1088" t="inlineStr"/>
    </row>
    <row r="1089">
      <c r="A1089" t="b">
        <v>0</v>
      </c>
      <c r="B1089" t="n">
        <v>979</v>
      </c>
      <c r="C1089" t="inlineStr">
        <is>
          <t>L-1503-177699183</t>
        </is>
      </c>
      <c r="D1089" t="inlineStr">
        <is>
          <t>1002609763</t>
        </is>
      </c>
      <c r="E1089" t="inlineStr">
        <is>
          <t>Aal</t>
        </is>
      </c>
      <c r="F1089" t="inlineStr">
        <is>
          <t>https://portal.dnb.de/opac.htm?method=simpleSearch&amp;cqlMode=true&amp;query=idn%3D1002609763</t>
        </is>
      </c>
      <c r="G1089" t="inlineStr">
        <is>
          <t>III 101, 30 (angebunden?)</t>
        </is>
      </c>
      <c r="H1089" t="inlineStr">
        <is>
          <t>III 101, 30</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n">
        <v>0</v>
      </c>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row>
    <row r="1090">
      <c r="A1090" t="b">
        <v>0</v>
      </c>
      <c r="B1090" t="n">
        <v>981</v>
      </c>
      <c r="C1090" t="inlineStr">
        <is>
          <t>L-1503-169954072</t>
        </is>
      </c>
      <c r="D1090" t="inlineStr">
        <is>
          <t>1000055663</t>
        </is>
      </c>
      <c r="E1090" t="inlineStr">
        <is>
          <t>Aal</t>
        </is>
      </c>
      <c r="F1090" t="inlineStr">
        <is>
          <t>https://portal.dnb.de/opac.htm?method=simpleSearch&amp;cqlMode=true&amp;query=idn%3D1000055663</t>
        </is>
      </c>
      <c r="G1090" t="inlineStr">
        <is>
          <t>III 101, 30 (angebunden?)</t>
        </is>
      </c>
      <c r="H1090" t="inlineStr">
        <is>
          <t>III 101, 30</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n">
        <v>0</v>
      </c>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row>
    <row r="1091">
      <c r="A1091" t="b">
        <v>1</v>
      </c>
      <c r="B1091" t="n">
        <v>982</v>
      </c>
      <c r="C1091" t="inlineStr">
        <is>
          <t>L-1524-315461527</t>
        </is>
      </c>
      <c r="D1091" t="inlineStr">
        <is>
          <t>1066933421</t>
        </is>
      </c>
      <c r="E1091" t="inlineStr">
        <is>
          <t>Aaf</t>
        </is>
      </c>
      <c r="F1091" t="inlineStr">
        <is>
          <t>https://portal.dnb.de/opac.htm?method=simpleSearch&amp;cqlMode=true&amp;query=idn%3D1066933421</t>
        </is>
      </c>
      <c r="G1091" t="inlineStr">
        <is>
          <t>III 101, 31</t>
        </is>
      </c>
      <c r="H1091" t="inlineStr">
        <is>
          <t>III 101, 31</t>
        </is>
      </c>
      <c r="I1091" t="inlineStr"/>
      <c r="J1091" t="inlineStr"/>
      <c r="K1091" t="inlineStr">
        <is>
          <t>bis 25 cm</t>
        </is>
      </c>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is>
          <t>HL</t>
        </is>
      </c>
      <c r="AB1091" t="inlineStr"/>
      <c r="AC1091" t="inlineStr"/>
      <c r="AD1091" t="inlineStr">
        <is>
          <t>f</t>
        </is>
      </c>
      <c r="AE1091" t="inlineStr"/>
      <c r="AF1091" t="inlineStr"/>
      <c r="AG1091" t="inlineStr"/>
      <c r="AH1091" t="inlineStr"/>
      <c r="AI1091" t="inlineStr"/>
      <c r="AJ1091" t="inlineStr">
        <is>
          <t>Pa</t>
        </is>
      </c>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is>
          <t>110</t>
        </is>
      </c>
      <c r="AY1091" t="inlineStr"/>
      <c r="AZ1091" t="inlineStr">
        <is>
          <t>x</t>
        </is>
      </c>
      <c r="BA1091" t="inlineStr">
        <is>
          <t>x</t>
        </is>
      </c>
      <c r="BB1091" t="inlineStr">
        <is>
          <t>n</t>
        </is>
      </c>
      <c r="BC1091" t="n">
        <v>0</v>
      </c>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row>
    <row r="1092">
      <c r="A1092" t="b">
        <v>1</v>
      </c>
      <c r="B1092" t="n">
        <v>983</v>
      </c>
      <c r="C1092" t="inlineStr">
        <is>
          <t>L-1551-177066873</t>
        </is>
      </c>
      <c r="D1092" t="inlineStr">
        <is>
          <t>1002341744</t>
        </is>
      </c>
      <c r="E1092" t="inlineStr">
        <is>
          <t>Aal</t>
        </is>
      </c>
      <c r="F1092" t="inlineStr">
        <is>
          <t>https://portal.dnb.de/opac.htm?method=simpleSearch&amp;cqlMode=true&amp;query=idn%3D1002341744</t>
        </is>
      </c>
      <c r="G1092" t="inlineStr">
        <is>
          <t>III 101, 32</t>
        </is>
      </c>
      <c r="H1092" t="inlineStr">
        <is>
          <t>III 101, 32</t>
        </is>
      </c>
      <c r="I1092" t="inlineStr"/>
      <c r="J1092" t="inlineStr"/>
      <c r="K1092" t="inlineStr">
        <is>
          <t>bis 25 cm</t>
        </is>
      </c>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is>
          <t>L</t>
        </is>
      </c>
      <c r="AB1092" t="inlineStr"/>
      <c r="AC1092" t="inlineStr">
        <is>
          <t>x</t>
        </is>
      </c>
      <c r="AD1092" t="inlineStr">
        <is>
          <t>f</t>
        </is>
      </c>
      <c r="AE1092" t="inlineStr"/>
      <c r="AF1092" t="inlineStr"/>
      <c r="AG1092" t="inlineStr"/>
      <c r="AH1092" t="inlineStr"/>
      <c r="AI1092" t="inlineStr"/>
      <c r="AJ1092" t="inlineStr">
        <is>
          <t>Pa</t>
        </is>
      </c>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is>
          <t>110</t>
        </is>
      </c>
      <c r="AY1092" t="inlineStr"/>
      <c r="AZ1092" t="inlineStr">
        <is>
          <t>x</t>
        </is>
      </c>
      <c r="BA1092" t="inlineStr">
        <is>
          <t>x</t>
        </is>
      </c>
      <c r="BB1092" t="inlineStr">
        <is>
          <t>n</t>
        </is>
      </c>
      <c r="BC1092" t="n">
        <v>0</v>
      </c>
      <c r="BD1092" t="inlineStr"/>
      <c r="BE1092" t="inlineStr">
        <is>
          <t>Gewebe</t>
        </is>
      </c>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row>
    <row r="1093">
      <c r="A1093" t="b">
        <v>1</v>
      </c>
      <c r="B1093" t="n">
        <v>984</v>
      </c>
      <c r="C1093" t="inlineStr">
        <is>
          <t>L-1552-166775851</t>
        </is>
      </c>
      <c r="D1093" t="inlineStr">
        <is>
          <t>998707805</t>
        </is>
      </c>
      <c r="E1093" t="inlineStr">
        <is>
          <t>Aal</t>
        </is>
      </c>
      <c r="F1093" t="inlineStr">
        <is>
          <t>https://portal.dnb.de/opac.htm?method=simpleSearch&amp;cqlMode=true&amp;query=idn%3D998707805</t>
        </is>
      </c>
      <c r="G1093" t="inlineStr">
        <is>
          <t>III 101, 33</t>
        </is>
      </c>
      <c r="H1093" t="inlineStr">
        <is>
          <t>III 101, 33</t>
        </is>
      </c>
      <c r="I1093" t="inlineStr"/>
      <c r="J1093" t="inlineStr"/>
      <c r="K1093" t="inlineStr">
        <is>
          <t>bis 25 cm</t>
        </is>
      </c>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is>
          <t>Pg</t>
        </is>
      </c>
      <c r="AB1093" t="inlineStr"/>
      <c r="AC1093" t="inlineStr"/>
      <c r="AD1093" t="inlineStr">
        <is>
          <t>h</t>
        </is>
      </c>
      <c r="AE1093" t="inlineStr"/>
      <c r="AF1093" t="inlineStr"/>
      <c r="AG1093" t="inlineStr"/>
      <c r="AH1093" t="inlineStr"/>
      <c r="AI1093" t="inlineStr"/>
      <c r="AJ1093" t="inlineStr">
        <is>
          <t>Pa</t>
        </is>
      </c>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is>
          <t>60</t>
        </is>
      </c>
      <c r="AY1093" t="inlineStr"/>
      <c r="AZ1093" t="inlineStr"/>
      <c r="BA1093" t="inlineStr"/>
      <c r="BB1093" t="inlineStr">
        <is>
          <t>n</t>
        </is>
      </c>
      <c r="BC1093" t="n">
        <v>0</v>
      </c>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row>
    <row r="1094">
      <c r="A1094" t="b">
        <v>1</v>
      </c>
      <c r="B1094" t="n">
        <v>986</v>
      </c>
      <c r="C1094" t="inlineStr">
        <is>
          <t>L-1540-158110234</t>
        </is>
      </c>
      <c r="D1094" t="inlineStr">
        <is>
          <t>994827342</t>
        </is>
      </c>
      <c r="E1094" t="inlineStr">
        <is>
          <t>Aal</t>
        </is>
      </c>
      <c r="F1094" t="inlineStr">
        <is>
          <t>https://portal.dnb.de/opac.htm?method=simpleSearch&amp;cqlMode=true&amp;query=idn%3D994827342</t>
        </is>
      </c>
      <c r="G1094" t="inlineStr">
        <is>
          <t>III 101, 34</t>
        </is>
      </c>
      <c r="H1094" t="inlineStr">
        <is>
          <t>III 101, 34</t>
        </is>
      </c>
      <c r="I1094" t="inlineStr"/>
      <c r="J1094" t="inlineStr"/>
      <c r="K1094" t="inlineStr">
        <is>
          <t>bis 25 cm</t>
        </is>
      </c>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is>
          <t>Pa</t>
        </is>
      </c>
      <c r="AB1094" t="inlineStr"/>
      <c r="AC1094" t="inlineStr"/>
      <c r="AD1094" t="inlineStr">
        <is>
          <t>h/E</t>
        </is>
      </c>
      <c r="AE1094" t="inlineStr"/>
      <c r="AF1094" t="inlineStr"/>
      <c r="AG1094" t="inlineStr"/>
      <c r="AH1094" t="inlineStr"/>
      <c r="AI1094" t="inlineStr"/>
      <c r="AJ1094" t="inlineStr">
        <is>
          <t>Pa</t>
        </is>
      </c>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is>
          <t>110</t>
        </is>
      </c>
      <c r="AY1094" t="inlineStr"/>
      <c r="AZ1094" t="inlineStr"/>
      <c r="BA1094" t="inlineStr"/>
      <c r="BB1094" t="inlineStr">
        <is>
          <t>n</t>
        </is>
      </c>
      <c r="BC1094" t="n">
        <v>0</v>
      </c>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row>
    <row r="1095">
      <c r="A1095" t="b">
        <v>0</v>
      </c>
      <c r="B1095" t="n">
        <v>985</v>
      </c>
      <c r="C1095" t="inlineStr">
        <is>
          <t>L-1540-161526535</t>
        </is>
      </c>
      <c r="D1095" t="inlineStr">
        <is>
          <t>995989699</t>
        </is>
      </c>
      <c r="E1095" t="inlineStr">
        <is>
          <t>Aal</t>
        </is>
      </c>
      <c r="F1095" t="inlineStr">
        <is>
          <t>https://portal.dnb.de/opac.htm?method=simpleSearch&amp;cqlMode=true&amp;query=idn%3D995989699</t>
        </is>
      </c>
      <c r="G1095" t="inlineStr">
        <is>
          <t>III 101, 34 (angebunden?)</t>
        </is>
      </c>
      <c r="H1095" t="inlineStr">
        <is>
          <t>III 101, 34</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n">
        <v>0</v>
      </c>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row>
    <row r="1096">
      <c r="A1096" t="b">
        <v>1</v>
      </c>
      <c r="B1096" t="n">
        <v>987</v>
      </c>
      <c r="C1096" t="inlineStr">
        <is>
          <t>L-1555-177913347</t>
        </is>
      </c>
      <c r="D1096" t="inlineStr">
        <is>
          <t>1002741084</t>
        </is>
      </c>
      <c r="E1096" t="inlineStr">
        <is>
          <t>Aal</t>
        </is>
      </c>
      <c r="F1096" t="inlineStr">
        <is>
          <t>https://portal.dnb.de/opac.htm?method=simpleSearch&amp;cqlMode=true&amp;query=idn%3D1002741084</t>
        </is>
      </c>
      <c r="G1096" t="inlineStr">
        <is>
          <t>III 101, 35</t>
        </is>
      </c>
      <c r="H1096" t="inlineStr">
        <is>
          <t>III 101, 35</t>
        </is>
      </c>
      <c r="I1096" t="inlineStr"/>
      <c r="J1096" t="inlineStr"/>
      <c r="K1096" t="inlineStr">
        <is>
          <t>bis 35 cm</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is>
          <t>Pg</t>
        </is>
      </c>
      <c r="AB1096" t="inlineStr"/>
      <c r="AC1096" t="inlineStr"/>
      <c r="AD1096" t="inlineStr">
        <is>
          <t>h/E</t>
        </is>
      </c>
      <c r="AE1096" t="inlineStr"/>
      <c r="AF1096" t="inlineStr"/>
      <c r="AG1096" t="inlineStr"/>
      <c r="AH1096" t="inlineStr"/>
      <c r="AI1096" t="inlineStr"/>
      <c r="AJ1096" t="inlineStr">
        <is>
          <t>Pa</t>
        </is>
      </c>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is>
          <t>110</t>
        </is>
      </c>
      <c r="AY1096" t="inlineStr"/>
      <c r="AZ1096" t="inlineStr"/>
      <c r="BA1096" t="inlineStr"/>
      <c r="BB1096" t="inlineStr">
        <is>
          <t>n</t>
        </is>
      </c>
      <c r="BC1096" t="n">
        <v>0</v>
      </c>
      <c r="BD1096" t="inlineStr"/>
      <c r="BE1096" t="inlineStr">
        <is>
          <t>Gewebe</t>
        </is>
      </c>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row>
    <row r="1097">
      <c r="A1097" t="b">
        <v>1</v>
      </c>
      <c r="B1097" t="n">
        <v>988</v>
      </c>
      <c r="C1097" t="inlineStr">
        <is>
          <t>L-1550-154864390</t>
        </is>
      </c>
      <c r="D1097" t="inlineStr">
        <is>
          <t>994245459</t>
        </is>
      </c>
      <c r="E1097" t="inlineStr">
        <is>
          <t>Aal</t>
        </is>
      </c>
      <c r="F1097" t="inlineStr">
        <is>
          <t>https://portal.dnb.de/opac.htm?method=simpleSearch&amp;cqlMode=true&amp;query=idn%3D994245459</t>
        </is>
      </c>
      <c r="G1097" t="inlineStr">
        <is>
          <t>III 101, 36</t>
        </is>
      </c>
      <c r="H1097" t="inlineStr">
        <is>
          <t>III 101, 36</t>
        </is>
      </c>
      <c r="I1097" t="inlineStr"/>
      <c r="J1097" t="inlineStr"/>
      <c r="K1097" t="inlineStr">
        <is>
          <t>bis 25 cm</t>
        </is>
      </c>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is>
          <t>HD</t>
        </is>
      </c>
      <c r="AB1097" t="inlineStr"/>
      <c r="AC1097" t="inlineStr"/>
      <c r="AD1097" t="inlineStr">
        <is>
          <t>f</t>
        </is>
      </c>
      <c r="AE1097" t="inlineStr"/>
      <c r="AF1097" t="inlineStr"/>
      <c r="AG1097" t="inlineStr"/>
      <c r="AH1097" t="inlineStr"/>
      <c r="AI1097" t="inlineStr"/>
      <c r="AJ1097" t="inlineStr">
        <is>
          <t>Pa</t>
        </is>
      </c>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is>
          <t>110</t>
        </is>
      </c>
      <c r="AY1097" t="inlineStr"/>
      <c r="AZ1097" t="inlineStr"/>
      <c r="BA1097" t="inlineStr"/>
      <c r="BB1097" t="inlineStr">
        <is>
          <t>n</t>
        </is>
      </c>
      <c r="BC1097" t="n">
        <v>0</v>
      </c>
      <c r="BD1097" t="inlineStr"/>
      <c r="BE1097" t="inlineStr">
        <is>
          <t>Gewebe</t>
        </is>
      </c>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row>
    <row r="1098">
      <c r="A1098" t="b">
        <v>1</v>
      </c>
      <c r="B1098" t="n">
        <v>989</v>
      </c>
      <c r="C1098" t="inlineStr">
        <is>
          <t>L-1540-163763593</t>
        </is>
      </c>
      <c r="D1098" t="inlineStr">
        <is>
          <t>997391812</t>
        </is>
      </c>
      <c r="E1098" t="inlineStr">
        <is>
          <t>Aal</t>
        </is>
      </c>
      <c r="F1098" t="inlineStr">
        <is>
          <t>https://portal.dnb.de/opac.htm?method=simpleSearch&amp;cqlMode=true&amp;query=idn%3D997391812</t>
        </is>
      </c>
      <c r="G1098" t="inlineStr">
        <is>
          <t>III 101, 37</t>
        </is>
      </c>
      <c r="H1098" t="inlineStr">
        <is>
          <t>III 101, 37</t>
        </is>
      </c>
      <c r="I1098" t="inlineStr"/>
      <c r="J1098" t="inlineStr"/>
      <c r="K1098" t="inlineStr">
        <is>
          <t>bis 35 cm</t>
        </is>
      </c>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is>
          <t>Pg</t>
        </is>
      </c>
      <c r="AB1098" t="inlineStr"/>
      <c r="AC1098" t="inlineStr">
        <is>
          <t>x</t>
        </is>
      </c>
      <c r="AD1098" t="inlineStr">
        <is>
          <t>h</t>
        </is>
      </c>
      <c r="AE1098" t="inlineStr"/>
      <c r="AF1098" t="inlineStr"/>
      <c r="AG1098" t="inlineStr"/>
      <c r="AH1098" t="inlineStr"/>
      <c r="AI1098" t="inlineStr"/>
      <c r="AJ1098" t="inlineStr">
        <is>
          <t>Pa</t>
        </is>
      </c>
      <c r="AK1098" t="inlineStr"/>
      <c r="AL1098" t="inlineStr"/>
      <c r="AM1098" t="inlineStr"/>
      <c r="AN1098" t="inlineStr"/>
      <c r="AO1098" t="inlineStr"/>
      <c r="AP1098" t="inlineStr"/>
      <c r="AQ1098" t="inlineStr"/>
      <c r="AR1098" t="inlineStr"/>
      <c r="AS1098" t="inlineStr"/>
      <c r="AT1098" t="inlineStr"/>
      <c r="AU1098" t="inlineStr"/>
      <c r="AV1098" t="n">
        <v>2</v>
      </c>
      <c r="AW1098" t="inlineStr"/>
      <c r="AX1098" t="inlineStr">
        <is>
          <t>110</t>
        </is>
      </c>
      <c r="AY1098" t="inlineStr"/>
      <c r="AZ1098" t="inlineStr"/>
      <c r="BA1098" t="inlineStr"/>
      <c r="BB1098" t="inlineStr">
        <is>
          <t>n</t>
        </is>
      </c>
      <c r="BC1098" t="n">
        <v>0</v>
      </c>
      <c r="BD1098" t="inlineStr"/>
      <c r="BE1098" t="inlineStr">
        <is>
          <t>Gewebe</t>
        </is>
      </c>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row>
    <row r="1099">
      <c r="A1099" t="b">
        <v>0</v>
      </c>
      <c r="B1099" t="n">
        <v>990</v>
      </c>
      <c r="C1099" t="inlineStr">
        <is>
          <t>L-1540-169770877</t>
        </is>
      </c>
      <c r="D1099" t="inlineStr">
        <is>
          <t>999958127</t>
        </is>
      </c>
      <c r="E1099" t="inlineStr">
        <is>
          <t>Aal</t>
        </is>
      </c>
      <c r="F1099" t="inlineStr">
        <is>
          <t>https://portal.dnb.de/opac.htm?method=simpleSearch&amp;cqlMode=true&amp;query=idn%3D999958127</t>
        </is>
      </c>
      <c r="G1099" t="inlineStr">
        <is>
          <t>III 101, 37</t>
        </is>
      </c>
      <c r="H1099" t="inlineStr">
        <is>
          <t>III 101, 37</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n">
        <v>0</v>
      </c>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row>
    <row r="1100">
      <c r="A1100" t="b">
        <v>1</v>
      </c>
      <c r="B1100" t="n">
        <v>991</v>
      </c>
      <c r="C1100" t="inlineStr">
        <is>
          <t>L-1540-169496759</t>
        </is>
      </c>
      <c r="D1100" t="inlineStr">
        <is>
          <t>99981530X</t>
        </is>
      </c>
      <c r="E1100" t="inlineStr">
        <is>
          <t>Aal</t>
        </is>
      </c>
      <c r="F1100" t="inlineStr">
        <is>
          <t>https://portal.dnb.de/opac.htm?method=simpleSearch&amp;cqlMode=true&amp;query=idn%3D99981530X</t>
        </is>
      </c>
      <c r="G1100" t="inlineStr">
        <is>
          <t>III 101, 38</t>
        </is>
      </c>
      <c r="H1100" t="inlineStr">
        <is>
          <t>III 101, 38</t>
        </is>
      </c>
      <c r="I1100" t="inlineStr"/>
      <c r="J1100" t="inlineStr"/>
      <c r="K1100" t="inlineStr">
        <is>
          <t>bis 25 cm</t>
        </is>
      </c>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is>
          <t>Pg</t>
        </is>
      </c>
      <c r="AB1100" t="inlineStr"/>
      <c r="AC1100" t="inlineStr">
        <is>
          <t>x</t>
        </is>
      </c>
      <c r="AD1100" t="inlineStr">
        <is>
          <t>h/E</t>
        </is>
      </c>
      <c r="AE1100" t="inlineStr"/>
      <c r="AF1100" t="inlineStr"/>
      <c r="AG1100" t="inlineStr"/>
      <c r="AH1100" t="inlineStr"/>
      <c r="AI1100" t="inlineStr"/>
      <c r="AJ1100" t="inlineStr">
        <is>
          <t>Pa</t>
        </is>
      </c>
      <c r="AK1100" t="inlineStr"/>
      <c r="AL1100" t="inlineStr"/>
      <c r="AM1100" t="inlineStr"/>
      <c r="AN1100" t="inlineStr"/>
      <c r="AO1100" t="inlineStr"/>
      <c r="AP1100" t="inlineStr"/>
      <c r="AQ1100" t="inlineStr"/>
      <c r="AR1100" t="inlineStr"/>
      <c r="AS1100" t="inlineStr"/>
      <c r="AT1100" t="inlineStr"/>
      <c r="AU1100" t="inlineStr"/>
      <c r="AV1100" t="n">
        <v>4</v>
      </c>
      <c r="AW1100" t="inlineStr"/>
      <c r="AX1100" t="inlineStr">
        <is>
          <t>110</t>
        </is>
      </c>
      <c r="AY1100" t="inlineStr"/>
      <c r="AZ1100" t="inlineStr">
        <is>
          <t>x</t>
        </is>
      </c>
      <c r="BA1100" t="inlineStr"/>
      <c r="BB1100" t="inlineStr">
        <is>
          <t>n</t>
        </is>
      </c>
      <c r="BC1100" t="n">
        <v>0</v>
      </c>
      <c r="BD1100" t="inlineStr"/>
      <c r="BE1100" t="inlineStr">
        <is>
          <t>Gewebe</t>
        </is>
      </c>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row>
    <row r="1101">
      <c r="A1101" t="b">
        <v>1</v>
      </c>
      <c r="B1101" t="n">
        <v>992</v>
      </c>
      <c r="C1101" t="inlineStr">
        <is>
          <t>L-1548-160341663</t>
        </is>
      </c>
      <c r="D1101" t="inlineStr">
        <is>
          <t>995639922</t>
        </is>
      </c>
      <c r="E1101" t="inlineStr">
        <is>
          <t>Aal</t>
        </is>
      </c>
      <c r="F1101" t="inlineStr">
        <is>
          <t>https://portal.dnb.de/opac.htm?method=simpleSearch&amp;cqlMode=true&amp;query=idn%3D995639922</t>
        </is>
      </c>
      <c r="G1101" t="inlineStr">
        <is>
          <t>III 101, 39</t>
        </is>
      </c>
      <c r="H1101" t="inlineStr">
        <is>
          <t>III 101, 39</t>
        </is>
      </c>
      <c r="I1101" t="inlineStr"/>
      <c r="J1101" t="inlineStr"/>
      <c r="K1101" t="inlineStr">
        <is>
          <t>bis 25 cm</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is>
          <t>Pg</t>
        </is>
      </c>
      <c r="AB1101" t="inlineStr"/>
      <c r="AC1101" t="inlineStr"/>
      <c r="AD1101" t="inlineStr">
        <is>
          <t>h</t>
        </is>
      </c>
      <c r="AE1101" t="inlineStr"/>
      <c r="AF1101" t="inlineStr"/>
      <c r="AG1101" t="inlineStr"/>
      <c r="AH1101" t="inlineStr"/>
      <c r="AI1101" t="inlineStr"/>
      <c r="AJ1101" t="inlineStr">
        <is>
          <t>Pa</t>
        </is>
      </c>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is>
          <t>110</t>
        </is>
      </c>
      <c r="AY1101" t="inlineStr"/>
      <c r="AZ1101" t="inlineStr"/>
      <c r="BA1101" t="inlineStr"/>
      <c r="BB1101" t="inlineStr">
        <is>
          <t>n</t>
        </is>
      </c>
      <c r="BC1101" t="n">
        <v>0</v>
      </c>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row>
    <row r="1102">
      <c r="A1102" t="b">
        <v>1</v>
      </c>
      <c r="B1102" t="n">
        <v>993</v>
      </c>
      <c r="C1102" t="inlineStr">
        <is>
          <t>L-1558-169513238</t>
        </is>
      </c>
      <c r="D1102" t="inlineStr">
        <is>
          <t>999831461</t>
        </is>
      </c>
      <c r="E1102" t="inlineStr">
        <is>
          <t>Aal</t>
        </is>
      </c>
      <c r="F1102" t="inlineStr">
        <is>
          <t>https://portal.dnb.de/opac.htm?method=simpleSearch&amp;cqlMode=true&amp;query=idn%3D999831461</t>
        </is>
      </c>
      <c r="G1102" t="inlineStr">
        <is>
          <t>III 101, 40</t>
        </is>
      </c>
      <c r="H1102" t="inlineStr">
        <is>
          <t>III 101, 40</t>
        </is>
      </c>
      <c r="I1102" t="inlineStr"/>
      <c r="J1102" t="inlineStr"/>
      <c r="K1102" t="inlineStr">
        <is>
          <t>bis 25 cm</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is>
          <t>HPg</t>
        </is>
      </c>
      <c r="AB1102" t="inlineStr"/>
      <c r="AC1102" t="inlineStr"/>
      <c r="AD1102" t="inlineStr">
        <is>
          <t>h</t>
        </is>
      </c>
      <c r="AE1102" t="inlineStr"/>
      <c r="AF1102" t="inlineStr"/>
      <c r="AG1102" t="inlineStr"/>
      <c r="AH1102" t="inlineStr"/>
      <c r="AI1102" t="inlineStr"/>
      <c r="AJ1102" t="inlineStr">
        <is>
          <t>Pa</t>
        </is>
      </c>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is>
          <t>110</t>
        </is>
      </c>
      <c r="AY1102" t="inlineStr"/>
      <c r="AZ1102" t="inlineStr"/>
      <c r="BA1102" t="inlineStr"/>
      <c r="BB1102" t="inlineStr">
        <is>
          <t>n</t>
        </is>
      </c>
      <c r="BC1102" t="n">
        <v>0</v>
      </c>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c r="CQ1102" t="inlineStr"/>
      <c r="CR1102" t="inlineStr"/>
      <c r="CS1102" t="inlineStr"/>
      <c r="CT1102" t="inlineStr"/>
      <c r="CU1102" t="inlineStr"/>
    </row>
    <row r="1103">
      <c r="A1103" t="b">
        <v>1</v>
      </c>
      <c r="B1103" t="n">
        <v>994</v>
      </c>
      <c r="C1103" t="inlineStr">
        <is>
          <t>L-1501-15663757X</t>
        </is>
      </c>
      <c r="D1103" t="inlineStr">
        <is>
          <t>994566255</t>
        </is>
      </c>
      <c r="E1103" t="inlineStr">
        <is>
          <t>Aal</t>
        </is>
      </c>
      <c r="F1103" t="inlineStr">
        <is>
          <t>https://portal.dnb.de/opac.htm?method=simpleSearch&amp;cqlMode=true&amp;query=idn%3D994566255</t>
        </is>
      </c>
      <c r="G1103" t="inlineStr">
        <is>
          <t>III 101, 41</t>
        </is>
      </c>
      <c r="H1103" t="inlineStr">
        <is>
          <t>III 101, 41</t>
        </is>
      </c>
      <c r="I1103" t="inlineStr"/>
      <c r="J1103" t="inlineStr"/>
      <c r="K1103" t="inlineStr">
        <is>
          <t>&gt; 42 cm</t>
        </is>
      </c>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is>
          <t>HD</t>
        </is>
      </c>
      <c r="AB1103" t="inlineStr"/>
      <c r="AC1103" t="inlineStr"/>
      <c r="AD1103" t="inlineStr">
        <is>
          <t>f</t>
        </is>
      </c>
      <c r="AE1103" t="inlineStr"/>
      <c r="AF1103" t="inlineStr"/>
      <c r="AG1103" t="inlineStr"/>
      <c r="AH1103" t="inlineStr"/>
      <c r="AI1103" t="inlineStr">
        <is>
          <t>x</t>
        </is>
      </c>
      <c r="AJ1103" t="inlineStr">
        <is>
          <t>Pa</t>
        </is>
      </c>
      <c r="AK1103" t="inlineStr"/>
      <c r="AL1103" t="inlineStr"/>
      <c r="AM1103" t="inlineStr"/>
      <c r="AN1103" t="inlineStr"/>
      <c r="AO1103" t="inlineStr"/>
      <c r="AP1103" t="inlineStr"/>
      <c r="AQ1103" t="inlineStr"/>
      <c r="AR1103" t="inlineStr"/>
      <c r="AS1103" t="inlineStr"/>
      <c r="AT1103" t="inlineStr">
        <is>
          <t>I/R</t>
        </is>
      </c>
      <c r="AU1103" t="inlineStr">
        <is>
          <t>x</t>
        </is>
      </c>
      <c r="AV1103" t="inlineStr"/>
      <c r="AW1103" t="inlineStr"/>
      <c r="AX1103" t="inlineStr">
        <is>
          <t>60</t>
        </is>
      </c>
      <c r="AY1103" t="inlineStr"/>
      <c r="AZ1103" t="inlineStr"/>
      <c r="BA1103" t="inlineStr"/>
      <c r="BB1103" t="inlineStr">
        <is>
          <t>ja vor</t>
        </is>
      </c>
      <c r="BC1103" t="n">
        <v>0.5</v>
      </c>
      <c r="BD1103" t="inlineStr"/>
      <c r="BE1103" t="inlineStr"/>
      <c r="BF1103" t="inlineStr"/>
      <c r="BG1103" t="inlineStr"/>
      <c r="BH1103" t="inlineStr"/>
      <c r="BI1103" t="inlineStr">
        <is>
          <t>x sauer</t>
        </is>
      </c>
      <c r="BJ1103" t="inlineStr">
        <is>
          <t>x</t>
        </is>
      </c>
      <c r="BK1103" t="inlineStr"/>
      <c r="BL1103" t="inlineStr"/>
      <c r="BM1103" t="inlineStr">
        <is>
          <t>Box (sperrt)</t>
        </is>
      </c>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is>
          <t>x</t>
        </is>
      </c>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n">
        <v>0.5</v>
      </c>
      <c r="CU1103" t="inlineStr">
        <is>
          <t>Vorsatz trocken reinigen (v.a. hinten)</t>
        </is>
      </c>
    </row>
    <row r="1104">
      <c r="A1104" t="b">
        <v>1</v>
      </c>
      <c r="B1104" t="n">
        <v>995</v>
      </c>
      <c r="C1104" t="inlineStr">
        <is>
          <t>L-1536-17692017X</t>
        </is>
      </c>
      <c r="D1104" t="inlineStr">
        <is>
          <t>1002268591</t>
        </is>
      </c>
      <c r="E1104" t="inlineStr">
        <is>
          <t>Aal</t>
        </is>
      </c>
      <c r="F1104" t="inlineStr">
        <is>
          <t>https://portal.dnb.de/opac.htm?method=simpleSearch&amp;cqlMode=true&amp;query=idn%3D1002268591</t>
        </is>
      </c>
      <c r="G1104" t="inlineStr">
        <is>
          <t>III 101, 42</t>
        </is>
      </c>
      <c r="H1104" t="inlineStr">
        <is>
          <t>III 101, 42</t>
        </is>
      </c>
      <c r="I1104" t="inlineStr"/>
      <c r="J1104" t="inlineStr"/>
      <c r="K1104" t="inlineStr">
        <is>
          <t>bis 35 cm</t>
        </is>
      </c>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is>
          <t>Pg</t>
        </is>
      </c>
      <c r="AB1104" t="inlineStr"/>
      <c r="AC1104" t="inlineStr"/>
      <c r="AD1104" t="inlineStr">
        <is>
          <t>h</t>
        </is>
      </c>
      <c r="AE1104" t="inlineStr"/>
      <c r="AF1104" t="inlineStr"/>
      <c r="AG1104" t="inlineStr"/>
      <c r="AH1104" t="inlineStr"/>
      <c r="AI1104" t="inlineStr"/>
      <c r="AJ1104" t="inlineStr">
        <is>
          <t>Pa</t>
        </is>
      </c>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is>
          <t>110</t>
        </is>
      </c>
      <c r="AY1104" t="inlineStr"/>
      <c r="AZ1104" t="inlineStr"/>
      <c r="BA1104" t="inlineStr"/>
      <c r="BB1104" t="inlineStr">
        <is>
          <t>ja vor</t>
        </is>
      </c>
      <c r="BC1104" t="n">
        <v>1.5</v>
      </c>
      <c r="BD1104" t="inlineStr"/>
      <c r="BE1104" t="inlineStr"/>
      <c r="BF1104" t="inlineStr"/>
      <c r="BG1104" t="inlineStr"/>
      <c r="BH1104" t="inlineStr"/>
      <c r="BI1104" t="inlineStr">
        <is>
          <t>x sauer</t>
        </is>
      </c>
      <c r="BJ1104" t="inlineStr">
        <is>
          <t>x</t>
        </is>
      </c>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is>
          <t>x</t>
        </is>
      </c>
      <c r="CH1104" t="inlineStr"/>
      <c r="CI1104" t="inlineStr"/>
      <c r="CJ1104" t="inlineStr"/>
      <c r="CK1104" t="inlineStr">
        <is>
          <t>x</t>
        </is>
      </c>
      <c r="CL1104" t="inlineStr"/>
      <c r="CM1104" t="inlineStr"/>
      <c r="CN1104" t="inlineStr"/>
      <c r="CO1104" t="inlineStr"/>
      <c r="CP1104" t="inlineStr"/>
      <c r="CQ1104" t="inlineStr">
        <is>
          <t>x</t>
        </is>
      </c>
      <c r="CR1104" t="inlineStr"/>
      <c r="CS1104" t="inlineStr"/>
      <c r="CT1104" t="n">
        <v>1.5</v>
      </c>
      <c r="CU1104" t="inlineStr"/>
    </row>
    <row r="1105">
      <c r="A1105" t="b">
        <v>1</v>
      </c>
      <c r="B1105" t="n">
        <v>996</v>
      </c>
      <c r="C1105" t="inlineStr">
        <is>
          <t>L-2012-327106</t>
        </is>
      </c>
      <c r="D1105" t="inlineStr">
        <is>
          <t>1026393566</t>
        </is>
      </c>
      <c r="E1105" t="inlineStr">
        <is>
          <t>Aa</t>
        </is>
      </c>
      <c r="F1105" t="inlineStr">
        <is>
          <t>https://portal.dnb.de/opac.htm?method=simpleSearch&amp;cqlMode=true&amp;query=idn%3D1026393566</t>
        </is>
      </c>
      <c r="G1105" t="inlineStr">
        <is>
          <t>III 101, 43</t>
        </is>
      </c>
      <c r="H1105" t="inlineStr">
        <is>
          <t>III 101, 43</t>
        </is>
      </c>
      <c r="I1105" t="inlineStr"/>
      <c r="J1105" t="inlineStr"/>
      <c r="K1105" t="inlineStr">
        <is>
          <t>bis 35 cm</t>
        </is>
      </c>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is>
          <t>Pa</t>
        </is>
      </c>
      <c r="AB1105" t="inlineStr"/>
      <c r="AC1105" t="inlineStr"/>
      <c r="AD1105" t="inlineStr">
        <is>
          <t>h</t>
        </is>
      </c>
      <c r="AE1105" t="inlineStr"/>
      <c r="AF1105" t="inlineStr"/>
      <c r="AG1105" t="inlineStr"/>
      <c r="AH1105" t="inlineStr"/>
      <c r="AI1105" t="inlineStr"/>
      <c r="AJ1105" t="inlineStr">
        <is>
          <t>Pa</t>
        </is>
      </c>
      <c r="AK1105" t="inlineStr"/>
      <c r="AL1105" t="inlineStr"/>
      <c r="AM1105" t="inlineStr"/>
      <c r="AN1105" t="inlineStr"/>
      <c r="AO1105" t="inlineStr"/>
      <c r="AP1105" t="inlineStr"/>
      <c r="AQ1105" t="inlineStr"/>
      <c r="AR1105" t="inlineStr"/>
      <c r="AS1105" t="inlineStr"/>
      <c r="AT1105" t="inlineStr">
        <is>
          <t>K</t>
        </is>
      </c>
      <c r="AU1105" t="inlineStr">
        <is>
          <t>x</t>
        </is>
      </c>
      <c r="AV1105" t="n">
        <v>0</v>
      </c>
      <c r="AW1105" t="inlineStr">
        <is>
          <t>x</t>
        </is>
      </c>
      <c r="AX1105" t="inlineStr">
        <is>
          <t>110</t>
        </is>
      </c>
      <c r="AY1105" t="inlineStr"/>
      <c r="AZ1105" t="inlineStr"/>
      <c r="BA1105" t="inlineStr"/>
      <c r="BB1105" t="inlineStr">
        <is>
          <t>ja vor</t>
        </is>
      </c>
      <c r="BC1105" t="n">
        <v>0.5</v>
      </c>
      <c r="BD1105" t="inlineStr"/>
      <c r="BE1105" t="inlineStr"/>
      <c r="BF1105" t="inlineStr"/>
      <c r="BG1105" t="inlineStr"/>
      <c r="BH1105" t="inlineStr">
        <is>
          <t>x</t>
        </is>
      </c>
      <c r="BI1105" t="inlineStr"/>
      <c r="BJ1105" t="inlineStr"/>
      <c r="BK1105" t="inlineStr"/>
      <c r="BL1105" t="inlineStr"/>
      <c r="BM1105" t="inlineStr"/>
      <c r="BN1105" t="inlineStr"/>
      <c r="BO1105" t="inlineStr"/>
      <c r="BP1105" t="inlineStr">
        <is>
          <t>x</t>
        </is>
      </c>
      <c r="BQ1105" t="inlineStr"/>
      <c r="BR1105" t="inlineStr"/>
      <c r="BS1105" t="inlineStr"/>
      <c r="BT1105" t="inlineStr"/>
      <c r="BU1105" t="inlineStr"/>
      <c r="BV1105" t="inlineStr"/>
      <c r="BW1105" t="inlineStr"/>
      <c r="BX1105" t="inlineStr"/>
      <c r="BY1105" t="inlineStr"/>
      <c r="BZ1105" t="inlineStr"/>
      <c r="CA1105" t="n">
        <v>0.5</v>
      </c>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row>
    <row r="1106">
      <c r="A1106" t="b">
        <v>1</v>
      </c>
      <c r="B1106" t="n">
        <v>997</v>
      </c>
      <c r="C1106" t="inlineStr">
        <is>
          <t>L-2019-302232</t>
        </is>
      </c>
      <c r="D1106" t="inlineStr">
        <is>
          <t>118582569X</t>
        </is>
      </c>
      <c r="E1106" t="inlineStr">
        <is>
          <t>Aa</t>
        </is>
      </c>
      <c r="F1106" t="inlineStr">
        <is>
          <t>https://portal.dnb.de/opac.htm?method=simpleSearch&amp;cqlMode=true&amp;query=idn%3D118582569X</t>
        </is>
      </c>
      <c r="G1106" t="inlineStr">
        <is>
          <t>III 101, 44</t>
        </is>
      </c>
      <c r="H1106" t="inlineStr">
        <is>
          <t>III 101, 44</t>
        </is>
      </c>
      <c r="I1106" t="inlineStr"/>
      <c r="J1106" t="inlineStr"/>
      <c r="K1106" t="inlineStr">
        <is>
          <t>bis 25 cm</t>
        </is>
      </c>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is>
          <t>Pg</t>
        </is>
      </c>
      <c r="AB1106" t="inlineStr"/>
      <c r="AC1106" t="inlineStr"/>
      <c r="AD1106" t="inlineStr">
        <is>
          <t>h</t>
        </is>
      </c>
      <c r="AE1106" t="inlineStr"/>
      <c r="AF1106" t="inlineStr"/>
      <c r="AG1106" t="inlineStr"/>
      <c r="AH1106" t="inlineStr"/>
      <c r="AI1106" t="inlineStr"/>
      <c r="AJ1106" t="inlineStr">
        <is>
          <t>Pa</t>
        </is>
      </c>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is>
          <t>110</t>
        </is>
      </c>
      <c r="AY1106" t="inlineStr"/>
      <c r="AZ1106" t="inlineStr"/>
      <c r="BA1106" t="inlineStr"/>
      <c r="BB1106" t="inlineStr">
        <is>
          <t>n</t>
        </is>
      </c>
      <c r="BC1106" t="n">
        <v>0</v>
      </c>
      <c r="BD1106" t="inlineStr"/>
      <c r="BE1106" t="inlineStr"/>
      <c r="BF1106" t="inlineStr"/>
      <c r="BG1106" t="inlineStr"/>
      <c r="BH1106" t="inlineStr">
        <is>
          <t>x</t>
        </is>
      </c>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row>
    <row r="1107">
      <c r="A1107" t="b">
        <v>1</v>
      </c>
      <c r="B1107" t="n">
        <v>1014</v>
      </c>
      <c r="C1107" t="inlineStr">
        <is>
          <t>L-1505-31549025X</t>
        </is>
      </c>
      <c r="D1107" t="inlineStr">
        <is>
          <t>1066959722</t>
        </is>
      </c>
      <c r="E1107" t="inlineStr">
        <is>
          <t>Aaf</t>
        </is>
      </c>
      <c r="F1107" t="inlineStr">
        <is>
          <t>https://portal.dnb.de/opac.htm?method=simpleSearch&amp;cqlMode=true&amp;query=idn%3D1066959722</t>
        </is>
      </c>
      <c r="G1107" t="inlineStr">
        <is>
          <t>III 102, 1</t>
        </is>
      </c>
      <c r="H1107" t="inlineStr">
        <is>
          <t>III 102, 1</t>
        </is>
      </c>
      <c r="I1107" t="inlineStr"/>
      <c r="J1107" t="inlineStr"/>
      <c r="K1107" t="inlineStr">
        <is>
          <t>bis 35 cm</t>
        </is>
      </c>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is>
          <t>HL</t>
        </is>
      </c>
      <c r="AB1107" t="inlineStr">
        <is>
          <t>x</t>
        </is>
      </c>
      <c r="AC1107" t="inlineStr"/>
      <c r="AD1107" t="inlineStr">
        <is>
          <t>h/E</t>
        </is>
      </c>
      <c r="AE1107" t="inlineStr"/>
      <c r="AF1107" t="inlineStr"/>
      <c r="AG1107" t="inlineStr"/>
      <c r="AH1107" t="inlineStr"/>
      <c r="AI1107" t="inlineStr"/>
      <c r="AJ1107" t="inlineStr">
        <is>
          <t>Pa</t>
        </is>
      </c>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is>
          <t>110</t>
        </is>
      </c>
      <c r="AY1107" t="inlineStr"/>
      <c r="AZ1107" t="inlineStr"/>
      <c r="BA1107" t="inlineStr"/>
      <c r="BB1107" t="inlineStr">
        <is>
          <t>n</t>
        </is>
      </c>
      <c r="BC1107" t="n">
        <v>0</v>
      </c>
      <c r="BD1107" t="inlineStr"/>
      <c r="BE1107" t="inlineStr"/>
      <c r="BF1107" t="inlineStr"/>
      <c r="BG1107" t="inlineStr">
        <is>
          <t>x</t>
        </is>
      </c>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row>
    <row r="1108">
      <c r="A1108" t="b">
        <v>1</v>
      </c>
      <c r="B1108" t="n">
        <v>1015</v>
      </c>
      <c r="C1108" t="inlineStr">
        <is>
          <t>L-1516-315491884</t>
        </is>
      </c>
      <c r="D1108" t="inlineStr">
        <is>
          <t>1066961492</t>
        </is>
      </c>
      <c r="E1108" t="inlineStr">
        <is>
          <t>Aaf</t>
        </is>
      </c>
      <c r="F1108" t="inlineStr">
        <is>
          <t>https://portal.dnb.de/opac.htm?method=simpleSearch&amp;cqlMode=true&amp;query=idn%3D1066961492</t>
        </is>
      </c>
      <c r="G1108" t="inlineStr">
        <is>
          <t>III 103, 1</t>
        </is>
      </c>
      <c r="H1108" t="inlineStr">
        <is>
          <t>III 103, 1</t>
        </is>
      </c>
      <c r="I1108" t="inlineStr"/>
      <c r="J1108" t="inlineStr"/>
      <c r="K1108" t="inlineStr">
        <is>
          <t>bis 25 cm</t>
        </is>
      </c>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is>
          <t>HPg</t>
        </is>
      </c>
      <c r="AB1108" t="inlineStr"/>
      <c r="AC1108" t="inlineStr"/>
      <c r="AD1108" t="inlineStr">
        <is>
          <t>h/E</t>
        </is>
      </c>
      <c r="AE1108" t="inlineStr"/>
      <c r="AF1108" t="inlineStr"/>
      <c r="AG1108" t="inlineStr"/>
      <c r="AH1108" t="inlineStr"/>
      <c r="AI1108" t="inlineStr"/>
      <c r="AJ1108" t="inlineStr">
        <is>
          <t>Pa</t>
        </is>
      </c>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is>
          <t>110</t>
        </is>
      </c>
      <c r="AY1108" t="inlineStr"/>
      <c r="AZ1108" t="inlineStr"/>
      <c r="BA1108" t="inlineStr"/>
      <c r="BB1108" t="inlineStr">
        <is>
          <t>n</t>
        </is>
      </c>
      <c r="BC1108" t="n">
        <v>0</v>
      </c>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row>
    <row r="1109">
      <c r="A1109" t="b">
        <v>1</v>
      </c>
      <c r="B1109" t="inlineStr"/>
      <c r="C1109" t="inlineStr">
        <is>
          <t>L-1520-848039203</t>
        </is>
      </c>
      <c r="D1109" t="inlineStr">
        <is>
          <t>1272478068</t>
        </is>
      </c>
      <c r="E1109" t="inlineStr"/>
      <c r="F1109" t="inlineStr"/>
      <c r="G1109" t="inlineStr">
        <is>
          <t>III 103, 1 b</t>
        </is>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row>
    <row r="1110">
      <c r="A1110" t="b">
        <v>0</v>
      </c>
      <c r="B1110" t="n">
        <v>1021</v>
      </c>
      <c r="C1110" t="inlineStr">
        <is>
          <t>L-1515-169171450</t>
        </is>
      </c>
      <c r="D1110" t="inlineStr">
        <is>
          <t>999799924</t>
        </is>
      </c>
      <c r="E1110" t="inlineStr"/>
      <c r="F1110" t="inlineStr">
        <is>
          <t>https://portal.dnb.de/opac.htm?method=simpleSearch&amp;cqlMode=true&amp;query=idn%3D999799924</t>
        </is>
      </c>
      <c r="G1110" t="inlineStr">
        <is>
          <t>III 103, 1a</t>
        </is>
      </c>
      <c r="H1110" t="inlineStr"/>
      <c r="I1110" t="inlineStr"/>
      <c r="J1110" t="inlineStr"/>
      <c r="K1110" t="inlineStr">
        <is>
          <t>bis 35 cm</t>
        </is>
      </c>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is>
          <t>HD</t>
        </is>
      </c>
      <c r="AB1110" t="inlineStr"/>
      <c r="AC1110" t="inlineStr">
        <is>
          <t>x</t>
        </is>
      </c>
      <c r="AD1110" t="inlineStr">
        <is>
          <t>f</t>
        </is>
      </c>
      <c r="AE1110" t="inlineStr"/>
      <c r="AF1110" t="inlineStr"/>
      <c r="AG1110" t="inlineStr"/>
      <c r="AH1110" t="inlineStr"/>
      <c r="AI1110" t="inlineStr"/>
      <c r="AJ1110" t="inlineStr">
        <is>
          <t>Pa</t>
        </is>
      </c>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is>
          <t>60</t>
        </is>
      </c>
      <c r="AY1110" t="inlineStr"/>
      <c r="AZ1110" t="inlineStr"/>
      <c r="BA1110" t="inlineStr"/>
      <c r="BB1110" t="inlineStr">
        <is>
          <t>ja vor</t>
        </is>
      </c>
      <c r="BC1110" t="n">
        <v>1</v>
      </c>
      <c r="BD1110" t="inlineStr"/>
      <c r="BE1110" t="inlineStr"/>
      <c r="BF1110" t="inlineStr"/>
      <c r="BG1110" t="inlineStr">
        <is>
          <t>x</t>
        </is>
      </c>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is>
          <t>x</t>
        </is>
      </c>
      <c r="BV1110" t="inlineStr"/>
      <c r="BW1110" t="inlineStr"/>
      <c r="BX1110" t="inlineStr"/>
      <c r="BY1110" t="inlineStr"/>
      <c r="BZ1110" t="inlineStr"/>
      <c r="CA1110" t="n">
        <v>1</v>
      </c>
      <c r="CB1110" t="inlineStr">
        <is>
          <t>Schonernagel aus Holz hinten unten rechts fragil: loses Fragment gehört auf Position 4-6</t>
        </is>
      </c>
      <c r="CC1110" t="inlineStr"/>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row>
    <row r="1111">
      <c r="A1111" t="b">
        <v>1</v>
      </c>
      <c r="B1111" t="inlineStr"/>
      <c r="C1111" t="inlineStr">
        <is>
          <t>L-1515-783813759</t>
        </is>
      </c>
      <c r="D1111" t="inlineStr">
        <is>
          <t>1262282411</t>
        </is>
      </c>
      <c r="E1111" t="inlineStr">
        <is>
          <t>Qd</t>
        </is>
      </c>
      <c r="F1111" t="inlineStr"/>
      <c r="G1111" t="inlineStr">
        <is>
          <t>III 103, 1a</t>
        </is>
      </c>
      <c r="H1111" t="inlineStr">
        <is>
          <t>III 103, 1a</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row>
    <row r="1112">
      <c r="A1112" t="b">
        <v>0</v>
      </c>
      <c r="B1112" t="n">
        <v>1020</v>
      </c>
      <c r="C1112" t="inlineStr">
        <is>
          <t>L-1515-169169995</t>
        </is>
      </c>
      <c r="D1112" t="inlineStr">
        <is>
          <t>999798227</t>
        </is>
      </c>
      <c r="E1112" t="inlineStr"/>
      <c r="F1112" t="inlineStr">
        <is>
          <t>https://portal.dnb.de/opac.htm?method=simpleSearch&amp;cqlMode=true&amp;query=idn%3D999798227</t>
        </is>
      </c>
      <c r="G1112" t="inlineStr">
        <is>
          <t>III 103, 1a (angebunden)</t>
        </is>
      </c>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n">
        <v>0</v>
      </c>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row>
    <row r="1113">
      <c r="A1113" t="b">
        <v>0</v>
      </c>
      <c r="B1113" t="n">
        <v>1022</v>
      </c>
      <c r="C1113" t="inlineStr">
        <is>
          <t>L-1532-169952711</t>
        </is>
      </c>
      <c r="D1113" t="inlineStr">
        <is>
          <t>1000054292</t>
        </is>
      </c>
      <c r="E1113" t="inlineStr"/>
      <c r="F1113" t="inlineStr">
        <is>
          <t>https://portal.dnb.de/opac.htm?method=simpleSearch&amp;cqlMode=true&amp;query=idn%3D1000054292</t>
        </is>
      </c>
      <c r="G1113" t="inlineStr">
        <is>
          <t>III 103, 1a (angebunden)</t>
        </is>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n">
        <v>0</v>
      </c>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row>
    <row r="1114">
      <c r="A1114" t="b">
        <v>0</v>
      </c>
      <c r="B1114" t="n">
        <v>1025</v>
      </c>
      <c r="C1114" t="inlineStr">
        <is>
          <t>L-1520-155918680</t>
        </is>
      </c>
      <c r="D1114" t="inlineStr">
        <is>
          <t>994429207</t>
        </is>
      </c>
      <c r="E1114" t="inlineStr">
        <is>
          <t>Aal</t>
        </is>
      </c>
      <c r="F1114" t="inlineStr">
        <is>
          <t>https://portal.dnb.de/opac.htm?method=simpleSearch&amp;cqlMode=true&amp;query=idn%3D994429207</t>
        </is>
      </c>
      <c r="G1114" t="inlineStr">
        <is>
          <t>III 103, 1b</t>
        </is>
      </c>
      <c r="H1114" t="inlineStr">
        <is>
          <t>III 103, 1b</t>
        </is>
      </c>
      <c r="I1114" t="inlineStr"/>
      <c r="J1114" t="inlineStr"/>
      <c r="K1114" t="inlineStr">
        <is>
          <t>bis 35 cm</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is>
          <t>HD</t>
        </is>
      </c>
      <c r="AB1114" t="inlineStr"/>
      <c r="AC1114" t="inlineStr">
        <is>
          <t>x</t>
        </is>
      </c>
      <c r="AD1114" t="inlineStr">
        <is>
          <t>f</t>
        </is>
      </c>
      <c r="AE1114" t="inlineStr"/>
      <c r="AF1114" t="inlineStr"/>
      <c r="AG1114" t="inlineStr"/>
      <c r="AH1114" t="inlineStr"/>
      <c r="AI1114" t="inlineStr"/>
      <c r="AJ1114" t="inlineStr">
        <is>
          <t>Pa</t>
        </is>
      </c>
      <c r="AK1114" t="inlineStr"/>
      <c r="AL1114" t="inlineStr"/>
      <c r="AM1114" t="inlineStr"/>
      <c r="AN1114" t="inlineStr"/>
      <c r="AO1114" t="inlineStr"/>
      <c r="AP1114" t="inlineStr"/>
      <c r="AQ1114" t="inlineStr"/>
      <c r="AR1114" t="inlineStr"/>
      <c r="AS1114" t="inlineStr"/>
      <c r="AT1114" t="inlineStr"/>
      <c r="AU1114" t="inlineStr"/>
      <c r="AV1114" t="n">
        <v>4</v>
      </c>
      <c r="AW1114" t="inlineStr">
        <is>
          <t>x</t>
        </is>
      </c>
      <c r="AX1114" t="inlineStr">
        <is>
          <t>80</t>
        </is>
      </c>
      <c r="AY1114" t="inlineStr"/>
      <c r="AZ1114" t="inlineStr"/>
      <c r="BA1114" t="inlineStr"/>
      <c r="BB1114" t="inlineStr">
        <is>
          <t>n</t>
        </is>
      </c>
      <c r="BC1114" t="n">
        <v>0</v>
      </c>
      <c r="BD1114" t="inlineStr"/>
      <c r="BE1114" t="inlineStr">
        <is>
          <t>Gewebe</t>
        </is>
      </c>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row>
    <row r="1115">
      <c r="A1115" t="b">
        <v>0</v>
      </c>
      <c r="B1115" t="n">
        <v>1023</v>
      </c>
      <c r="C1115" t="inlineStr">
        <is>
          <t>L-1520-175435847</t>
        </is>
      </c>
      <c r="D1115" t="inlineStr">
        <is>
          <t>1001711211</t>
        </is>
      </c>
      <c r="E1115" t="inlineStr">
        <is>
          <t>Aal</t>
        </is>
      </c>
      <c r="F1115" t="inlineStr">
        <is>
          <t>https://portal.dnb.de/opac.htm?method=simpleSearch&amp;cqlMode=true&amp;query=idn%3D1001711211</t>
        </is>
      </c>
      <c r="G1115" t="inlineStr">
        <is>
          <t>III 103, 1b (angebunden)</t>
        </is>
      </c>
      <c r="H1115" t="inlineStr">
        <is>
          <t>III 103, 1b</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n">
        <v>0</v>
      </c>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row>
    <row r="1116">
      <c r="A1116" t="b">
        <v>0</v>
      </c>
      <c r="B1116" t="n">
        <v>1024</v>
      </c>
      <c r="C1116" t="inlineStr">
        <is>
          <t>L-1522-167626604</t>
        </is>
      </c>
      <c r="D1116" t="inlineStr">
        <is>
          <t>999153358</t>
        </is>
      </c>
      <c r="E1116" t="inlineStr">
        <is>
          <t>Aal</t>
        </is>
      </c>
      <c r="F1116" t="inlineStr">
        <is>
          <t>https://portal.dnb.de/opac.htm?method=simpleSearch&amp;cqlMode=true&amp;query=idn%3D999153358</t>
        </is>
      </c>
      <c r="G1116" t="inlineStr">
        <is>
          <t>III 103, 1b (angebunden)</t>
        </is>
      </c>
      <c r="H1116" t="inlineStr">
        <is>
          <t>III 103, 1b</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n">
        <v>0</v>
      </c>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row>
    <row r="1117">
      <c r="A1117" t="b">
        <v>0</v>
      </c>
      <c r="B1117" t="n">
        <v>1016</v>
      </c>
      <c r="C1117" t="inlineStr">
        <is>
          <t>L-1516-169679969</t>
        </is>
      </c>
      <c r="D1117" t="inlineStr">
        <is>
          <t>999905414</t>
        </is>
      </c>
      <c r="E1117" t="inlineStr"/>
      <c r="F1117" t="inlineStr">
        <is>
          <t>https://portal.dnb.de/opac.htm?method=simpleSearch&amp;cqlMode=true&amp;query=idn%3D999905414</t>
        </is>
      </c>
      <c r="G1117" t="inlineStr">
        <is>
          <t>III 103, 2</t>
        </is>
      </c>
      <c r="H1117" t="inlineStr"/>
      <c r="I1117" t="inlineStr"/>
      <c r="J1117" t="inlineStr"/>
      <c r="K1117" t="inlineStr">
        <is>
          <t>bis 25 cm</t>
        </is>
      </c>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is>
          <t>HL</t>
        </is>
      </c>
      <c r="AB1117" t="inlineStr">
        <is>
          <t>x</t>
        </is>
      </c>
      <c r="AC1117" t="inlineStr"/>
      <c r="AD1117" t="inlineStr">
        <is>
          <t>h/E</t>
        </is>
      </c>
      <c r="AE1117" t="inlineStr"/>
      <c r="AF1117" t="inlineStr"/>
      <c r="AG1117" t="inlineStr"/>
      <c r="AH1117" t="inlineStr"/>
      <c r="AI1117" t="inlineStr"/>
      <c r="AJ1117" t="inlineStr">
        <is>
          <t>Pa</t>
        </is>
      </c>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is>
          <t>110</t>
        </is>
      </c>
      <c r="AY1117" t="inlineStr"/>
      <c r="AZ1117" t="inlineStr"/>
      <c r="BA1117" t="inlineStr"/>
      <c r="BB1117" t="inlineStr">
        <is>
          <t>n</t>
        </is>
      </c>
      <c r="BC1117" t="n">
        <v>0</v>
      </c>
      <c r="BD1117" t="inlineStr"/>
      <c r="BE1117" t="inlineStr"/>
      <c r="BF1117" t="inlineStr"/>
      <c r="BG1117" t="inlineStr">
        <is>
          <t>x</t>
        </is>
      </c>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row>
    <row r="1118">
      <c r="A1118" t="b">
        <v>1</v>
      </c>
      <c r="B1118" t="inlineStr"/>
      <c r="C1118" t="inlineStr">
        <is>
          <t>L-1516-785386408</t>
        </is>
      </c>
      <c r="D1118" t="inlineStr">
        <is>
          <t>1263172806</t>
        </is>
      </c>
      <c r="E1118" t="inlineStr">
        <is>
          <t>Qd</t>
        </is>
      </c>
      <c r="F1118" t="inlineStr"/>
      <c r="G1118" t="inlineStr">
        <is>
          <t>III 103, 2</t>
        </is>
      </c>
      <c r="H1118" t="inlineStr">
        <is>
          <t>III 103, 2</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row>
    <row r="1119">
      <c r="A1119" t="b">
        <v>0</v>
      </c>
      <c r="B1119" t="n">
        <v>1026</v>
      </c>
      <c r="C1119" t="inlineStr">
        <is>
          <t>L-1880-161836186</t>
        </is>
      </c>
      <c r="D1119" t="inlineStr">
        <is>
          <t>996175946</t>
        </is>
      </c>
      <c r="E1119" t="inlineStr"/>
      <c r="F1119" t="inlineStr">
        <is>
          <t>https://portal.dnb.de/opac.htm?method=simpleSearch&amp;cqlMode=true&amp;query=idn%3D996175946</t>
        </is>
      </c>
      <c r="G1119" t="inlineStr">
        <is>
          <t>III 103, 2 (2. angebundenes Werk)</t>
        </is>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n">
        <v>0</v>
      </c>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row>
    <row r="1120">
      <c r="A1120" t="b">
        <v>1</v>
      </c>
      <c r="B1120" t="n">
        <v>1027</v>
      </c>
      <c r="C1120" t="inlineStr">
        <is>
          <t>L-1522-167210017</t>
        </is>
      </c>
      <c r="D1120" t="inlineStr">
        <is>
          <t>998925993</t>
        </is>
      </c>
      <c r="E1120" t="inlineStr">
        <is>
          <t>Aal</t>
        </is>
      </c>
      <c r="F1120" t="inlineStr">
        <is>
          <t>https://portal.dnb.de/opac.htm?method=simpleSearch&amp;cqlMode=true&amp;query=idn%3D998925993</t>
        </is>
      </c>
      <c r="G1120" t="inlineStr">
        <is>
          <t>III 103, 2 a</t>
        </is>
      </c>
      <c r="H1120" t="inlineStr">
        <is>
          <t>III 103, 2 a</t>
        </is>
      </c>
      <c r="I1120" t="inlineStr"/>
      <c r="J1120" t="inlineStr"/>
      <c r="K1120" t="inlineStr">
        <is>
          <t>bis 25 cm</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is>
          <t>Br</t>
        </is>
      </c>
      <c r="AB1120" t="inlineStr"/>
      <c r="AC1120" t="inlineStr">
        <is>
          <t>x</t>
        </is>
      </c>
      <c r="AD1120" t="inlineStr">
        <is>
          <t>f</t>
        </is>
      </c>
      <c r="AE1120" t="inlineStr"/>
      <c r="AF1120" t="inlineStr"/>
      <c r="AG1120" t="inlineStr"/>
      <c r="AH1120" t="inlineStr"/>
      <c r="AI1120" t="inlineStr"/>
      <c r="AJ1120" t="inlineStr">
        <is>
          <t>Pa</t>
        </is>
      </c>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is>
          <t>nur 110</t>
        </is>
      </c>
      <c r="AY1120" t="inlineStr"/>
      <c r="AZ1120" t="inlineStr"/>
      <c r="BA1120" t="inlineStr"/>
      <c r="BB1120" t="inlineStr">
        <is>
          <t>n</t>
        </is>
      </c>
      <c r="BC1120" t="n">
        <v>0</v>
      </c>
      <c r="BD1120" t="inlineStr"/>
      <c r="BE1120" t="inlineStr"/>
      <c r="BF1120" t="inlineStr"/>
      <c r="BG1120" t="inlineStr"/>
      <c r="BH1120" t="inlineStr">
        <is>
          <t>x (Leder)</t>
        </is>
      </c>
      <c r="BI1120" t="inlineStr"/>
      <c r="BJ1120" t="inlineStr"/>
      <c r="BK1120" t="inlineStr">
        <is>
          <t>Broschur in Ledermappe</t>
        </is>
      </c>
      <c r="BL1120" t="inlineStr">
        <is>
          <t>x nur 110</t>
        </is>
      </c>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row>
    <row r="1121">
      <c r="A1121" t="b">
        <v>1</v>
      </c>
      <c r="B1121" t="n">
        <v>1017</v>
      </c>
      <c r="C1121" t="inlineStr">
        <is>
          <t>L-1539-315490756</t>
        </is>
      </c>
      <c r="D1121" t="inlineStr">
        <is>
          <t>1066960240</t>
        </is>
      </c>
      <c r="E1121" t="inlineStr">
        <is>
          <t>Aaf</t>
        </is>
      </c>
      <c r="F1121" t="inlineStr">
        <is>
          <t>https://portal.dnb.de/opac.htm?method=simpleSearch&amp;cqlMode=true&amp;query=idn%3D1066960240</t>
        </is>
      </c>
      <c r="G1121" t="inlineStr">
        <is>
          <t>III 103, 3</t>
        </is>
      </c>
      <c r="H1121" t="inlineStr">
        <is>
          <t>III 103, 3</t>
        </is>
      </c>
      <c r="I1121" t="inlineStr"/>
      <c r="J1121" t="inlineStr"/>
      <c r="K1121" t="inlineStr">
        <is>
          <t>bis 25 cm</t>
        </is>
      </c>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is>
          <t>G</t>
        </is>
      </c>
      <c r="AB1121" t="inlineStr">
        <is>
          <t>x</t>
        </is>
      </c>
      <c r="AC1121" t="inlineStr"/>
      <c r="AD1121" t="inlineStr">
        <is>
          <t>h/E</t>
        </is>
      </c>
      <c r="AE1121" t="inlineStr"/>
      <c r="AF1121" t="inlineStr"/>
      <c r="AG1121" t="inlineStr"/>
      <c r="AH1121" t="inlineStr"/>
      <c r="AI1121" t="inlineStr"/>
      <c r="AJ1121" t="inlineStr">
        <is>
          <t>Pa</t>
        </is>
      </c>
      <c r="AK1121" t="inlineStr">
        <is>
          <t>x</t>
        </is>
      </c>
      <c r="AL1121" t="inlineStr"/>
      <c r="AM1121" t="inlineStr"/>
      <c r="AN1121" t="inlineStr"/>
      <c r="AO1121" t="inlineStr"/>
      <c r="AP1121" t="inlineStr"/>
      <c r="AQ1121" t="inlineStr"/>
      <c r="AR1121" t="inlineStr"/>
      <c r="AS1121" t="inlineStr"/>
      <c r="AT1121" t="inlineStr"/>
      <c r="AU1121" t="inlineStr"/>
      <c r="AV1121" t="inlineStr"/>
      <c r="AW1121" t="inlineStr"/>
      <c r="AX1121" t="inlineStr">
        <is>
          <t>110</t>
        </is>
      </c>
      <c r="AY1121" t="inlineStr"/>
      <c r="AZ1121" t="inlineStr"/>
      <c r="BA1121" t="inlineStr"/>
      <c r="BB1121" t="inlineStr">
        <is>
          <t>n</t>
        </is>
      </c>
      <c r="BC1121" t="n">
        <v>0</v>
      </c>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row>
    <row r="1122">
      <c r="A1122" t="b">
        <v>1</v>
      </c>
      <c r="B1122" t="n">
        <v>1018</v>
      </c>
      <c r="C1122" t="inlineStr">
        <is>
          <t>L-1554-155912364</t>
        </is>
      </c>
      <c r="D1122" t="inlineStr">
        <is>
          <t>994422938</t>
        </is>
      </c>
      <c r="E1122" t="inlineStr">
        <is>
          <t>Aal</t>
        </is>
      </c>
      <c r="F1122" t="inlineStr">
        <is>
          <t>https://portal.dnb.de/opac.htm?method=simpleSearch&amp;cqlMode=true&amp;query=idn%3D994422938</t>
        </is>
      </c>
      <c r="G1122" t="inlineStr">
        <is>
          <t>III 103, 4</t>
        </is>
      </c>
      <c r="H1122" t="inlineStr">
        <is>
          <t>III 103, 4</t>
        </is>
      </c>
      <c r="I1122" t="inlineStr"/>
      <c r="J1122" t="inlineStr"/>
      <c r="K1122" t="inlineStr">
        <is>
          <t>bis 25 cm</t>
        </is>
      </c>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is>
          <t>G</t>
        </is>
      </c>
      <c r="AB1122" t="inlineStr"/>
      <c r="AC1122" t="inlineStr"/>
      <c r="AD1122" t="inlineStr">
        <is>
          <t>h/E</t>
        </is>
      </c>
      <c r="AE1122" t="inlineStr"/>
      <c r="AF1122" t="inlineStr"/>
      <c r="AG1122" t="inlineStr"/>
      <c r="AH1122" t="inlineStr"/>
      <c r="AI1122" t="inlineStr"/>
      <c r="AJ1122" t="inlineStr">
        <is>
          <t>Pa</t>
        </is>
      </c>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is>
          <t>110</t>
        </is>
      </c>
      <c r="AY1122" t="inlineStr"/>
      <c r="AZ1122" t="inlineStr"/>
      <c r="BA1122" t="inlineStr"/>
      <c r="BB1122" t="inlineStr">
        <is>
          <t>n</t>
        </is>
      </c>
      <c r="BC1122" t="n">
        <v>0</v>
      </c>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c r="BZ1122" t="inlineStr"/>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row>
    <row r="1123">
      <c r="A1123" t="b">
        <v>1</v>
      </c>
      <c r="B1123" t="n">
        <v>1019</v>
      </c>
      <c r="C1123" t="inlineStr">
        <is>
          <t>L-1555-177026413</t>
        </is>
      </c>
      <c r="D1123" t="inlineStr">
        <is>
          <t>1002324033</t>
        </is>
      </c>
      <c r="E1123" t="inlineStr">
        <is>
          <t>Aal</t>
        </is>
      </c>
      <c r="F1123" t="inlineStr">
        <is>
          <t>https://portal.dnb.de/opac.htm?method=simpleSearch&amp;cqlMode=true&amp;query=idn%3D1002324033</t>
        </is>
      </c>
      <c r="G1123" t="inlineStr">
        <is>
          <t>III 103, 5</t>
        </is>
      </c>
      <c r="H1123" t="inlineStr">
        <is>
          <t>III 103, 5</t>
        </is>
      </c>
      <c r="I1123" t="inlineStr"/>
      <c r="J1123" t="inlineStr"/>
      <c r="K1123" t="inlineStr">
        <is>
          <t>bis 25 cm</t>
        </is>
      </c>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is>
          <t>L</t>
        </is>
      </c>
      <c r="AB1123" t="inlineStr"/>
      <c r="AC1123" t="inlineStr"/>
      <c r="AD1123" t="inlineStr">
        <is>
          <t>f</t>
        </is>
      </c>
      <c r="AE1123" t="inlineStr"/>
      <c r="AF1123" t="inlineStr"/>
      <c r="AG1123" t="inlineStr">
        <is>
          <t>x</t>
        </is>
      </c>
      <c r="AH1123" t="inlineStr"/>
      <c r="AI1123" t="inlineStr"/>
      <c r="AJ1123" t="inlineStr">
        <is>
          <t>Pa</t>
        </is>
      </c>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is>
          <t>max 110</t>
        </is>
      </c>
      <c r="AY1123" t="inlineStr"/>
      <c r="AZ1123" t="inlineStr"/>
      <c r="BA1123" t="inlineStr"/>
      <c r="BB1123" t="inlineStr">
        <is>
          <t>n</t>
        </is>
      </c>
      <c r="BC1123" t="n">
        <v>0</v>
      </c>
      <c r="BD1123" t="inlineStr"/>
      <c r="BE1123" t="inlineStr"/>
      <c r="BF1123" t="inlineStr"/>
      <c r="BG1123" t="inlineStr"/>
      <c r="BH1123" t="inlineStr">
        <is>
          <t>x</t>
        </is>
      </c>
      <c r="BI1123" t="inlineStr"/>
      <c r="BJ1123" t="inlineStr"/>
      <c r="BK1123" t="inlineStr">
        <is>
          <t>einige Einlagen inneliegend</t>
        </is>
      </c>
      <c r="BL1123" t="inlineStr"/>
      <c r="BM1123" t="inlineStr"/>
      <c r="BN1123" t="inlineStr"/>
      <c r="BO1123" t="inlineStr"/>
      <c r="BP1123" t="inlineStr"/>
      <c r="BQ1123" t="inlineStr"/>
      <c r="BR1123" t="inlineStr"/>
      <c r="BS1123" t="inlineStr"/>
      <c r="BT1123" t="inlineStr"/>
      <c r="BU1123" t="inlineStr"/>
      <c r="BV1123" t="inlineStr"/>
      <c r="BW1123" t="inlineStr"/>
      <c r="BX1123" t="inlineStr"/>
      <c r="BY1123" t="inlineStr"/>
      <c r="BZ1123" t="inlineStr"/>
      <c r="CA1123" t="inlineStr"/>
      <c r="CB1123" t="inlineStr"/>
      <c r="CC1123" t="inlineStr"/>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row>
    <row r="1124">
      <c r="A1124" t="b">
        <v>1</v>
      </c>
      <c r="B1124" t="n">
        <v>1028</v>
      </c>
      <c r="C1124" t="inlineStr">
        <is>
          <t>L-1504-154448257</t>
        </is>
      </c>
      <c r="D1124" t="inlineStr">
        <is>
          <t>994060793</t>
        </is>
      </c>
      <c r="E1124" t="inlineStr">
        <is>
          <t>Aal</t>
        </is>
      </c>
      <c r="F1124" t="inlineStr">
        <is>
          <t>https://portal.dnb.de/opac.htm?method=simpleSearch&amp;cqlMode=true&amp;query=idn%3D994060793</t>
        </is>
      </c>
      <c r="G1124" t="inlineStr">
        <is>
          <t>III 104, 1</t>
        </is>
      </c>
      <c r="H1124" t="inlineStr">
        <is>
          <t>III 104, 1</t>
        </is>
      </c>
      <c r="I1124" t="inlineStr"/>
      <c r="J1124" t="inlineStr"/>
      <c r="K1124" t="inlineStr">
        <is>
          <t>bis 25 cm</t>
        </is>
      </c>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is>
          <t>HPg</t>
        </is>
      </c>
      <c r="AB1124" t="inlineStr"/>
      <c r="AC1124" t="inlineStr"/>
      <c r="AD1124" t="inlineStr">
        <is>
          <t>h/E</t>
        </is>
      </c>
      <c r="AE1124" t="inlineStr"/>
      <c r="AF1124" t="inlineStr"/>
      <c r="AG1124" t="inlineStr"/>
      <c r="AH1124" t="inlineStr"/>
      <c r="AI1124" t="inlineStr"/>
      <c r="AJ1124" t="inlineStr">
        <is>
          <t>Pa</t>
        </is>
      </c>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is>
          <t>110</t>
        </is>
      </c>
      <c r="AY1124" t="inlineStr"/>
      <c r="AZ1124" t="inlineStr"/>
      <c r="BA1124" t="inlineStr"/>
      <c r="BB1124" t="inlineStr">
        <is>
          <t>n</t>
        </is>
      </c>
      <c r="BC1124" t="n">
        <v>0</v>
      </c>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row>
    <row r="1125">
      <c r="A1125" t="b">
        <v>0</v>
      </c>
      <c r="B1125" t="n">
        <v>1029</v>
      </c>
      <c r="C1125" t="inlineStr">
        <is>
          <t>L-1504-315493054</t>
        </is>
      </c>
      <c r="D1125" t="inlineStr">
        <is>
          <t>1066962723</t>
        </is>
      </c>
      <c r="E1125" t="inlineStr"/>
      <c r="F1125" t="inlineStr">
        <is>
          <t>https://portal.dnb.de/opac.htm?method=simpleSearch&amp;cqlMode=true&amp;query=idn%3D1066962723</t>
        </is>
      </c>
      <c r="G1125" t="inlineStr">
        <is>
          <t>III 104, 2</t>
        </is>
      </c>
      <c r="H1125" t="inlineStr"/>
      <c r="I1125" t="inlineStr"/>
      <c r="J1125" t="inlineStr"/>
      <c r="K1125" t="inlineStr">
        <is>
          <t>bis 35 cm</t>
        </is>
      </c>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is>
          <t>HL</t>
        </is>
      </c>
      <c r="AB1125" t="inlineStr">
        <is>
          <t>x</t>
        </is>
      </c>
      <c r="AC1125" t="inlineStr"/>
      <c r="AD1125" t="inlineStr">
        <is>
          <t>h/E</t>
        </is>
      </c>
      <c r="AE1125" t="inlineStr"/>
      <c r="AF1125" t="inlineStr"/>
      <c r="AG1125" t="inlineStr"/>
      <c r="AH1125" t="inlineStr"/>
      <c r="AI1125" t="inlineStr"/>
      <c r="AJ1125" t="inlineStr">
        <is>
          <t>Pa</t>
        </is>
      </c>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is>
          <t>60</t>
        </is>
      </c>
      <c r="AY1125" t="inlineStr"/>
      <c r="AZ1125" t="inlineStr"/>
      <c r="BA1125" t="inlineStr"/>
      <c r="BB1125" t="inlineStr">
        <is>
          <t>n</t>
        </is>
      </c>
      <c r="BC1125" t="n">
        <v>0</v>
      </c>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row>
    <row r="1126">
      <c r="A1126" t="b">
        <v>1</v>
      </c>
      <c r="B1126" t="inlineStr"/>
      <c r="C1126" t="inlineStr">
        <is>
          <t>L-9999-414832833</t>
        </is>
      </c>
      <c r="D1126" t="inlineStr">
        <is>
          <t>1138315893</t>
        </is>
      </c>
      <c r="E1126" t="inlineStr">
        <is>
          <t>Qd</t>
        </is>
      </c>
      <c r="F1126" t="inlineStr"/>
      <c r="G1126" t="inlineStr">
        <is>
          <t>III 104, 2</t>
        </is>
      </c>
      <c r="H1126" t="inlineStr">
        <is>
          <t>III 104, 2</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row>
    <row r="1127">
      <c r="A1127" t="b">
        <v>0</v>
      </c>
      <c r="B1127" t="n">
        <v>1086</v>
      </c>
      <c r="C1127" t="inlineStr">
        <is>
          <t>L-1506-679691367</t>
        </is>
      </c>
      <c r="D1127" t="inlineStr">
        <is>
          <t>1211522628</t>
        </is>
      </c>
      <c r="E1127" t="inlineStr"/>
      <c r="F1127" t="inlineStr">
        <is>
          <t>https://portal.dnb.de/opac.htm?method=simpleSearch&amp;cqlMode=true&amp;query=idn%3D1211522628</t>
        </is>
      </c>
      <c r="G1127" t="inlineStr">
        <is>
          <t>III 104, 2 (1. angebundenes Werk)</t>
        </is>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n">
        <v>0</v>
      </c>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row>
    <row r="1128">
      <c r="A1128" t="b">
        <v>1</v>
      </c>
      <c r="B1128" t="n">
        <v>1030</v>
      </c>
      <c r="C1128" t="inlineStr">
        <is>
          <t>L-1508-315487321</t>
        </is>
      </c>
      <c r="D1128" t="inlineStr">
        <is>
          <t>1066956685</t>
        </is>
      </c>
      <c r="E1128" t="inlineStr">
        <is>
          <t>Aaf</t>
        </is>
      </c>
      <c r="F1128" t="inlineStr">
        <is>
          <t>https://portal.dnb.de/opac.htm?method=simpleSearch&amp;cqlMode=true&amp;query=idn%3D1066956685</t>
        </is>
      </c>
      <c r="G1128" t="inlineStr">
        <is>
          <t>III 104, 3</t>
        </is>
      </c>
      <c r="H1128" t="inlineStr">
        <is>
          <t>III 104, 3</t>
        </is>
      </c>
      <c r="I1128" t="inlineStr"/>
      <c r="J1128" t="inlineStr"/>
      <c r="K1128" t="inlineStr">
        <is>
          <t>bis 25 cm</t>
        </is>
      </c>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is>
          <t>Pa</t>
        </is>
      </c>
      <c r="AB1128" t="inlineStr"/>
      <c r="AC1128" t="inlineStr"/>
      <c r="AD1128" t="inlineStr">
        <is>
          <t>h/E</t>
        </is>
      </c>
      <c r="AE1128" t="inlineStr"/>
      <c r="AF1128" t="inlineStr"/>
      <c r="AG1128" t="inlineStr"/>
      <c r="AH1128" t="inlineStr"/>
      <c r="AI1128" t="inlineStr"/>
      <c r="AJ1128" t="inlineStr">
        <is>
          <t>Pa</t>
        </is>
      </c>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is>
          <t>110</t>
        </is>
      </c>
      <c r="AY1128" t="inlineStr"/>
      <c r="AZ1128" t="inlineStr"/>
      <c r="BA1128" t="inlineStr"/>
      <c r="BB1128" t="inlineStr">
        <is>
          <t>n</t>
        </is>
      </c>
      <c r="BC1128" t="n">
        <v>0</v>
      </c>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row>
    <row r="1129">
      <c r="A1129" t="b">
        <v>0</v>
      </c>
      <c r="B1129" t="inlineStr"/>
      <c r="C1129" t="inlineStr"/>
      <c r="D1129" t="inlineStr"/>
      <c r="E1129" t="inlineStr"/>
      <c r="F1129" t="inlineStr"/>
      <c r="G1129" t="inlineStr">
        <is>
          <t>III 104, 4</t>
        </is>
      </c>
      <c r="H1129" t="inlineStr"/>
      <c r="I1129" t="inlineStr"/>
      <c r="J1129" t="inlineStr"/>
      <c r="K1129" t="inlineStr">
        <is>
          <t>bis 25 cm</t>
        </is>
      </c>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is>
          <t>oE</t>
        </is>
      </c>
      <c r="AB1129" t="inlineStr"/>
      <c r="AC1129" t="inlineStr"/>
      <c r="AD1129" t="inlineStr"/>
      <c r="AE1129" t="inlineStr"/>
      <c r="AF1129" t="inlineStr"/>
      <c r="AG1129" t="inlineStr"/>
      <c r="AH1129" t="inlineStr"/>
      <c r="AI1129" t="inlineStr"/>
      <c r="AJ1129" t="inlineStr">
        <is>
          <t>Pa</t>
        </is>
      </c>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is>
          <t>nur 110</t>
        </is>
      </c>
      <c r="AY1129" t="inlineStr"/>
      <c r="AZ1129" t="inlineStr"/>
      <c r="BA1129" t="inlineStr"/>
      <c r="BB1129" t="inlineStr">
        <is>
          <t>n</t>
        </is>
      </c>
      <c r="BC1129" t="n">
        <v>0</v>
      </c>
      <c r="BD1129" t="inlineStr"/>
      <c r="BE1129" t="inlineStr"/>
      <c r="BF1129" t="inlineStr"/>
      <c r="BG1129" t="inlineStr"/>
      <c r="BH1129" t="inlineStr">
        <is>
          <t>x</t>
        </is>
      </c>
      <c r="BI1129" t="inlineStr"/>
      <c r="BJ1129" t="inlineStr"/>
      <c r="BK1129" t="inlineStr">
        <is>
          <t>Einband liegt in der Mappe bei</t>
        </is>
      </c>
      <c r="BL1129" t="inlineStr">
        <is>
          <t>x nur 110</t>
        </is>
      </c>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row>
    <row r="1130">
      <c r="A1130" t="b">
        <v>1</v>
      </c>
      <c r="B1130" t="inlineStr"/>
      <c r="C1130" t="inlineStr">
        <is>
          <t>L-1521-848040503</t>
        </is>
      </c>
      <c r="D1130" t="inlineStr">
        <is>
          <t>1272480178</t>
        </is>
      </c>
      <c r="E1130" t="inlineStr"/>
      <c r="F1130" t="inlineStr"/>
      <c r="G1130" t="inlineStr">
        <is>
          <t>III 104, 4</t>
        </is>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row>
    <row r="1131">
      <c r="A1131" t="b">
        <v>1</v>
      </c>
      <c r="B1131" t="n">
        <v>1147</v>
      </c>
      <c r="C1131" t="inlineStr">
        <is>
          <t>L-1521-167207245</t>
        </is>
      </c>
      <c r="D1131" t="inlineStr">
        <is>
          <t>998923095</t>
        </is>
      </c>
      <c r="E1131" t="inlineStr">
        <is>
          <t>Aal</t>
        </is>
      </c>
      <c r="F1131" t="inlineStr">
        <is>
          <t>https://portal.dnb.de/opac.htm?method=simpleSearch&amp;cqlMode=true&amp;query=idn%3D998923095</t>
        </is>
      </c>
      <c r="G1131" t="inlineStr">
        <is>
          <t>III 104, 4 a</t>
        </is>
      </c>
      <c r="H1131" t="inlineStr">
        <is>
          <t>III 104, 4a</t>
        </is>
      </c>
      <c r="I1131" t="inlineStr"/>
      <c r="J1131" t="inlineStr"/>
      <c r="K1131" t="inlineStr">
        <is>
          <t>bis 25 cm</t>
        </is>
      </c>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is>
          <t>L</t>
        </is>
      </c>
      <c r="AB1131" t="inlineStr"/>
      <c r="AC1131" t="inlineStr"/>
      <c r="AD1131" t="inlineStr">
        <is>
          <t>f</t>
        </is>
      </c>
      <c r="AE1131" t="inlineStr"/>
      <c r="AF1131" t="inlineStr"/>
      <c r="AG1131" t="inlineStr"/>
      <c r="AH1131" t="inlineStr"/>
      <c r="AI1131" t="inlineStr"/>
      <c r="AJ1131" t="inlineStr">
        <is>
          <t>Pa</t>
        </is>
      </c>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is>
          <t>110</t>
        </is>
      </c>
      <c r="AY1131" t="inlineStr"/>
      <c r="AZ1131" t="inlineStr"/>
      <c r="BA1131" t="inlineStr">
        <is>
          <t>x</t>
        </is>
      </c>
      <c r="BB1131" t="inlineStr">
        <is>
          <t>n</t>
        </is>
      </c>
      <c r="BC1131" t="n">
        <v>0</v>
      </c>
      <c r="BD1131" t="inlineStr"/>
      <c r="BE1131" t="inlineStr">
        <is>
          <t>Gewebe</t>
        </is>
      </c>
      <c r="BF1131" t="inlineStr"/>
      <c r="BG1131" t="inlineStr"/>
      <c r="BH1131" t="inlineStr"/>
      <c r="BI1131" t="inlineStr"/>
      <c r="BJ1131" t="inlineStr"/>
      <c r="BK1131" t="inlineStr"/>
      <c r="BL1131" t="inlineStr">
        <is>
          <t>x 110</t>
        </is>
      </c>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row>
    <row r="1132">
      <c r="A1132" t="b">
        <v>1</v>
      </c>
      <c r="B1132" t="n">
        <v>1031</v>
      </c>
      <c r="C1132" t="inlineStr">
        <is>
          <t>L-1520-315489227</t>
        </is>
      </c>
      <c r="D1132" t="inlineStr">
        <is>
          <t>1066958610</t>
        </is>
      </c>
      <c r="E1132" t="inlineStr">
        <is>
          <t>Aaf</t>
        </is>
      </c>
      <c r="F1132" t="inlineStr">
        <is>
          <t>https://portal.dnb.de/opac.htm?method=simpleSearch&amp;cqlMode=true&amp;query=idn%3D1066958610</t>
        </is>
      </c>
      <c r="G1132" t="inlineStr">
        <is>
          <t>III 104, 5</t>
        </is>
      </c>
      <c r="H1132" t="inlineStr">
        <is>
          <t>III 104, 5</t>
        </is>
      </c>
      <c r="I1132" t="inlineStr"/>
      <c r="J1132" t="inlineStr"/>
      <c r="K1132" t="inlineStr">
        <is>
          <t>bis 25 cm</t>
        </is>
      </c>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is>
          <t>HPg</t>
        </is>
      </c>
      <c r="AB1132" t="inlineStr"/>
      <c r="AC1132" t="inlineStr"/>
      <c r="AD1132" t="inlineStr">
        <is>
          <t>h/E</t>
        </is>
      </c>
      <c r="AE1132" t="inlineStr"/>
      <c r="AF1132" t="inlineStr"/>
      <c r="AG1132" t="inlineStr"/>
      <c r="AH1132" t="inlineStr"/>
      <c r="AI1132" t="inlineStr"/>
      <c r="AJ1132" t="inlineStr">
        <is>
          <t>Pa</t>
        </is>
      </c>
      <c r="AK1132" t="inlineStr">
        <is>
          <t>x</t>
        </is>
      </c>
      <c r="AL1132" t="inlineStr"/>
      <c r="AM1132" t="inlineStr"/>
      <c r="AN1132" t="inlineStr"/>
      <c r="AO1132" t="inlineStr"/>
      <c r="AP1132" t="inlineStr"/>
      <c r="AQ1132" t="inlineStr"/>
      <c r="AR1132" t="inlineStr"/>
      <c r="AS1132" t="inlineStr"/>
      <c r="AT1132" t="inlineStr"/>
      <c r="AU1132" t="inlineStr"/>
      <c r="AV1132" t="inlineStr"/>
      <c r="AW1132" t="inlineStr"/>
      <c r="AX1132" t="inlineStr">
        <is>
          <t>110</t>
        </is>
      </c>
      <c r="AY1132" t="inlineStr"/>
      <c r="AZ1132" t="inlineStr"/>
      <c r="BA1132" t="inlineStr"/>
      <c r="BB1132" t="inlineStr">
        <is>
          <t>n</t>
        </is>
      </c>
      <c r="BC1132" t="n">
        <v>0</v>
      </c>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row>
    <row r="1133">
      <c r="A1133" t="b">
        <v>1</v>
      </c>
      <c r="B1133" t="n">
        <v>1148</v>
      </c>
      <c r="C1133" t="inlineStr">
        <is>
          <t>L-1522-165117656</t>
        </is>
      </c>
      <c r="D1133" t="inlineStr">
        <is>
          <t>99785636X</t>
        </is>
      </c>
      <c r="E1133" t="inlineStr">
        <is>
          <t>Aal</t>
        </is>
      </c>
      <c r="F1133" t="inlineStr">
        <is>
          <t>https://portal.dnb.de/opac.htm?method=simpleSearch&amp;cqlMode=true&amp;query=idn%3D99785636X</t>
        </is>
      </c>
      <c r="G1133" t="inlineStr">
        <is>
          <t>III 104, 5 a</t>
        </is>
      </c>
      <c r="H1133" t="inlineStr">
        <is>
          <t>III 104, 5 a</t>
        </is>
      </c>
      <c r="I1133" t="inlineStr"/>
      <c r="J1133" t="inlineStr"/>
      <c r="K1133" t="inlineStr">
        <is>
          <t>bis 25 cm</t>
        </is>
      </c>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is>
          <t>HPg</t>
        </is>
      </c>
      <c r="AB1133" t="inlineStr"/>
      <c r="AC1133" t="inlineStr"/>
      <c r="AD1133" t="inlineStr">
        <is>
          <t>h/E</t>
        </is>
      </c>
      <c r="AE1133" t="inlineStr"/>
      <c r="AF1133" t="inlineStr"/>
      <c r="AG1133" t="inlineStr"/>
      <c r="AH1133" t="inlineStr"/>
      <c r="AI1133" t="inlineStr"/>
      <c r="AJ1133" t="inlineStr">
        <is>
          <t>Pa</t>
        </is>
      </c>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is>
          <t>110</t>
        </is>
      </c>
      <c r="AY1133" t="inlineStr"/>
      <c r="AZ1133" t="inlineStr">
        <is>
          <t>x</t>
        </is>
      </c>
      <c r="BA1133" t="inlineStr">
        <is>
          <t>x</t>
        </is>
      </c>
      <c r="BB1133" t="inlineStr">
        <is>
          <t>n</t>
        </is>
      </c>
      <c r="BC1133" t="n">
        <v>0</v>
      </c>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row>
    <row r="1134">
      <c r="A1134" t="b">
        <v>0</v>
      </c>
      <c r="B1134" t="n">
        <v>1149</v>
      </c>
      <c r="C1134" t="inlineStr">
        <is>
          <t>L-1522-167107100</t>
        </is>
      </c>
      <c r="D1134" t="inlineStr">
        <is>
          <t>99888409X</t>
        </is>
      </c>
      <c r="E1134" t="inlineStr"/>
      <c r="F1134" t="inlineStr">
        <is>
          <t>https://portal.dnb.de/opac.htm?method=simpleSearch&amp;cqlMode=true&amp;query=idn%3D99888409X</t>
        </is>
      </c>
      <c r="G1134" t="inlineStr">
        <is>
          <t>III 104, 5 b</t>
        </is>
      </c>
      <c r="H1134" t="inlineStr"/>
      <c r="I1134" t="inlineStr"/>
      <c r="J1134" t="inlineStr"/>
      <c r="K1134" t="inlineStr">
        <is>
          <t>bis 25 cm</t>
        </is>
      </c>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is>
          <t>HD</t>
        </is>
      </c>
      <c r="AB1134" t="inlineStr"/>
      <c r="AC1134" t="inlineStr"/>
      <c r="AD1134" t="inlineStr">
        <is>
          <t>f</t>
        </is>
      </c>
      <c r="AE1134" t="inlineStr"/>
      <c r="AF1134" t="inlineStr"/>
      <c r="AG1134" t="inlineStr"/>
      <c r="AH1134" t="inlineStr"/>
      <c r="AI1134" t="inlineStr"/>
      <c r="AJ1134" t="inlineStr">
        <is>
          <t>Pa</t>
        </is>
      </c>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is>
          <t>110</t>
        </is>
      </c>
      <c r="AY1134" t="inlineStr"/>
      <c r="AZ1134" t="inlineStr"/>
      <c r="BA1134" t="inlineStr"/>
      <c r="BB1134" t="inlineStr">
        <is>
          <t>n</t>
        </is>
      </c>
      <c r="BC1134" t="n">
        <v>0</v>
      </c>
      <c r="BD1134" t="inlineStr"/>
      <c r="BE1134" t="inlineStr"/>
      <c r="BF1134" t="inlineStr"/>
      <c r="BG1134" t="inlineStr">
        <is>
          <t>x</t>
        </is>
      </c>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row>
    <row r="1135">
      <c r="A1135" t="b">
        <v>1</v>
      </c>
      <c r="B1135" t="inlineStr"/>
      <c r="C1135" t="inlineStr">
        <is>
          <t>L-1522-785393129</t>
        </is>
      </c>
      <c r="D1135" t="inlineStr">
        <is>
          <t>1263179819</t>
        </is>
      </c>
      <c r="E1135" t="inlineStr">
        <is>
          <t>Qd</t>
        </is>
      </c>
      <c r="F1135" t="inlineStr"/>
      <c r="G1135" t="inlineStr">
        <is>
          <t>III 104, 5 b</t>
        </is>
      </c>
      <c r="H1135" t="inlineStr">
        <is>
          <t>III 104, 5 b</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row>
    <row r="1136">
      <c r="A1136" t="b">
        <v>0</v>
      </c>
      <c r="B1136" t="n">
        <v>1150</v>
      </c>
      <c r="C1136" t="inlineStr">
        <is>
          <t>L-1522-167107844</t>
        </is>
      </c>
      <c r="D1136" t="inlineStr">
        <is>
          <t>99888488X</t>
        </is>
      </c>
      <c r="E1136" t="inlineStr"/>
      <c r="F1136" t="inlineStr">
        <is>
          <t>https://portal.dnb.de/opac.htm?method=simpleSearch&amp;cqlMode=true&amp;query=idn%3D99888488X</t>
        </is>
      </c>
      <c r="G1136" t="inlineStr">
        <is>
          <t>III 104, 5 b (angebunden)</t>
        </is>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n">
        <v>0</v>
      </c>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row>
    <row r="1137">
      <c r="A1137" t="b">
        <v>0</v>
      </c>
      <c r="B1137" t="n">
        <v>1032</v>
      </c>
      <c r="C1137" t="inlineStr">
        <is>
          <t>L-1524-315491906</t>
        </is>
      </c>
      <c r="D1137" t="inlineStr">
        <is>
          <t>1066961514</t>
        </is>
      </c>
      <c r="E1137" t="inlineStr"/>
      <c r="F1137" t="inlineStr">
        <is>
          <t>https://portal.dnb.de/opac.htm?method=simpleSearch&amp;cqlMode=true&amp;query=idn%3D1066961514</t>
        </is>
      </c>
      <c r="G1137" t="inlineStr">
        <is>
          <t>III 104, 6</t>
        </is>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is>
          <t>DA</t>
        </is>
      </c>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n">
        <v>0</v>
      </c>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row>
    <row r="1138">
      <c r="A1138" t="b">
        <v>1</v>
      </c>
      <c r="B1138" t="inlineStr"/>
      <c r="C1138" t="inlineStr">
        <is>
          <t>L-9999-414819012</t>
        </is>
      </c>
      <c r="D1138" t="inlineStr">
        <is>
          <t>1138309168</t>
        </is>
      </c>
      <c r="E1138" t="inlineStr">
        <is>
          <t>Qd</t>
        </is>
      </c>
      <c r="F1138" t="inlineStr"/>
      <c r="G1138" t="inlineStr">
        <is>
          <t>III 104, 6</t>
        </is>
      </c>
      <c r="H1138" t="inlineStr">
        <is>
          <t>III 104, 6</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row>
    <row r="1139">
      <c r="A1139" t="b">
        <v>0</v>
      </c>
      <c r="B1139" t="n">
        <v>1151</v>
      </c>
      <c r="C1139" t="inlineStr">
        <is>
          <t>L-1524-315488034</t>
        </is>
      </c>
      <c r="D1139" t="inlineStr">
        <is>
          <t>1066957398</t>
        </is>
      </c>
      <c r="E1139" t="inlineStr"/>
      <c r="F1139" t="inlineStr">
        <is>
          <t>https://portal.dnb.de/opac.htm?method=simpleSearch&amp;cqlMode=true&amp;query=idn%3D1066957398</t>
        </is>
      </c>
      <c r="G1139" t="inlineStr">
        <is>
          <t>III 104, 6 (1. angebundenes Werk)</t>
        </is>
      </c>
      <c r="H1139" t="inlineStr"/>
      <c r="I1139" t="inlineStr"/>
      <c r="J1139" t="inlineStr"/>
      <c r="K1139" t="inlineStr">
        <is>
          <t>bis 25 cm</t>
        </is>
      </c>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is>
          <t>oE</t>
        </is>
      </c>
      <c r="AB1139" t="inlineStr"/>
      <c r="AC1139" t="inlineStr"/>
      <c r="AD1139" t="inlineStr"/>
      <c r="AE1139" t="inlineStr"/>
      <c r="AF1139" t="inlineStr"/>
      <c r="AG1139" t="inlineStr"/>
      <c r="AH1139" t="inlineStr"/>
      <c r="AI1139" t="inlineStr"/>
      <c r="AJ1139" t="inlineStr">
        <is>
          <t>Pa</t>
        </is>
      </c>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is>
          <t>nur 110</t>
        </is>
      </c>
      <c r="AY1139" t="inlineStr"/>
      <c r="AZ1139" t="inlineStr"/>
      <c r="BA1139" t="inlineStr"/>
      <c r="BB1139" t="inlineStr">
        <is>
          <t>n</t>
        </is>
      </c>
      <c r="BC1139" t="n">
        <v>0</v>
      </c>
      <c r="BD1139" t="inlineStr"/>
      <c r="BE1139" t="inlineStr"/>
      <c r="BF1139" t="inlineStr"/>
      <c r="BG1139" t="inlineStr"/>
      <c r="BH1139" t="inlineStr">
        <is>
          <t>x</t>
        </is>
      </c>
      <c r="BI1139" t="inlineStr"/>
      <c r="BJ1139" t="inlineStr">
        <is>
          <t>x (Streckmappe ungünstig, Einband pudert)</t>
        </is>
      </c>
      <c r="BK1139" t="inlineStr">
        <is>
          <t>Einband liegt in der Mappe bei</t>
        </is>
      </c>
      <c r="BL1139" t="inlineStr">
        <is>
          <t>x nur 110</t>
        </is>
      </c>
      <c r="BM1139" t="inlineStr">
        <is>
          <t>Box (Einband lose, der pudert)</t>
        </is>
      </c>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row>
    <row r="1140">
      <c r="A1140" t="b">
        <v>0</v>
      </c>
      <c r="B1140" t="n">
        <v>1152</v>
      </c>
      <c r="C1140" t="inlineStr">
        <is>
          <t>L-1524-670826324</t>
        </is>
      </c>
      <c r="D1140" t="inlineStr">
        <is>
          <t>1208806831</t>
        </is>
      </c>
      <c r="E1140" t="inlineStr"/>
      <c r="F1140" t="inlineStr">
        <is>
          <t>https://portal.dnb.de/opac.htm?method=simpleSearch&amp;cqlMode=true&amp;query=idn%3D1208806831</t>
        </is>
      </c>
      <c r="G1140" t="inlineStr">
        <is>
          <t>III 104, 6 (2. angebundenes Werk)</t>
        </is>
      </c>
      <c r="H1140" t="inlineStr"/>
      <c r="I1140" t="inlineStr"/>
      <c r="J1140" t="inlineStr"/>
      <c r="K1140" t="inlineStr">
        <is>
          <t>bis 25 cm</t>
        </is>
      </c>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is>
          <t>oE</t>
        </is>
      </c>
      <c r="AB1140" t="inlineStr"/>
      <c r="AC1140" t="inlineStr"/>
      <c r="AD1140" t="inlineStr"/>
      <c r="AE1140" t="inlineStr"/>
      <c r="AF1140" t="inlineStr"/>
      <c r="AG1140" t="inlineStr"/>
      <c r="AH1140" t="inlineStr"/>
      <c r="AI1140" t="inlineStr"/>
      <c r="AJ1140" t="inlineStr">
        <is>
          <t>Pa</t>
        </is>
      </c>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is>
          <t>nur 110</t>
        </is>
      </c>
      <c r="AY1140" t="inlineStr"/>
      <c r="AZ1140" t="inlineStr"/>
      <c r="BA1140" t="inlineStr"/>
      <c r="BB1140" t="inlineStr">
        <is>
          <t>n</t>
        </is>
      </c>
      <c r="BC1140" t="n">
        <v>0</v>
      </c>
      <c r="BD1140" t="inlineStr"/>
      <c r="BE1140" t="inlineStr"/>
      <c r="BF1140" t="inlineStr"/>
      <c r="BG1140" t="inlineStr"/>
      <c r="BH1140" t="inlineStr">
        <is>
          <t>x</t>
        </is>
      </c>
      <c r="BI1140" t="inlineStr"/>
      <c r="BJ1140" t="inlineStr"/>
      <c r="BK1140" t="inlineStr">
        <is>
          <t>mit III 104,6 (1. angeb. Werk) in einer Mappe</t>
        </is>
      </c>
      <c r="BL1140" t="inlineStr">
        <is>
          <t>x nur 110</t>
        </is>
      </c>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row>
    <row r="1141">
      <c r="A1141" t="b">
        <v>1</v>
      </c>
      <c r="B1141" t="n">
        <v>1033</v>
      </c>
      <c r="C1141" t="inlineStr">
        <is>
          <t>L-1523-315488670</t>
        </is>
      </c>
      <c r="D1141" t="inlineStr">
        <is>
          <t>1066958041</t>
        </is>
      </c>
      <c r="E1141" t="inlineStr">
        <is>
          <t>Aaf</t>
        </is>
      </c>
      <c r="F1141" t="inlineStr">
        <is>
          <t>https://portal.dnb.de/opac.htm?method=simpleSearch&amp;cqlMode=true&amp;query=idn%3D1066958041</t>
        </is>
      </c>
      <c r="G1141" t="inlineStr">
        <is>
          <t>III 104, 7</t>
        </is>
      </c>
      <c r="H1141" t="inlineStr">
        <is>
          <t>III 104, 7</t>
        </is>
      </c>
      <c r="I1141" t="inlineStr"/>
      <c r="J1141" t="inlineStr"/>
      <c r="K1141" t="inlineStr">
        <is>
          <t>bis 25 cm</t>
        </is>
      </c>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is>
          <t>HPg</t>
        </is>
      </c>
      <c r="AB1141" t="inlineStr"/>
      <c r="AC1141" t="inlineStr"/>
      <c r="AD1141" t="inlineStr">
        <is>
          <t>h/E</t>
        </is>
      </c>
      <c r="AE1141" t="inlineStr"/>
      <c r="AF1141" t="inlineStr"/>
      <c r="AG1141" t="inlineStr"/>
      <c r="AH1141" t="inlineStr"/>
      <c r="AI1141" t="inlineStr"/>
      <c r="AJ1141" t="inlineStr">
        <is>
          <t>Pa</t>
        </is>
      </c>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is>
          <t>110</t>
        </is>
      </c>
      <c r="AY1141" t="inlineStr"/>
      <c r="AZ1141" t="inlineStr"/>
      <c r="BA1141" t="inlineStr"/>
      <c r="BB1141" t="inlineStr">
        <is>
          <t>n</t>
        </is>
      </c>
      <c r="BC1141" t="n">
        <v>0</v>
      </c>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row>
    <row r="1142">
      <c r="A1142" t="b">
        <v>1</v>
      </c>
      <c r="B1142" t="n">
        <v>1034</v>
      </c>
      <c r="C1142" t="inlineStr">
        <is>
          <t>L-1525-31548912X</t>
        </is>
      </c>
      <c r="D1142" t="inlineStr">
        <is>
          <t>1066958505</t>
        </is>
      </c>
      <c r="E1142" t="inlineStr">
        <is>
          <t>Aaf</t>
        </is>
      </c>
      <c r="F1142" t="inlineStr">
        <is>
          <t>https://portal.dnb.de/opac.htm?method=simpleSearch&amp;cqlMode=true&amp;query=idn%3D1066958505</t>
        </is>
      </c>
      <c r="G1142" t="inlineStr">
        <is>
          <t>III 104, 8</t>
        </is>
      </c>
      <c r="H1142" t="inlineStr">
        <is>
          <t>III 104, 8</t>
        </is>
      </c>
      <c r="I1142" t="inlineStr"/>
      <c r="J1142" t="inlineStr"/>
      <c r="K1142" t="inlineStr">
        <is>
          <t>bis 25 cm</t>
        </is>
      </c>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is>
          <t>G</t>
        </is>
      </c>
      <c r="AB1142" t="inlineStr">
        <is>
          <t>x</t>
        </is>
      </c>
      <c r="AC1142" t="inlineStr"/>
      <c r="AD1142" t="inlineStr">
        <is>
          <t>h/E</t>
        </is>
      </c>
      <c r="AE1142" t="inlineStr"/>
      <c r="AF1142" t="inlineStr"/>
      <c r="AG1142" t="inlineStr"/>
      <c r="AH1142" t="inlineStr"/>
      <c r="AI1142" t="inlineStr"/>
      <c r="AJ1142" t="inlineStr">
        <is>
          <t>Pa</t>
        </is>
      </c>
      <c r="AK1142" t="inlineStr">
        <is>
          <t>x</t>
        </is>
      </c>
      <c r="AL1142" t="inlineStr"/>
      <c r="AM1142" t="inlineStr"/>
      <c r="AN1142" t="inlineStr"/>
      <c r="AO1142" t="inlineStr"/>
      <c r="AP1142" t="inlineStr"/>
      <c r="AQ1142" t="inlineStr"/>
      <c r="AR1142" t="inlineStr"/>
      <c r="AS1142" t="inlineStr"/>
      <c r="AT1142" t="inlineStr"/>
      <c r="AU1142" t="inlineStr"/>
      <c r="AV1142" t="inlineStr"/>
      <c r="AW1142" t="inlineStr"/>
      <c r="AX1142" t="inlineStr">
        <is>
          <t>110</t>
        </is>
      </c>
      <c r="AY1142" t="inlineStr"/>
      <c r="AZ1142" t="inlineStr"/>
      <c r="BA1142" t="inlineStr"/>
      <c r="BB1142" t="inlineStr">
        <is>
          <t>n</t>
        </is>
      </c>
      <c r="BC1142" t="n">
        <v>0</v>
      </c>
      <c r="BD1142" t="inlineStr"/>
      <c r="BE1142" t="inlineStr"/>
      <c r="BF1142" t="inlineStr"/>
      <c r="BG1142" t="inlineStr"/>
      <c r="BH1142" t="inlineStr">
        <is>
          <t>x</t>
        </is>
      </c>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row>
    <row r="1143">
      <c r="A1143" t="b">
        <v>0</v>
      </c>
      <c r="B1143" t="n">
        <v>1035</v>
      </c>
      <c r="C1143" t="inlineStr">
        <is>
          <t>L-1521-315470100</t>
        </is>
      </c>
      <c r="D1143" t="inlineStr">
        <is>
          <t>1066942498</t>
        </is>
      </c>
      <c r="E1143" t="inlineStr"/>
      <c r="F1143" t="inlineStr">
        <is>
          <t>https://portal.dnb.de/opac.htm?method=simpleSearch&amp;cqlMode=true&amp;query=idn%3D1066942498</t>
        </is>
      </c>
      <c r="G1143" t="inlineStr">
        <is>
          <t>III 104, 9</t>
        </is>
      </c>
      <c r="H1143" t="inlineStr"/>
      <c r="I1143" t="inlineStr"/>
      <c r="J1143" t="inlineStr"/>
      <c r="K1143" t="inlineStr">
        <is>
          <t>bis 25 cm</t>
        </is>
      </c>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is>
          <t>HL</t>
        </is>
      </c>
      <c r="AB1143" t="inlineStr">
        <is>
          <t>x</t>
        </is>
      </c>
      <c r="AC1143" t="inlineStr"/>
      <c r="AD1143" t="inlineStr">
        <is>
          <t>h/E</t>
        </is>
      </c>
      <c r="AE1143" t="inlineStr"/>
      <c r="AF1143" t="inlineStr"/>
      <c r="AG1143" t="inlineStr"/>
      <c r="AH1143" t="inlineStr"/>
      <c r="AI1143" t="inlineStr"/>
      <c r="AJ1143" t="inlineStr">
        <is>
          <t>Pa</t>
        </is>
      </c>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is>
          <t>110</t>
        </is>
      </c>
      <c r="AY1143" t="inlineStr"/>
      <c r="AZ1143" t="inlineStr"/>
      <c r="BA1143" t="inlineStr"/>
      <c r="BB1143" t="inlineStr">
        <is>
          <t>n</t>
        </is>
      </c>
      <c r="BC1143" t="n">
        <v>0</v>
      </c>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row>
    <row r="1144">
      <c r="A1144" t="b">
        <v>1</v>
      </c>
      <c r="B1144" t="inlineStr"/>
      <c r="C1144" t="inlineStr">
        <is>
          <t>L-9999-413881849</t>
        </is>
      </c>
      <c r="D1144" t="inlineStr">
        <is>
          <t>113772742X</t>
        </is>
      </c>
      <c r="E1144" t="inlineStr">
        <is>
          <t>Qd</t>
        </is>
      </c>
      <c r="F1144" t="inlineStr"/>
      <c r="G1144" t="inlineStr">
        <is>
          <t>III 104, 9</t>
        </is>
      </c>
      <c r="H1144" t="inlineStr">
        <is>
          <t>III 104, 9</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c r="BZ1144" t="inlineStr"/>
      <c r="CA1144" t="inlineStr"/>
      <c r="CB1144" t="inlineStr"/>
      <c r="CC1144" t="inlineStr"/>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row>
    <row r="1145">
      <c r="A1145" t="b">
        <v>0</v>
      </c>
      <c r="B1145" t="n">
        <v>1153</v>
      </c>
      <c r="C1145" t="inlineStr">
        <is>
          <t>L-1521-667967079</t>
        </is>
      </c>
      <c r="D1145" t="inlineStr">
        <is>
          <t>1207510610</t>
        </is>
      </c>
      <c r="E1145" t="inlineStr"/>
      <c r="F1145" t="inlineStr">
        <is>
          <t>https://portal.dnb.de/opac.htm?method=simpleSearch&amp;cqlMode=true&amp;query=idn%3D1207510610</t>
        </is>
      </c>
      <c r="G1145" t="inlineStr">
        <is>
          <t>III 104, 9 (1. angebundenes Werk)</t>
        </is>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n">
        <v>0</v>
      </c>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c r="BZ1145" t="inlineStr"/>
      <c r="CA1145" t="inlineStr"/>
      <c r="CB1145" t="inlineStr"/>
      <c r="CC1145" t="inlineStr"/>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row>
    <row r="1146">
      <c r="A1146" t="b">
        <v>0</v>
      </c>
      <c r="B1146" t="n">
        <v>1154</v>
      </c>
      <c r="C1146" t="inlineStr">
        <is>
          <t>L-1523-667966862</t>
        </is>
      </c>
      <c r="D1146" t="inlineStr">
        <is>
          <t>1207510351</t>
        </is>
      </c>
      <c r="E1146" t="inlineStr"/>
      <c r="F1146" t="inlineStr">
        <is>
          <t>https://portal.dnb.de/opac.htm?method=simpleSearch&amp;cqlMode=true&amp;query=idn%3D1207510351</t>
        </is>
      </c>
      <c r="G1146" t="inlineStr">
        <is>
          <t>III 104, 9 (2. angebundenes Werk)</t>
        </is>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n">
        <v>0</v>
      </c>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row>
    <row r="1147">
      <c r="A1147" t="b">
        <v>0</v>
      </c>
      <c r="B1147" t="n">
        <v>1155</v>
      </c>
      <c r="C1147" t="inlineStr">
        <is>
          <t>L-1602-667962522</t>
        </is>
      </c>
      <c r="D1147" t="inlineStr">
        <is>
          <t>1207503991</t>
        </is>
      </c>
      <c r="E1147" t="inlineStr"/>
      <c r="F1147" t="inlineStr">
        <is>
          <t>https://portal.dnb.de/opac.htm?method=simpleSearch&amp;cqlMode=true&amp;query=idn%3D1207503991</t>
        </is>
      </c>
      <c r="G1147" t="inlineStr">
        <is>
          <t>III 104, 9 (3. angebundenes Werk)</t>
        </is>
      </c>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n">
        <v>0</v>
      </c>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row>
    <row r="1148">
      <c r="A1148" t="b">
        <v>0</v>
      </c>
      <c r="B1148" t="n">
        <v>1156</v>
      </c>
      <c r="C1148" t="inlineStr">
        <is>
          <t>L-1635-666831262</t>
        </is>
      </c>
      <c r="D1148" t="inlineStr">
        <is>
          <t>1206957646</t>
        </is>
      </c>
      <c r="E1148" t="inlineStr"/>
      <c r="F1148" t="inlineStr">
        <is>
          <t>https://portal.dnb.de/opac.htm?method=simpleSearch&amp;cqlMode=true&amp;query=idn%3D1206957646</t>
        </is>
      </c>
      <c r="G1148" t="inlineStr">
        <is>
          <t>III 104, 9 (4. angebundenes Werk)</t>
        </is>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n">
        <v>0</v>
      </c>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row>
    <row r="1149">
      <c r="A1149" t="b">
        <v>0</v>
      </c>
      <c r="B1149" t="n">
        <v>1157</v>
      </c>
      <c r="C1149" t="inlineStr">
        <is>
          <t>L-1634-667962638</t>
        </is>
      </c>
      <c r="D1149" t="inlineStr">
        <is>
          <t>1207504165</t>
        </is>
      </c>
      <c r="E1149" t="inlineStr"/>
      <c r="F1149" t="inlineStr">
        <is>
          <t>https://portal.dnb.de/opac.htm?method=simpleSearch&amp;cqlMode=true&amp;query=idn%3D1207504165</t>
        </is>
      </c>
      <c r="G1149" t="inlineStr">
        <is>
          <t>III 104, 9 (5. angebundenes Werk)</t>
        </is>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n">
        <v>0</v>
      </c>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row>
    <row r="1150">
      <c r="A1150" t="b">
        <v>0</v>
      </c>
      <c r="B1150" t="n">
        <v>1158</v>
      </c>
      <c r="C1150" t="inlineStr">
        <is>
          <t>L-2009-324235</t>
        </is>
      </c>
      <c r="D1150" t="inlineStr">
        <is>
          <t>997517603</t>
        </is>
      </c>
      <c r="E1150" t="inlineStr"/>
      <c r="F1150" t="inlineStr">
        <is>
          <t>https://portal.dnb.de/opac.htm?method=simpleSearch&amp;cqlMode=true&amp;query=idn%3D997517603</t>
        </is>
      </c>
      <c r="G1150" t="inlineStr">
        <is>
          <t>III 104, 9 a</t>
        </is>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is>
          <t>DA</t>
        </is>
      </c>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n">
        <v>0</v>
      </c>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row>
    <row r="1151">
      <c r="A1151" t="b">
        <v>1</v>
      </c>
      <c r="B1151" t="n">
        <v>1036</v>
      </c>
      <c r="C1151" t="inlineStr">
        <is>
          <t>L-1521-315488026</t>
        </is>
      </c>
      <c r="D1151" t="inlineStr">
        <is>
          <t>106695738X</t>
        </is>
      </c>
      <c r="E1151" t="inlineStr">
        <is>
          <t>Aaf</t>
        </is>
      </c>
      <c r="F1151" t="inlineStr">
        <is>
          <t>https://portal.dnb.de/opac.htm?method=simpleSearch&amp;cqlMode=true&amp;query=idn%3D106695738X</t>
        </is>
      </c>
      <c r="G1151" t="inlineStr">
        <is>
          <t>III 104, 10</t>
        </is>
      </c>
      <c r="H1151" t="inlineStr">
        <is>
          <t>III 104, 10</t>
        </is>
      </c>
      <c r="I1151" t="inlineStr"/>
      <c r="J1151" t="inlineStr"/>
      <c r="K1151" t="inlineStr">
        <is>
          <t>bis 25 cm</t>
        </is>
      </c>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is>
          <t>Pa</t>
        </is>
      </c>
      <c r="AB1151" t="inlineStr"/>
      <c r="AC1151" t="inlineStr"/>
      <c r="AD1151" t="inlineStr">
        <is>
          <t>h/E</t>
        </is>
      </c>
      <c r="AE1151" t="inlineStr"/>
      <c r="AF1151" t="inlineStr"/>
      <c r="AG1151" t="inlineStr"/>
      <c r="AH1151" t="inlineStr"/>
      <c r="AI1151" t="inlineStr"/>
      <c r="AJ1151" t="inlineStr">
        <is>
          <t>Pa</t>
        </is>
      </c>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is>
          <t>110</t>
        </is>
      </c>
      <c r="AY1151" t="inlineStr"/>
      <c r="AZ1151" t="inlineStr"/>
      <c r="BA1151" t="inlineStr"/>
      <c r="BB1151" t="inlineStr">
        <is>
          <t>n</t>
        </is>
      </c>
      <c r="BC1151" t="n">
        <v>0</v>
      </c>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c r="BZ1151" t="inlineStr"/>
      <c r="CA1151" t="inlineStr"/>
      <c r="CB1151" t="inlineStr"/>
      <c r="CC1151" t="inlineStr"/>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row>
    <row r="1152">
      <c r="A1152" t="b">
        <v>1</v>
      </c>
      <c r="B1152" t="n">
        <v>1072</v>
      </c>
      <c r="C1152" t="inlineStr">
        <is>
          <t>L-1520-164981233</t>
        </is>
      </c>
      <c r="D1152" t="inlineStr">
        <is>
          <t>997769807</t>
        </is>
      </c>
      <c r="E1152" t="inlineStr">
        <is>
          <t>Aal</t>
        </is>
      </c>
      <c r="F1152" t="inlineStr">
        <is>
          <t>https://portal.dnb.de/opac.htm?method=simpleSearch&amp;cqlMode=true&amp;query=idn%3D997769807</t>
        </is>
      </c>
      <c r="G1152" t="inlineStr">
        <is>
          <t>III 104, 10 a</t>
        </is>
      </c>
      <c r="H1152" t="inlineStr">
        <is>
          <t>III 104, 10 a</t>
        </is>
      </c>
      <c r="I1152" t="inlineStr"/>
      <c r="J1152" t="inlineStr"/>
      <c r="K1152" t="inlineStr">
        <is>
          <t>bis 25 cm</t>
        </is>
      </c>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is>
          <t>HPg</t>
        </is>
      </c>
      <c r="AB1152" t="inlineStr"/>
      <c r="AC1152" t="inlineStr"/>
      <c r="AD1152" t="inlineStr">
        <is>
          <t>h/E</t>
        </is>
      </c>
      <c r="AE1152" t="inlineStr"/>
      <c r="AF1152" t="inlineStr"/>
      <c r="AG1152" t="inlineStr"/>
      <c r="AH1152" t="inlineStr"/>
      <c r="AI1152" t="inlineStr"/>
      <c r="AJ1152" t="inlineStr">
        <is>
          <t>Pa</t>
        </is>
      </c>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is>
          <t>110</t>
        </is>
      </c>
      <c r="AY1152" t="inlineStr"/>
      <c r="AZ1152" t="inlineStr">
        <is>
          <t>x</t>
        </is>
      </c>
      <c r="BA1152" t="inlineStr">
        <is>
          <t>x</t>
        </is>
      </c>
      <c r="BB1152" t="inlineStr">
        <is>
          <t>n</t>
        </is>
      </c>
      <c r="BC1152" t="n">
        <v>0</v>
      </c>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row>
    <row r="1153">
      <c r="A1153" t="b">
        <v>1</v>
      </c>
      <c r="B1153" t="n">
        <v>1073</v>
      </c>
      <c r="C1153" t="inlineStr">
        <is>
          <t>L-1523-170687309</t>
        </is>
      </c>
      <c r="D1153" t="inlineStr">
        <is>
          <t>1000470466</t>
        </is>
      </c>
      <c r="E1153" t="inlineStr">
        <is>
          <t>Aal</t>
        </is>
      </c>
      <c r="F1153" t="inlineStr">
        <is>
          <t>https://portal.dnb.de/opac.htm?method=simpleSearch&amp;cqlMode=true&amp;query=idn%3D1000470466</t>
        </is>
      </c>
      <c r="G1153" t="inlineStr">
        <is>
          <t>III 104, 10 b</t>
        </is>
      </c>
      <c r="H1153" t="inlineStr">
        <is>
          <t>III 104, 10 b</t>
        </is>
      </c>
      <c r="I1153" t="inlineStr"/>
      <c r="J1153" t="inlineStr"/>
      <c r="K1153" t="inlineStr">
        <is>
          <t>bis 25 cm</t>
        </is>
      </c>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is>
          <t>Pa</t>
        </is>
      </c>
      <c r="AB1153" t="inlineStr"/>
      <c r="AC1153" t="inlineStr"/>
      <c r="AD1153" t="inlineStr">
        <is>
          <t>h/E</t>
        </is>
      </c>
      <c r="AE1153" t="inlineStr"/>
      <c r="AF1153" t="inlineStr"/>
      <c r="AG1153" t="inlineStr"/>
      <c r="AH1153" t="inlineStr"/>
      <c r="AI1153" t="inlineStr"/>
      <c r="AJ1153" t="inlineStr">
        <is>
          <t>Pa</t>
        </is>
      </c>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is>
          <t>110</t>
        </is>
      </c>
      <c r="AY1153" t="inlineStr"/>
      <c r="AZ1153" t="inlineStr">
        <is>
          <t>x</t>
        </is>
      </c>
      <c r="BA1153" t="inlineStr">
        <is>
          <t>x</t>
        </is>
      </c>
      <c r="BB1153" t="inlineStr">
        <is>
          <t>n</t>
        </is>
      </c>
      <c r="BC1153" t="n">
        <v>0</v>
      </c>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row>
    <row r="1154">
      <c r="A1154" t="b">
        <v>1</v>
      </c>
      <c r="B1154" t="n">
        <v>1074</v>
      </c>
      <c r="C1154" t="inlineStr">
        <is>
          <t>L-1528-167085565</t>
        </is>
      </c>
      <c r="D1154" t="inlineStr">
        <is>
          <t>998862851</t>
        </is>
      </c>
      <c r="E1154" t="inlineStr">
        <is>
          <t>Aal</t>
        </is>
      </c>
      <c r="F1154" t="inlineStr">
        <is>
          <t>https://portal.dnb.de/opac.htm?method=simpleSearch&amp;cqlMode=true&amp;query=idn%3D998862851</t>
        </is>
      </c>
      <c r="G1154" t="inlineStr">
        <is>
          <t>III 104, 10 c</t>
        </is>
      </c>
      <c r="H1154" t="inlineStr">
        <is>
          <t>III 104, 10 c</t>
        </is>
      </c>
      <c r="I1154" t="inlineStr"/>
      <c r="J1154" t="inlineStr"/>
      <c r="K1154" t="inlineStr">
        <is>
          <t>bis 25 cm</t>
        </is>
      </c>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is>
          <t>HPg</t>
        </is>
      </c>
      <c r="AB1154" t="inlineStr"/>
      <c r="AC1154" t="inlineStr"/>
      <c r="AD1154" t="inlineStr">
        <is>
          <t>h/E</t>
        </is>
      </c>
      <c r="AE1154" t="inlineStr"/>
      <c r="AF1154" t="inlineStr"/>
      <c r="AG1154" t="inlineStr"/>
      <c r="AH1154" t="inlineStr"/>
      <c r="AI1154" t="inlineStr"/>
      <c r="AJ1154" t="inlineStr">
        <is>
          <t>Pa</t>
        </is>
      </c>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is>
          <t>110</t>
        </is>
      </c>
      <c r="AY1154" t="inlineStr"/>
      <c r="AZ1154" t="inlineStr">
        <is>
          <t>x</t>
        </is>
      </c>
      <c r="BA1154" t="inlineStr">
        <is>
          <t>x</t>
        </is>
      </c>
      <c r="BB1154" t="inlineStr"/>
      <c r="BC1154" t="n">
        <v>0</v>
      </c>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row>
    <row r="1155">
      <c r="A1155" t="b">
        <v>1</v>
      </c>
      <c r="B1155" t="n">
        <v>1037</v>
      </c>
      <c r="C1155" t="inlineStr">
        <is>
          <t>L-1522-315488212</t>
        </is>
      </c>
      <c r="D1155" t="inlineStr">
        <is>
          <t>1066957584</t>
        </is>
      </c>
      <c r="E1155" t="inlineStr">
        <is>
          <t>Aaf</t>
        </is>
      </c>
      <c r="F1155" t="inlineStr">
        <is>
          <t>https://portal.dnb.de/opac.htm?method=simpleSearch&amp;cqlMode=true&amp;query=idn%3D1066957584</t>
        </is>
      </c>
      <c r="G1155" t="inlineStr">
        <is>
          <t>III 104, 11</t>
        </is>
      </c>
      <c r="H1155" t="inlineStr">
        <is>
          <t>III 104, 11</t>
        </is>
      </c>
      <c r="I1155" t="inlineStr"/>
      <c r="J1155" t="inlineStr"/>
      <c r="K1155" t="inlineStr">
        <is>
          <t>bis 25 cm</t>
        </is>
      </c>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is>
          <t>Pa</t>
        </is>
      </c>
      <c r="AB1155" t="inlineStr"/>
      <c r="AC1155" t="inlineStr"/>
      <c r="AD1155" t="inlineStr">
        <is>
          <t>h/E</t>
        </is>
      </c>
      <c r="AE1155" t="inlineStr"/>
      <c r="AF1155" t="inlineStr"/>
      <c r="AG1155" t="inlineStr"/>
      <c r="AH1155" t="inlineStr"/>
      <c r="AI1155" t="inlineStr"/>
      <c r="AJ1155" t="inlineStr">
        <is>
          <t>Pa</t>
        </is>
      </c>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is>
          <t>110</t>
        </is>
      </c>
      <c r="AY1155" t="inlineStr"/>
      <c r="AZ1155" t="inlineStr"/>
      <c r="BA1155" t="inlineStr"/>
      <c r="BB1155" t="inlineStr">
        <is>
          <t>n</t>
        </is>
      </c>
      <c r="BC1155" t="n">
        <v>0</v>
      </c>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row>
    <row r="1156">
      <c r="A1156" t="b">
        <v>0</v>
      </c>
      <c r="B1156" t="n">
        <v>1038</v>
      </c>
      <c r="C1156" t="inlineStr">
        <is>
          <t>L-1542-315491949</t>
        </is>
      </c>
      <c r="D1156" t="inlineStr">
        <is>
          <t>1066961557</t>
        </is>
      </c>
      <c r="E1156" t="inlineStr"/>
      <c r="F1156" t="inlineStr">
        <is>
          <t>https://portal.dnb.de/opac.htm?method=simpleSearch&amp;cqlMode=true&amp;query=idn%3D1066961557</t>
        </is>
      </c>
      <c r="G1156" t="inlineStr">
        <is>
          <t>III 104, 12</t>
        </is>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is>
          <t>DA</t>
        </is>
      </c>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n">
        <v>0</v>
      </c>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row>
    <row r="1157">
      <c r="A1157" t="b">
        <v>0</v>
      </c>
      <c r="B1157" t="n">
        <v>1039</v>
      </c>
      <c r="C1157" t="inlineStr">
        <is>
          <t>L-1532-315488085</t>
        </is>
      </c>
      <c r="D1157" t="inlineStr">
        <is>
          <t>1066957444</t>
        </is>
      </c>
      <c r="E1157" t="inlineStr"/>
      <c r="F1157" t="inlineStr">
        <is>
          <t>https://portal.dnb.de/opac.htm?method=simpleSearch&amp;cqlMode=true&amp;query=idn%3D1066957444</t>
        </is>
      </c>
      <c r="G1157" t="inlineStr">
        <is>
          <t>III 104, 13</t>
        </is>
      </c>
      <c r="H1157" t="inlineStr"/>
      <c r="I1157" t="inlineStr"/>
      <c r="J1157" t="inlineStr"/>
      <c r="K1157" t="inlineStr">
        <is>
          <t>bis 25 cm</t>
        </is>
      </c>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is>
          <t>Br</t>
        </is>
      </c>
      <c r="AB1157" t="inlineStr"/>
      <c r="AC1157" t="inlineStr"/>
      <c r="AD1157" t="inlineStr">
        <is>
          <t>f</t>
        </is>
      </c>
      <c r="AE1157" t="inlineStr"/>
      <c r="AF1157" t="inlineStr"/>
      <c r="AG1157" t="inlineStr"/>
      <c r="AH1157" t="inlineStr"/>
      <c r="AI1157" t="inlineStr"/>
      <c r="AJ1157" t="inlineStr">
        <is>
          <t>Pa</t>
        </is>
      </c>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is>
          <t>110</t>
        </is>
      </c>
      <c r="AY1157" t="inlineStr"/>
      <c r="AZ1157" t="inlineStr"/>
      <c r="BA1157" t="inlineStr"/>
      <c r="BB1157" t="inlineStr">
        <is>
          <t>n</t>
        </is>
      </c>
      <c r="BC1157" t="n">
        <v>0</v>
      </c>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row>
    <row r="1158">
      <c r="A1158" t="b">
        <v>1</v>
      </c>
      <c r="B1158" t="n">
        <v>1040</v>
      </c>
      <c r="C1158" t="inlineStr">
        <is>
          <t>L-1525-315492082</t>
        </is>
      </c>
      <c r="D1158" t="inlineStr">
        <is>
          <t>1066961689</t>
        </is>
      </c>
      <c r="E1158" t="inlineStr">
        <is>
          <t>Aaf</t>
        </is>
      </c>
      <c r="F1158" t="inlineStr">
        <is>
          <t>https://portal.dnb.de/opac.htm?method=simpleSearch&amp;cqlMode=true&amp;query=idn%3D1066961689</t>
        </is>
      </c>
      <c r="G1158" t="inlineStr">
        <is>
          <t>III 104, 14</t>
        </is>
      </c>
      <c r="H1158" t="inlineStr">
        <is>
          <t>III 104, 14</t>
        </is>
      </c>
      <c r="I1158" t="inlineStr"/>
      <c r="J1158" t="inlineStr"/>
      <c r="K1158" t="inlineStr">
        <is>
          <t>bis 25 cm</t>
        </is>
      </c>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is>
          <t>x</t>
        </is>
      </c>
      <c r="AA1158" t="inlineStr">
        <is>
          <t>HL</t>
        </is>
      </c>
      <c r="AB1158" t="inlineStr"/>
      <c r="AC1158" t="inlineStr">
        <is>
          <t>x</t>
        </is>
      </c>
      <c r="AD1158" t="inlineStr">
        <is>
          <t>f/V</t>
        </is>
      </c>
      <c r="AE1158" t="inlineStr"/>
      <c r="AF1158" t="inlineStr"/>
      <c r="AG1158" t="inlineStr"/>
      <c r="AH1158" t="inlineStr"/>
      <c r="AI1158" t="inlineStr"/>
      <c r="AJ1158" t="inlineStr">
        <is>
          <t>Pa</t>
        </is>
      </c>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is>
          <t>60</t>
        </is>
      </c>
      <c r="AY1158" t="inlineStr"/>
      <c r="AZ1158" t="inlineStr"/>
      <c r="BA1158" t="inlineStr"/>
      <c r="BB1158" t="inlineStr">
        <is>
          <t>n</t>
        </is>
      </c>
      <c r="BC1158" t="n">
        <v>0</v>
      </c>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row>
    <row r="1159">
      <c r="A1159" t="b">
        <v>1</v>
      </c>
      <c r="B1159" t="n">
        <v>1075</v>
      </c>
      <c r="C1159" t="inlineStr">
        <is>
          <t>L-1524-167183281</t>
        </is>
      </c>
      <c r="D1159" t="inlineStr">
        <is>
          <t>998898333</t>
        </is>
      </c>
      <c r="E1159" t="inlineStr">
        <is>
          <t>Aal</t>
        </is>
      </c>
      <c r="F1159" t="inlineStr">
        <is>
          <t>https://portal.dnb.de/opac.htm?method=simpleSearch&amp;cqlMode=true&amp;query=idn%3D998898333</t>
        </is>
      </c>
      <c r="G1159" t="inlineStr">
        <is>
          <t>III 104, 14 a</t>
        </is>
      </c>
      <c r="H1159" t="inlineStr">
        <is>
          <t>III 104, 14 a</t>
        </is>
      </c>
      <c r="I1159" t="inlineStr"/>
      <c r="J1159" t="inlineStr"/>
      <c r="K1159" t="inlineStr">
        <is>
          <t>bis 25 cm</t>
        </is>
      </c>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is>
          <t>HPg</t>
        </is>
      </c>
      <c r="AB1159" t="inlineStr"/>
      <c r="AC1159" t="inlineStr"/>
      <c r="AD1159" t="inlineStr">
        <is>
          <t>h/E</t>
        </is>
      </c>
      <c r="AE1159" t="inlineStr"/>
      <c r="AF1159" t="inlineStr"/>
      <c r="AG1159" t="inlineStr"/>
      <c r="AH1159" t="inlineStr"/>
      <c r="AI1159" t="inlineStr"/>
      <c r="AJ1159" t="inlineStr">
        <is>
          <t>Pa</t>
        </is>
      </c>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is>
          <t>110</t>
        </is>
      </c>
      <c r="AY1159" t="inlineStr"/>
      <c r="AZ1159" t="inlineStr">
        <is>
          <t>x</t>
        </is>
      </c>
      <c r="BA1159" t="inlineStr">
        <is>
          <t>x</t>
        </is>
      </c>
      <c r="BB1159" t="inlineStr">
        <is>
          <t>n</t>
        </is>
      </c>
      <c r="BC1159" t="n">
        <v>0</v>
      </c>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row>
    <row r="1160">
      <c r="A1160" t="b">
        <v>0</v>
      </c>
      <c r="B1160" t="n">
        <v>1076</v>
      </c>
      <c r="C1160" t="inlineStr">
        <is>
          <t>L-1525-168342634</t>
        </is>
      </c>
      <c r="D1160" t="inlineStr">
        <is>
          <t>999418432</t>
        </is>
      </c>
      <c r="E1160" t="inlineStr"/>
      <c r="F1160" t="inlineStr">
        <is>
          <t>https://portal.dnb.de/opac.htm?method=simpleSearch&amp;cqlMode=true&amp;query=idn%3D999418432</t>
        </is>
      </c>
      <c r="G1160" t="inlineStr">
        <is>
          <t>III 104, 14 b</t>
        </is>
      </c>
      <c r="H1160" t="inlineStr"/>
      <c r="I1160" t="inlineStr"/>
      <c r="J1160" t="inlineStr"/>
      <c r="K1160" t="inlineStr">
        <is>
          <t>bis 25 cm</t>
        </is>
      </c>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is>
          <t>HD</t>
        </is>
      </c>
      <c r="AB1160" t="inlineStr"/>
      <c r="AC1160" t="inlineStr">
        <is>
          <t>x</t>
        </is>
      </c>
      <c r="AD1160" t="inlineStr">
        <is>
          <t>f</t>
        </is>
      </c>
      <c r="AE1160" t="inlineStr"/>
      <c r="AF1160" t="inlineStr"/>
      <c r="AG1160" t="inlineStr"/>
      <c r="AH1160" t="inlineStr"/>
      <c r="AI1160" t="inlineStr"/>
      <c r="AJ1160" t="inlineStr">
        <is>
          <t>Pa</t>
        </is>
      </c>
      <c r="AK1160" t="inlineStr"/>
      <c r="AL1160" t="inlineStr"/>
      <c r="AM1160" t="inlineStr"/>
      <c r="AN1160" t="inlineStr"/>
      <c r="AO1160" t="inlineStr"/>
      <c r="AP1160" t="inlineStr"/>
      <c r="AQ1160" t="inlineStr"/>
      <c r="AR1160" t="inlineStr"/>
      <c r="AS1160" t="inlineStr"/>
      <c r="AT1160" t="inlineStr"/>
      <c r="AU1160" t="inlineStr"/>
      <c r="AV1160" t="n">
        <v>0</v>
      </c>
      <c r="AW1160" t="inlineStr">
        <is>
          <t>x</t>
        </is>
      </c>
      <c r="AX1160" t="inlineStr">
        <is>
          <t>110</t>
        </is>
      </c>
      <c r="AY1160" t="inlineStr"/>
      <c r="AZ1160" t="inlineStr"/>
      <c r="BA1160" t="inlineStr"/>
      <c r="BB1160" t="inlineStr">
        <is>
          <t>n</t>
        </is>
      </c>
      <c r="BC1160" t="n">
        <v>0</v>
      </c>
      <c r="BD1160" t="inlineStr"/>
      <c r="BE1160" t="inlineStr">
        <is>
          <t>Gewebe</t>
        </is>
      </c>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row>
    <row r="1161">
      <c r="A1161" t="b">
        <v>1</v>
      </c>
      <c r="B1161" t="inlineStr"/>
      <c r="C1161" t="inlineStr">
        <is>
          <t>L-1524-786237821</t>
        </is>
      </c>
      <c r="D1161" t="inlineStr">
        <is>
          <t>1263573177</t>
        </is>
      </c>
      <c r="E1161" t="inlineStr">
        <is>
          <t>Qd</t>
        </is>
      </c>
      <c r="F1161" t="inlineStr"/>
      <c r="G1161" t="inlineStr">
        <is>
          <t>III 104, 14 b</t>
        </is>
      </c>
      <c r="H1161" t="inlineStr">
        <is>
          <t>III 104, 14 b</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row>
    <row r="1162">
      <c r="A1162" t="b">
        <v>0</v>
      </c>
      <c r="B1162" t="n">
        <v>1077</v>
      </c>
      <c r="C1162" t="inlineStr">
        <is>
          <t>L-1524-156068702</t>
        </is>
      </c>
      <c r="D1162" t="inlineStr">
        <is>
          <t>994509901</t>
        </is>
      </c>
      <c r="E1162" t="inlineStr"/>
      <c r="F1162" t="inlineStr">
        <is>
          <t>https://portal.dnb.de/opac.htm?method=simpleSearch&amp;cqlMode=true&amp;query=idn%3D994509901</t>
        </is>
      </c>
      <c r="G1162" t="inlineStr">
        <is>
          <t>III 104, 14/b (angebunden)</t>
        </is>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n">
        <v>0</v>
      </c>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row>
    <row r="1163">
      <c r="A1163" t="b">
        <v>1</v>
      </c>
      <c r="B1163" t="n">
        <v>1041</v>
      </c>
      <c r="C1163" t="inlineStr">
        <is>
          <t>L-1527-315493208</t>
        </is>
      </c>
      <c r="D1163" t="inlineStr">
        <is>
          <t>1066962936</t>
        </is>
      </c>
      <c r="E1163" t="inlineStr">
        <is>
          <t>Aaf</t>
        </is>
      </c>
      <c r="F1163" t="inlineStr">
        <is>
          <t>https://portal.dnb.de/opac.htm?method=simpleSearch&amp;cqlMode=true&amp;query=idn%3D1066962936</t>
        </is>
      </c>
      <c r="G1163" t="inlineStr">
        <is>
          <t>III 104, 15</t>
        </is>
      </c>
      <c r="H1163" t="inlineStr">
        <is>
          <t>III 104, 15</t>
        </is>
      </c>
      <c r="I1163" t="inlineStr"/>
      <c r="J1163" t="inlineStr"/>
      <c r="K1163" t="inlineStr">
        <is>
          <t>bis 25 cm</t>
        </is>
      </c>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is>
          <t>G</t>
        </is>
      </c>
      <c r="AB1163" t="inlineStr">
        <is>
          <t>x</t>
        </is>
      </c>
      <c r="AC1163" t="inlineStr"/>
      <c r="AD1163" t="inlineStr">
        <is>
          <t>h/E</t>
        </is>
      </c>
      <c r="AE1163" t="inlineStr"/>
      <c r="AF1163" t="inlineStr"/>
      <c r="AG1163" t="inlineStr"/>
      <c r="AH1163" t="inlineStr"/>
      <c r="AI1163" t="inlineStr"/>
      <c r="AJ1163" t="inlineStr">
        <is>
          <t>Pa</t>
        </is>
      </c>
      <c r="AK1163" t="inlineStr">
        <is>
          <t>x</t>
        </is>
      </c>
      <c r="AL1163" t="inlineStr"/>
      <c r="AM1163" t="inlineStr"/>
      <c r="AN1163" t="inlineStr"/>
      <c r="AO1163" t="inlineStr"/>
      <c r="AP1163" t="inlineStr"/>
      <c r="AQ1163" t="inlineStr"/>
      <c r="AR1163" t="inlineStr"/>
      <c r="AS1163" t="inlineStr"/>
      <c r="AT1163" t="inlineStr"/>
      <c r="AU1163" t="inlineStr"/>
      <c r="AV1163" t="inlineStr"/>
      <c r="AW1163" t="inlineStr"/>
      <c r="AX1163" t="inlineStr">
        <is>
          <t>110</t>
        </is>
      </c>
      <c r="AY1163" t="inlineStr"/>
      <c r="AZ1163" t="inlineStr"/>
      <c r="BA1163" t="inlineStr"/>
      <c r="BB1163" t="inlineStr">
        <is>
          <t>n</t>
        </is>
      </c>
      <c r="BC1163" t="n">
        <v>0</v>
      </c>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row>
    <row r="1164">
      <c r="A1164" t="b">
        <v>1</v>
      </c>
      <c r="B1164" t="n">
        <v>1078</v>
      </c>
      <c r="C1164" t="inlineStr">
        <is>
          <t>L-1527-167684795</t>
        </is>
      </c>
      <c r="D1164" t="inlineStr">
        <is>
          <t>999178016</t>
        </is>
      </c>
      <c r="E1164" t="inlineStr">
        <is>
          <t>Aal</t>
        </is>
      </c>
      <c r="F1164" t="inlineStr">
        <is>
          <t>https://portal.dnb.de/opac.htm?method=simpleSearch&amp;cqlMode=true&amp;query=idn%3D999178016</t>
        </is>
      </c>
      <c r="G1164" t="inlineStr">
        <is>
          <t>III 104, 15 a</t>
        </is>
      </c>
      <c r="H1164" t="inlineStr">
        <is>
          <t>III 104, 15a</t>
        </is>
      </c>
      <c r="I1164" t="inlineStr"/>
      <c r="J1164" t="inlineStr"/>
      <c r="K1164" t="inlineStr">
        <is>
          <t>bis 25 cm</t>
        </is>
      </c>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is>
          <t>HPg</t>
        </is>
      </c>
      <c r="AB1164" t="inlineStr"/>
      <c r="AC1164" t="inlineStr"/>
      <c r="AD1164" t="inlineStr">
        <is>
          <t>h/E</t>
        </is>
      </c>
      <c r="AE1164" t="inlineStr"/>
      <c r="AF1164" t="inlineStr"/>
      <c r="AG1164" t="inlineStr"/>
      <c r="AH1164" t="inlineStr"/>
      <c r="AI1164" t="inlineStr"/>
      <c r="AJ1164" t="inlineStr">
        <is>
          <t>Pa</t>
        </is>
      </c>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is>
          <t>110</t>
        </is>
      </c>
      <c r="AY1164" t="inlineStr"/>
      <c r="AZ1164" t="inlineStr"/>
      <c r="BA1164" t="inlineStr"/>
      <c r="BB1164" t="inlineStr">
        <is>
          <t>n</t>
        </is>
      </c>
      <c r="BC1164" t="n">
        <v>0</v>
      </c>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row>
    <row r="1165">
      <c r="A1165" t="b">
        <v>1</v>
      </c>
      <c r="B1165" t="n">
        <v>1079</v>
      </c>
      <c r="C1165" t="inlineStr">
        <is>
          <t>L-1529-167684949</t>
        </is>
      </c>
      <c r="D1165" t="inlineStr">
        <is>
          <t>999178199</t>
        </is>
      </c>
      <c r="E1165" t="inlineStr">
        <is>
          <t>Aal</t>
        </is>
      </c>
      <c r="F1165" t="inlineStr">
        <is>
          <t>https://portal.dnb.de/opac.htm?method=simpleSearch&amp;cqlMode=true&amp;query=idn%3D999178199</t>
        </is>
      </c>
      <c r="G1165" t="inlineStr">
        <is>
          <t>III 104, 15 b</t>
        </is>
      </c>
      <c r="H1165" t="inlineStr">
        <is>
          <t>III 104, 15b</t>
        </is>
      </c>
      <c r="I1165" t="inlineStr"/>
      <c r="J1165" t="inlineStr"/>
      <c r="K1165" t="inlineStr">
        <is>
          <t>bis 25 cm</t>
        </is>
      </c>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is>
          <t>Pa</t>
        </is>
      </c>
      <c r="AB1165" t="inlineStr"/>
      <c r="AC1165" t="inlineStr"/>
      <c r="AD1165" t="inlineStr">
        <is>
          <t>h/E</t>
        </is>
      </c>
      <c r="AE1165" t="inlineStr"/>
      <c r="AF1165" t="inlineStr"/>
      <c r="AG1165" t="inlineStr"/>
      <c r="AH1165" t="inlineStr"/>
      <c r="AI1165" t="inlineStr"/>
      <c r="AJ1165" t="inlineStr">
        <is>
          <t>Pa</t>
        </is>
      </c>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is>
          <t>110</t>
        </is>
      </c>
      <c r="AY1165" t="inlineStr"/>
      <c r="AZ1165" t="inlineStr">
        <is>
          <t>x</t>
        </is>
      </c>
      <c r="BA1165" t="inlineStr">
        <is>
          <t>x</t>
        </is>
      </c>
      <c r="BB1165" t="inlineStr">
        <is>
          <t>n</t>
        </is>
      </c>
      <c r="BC1165" t="n">
        <v>0</v>
      </c>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row>
    <row r="1166">
      <c r="A1166" t="b">
        <v>1</v>
      </c>
      <c r="B1166" t="n">
        <v>1042</v>
      </c>
      <c r="C1166" t="inlineStr">
        <is>
          <t>L-1531-315494573</t>
        </is>
      </c>
      <c r="D1166" t="inlineStr">
        <is>
          <t>1066964343</t>
        </is>
      </c>
      <c r="E1166" t="inlineStr">
        <is>
          <t>Aaf</t>
        </is>
      </c>
      <c r="F1166" t="inlineStr">
        <is>
          <t>https://portal.dnb.de/opac.htm?method=simpleSearch&amp;cqlMode=true&amp;query=idn%3D1066964343</t>
        </is>
      </c>
      <c r="G1166" t="inlineStr">
        <is>
          <t>III 104, 16</t>
        </is>
      </c>
      <c r="H1166" t="inlineStr">
        <is>
          <t>III 104, 16</t>
        </is>
      </c>
      <c r="I1166" t="inlineStr"/>
      <c r="J1166" t="inlineStr"/>
      <c r="K1166" t="inlineStr">
        <is>
          <t>bis 25 cm</t>
        </is>
      </c>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is>
          <t>Br</t>
        </is>
      </c>
      <c r="AB1166" t="inlineStr"/>
      <c r="AC1166" t="inlineStr"/>
      <c r="AD1166" t="inlineStr">
        <is>
          <t>f</t>
        </is>
      </c>
      <c r="AE1166" t="inlineStr"/>
      <c r="AF1166" t="inlineStr"/>
      <c r="AG1166" t="inlineStr"/>
      <c r="AH1166" t="inlineStr"/>
      <c r="AI1166" t="inlineStr"/>
      <c r="AJ1166" t="inlineStr">
        <is>
          <t>Pa</t>
        </is>
      </c>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is>
          <t>180</t>
        </is>
      </c>
      <c r="AY1166" t="inlineStr"/>
      <c r="AZ1166" t="inlineStr"/>
      <c r="BA1166" t="inlineStr"/>
      <c r="BB1166" t="inlineStr">
        <is>
          <t>n</t>
        </is>
      </c>
      <c r="BC1166" t="n">
        <v>0</v>
      </c>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row>
    <row r="1167">
      <c r="A1167" t="b">
        <v>0</v>
      </c>
      <c r="B1167" t="n">
        <v>1080</v>
      </c>
      <c r="C1167" t="inlineStr">
        <is>
          <t>L-1556-315062746</t>
        </is>
      </c>
      <c r="D1167" t="inlineStr">
        <is>
          <t>106667423X</t>
        </is>
      </c>
      <c r="E1167" t="inlineStr"/>
      <c r="F1167" t="inlineStr">
        <is>
          <t>https://portal.dnb.de/opac.htm?method=simpleSearch&amp;cqlMode=true&amp;query=idn%3D106667423X</t>
        </is>
      </c>
      <c r="G1167" t="inlineStr">
        <is>
          <t>III 104, 16 a</t>
        </is>
      </c>
      <c r="H1167" t="inlineStr"/>
      <c r="I1167" t="inlineStr"/>
      <c r="J1167" t="inlineStr"/>
      <c r="K1167" t="inlineStr">
        <is>
          <t>bis 25 cm</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is>
          <t>HD</t>
        </is>
      </c>
      <c r="AB1167" t="inlineStr"/>
      <c r="AC1167" t="inlineStr"/>
      <c r="AD1167" t="inlineStr">
        <is>
          <t>h</t>
        </is>
      </c>
      <c r="AE1167" t="inlineStr"/>
      <c r="AF1167" t="inlineStr"/>
      <c r="AG1167" t="inlineStr"/>
      <c r="AH1167" t="inlineStr"/>
      <c r="AI1167" t="inlineStr"/>
      <c r="AJ1167" t="inlineStr">
        <is>
          <t>Pa</t>
        </is>
      </c>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is>
          <t>nur 110</t>
        </is>
      </c>
      <c r="AY1167" t="inlineStr">
        <is>
          <t>x</t>
        </is>
      </c>
      <c r="AZ1167" t="inlineStr"/>
      <c r="BA1167" t="inlineStr"/>
      <c r="BB1167" t="inlineStr">
        <is>
          <t>n</t>
        </is>
      </c>
      <c r="BC1167" t="n">
        <v>0</v>
      </c>
      <c r="BD1167" t="inlineStr"/>
      <c r="BE1167" t="inlineStr">
        <is>
          <t>Gewebe</t>
        </is>
      </c>
      <c r="BF1167" t="inlineStr"/>
      <c r="BG1167" t="inlineStr"/>
      <c r="BH1167" t="inlineStr"/>
      <c r="BI1167" t="inlineStr"/>
      <c r="BJ1167" t="inlineStr"/>
      <c r="BK1167" t="inlineStr">
        <is>
          <t>Buch ist stärker beschädigt, aber mit JP notgesichert, daher stabil genug für Digit. --&gt; mit Stephanie besprechen, ob Rest. dennoch erwünscht (dann ws. aber nicht mehr so gut aufzuschlagen)</t>
        </is>
      </c>
      <c r="BL1167" t="inlineStr">
        <is>
          <t>x nur 110, mit Begleitung</t>
        </is>
      </c>
      <c r="BM1167" t="inlineStr">
        <is>
          <t>Box (Kassette ist zu klein)</t>
        </is>
      </c>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row>
    <row r="1168">
      <c r="A1168" t="b">
        <v>1</v>
      </c>
      <c r="B1168" t="inlineStr"/>
      <c r="C1168" t="inlineStr">
        <is>
          <t>L-1500-704954621</t>
        </is>
      </c>
      <c r="D1168" t="inlineStr">
        <is>
          <t>1223003582</t>
        </is>
      </c>
      <c r="E1168" t="inlineStr">
        <is>
          <t>Qd</t>
        </is>
      </c>
      <c r="F1168" t="inlineStr"/>
      <c r="G1168" t="inlineStr">
        <is>
          <t>III 104, 16 a</t>
        </is>
      </c>
      <c r="H1168" t="inlineStr">
        <is>
          <t>III 104, 16 a</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row>
    <row r="1169">
      <c r="A1169" t="b">
        <v>1</v>
      </c>
      <c r="B1169" t="n">
        <v>1043</v>
      </c>
      <c r="C1169" t="inlineStr">
        <is>
          <t>L-1531-315489243</t>
        </is>
      </c>
      <c r="D1169" t="inlineStr">
        <is>
          <t>1066958637</t>
        </is>
      </c>
      <c r="E1169" t="inlineStr">
        <is>
          <t>Aaf</t>
        </is>
      </c>
      <c r="F1169" t="inlineStr">
        <is>
          <t>https://portal.dnb.de/opac.htm?method=simpleSearch&amp;cqlMode=true&amp;query=idn%3D1066958637</t>
        </is>
      </c>
      <c r="G1169" t="inlineStr">
        <is>
          <t>III 104, 17</t>
        </is>
      </c>
      <c r="H1169" t="inlineStr">
        <is>
          <t>III 104, 17</t>
        </is>
      </c>
      <c r="I1169" t="inlineStr"/>
      <c r="J1169" t="inlineStr"/>
      <c r="K1169" t="inlineStr">
        <is>
          <t>bis 25 cm</t>
        </is>
      </c>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is>
          <t>oE</t>
        </is>
      </c>
      <c r="AB1169" t="inlineStr"/>
      <c r="AC1169" t="inlineStr"/>
      <c r="AD1169" t="inlineStr"/>
      <c r="AE1169" t="inlineStr"/>
      <c r="AF1169" t="inlineStr"/>
      <c r="AG1169" t="inlineStr"/>
      <c r="AH1169" t="inlineStr"/>
      <c r="AI1169" t="inlineStr"/>
      <c r="AJ1169" t="inlineStr">
        <is>
          <t>Pa</t>
        </is>
      </c>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is>
          <t>nur 110</t>
        </is>
      </c>
      <c r="AY1169" t="inlineStr"/>
      <c r="AZ1169" t="inlineStr"/>
      <c r="BA1169" t="inlineStr"/>
      <c r="BB1169" t="inlineStr">
        <is>
          <t>n</t>
        </is>
      </c>
      <c r="BC1169" t="n">
        <v>0</v>
      </c>
      <c r="BD1169" t="inlineStr"/>
      <c r="BE1169" t="inlineStr">
        <is>
          <t>Gewebe</t>
        </is>
      </c>
      <c r="BF1169" t="inlineStr"/>
      <c r="BG1169" t="inlineStr"/>
      <c r="BH1169" t="inlineStr"/>
      <c r="BI1169" t="inlineStr"/>
      <c r="BJ1169" t="inlineStr"/>
      <c r="BK1169" t="inlineStr">
        <is>
          <t>Einband liegt der Kassette bei</t>
        </is>
      </c>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row>
    <row r="1170">
      <c r="A1170" t="b">
        <v>1</v>
      </c>
      <c r="B1170" t="n">
        <v>1044</v>
      </c>
      <c r="C1170" t="inlineStr">
        <is>
          <t>L-1532-315307668</t>
        </is>
      </c>
      <c r="D1170" t="inlineStr">
        <is>
          <t>1066848564</t>
        </is>
      </c>
      <c r="E1170" t="inlineStr">
        <is>
          <t>AaB</t>
        </is>
      </c>
      <c r="F1170" t="inlineStr">
        <is>
          <t>https://portal.dnb.de/opac.htm?method=simpleSearch&amp;cqlMode=true&amp;query=idn%3D1066848564</t>
        </is>
      </c>
      <c r="G1170" t="inlineStr">
        <is>
          <t>III 104, 18</t>
        </is>
      </c>
      <c r="H1170" t="inlineStr">
        <is>
          <t>III 104, 18</t>
        </is>
      </c>
      <c r="I1170" t="inlineStr"/>
      <c r="J1170" t="inlineStr"/>
      <c r="K1170" t="inlineStr">
        <is>
          <t>bis 35 cm</t>
        </is>
      </c>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is>
          <t>L</t>
        </is>
      </c>
      <c r="AB1170" t="inlineStr">
        <is>
          <t>x</t>
        </is>
      </c>
      <c r="AC1170" t="inlineStr"/>
      <c r="AD1170" t="inlineStr">
        <is>
          <t>h/E</t>
        </is>
      </c>
      <c r="AE1170" t="inlineStr"/>
      <c r="AF1170" t="inlineStr"/>
      <c r="AG1170" t="inlineStr"/>
      <c r="AH1170" t="inlineStr"/>
      <c r="AI1170" t="inlineStr"/>
      <c r="AJ1170" t="inlineStr">
        <is>
          <t>Pa</t>
        </is>
      </c>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is>
          <t>110</t>
        </is>
      </c>
      <c r="AY1170" t="inlineStr"/>
      <c r="AZ1170" t="inlineStr"/>
      <c r="BA1170" t="inlineStr"/>
      <c r="BB1170" t="inlineStr">
        <is>
          <t>n</t>
        </is>
      </c>
      <c r="BC1170" t="n">
        <v>0</v>
      </c>
      <c r="BD1170" t="inlineStr"/>
      <c r="BE1170" t="inlineStr"/>
      <c r="BF1170" t="inlineStr"/>
      <c r="BG1170" t="inlineStr">
        <is>
          <t>x</t>
        </is>
      </c>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row>
    <row r="1171">
      <c r="A1171" t="b">
        <v>1</v>
      </c>
      <c r="B1171" t="n">
        <v>1081</v>
      </c>
      <c r="C1171" t="inlineStr">
        <is>
          <t>L-1536-167113534</t>
        </is>
      </c>
      <c r="D1171" t="inlineStr">
        <is>
          <t>998890197</t>
        </is>
      </c>
      <c r="E1171" t="inlineStr">
        <is>
          <t>Aal</t>
        </is>
      </c>
      <c r="F1171" t="inlineStr">
        <is>
          <t>https://portal.dnb.de/opac.htm?method=simpleSearch&amp;cqlMode=true&amp;query=idn%3D998890197</t>
        </is>
      </c>
      <c r="G1171" t="inlineStr">
        <is>
          <t>III 104, 18 a</t>
        </is>
      </c>
      <c r="H1171" t="inlineStr">
        <is>
          <t>III 104, 18a</t>
        </is>
      </c>
      <c r="I1171" t="inlineStr"/>
      <c r="J1171" t="inlineStr"/>
      <c r="K1171" t="inlineStr">
        <is>
          <t>bis 25 cm</t>
        </is>
      </c>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is>
          <t>HPg</t>
        </is>
      </c>
      <c r="AB1171" t="inlineStr"/>
      <c r="AC1171" t="inlineStr"/>
      <c r="AD1171" t="inlineStr">
        <is>
          <t>h/E</t>
        </is>
      </c>
      <c r="AE1171" t="inlineStr"/>
      <c r="AF1171" t="inlineStr"/>
      <c r="AG1171" t="inlineStr"/>
      <c r="AH1171" t="inlineStr"/>
      <c r="AI1171" t="inlineStr"/>
      <c r="AJ1171" t="inlineStr">
        <is>
          <t>Pa</t>
        </is>
      </c>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is>
          <t>110</t>
        </is>
      </c>
      <c r="AY1171" t="inlineStr"/>
      <c r="AZ1171" t="inlineStr">
        <is>
          <t>x</t>
        </is>
      </c>
      <c r="BA1171" t="inlineStr">
        <is>
          <t>x</t>
        </is>
      </c>
      <c r="BB1171" t="inlineStr">
        <is>
          <t>n</t>
        </is>
      </c>
      <c r="BC1171" t="n">
        <v>0</v>
      </c>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row>
    <row r="1172">
      <c r="A1172" t="b">
        <v>1</v>
      </c>
      <c r="B1172" t="n">
        <v>1082</v>
      </c>
      <c r="C1172" t="inlineStr">
        <is>
          <t>L-1536-167934902</t>
        </is>
      </c>
      <c r="D1172" t="inlineStr">
        <is>
          <t>999336967</t>
        </is>
      </c>
      <c r="E1172" t="inlineStr">
        <is>
          <t>Aal</t>
        </is>
      </c>
      <c r="F1172" t="inlineStr">
        <is>
          <t>https://portal.dnb.de/opac.htm?method=simpleSearch&amp;cqlMode=true&amp;query=idn%3D999336967</t>
        </is>
      </c>
      <c r="G1172" t="inlineStr">
        <is>
          <t>III 104, 18 b</t>
        </is>
      </c>
      <c r="H1172" t="inlineStr">
        <is>
          <t>III 104, 18 b</t>
        </is>
      </c>
      <c r="I1172" t="inlineStr"/>
      <c r="J1172" t="inlineStr"/>
      <c r="K1172" t="inlineStr">
        <is>
          <t>bis 25 cm</t>
        </is>
      </c>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is>
          <t>HD</t>
        </is>
      </c>
      <c r="AB1172" t="inlineStr"/>
      <c r="AC1172" t="inlineStr">
        <is>
          <t>x</t>
        </is>
      </c>
      <c r="AD1172" t="inlineStr">
        <is>
          <t>f</t>
        </is>
      </c>
      <c r="AE1172" t="inlineStr"/>
      <c r="AF1172" t="inlineStr"/>
      <c r="AG1172" t="inlineStr"/>
      <c r="AH1172" t="inlineStr"/>
      <c r="AI1172" t="inlineStr"/>
      <c r="AJ1172" t="inlineStr">
        <is>
          <t>Pa</t>
        </is>
      </c>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is>
          <t>110</t>
        </is>
      </c>
      <c r="AY1172" t="inlineStr"/>
      <c r="AZ1172" t="inlineStr">
        <is>
          <t>x</t>
        </is>
      </c>
      <c r="BA1172" t="inlineStr">
        <is>
          <t>x</t>
        </is>
      </c>
      <c r="BB1172" t="inlineStr">
        <is>
          <t>n</t>
        </is>
      </c>
      <c r="BC1172" t="n">
        <v>0</v>
      </c>
      <c r="BD1172" t="inlineStr"/>
      <c r="BE1172" t="inlineStr"/>
      <c r="BF1172" t="inlineStr"/>
      <c r="BG1172" t="inlineStr"/>
      <c r="BH1172" t="inlineStr">
        <is>
          <t>x</t>
        </is>
      </c>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row>
    <row r="1173">
      <c r="A1173" t="b">
        <v>0</v>
      </c>
      <c r="B1173" t="n">
        <v>1045</v>
      </c>
      <c r="C1173" t="inlineStr">
        <is>
          <t>L-1538-315492058</t>
        </is>
      </c>
      <c r="D1173" t="inlineStr">
        <is>
          <t>1066961654</t>
        </is>
      </c>
      <c r="E1173" t="inlineStr"/>
      <c r="F1173" t="inlineStr">
        <is>
          <t>https://portal.dnb.de/opac.htm?method=simpleSearch&amp;cqlMode=true&amp;query=idn%3D1066961654</t>
        </is>
      </c>
      <c r="G1173" t="inlineStr">
        <is>
          <t>III 104, 19</t>
        </is>
      </c>
      <c r="H1173" t="inlineStr"/>
      <c r="I1173" t="inlineStr"/>
      <c r="J1173" t="inlineStr"/>
      <c r="K1173" t="inlineStr">
        <is>
          <t>bis 25 cm</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is>
          <t>G</t>
        </is>
      </c>
      <c r="AB1173" t="inlineStr">
        <is>
          <t>x</t>
        </is>
      </c>
      <c r="AC1173" t="inlineStr"/>
      <c r="AD1173" t="inlineStr">
        <is>
          <t>h/E</t>
        </is>
      </c>
      <c r="AE1173" t="inlineStr"/>
      <c r="AF1173" t="inlineStr"/>
      <c r="AG1173" t="inlineStr"/>
      <c r="AH1173" t="inlineStr"/>
      <c r="AI1173" t="inlineStr"/>
      <c r="AJ1173" t="inlineStr">
        <is>
          <t>Pa</t>
        </is>
      </c>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is>
          <t>110</t>
        </is>
      </c>
      <c r="AY1173" t="inlineStr"/>
      <c r="AZ1173" t="inlineStr"/>
      <c r="BA1173" t="inlineStr"/>
      <c r="BB1173" t="inlineStr">
        <is>
          <t>n</t>
        </is>
      </c>
      <c r="BC1173" t="n">
        <v>0</v>
      </c>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row>
    <row r="1174">
      <c r="A1174" t="b">
        <v>1</v>
      </c>
      <c r="B1174" t="inlineStr"/>
      <c r="C1174" t="inlineStr">
        <is>
          <t>L-9999-41482752X</t>
        </is>
      </c>
      <c r="D1174" t="inlineStr">
        <is>
          <t>1138311278</t>
        </is>
      </c>
      <c r="E1174" t="inlineStr">
        <is>
          <t>Qd</t>
        </is>
      </c>
      <c r="F1174" t="inlineStr"/>
      <c r="G1174" t="inlineStr">
        <is>
          <t>III 104, 19</t>
        </is>
      </c>
      <c r="H1174" t="inlineStr">
        <is>
          <t>III 104, 19</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row>
    <row r="1175">
      <c r="A1175" t="b">
        <v>0</v>
      </c>
      <c r="B1175" t="n">
        <v>1083</v>
      </c>
      <c r="C1175" t="inlineStr">
        <is>
          <t>L-1880-669845418</t>
        </is>
      </c>
      <c r="D1175" t="inlineStr">
        <is>
          <t>1002510953</t>
        </is>
      </c>
      <c r="E1175" t="inlineStr"/>
      <c r="F1175" t="inlineStr">
        <is>
          <t>https://portal.dnb.de/opac.htm?method=simpleSearch&amp;cqlMode=true&amp;query=idn%3D1002510953</t>
        </is>
      </c>
      <c r="G1175" t="inlineStr">
        <is>
          <t>III 104, 19 (1. angebundenes Werk)</t>
        </is>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n">
        <v>0</v>
      </c>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row>
    <row r="1176">
      <c r="A1176" t="b">
        <v>0</v>
      </c>
      <c r="B1176" t="n">
        <v>1084</v>
      </c>
      <c r="C1176" t="inlineStr">
        <is>
          <t>L-1880-669844985</t>
        </is>
      </c>
      <c r="D1176" t="inlineStr">
        <is>
          <t>1208238930</t>
        </is>
      </c>
      <c r="E1176" t="inlineStr"/>
      <c r="F1176" t="inlineStr">
        <is>
          <t>https://portal.dnb.de/opac.htm?method=simpleSearch&amp;cqlMode=true&amp;query=idn%3D1208238930</t>
        </is>
      </c>
      <c r="G1176" t="inlineStr">
        <is>
          <t>III 104, 19 (2. angebundenes Werk)</t>
        </is>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n">
        <v>0</v>
      </c>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row>
    <row r="1177">
      <c r="A1177" t="b">
        <v>1</v>
      </c>
      <c r="B1177" t="n">
        <v>1085</v>
      </c>
      <c r="C1177" t="inlineStr">
        <is>
          <t>L-1537-159443032</t>
        </is>
      </c>
      <c r="D1177" t="inlineStr">
        <is>
          <t>995384096</t>
        </is>
      </c>
      <c r="E1177" t="inlineStr">
        <is>
          <t>Aal</t>
        </is>
      </c>
      <c r="F1177" t="inlineStr">
        <is>
          <t>https://portal.dnb.de/opac.htm?method=simpleSearch&amp;cqlMode=true&amp;query=idn%3D995384096</t>
        </is>
      </c>
      <c r="G1177" t="inlineStr">
        <is>
          <t>III 104, 19 a</t>
        </is>
      </c>
      <c r="H1177" t="inlineStr">
        <is>
          <t>III 104, 19a</t>
        </is>
      </c>
      <c r="I1177" t="inlineStr"/>
      <c r="J1177" t="inlineStr"/>
      <c r="K1177" t="inlineStr">
        <is>
          <t>bis 25 cm</t>
        </is>
      </c>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is>
          <t>HPg</t>
        </is>
      </c>
      <c r="AB1177" t="inlineStr"/>
      <c r="AC1177" t="inlineStr"/>
      <c r="AD1177" t="inlineStr">
        <is>
          <t>h/E</t>
        </is>
      </c>
      <c r="AE1177" t="inlineStr"/>
      <c r="AF1177" t="inlineStr"/>
      <c r="AG1177" t="inlineStr"/>
      <c r="AH1177" t="inlineStr"/>
      <c r="AI1177" t="inlineStr"/>
      <c r="AJ1177" t="inlineStr">
        <is>
          <t>Pa</t>
        </is>
      </c>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is>
          <t>110</t>
        </is>
      </c>
      <c r="AY1177" t="inlineStr"/>
      <c r="AZ1177" t="inlineStr">
        <is>
          <t>x</t>
        </is>
      </c>
      <c r="BA1177" t="inlineStr">
        <is>
          <t>x</t>
        </is>
      </c>
      <c r="BB1177" t="inlineStr">
        <is>
          <t>n</t>
        </is>
      </c>
      <c r="BC1177" t="n">
        <v>0</v>
      </c>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row>
    <row r="1178">
      <c r="A1178" t="b">
        <v>0</v>
      </c>
      <c r="B1178" t="n">
        <v>1046</v>
      </c>
      <c r="C1178" t="inlineStr">
        <is>
          <t>L-1539-315083689</t>
        </is>
      </c>
      <c r="D1178" t="inlineStr">
        <is>
          <t>1066696314</t>
        </is>
      </c>
      <c r="E1178" t="inlineStr"/>
      <c r="F1178" t="inlineStr">
        <is>
          <t>https://portal.dnb.de/opac.htm?method=simpleSearch&amp;cqlMode=true&amp;query=idn%3D1066696314</t>
        </is>
      </c>
      <c r="G1178" t="inlineStr">
        <is>
          <t>III 104, 20</t>
        </is>
      </c>
      <c r="H1178" t="inlineStr"/>
      <c r="I1178" t="inlineStr"/>
      <c r="J1178" t="inlineStr"/>
      <c r="K1178" t="inlineStr">
        <is>
          <t>bis 35 cm</t>
        </is>
      </c>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is>
          <t>Pg</t>
        </is>
      </c>
      <c r="AB1178" t="inlineStr"/>
      <c r="AC1178" t="inlineStr">
        <is>
          <t>x</t>
        </is>
      </c>
      <c r="AD1178" t="inlineStr">
        <is>
          <t>h/E</t>
        </is>
      </c>
      <c r="AE1178" t="inlineStr">
        <is>
          <t>x</t>
        </is>
      </c>
      <c r="AF1178" t="inlineStr"/>
      <c r="AG1178" t="inlineStr"/>
      <c r="AH1178" t="inlineStr"/>
      <c r="AI1178" t="inlineStr"/>
      <c r="AJ1178" t="inlineStr">
        <is>
          <t>Pa</t>
        </is>
      </c>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is>
          <t>110</t>
        </is>
      </c>
      <c r="AY1178" t="inlineStr"/>
      <c r="AZ1178" t="inlineStr"/>
      <c r="BA1178" t="inlineStr"/>
      <c r="BB1178" t="inlineStr">
        <is>
          <t>n</t>
        </is>
      </c>
      <c r="BC1178" t="n">
        <v>0</v>
      </c>
      <c r="BD1178" t="inlineStr"/>
      <c r="BE1178" t="inlineStr">
        <is>
          <t>Gewebe</t>
        </is>
      </c>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row>
    <row r="1179">
      <c r="A1179" t="b">
        <v>1</v>
      </c>
      <c r="B1179" t="inlineStr"/>
      <c r="C1179" t="inlineStr">
        <is>
          <t>L-9999-401757196</t>
        </is>
      </c>
      <c r="D1179" t="inlineStr">
        <is>
          <t>1129395545</t>
        </is>
      </c>
      <c r="E1179" t="inlineStr">
        <is>
          <t>Qd</t>
        </is>
      </c>
      <c r="F1179" t="inlineStr"/>
      <c r="G1179" t="inlineStr">
        <is>
          <t>III 104, 20</t>
        </is>
      </c>
      <c r="H1179" t="inlineStr">
        <is>
          <t>III 104, 20</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row>
    <row r="1180">
      <c r="A1180" t="b">
        <v>0</v>
      </c>
      <c r="B1180" t="n">
        <v>1087</v>
      </c>
      <c r="C1180" t="inlineStr">
        <is>
          <t>L-1619-670404942</t>
        </is>
      </c>
      <c r="D1180" t="inlineStr">
        <is>
          <t>1208535919</t>
        </is>
      </c>
      <c r="E1180" t="inlineStr"/>
      <c r="F1180" t="inlineStr">
        <is>
          <t>https://portal.dnb.de/opac.htm?method=simpleSearch&amp;cqlMode=true&amp;query=idn%3D1208535919</t>
        </is>
      </c>
      <c r="G1180" t="inlineStr">
        <is>
          <t>III 104, 20 (1. angebundenes Werk)</t>
        </is>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n">
        <v>0</v>
      </c>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row>
    <row r="1181">
      <c r="A1181" t="b">
        <v>0</v>
      </c>
      <c r="B1181" t="n">
        <v>1088</v>
      </c>
      <c r="C1181" t="inlineStr">
        <is>
          <t>L-1619-670405078</t>
        </is>
      </c>
      <c r="D1181" t="inlineStr">
        <is>
          <t>1208536184</t>
        </is>
      </c>
      <c r="E1181" t="inlineStr"/>
      <c r="F1181" t="inlineStr">
        <is>
          <t>https://portal.dnb.de/opac.htm?method=simpleSearch&amp;cqlMode=true&amp;query=idn%3D1208536184</t>
        </is>
      </c>
      <c r="G1181" t="inlineStr">
        <is>
          <t>III 104, 20 (2. angebundenes Werk)</t>
        </is>
      </c>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n">
        <v>0</v>
      </c>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row>
    <row r="1182">
      <c r="A1182" t="b">
        <v>1</v>
      </c>
      <c r="B1182" t="n">
        <v>1091</v>
      </c>
      <c r="C1182" t="inlineStr">
        <is>
          <t>L-1539-167079905</t>
        </is>
      </c>
      <c r="D1182" t="inlineStr">
        <is>
          <t>998857661</t>
        </is>
      </c>
      <c r="E1182" t="inlineStr">
        <is>
          <t>Afl</t>
        </is>
      </c>
      <c r="F1182" t="inlineStr">
        <is>
          <t>https://portal.dnb.de/opac.htm?method=simpleSearch&amp;cqlMode=true&amp;query=idn%3D998857661</t>
        </is>
      </c>
      <c r="G1182" t="inlineStr">
        <is>
          <t>III 104, 20 a - 1</t>
        </is>
      </c>
      <c r="H1182" t="inlineStr">
        <is>
          <t>III 104, 20 a</t>
        </is>
      </c>
      <c r="I1182" t="inlineStr"/>
      <c r="J1182" t="inlineStr"/>
      <c r="K1182" t="inlineStr">
        <is>
          <t>bis 35 cm</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is>
          <t>HD</t>
        </is>
      </c>
      <c r="AB1182" t="inlineStr"/>
      <c r="AC1182" t="inlineStr">
        <is>
          <t>x</t>
        </is>
      </c>
      <c r="AD1182" t="inlineStr">
        <is>
          <t>f</t>
        </is>
      </c>
      <c r="AE1182" t="inlineStr"/>
      <c r="AF1182" t="inlineStr"/>
      <c r="AG1182" t="inlineStr"/>
      <c r="AH1182" t="inlineStr"/>
      <c r="AI1182" t="inlineStr"/>
      <c r="AJ1182" t="inlineStr">
        <is>
          <t>Pa</t>
        </is>
      </c>
      <c r="AK1182" t="inlineStr"/>
      <c r="AL1182" t="inlineStr"/>
      <c r="AM1182" t="inlineStr"/>
      <c r="AN1182" t="inlineStr"/>
      <c r="AO1182" t="inlineStr">
        <is>
          <t>x</t>
        </is>
      </c>
      <c r="AP1182" t="inlineStr"/>
      <c r="AQ1182" t="inlineStr"/>
      <c r="AR1182" t="inlineStr"/>
      <c r="AS1182" t="inlineStr"/>
      <c r="AT1182" t="inlineStr"/>
      <c r="AU1182" t="inlineStr"/>
      <c r="AV1182" t="inlineStr"/>
      <c r="AW1182" t="inlineStr"/>
      <c r="AX1182" t="inlineStr">
        <is>
          <t>110</t>
        </is>
      </c>
      <c r="AY1182" t="inlineStr"/>
      <c r="AZ1182" t="inlineStr"/>
      <c r="BA1182" t="inlineStr"/>
      <c r="BB1182" t="inlineStr">
        <is>
          <t>n</t>
        </is>
      </c>
      <c r="BC1182" t="n">
        <v>0</v>
      </c>
      <c r="BD1182" t="inlineStr"/>
      <c r="BE1182" t="inlineStr">
        <is>
          <t>Gewebe</t>
        </is>
      </c>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row>
    <row r="1183">
      <c r="A1183" t="b">
        <v>1</v>
      </c>
      <c r="B1183" t="n">
        <v>1089</v>
      </c>
      <c r="C1183" t="inlineStr">
        <is>
          <t>L-1550-16708013X</t>
        </is>
      </c>
      <c r="D1183" t="inlineStr">
        <is>
          <t>998857874</t>
        </is>
      </c>
      <c r="E1183" t="inlineStr">
        <is>
          <t>Afl</t>
        </is>
      </c>
      <c r="F1183" t="inlineStr">
        <is>
          <t>https://portal.dnb.de/opac.htm?method=simpleSearch&amp;cqlMode=true&amp;query=idn%3D998857874</t>
        </is>
      </c>
      <c r="G1183" t="inlineStr">
        <is>
          <t>III 104, 20 a - 3</t>
        </is>
      </c>
      <c r="H1183" t="inlineStr">
        <is>
          <t>III 104, 20 a</t>
        </is>
      </c>
      <c r="I1183" t="inlineStr"/>
      <c r="J1183" t="inlineStr"/>
      <c r="K1183" t="inlineStr">
        <is>
          <t>bis 35 cm</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is>
          <t>HD</t>
        </is>
      </c>
      <c r="AB1183" t="inlineStr"/>
      <c r="AC1183" t="inlineStr">
        <is>
          <t>x</t>
        </is>
      </c>
      <c r="AD1183" t="inlineStr">
        <is>
          <t>f</t>
        </is>
      </c>
      <c r="AE1183" t="inlineStr"/>
      <c r="AF1183" t="inlineStr"/>
      <c r="AG1183" t="inlineStr"/>
      <c r="AH1183" t="inlineStr"/>
      <c r="AI1183" t="inlineStr"/>
      <c r="AJ1183" t="inlineStr">
        <is>
          <t>Pa</t>
        </is>
      </c>
      <c r="AK1183" t="inlineStr"/>
      <c r="AL1183" t="inlineStr"/>
      <c r="AM1183" t="inlineStr"/>
      <c r="AN1183" t="inlineStr">
        <is>
          <t>x</t>
        </is>
      </c>
      <c r="AO1183" t="inlineStr"/>
      <c r="AP1183" t="inlineStr"/>
      <c r="AQ1183" t="inlineStr"/>
      <c r="AR1183" t="inlineStr"/>
      <c r="AS1183" t="inlineStr"/>
      <c r="AT1183" t="inlineStr"/>
      <c r="AU1183" t="inlineStr"/>
      <c r="AV1183" t="inlineStr"/>
      <c r="AW1183" t="inlineStr"/>
      <c r="AX1183" t="inlineStr">
        <is>
          <t>max 110</t>
        </is>
      </c>
      <c r="AY1183" t="inlineStr"/>
      <c r="AZ1183" t="inlineStr"/>
      <c r="BA1183" t="inlineStr"/>
      <c r="BB1183" t="inlineStr">
        <is>
          <t>ja vor</t>
        </is>
      </c>
      <c r="BC1183" t="n">
        <v>0.5</v>
      </c>
      <c r="BD1183" t="inlineStr"/>
      <c r="BE1183" t="inlineStr"/>
      <c r="BF1183" t="inlineStr"/>
      <c r="BG1183" t="inlineStr"/>
      <c r="BH1183" t="inlineStr"/>
      <c r="BI1183" t="inlineStr">
        <is>
          <t>x sauer</t>
        </is>
      </c>
      <c r="BJ1183" t="inlineStr">
        <is>
          <t>x</t>
        </is>
      </c>
      <c r="BK1183" t="inlineStr"/>
      <c r="BL1183" t="inlineStr"/>
      <c r="BM1183" t="inlineStr"/>
      <c r="BN1183" t="inlineStr"/>
      <c r="BO1183" t="inlineStr"/>
      <c r="BP1183" t="inlineStr"/>
      <c r="BQ1183" t="inlineStr"/>
      <c r="BR1183" t="inlineStr"/>
      <c r="BS1183" t="inlineStr"/>
      <c r="BT1183" t="inlineStr"/>
      <c r="BU1183" t="inlineStr">
        <is>
          <t>x</t>
        </is>
      </c>
      <c r="BV1183" t="inlineStr"/>
      <c r="BW1183" t="inlineStr"/>
      <c r="BX1183" t="inlineStr"/>
      <c r="BY1183" t="inlineStr"/>
      <c r="BZ1183" t="inlineStr"/>
      <c r="CA1183" t="n">
        <v>0.5</v>
      </c>
      <c r="CB1183" t="inlineStr">
        <is>
          <t>untere Schließe haltendes Teil</t>
        </is>
      </c>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row>
    <row r="1184">
      <c r="A1184" t="b">
        <v>1</v>
      </c>
      <c r="B1184" t="n">
        <v>1090</v>
      </c>
      <c r="C1184" t="inlineStr">
        <is>
          <t>L-1553-167080180</t>
        </is>
      </c>
      <c r="D1184" t="inlineStr">
        <is>
          <t>998857955</t>
        </is>
      </c>
      <c r="E1184" t="inlineStr">
        <is>
          <t>Afl</t>
        </is>
      </c>
      <c r="F1184" t="inlineStr">
        <is>
          <t>https://portal.dnb.de/opac.htm?method=simpleSearch&amp;cqlMode=true&amp;query=idn%3D998857955</t>
        </is>
      </c>
      <c r="G1184" t="inlineStr">
        <is>
          <t>III 104, 20 a - 6</t>
        </is>
      </c>
      <c r="H1184" t="inlineStr">
        <is>
          <t>III 104, 20 a</t>
        </is>
      </c>
      <c r="I1184" t="inlineStr"/>
      <c r="J1184" t="inlineStr"/>
      <c r="K1184" t="inlineStr">
        <is>
          <t>bis 35 cm</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is>
          <t>HD</t>
        </is>
      </c>
      <c r="AB1184" t="inlineStr"/>
      <c r="AC1184" t="inlineStr"/>
      <c r="AD1184" t="inlineStr">
        <is>
          <t>f</t>
        </is>
      </c>
      <c r="AE1184" t="inlineStr"/>
      <c r="AF1184" t="inlineStr"/>
      <c r="AG1184" t="inlineStr"/>
      <c r="AH1184" t="inlineStr"/>
      <c r="AI1184" t="inlineStr">
        <is>
          <t>x</t>
        </is>
      </c>
      <c r="AJ1184" t="inlineStr">
        <is>
          <t>Pa</t>
        </is>
      </c>
      <c r="AK1184" t="inlineStr"/>
      <c r="AL1184" t="inlineStr"/>
      <c r="AM1184" t="inlineStr"/>
      <c r="AN1184" t="inlineStr">
        <is>
          <t>x</t>
        </is>
      </c>
      <c r="AO1184" t="inlineStr"/>
      <c r="AP1184" t="inlineStr"/>
      <c r="AQ1184" t="inlineStr"/>
      <c r="AR1184" t="inlineStr"/>
      <c r="AS1184" t="inlineStr"/>
      <c r="AT1184" t="inlineStr"/>
      <c r="AU1184" t="inlineStr"/>
      <c r="AV1184" t="inlineStr"/>
      <c r="AW1184" t="inlineStr"/>
      <c r="AX1184" t="inlineStr">
        <is>
          <t>45</t>
        </is>
      </c>
      <c r="AY1184" t="inlineStr"/>
      <c r="AZ1184" t="inlineStr"/>
      <c r="BA1184" t="inlineStr"/>
      <c r="BB1184" t="inlineStr">
        <is>
          <t>n</t>
        </is>
      </c>
      <c r="BC1184" t="n">
        <v>0</v>
      </c>
      <c r="BD1184" t="inlineStr"/>
      <c r="BE1184" t="inlineStr"/>
      <c r="BF1184" t="inlineStr"/>
      <c r="BG1184" t="inlineStr"/>
      <c r="BH1184" t="inlineStr"/>
      <c r="BI1184" t="inlineStr">
        <is>
          <t>x sauer</t>
        </is>
      </c>
      <c r="BJ1184" t="inlineStr">
        <is>
          <t>x</t>
        </is>
      </c>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row>
    <row r="1185">
      <c r="A1185" t="b">
        <v>1</v>
      </c>
      <c r="B1185" t="n">
        <v>1092</v>
      </c>
      <c r="C1185" t="inlineStr">
        <is>
          <t>L-1539-167183672</t>
        </is>
      </c>
      <c r="D1185" t="inlineStr">
        <is>
          <t>998898775</t>
        </is>
      </c>
      <c r="E1185" t="inlineStr">
        <is>
          <t>Aal</t>
        </is>
      </c>
      <c r="F1185" t="inlineStr">
        <is>
          <t>https://portal.dnb.de/opac.htm?method=simpleSearch&amp;cqlMode=true&amp;query=idn%3D998898775</t>
        </is>
      </c>
      <c r="G1185" t="inlineStr">
        <is>
          <t>III 104, 20 b</t>
        </is>
      </c>
      <c r="H1185" t="inlineStr">
        <is>
          <t>III 104, 20b</t>
        </is>
      </c>
      <c r="I1185" t="inlineStr"/>
      <c r="J1185" t="inlineStr"/>
      <c r="K1185" t="inlineStr">
        <is>
          <t>bis 25 cm</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is>
          <t>HPg</t>
        </is>
      </c>
      <c r="AB1185" t="inlineStr"/>
      <c r="AC1185" t="inlineStr">
        <is>
          <t>x</t>
        </is>
      </c>
      <c r="AD1185" t="inlineStr">
        <is>
          <t>h/E</t>
        </is>
      </c>
      <c r="AE1185" t="inlineStr"/>
      <c r="AF1185" t="inlineStr"/>
      <c r="AG1185" t="inlineStr"/>
      <c r="AH1185" t="inlineStr"/>
      <c r="AI1185" t="inlineStr"/>
      <c r="AJ1185" t="inlineStr">
        <is>
          <t>Pa</t>
        </is>
      </c>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is>
          <t>110</t>
        </is>
      </c>
      <c r="AY1185" t="inlineStr"/>
      <c r="AZ1185" t="inlineStr"/>
      <c r="BA1185" t="inlineStr"/>
      <c r="BB1185" t="inlineStr">
        <is>
          <t>n</t>
        </is>
      </c>
      <c r="BC1185" t="n">
        <v>0</v>
      </c>
      <c r="BD1185" t="inlineStr"/>
      <c r="BE1185" t="inlineStr">
        <is>
          <t>Gewebe</t>
        </is>
      </c>
      <c r="BF1185" t="inlineStr"/>
      <c r="BG1185" t="inlineStr"/>
      <c r="BH1185" t="inlineStr"/>
      <c r="BI1185" t="inlineStr"/>
      <c r="BJ1185" t="inlineStr"/>
      <c r="BK1185" t="inlineStr">
        <is>
          <t>mit anderen Büchern gemeinsam in einer Kassette</t>
        </is>
      </c>
      <c r="BL1185" t="inlineStr"/>
      <c r="BM1185" t="inlineStr"/>
      <c r="BN1185" t="inlineStr"/>
      <c r="BO1185" t="inlineStr"/>
      <c r="BP1185" t="inlineStr"/>
      <c r="BQ1185" t="inlineStr"/>
      <c r="BR1185" t="inlineStr"/>
      <c r="BS1185" t="inlineStr"/>
      <c r="BT1185" t="inlineStr"/>
      <c r="BU1185" t="inlineStr"/>
      <c r="BV1185" t="inlineStr"/>
      <c r="BW1185" t="inlineStr"/>
      <c r="BX1185" t="inlineStr"/>
      <c r="BY1185" t="inlineStr"/>
      <c r="BZ1185" t="inlineStr"/>
      <c r="CA1185" t="inlineStr"/>
      <c r="CB1185" t="inlineStr"/>
      <c r="CC1185" t="inlineStr"/>
      <c r="CD1185" t="inlineStr"/>
      <c r="CE1185" t="inlineStr"/>
      <c r="CF1185" t="inlineStr"/>
      <c r="CG1185" t="inlineStr"/>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row>
    <row r="1186">
      <c r="A1186" t="b">
        <v>1</v>
      </c>
      <c r="B1186" t="n">
        <v>1047</v>
      </c>
      <c r="C1186" t="inlineStr">
        <is>
          <t>L-1540-315494549</t>
        </is>
      </c>
      <c r="D1186" t="inlineStr">
        <is>
          <t>1066964319</t>
        </is>
      </c>
      <c r="E1186" t="inlineStr">
        <is>
          <t>AaB</t>
        </is>
      </c>
      <c r="F1186" t="inlineStr">
        <is>
          <t>https://portal.dnb.de/opac.htm?method=simpleSearch&amp;cqlMode=true&amp;query=idn%3D1066964319</t>
        </is>
      </c>
      <c r="G1186" t="inlineStr">
        <is>
          <t>III 104, 21</t>
        </is>
      </c>
      <c r="H1186" t="inlineStr">
        <is>
          <t>III 104, 21</t>
        </is>
      </c>
      <c r="I1186" t="inlineStr"/>
      <c r="J1186" t="inlineStr"/>
      <c r="K1186" t="inlineStr">
        <is>
          <t>bis 35 cm</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is>
          <t>HL</t>
        </is>
      </c>
      <c r="AB1186" t="inlineStr"/>
      <c r="AC1186" t="inlineStr"/>
      <c r="AD1186" t="inlineStr">
        <is>
          <t>h/E</t>
        </is>
      </c>
      <c r="AE1186" t="inlineStr"/>
      <c r="AF1186" t="inlineStr"/>
      <c r="AG1186" t="inlineStr"/>
      <c r="AH1186" t="inlineStr"/>
      <c r="AI1186" t="inlineStr"/>
      <c r="AJ1186" t="inlineStr">
        <is>
          <t>Pa</t>
        </is>
      </c>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is>
          <t>45</t>
        </is>
      </c>
      <c r="AY1186" t="inlineStr"/>
      <c r="AZ1186" t="inlineStr">
        <is>
          <t>x</t>
        </is>
      </c>
      <c r="BA1186" t="inlineStr">
        <is>
          <t>x</t>
        </is>
      </c>
      <c r="BB1186" t="inlineStr">
        <is>
          <t>n</t>
        </is>
      </c>
      <c r="BC1186" t="n">
        <v>0</v>
      </c>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row>
    <row r="1187">
      <c r="A1187" t="b">
        <v>1</v>
      </c>
      <c r="B1187" t="n">
        <v>1093</v>
      </c>
      <c r="C1187" t="inlineStr">
        <is>
          <t>L-1539-167109278</t>
        </is>
      </c>
      <c r="D1187" t="inlineStr">
        <is>
          <t>998886092</t>
        </is>
      </c>
      <c r="E1187" t="inlineStr">
        <is>
          <t>Aal</t>
        </is>
      </c>
      <c r="F1187" t="inlineStr">
        <is>
          <t>https://portal.dnb.de/opac.htm?method=simpleSearch&amp;cqlMode=true&amp;query=idn%3D998886092</t>
        </is>
      </c>
      <c r="G1187" t="inlineStr">
        <is>
          <t>III 104, 21 a</t>
        </is>
      </c>
      <c r="H1187" t="inlineStr">
        <is>
          <t>III 104, 21a</t>
        </is>
      </c>
      <c r="I1187" t="inlineStr"/>
      <c r="J1187" t="inlineStr"/>
      <c r="K1187" t="inlineStr">
        <is>
          <t>bis 25 cm</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is>
          <t>HPg</t>
        </is>
      </c>
      <c r="AB1187" t="inlineStr"/>
      <c r="AC1187" t="inlineStr">
        <is>
          <t>x</t>
        </is>
      </c>
      <c r="AD1187" t="inlineStr">
        <is>
          <t>h/E</t>
        </is>
      </c>
      <c r="AE1187" t="inlineStr"/>
      <c r="AF1187" t="inlineStr"/>
      <c r="AG1187" t="inlineStr"/>
      <c r="AH1187" t="inlineStr"/>
      <c r="AI1187" t="inlineStr"/>
      <c r="AJ1187" t="inlineStr">
        <is>
          <t>Pa</t>
        </is>
      </c>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is>
          <t>110</t>
        </is>
      </c>
      <c r="AY1187" t="inlineStr"/>
      <c r="AZ1187" t="inlineStr"/>
      <c r="BA1187" t="inlineStr"/>
      <c r="BB1187" t="inlineStr">
        <is>
          <t>n</t>
        </is>
      </c>
      <c r="BC1187" t="n">
        <v>0</v>
      </c>
      <c r="BD1187" t="inlineStr"/>
      <c r="BE1187" t="inlineStr">
        <is>
          <t>Gewebe</t>
        </is>
      </c>
      <c r="BF1187" t="inlineStr"/>
      <c r="BG1187" t="inlineStr"/>
      <c r="BH1187" t="inlineStr"/>
      <c r="BI1187" t="inlineStr"/>
      <c r="BJ1187" t="inlineStr"/>
      <c r="BK1187" t="inlineStr">
        <is>
          <t>mit anderen Büchern gemeinsam in einer Kassette</t>
        </is>
      </c>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row>
    <row r="1188">
      <c r="A1188" t="b">
        <v>1</v>
      </c>
      <c r="B1188" t="n">
        <v>1048</v>
      </c>
      <c r="C1188" t="inlineStr">
        <is>
          <t>L-1542-315488190</t>
        </is>
      </c>
      <c r="D1188" t="inlineStr">
        <is>
          <t>1066957568</t>
        </is>
      </c>
      <c r="E1188" t="inlineStr">
        <is>
          <t>Aaf</t>
        </is>
      </c>
      <c r="F1188" t="inlineStr">
        <is>
          <t>https://portal.dnb.de/opac.htm?method=simpleSearch&amp;cqlMode=true&amp;query=idn%3D1066957568</t>
        </is>
      </c>
      <c r="G1188" t="inlineStr">
        <is>
          <t>III 104, 22</t>
        </is>
      </c>
      <c r="H1188" t="inlineStr">
        <is>
          <t>III 104, 22</t>
        </is>
      </c>
      <c r="I1188" t="inlineStr"/>
      <c r="J1188" t="inlineStr"/>
      <c r="K1188" t="inlineStr">
        <is>
          <t>bis 25 cm</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is>
          <t>x</t>
        </is>
      </c>
      <c r="AA1188" t="inlineStr">
        <is>
          <t>HL</t>
        </is>
      </c>
      <c r="AB1188" t="inlineStr">
        <is>
          <t>x</t>
        </is>
      </c>
      <c r="AC1188" t="inlineStr"/>
      <c r="AD1188" t="inlineStr">
        <is>
          <t>f</t>
        </is>
      </c>
      <c r="AE1188" t="inlineStr"/>
      <c r="AF1188" t="inlineStr"/>
      <c r="AG1188" t="inlineStr"/>
      <c r="AH1188" t="inlineStr"/>
      <c r="AI1188" t="inlineStr"/>
      <c r="AJ1188" t="inlineStr">
        <is>
          <t>Pa</t>
        </is>
      </c>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is>
          <t>60</t>
        </is>
      </c>
      <c r="AY1188" t="inlineStr"/>
      <c r="AZ1188" t="inlineStr"/>
      <c r="BA1188" t="inlineStr"/>
      <c r="BB1188" t="inlineStr">
        <is>
          <t>n</t>
        </is>
      </c>
      <c r="BC1188" t="n">
        <v>0</v>
      </c>
      <c r="BD1188" t="inlineStr"/>
      <c r="BE1188" t="inlineStr"/>
      <c r="BF1188" t="inlineStr"/>
      <c r="BG1188" t="inlineStr"/>
      <c r="BH1188" t="inlineStr"/>
      <c r="BI1188" t="inlineStr">
        <is>
          <t>x sauer</t>
        </is>
      </c>
      <c r="BJ1188" t="inlineStr">
        <is>
          <t>x</t>
        </is>
      </c>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row>
    <row r="1189">
      <c r="A1189" t="b">
        <v>1</v>
      </c>
      <c r="B1189" t="n">
        <v>1094</v>
      </c>
      <c r="C1189" t="inlineStr">
        <is>
          <t>L-1542-153948558</t>
        </is>
      </c>
      <c r="D1189" t="inlineStr">
        <is>
          <t>993885098</t>
        </is>
      </c>
      <c r="E1189" t="inlineStr">
        <is>
          <t>Aal</t>
        </is>
      </c>
      <c r="F1189" t="inlineStr">
        <is>
          <t>https://portal.dnb.de/opac.htm?method=simpleSearch&amp;cqlMode=true&amp;query=idn%3D993885098</t>
        </is>
      </c>
      <c r="G1189" t="inlineStr">
        <is>
          <t>III 104, 22 a</t>
        </is>
      </c>
      <c r="H1189" t="inlineStr">
        <is>
          <t>III 104, 22 a</t>
        </is>
      </c>
      <c r="I1189" t="inlineStr"/>
      <c r="J1189" t="inlineStr"/>
      <c r="K1189" t="inlineStr">
        <is>
          <t>bis 25 cm</t>
        </is>
      </c>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is>
          <t>G</t>
        </is>
      </c>
      <c r="AB1189" t="inlineStr"/>
      <c r="AC1189" t="inlineStr"/>
      <c r="AD1189" t="inlineStr">
        <is>
          <t>h/E</t>
        </is>
      </c>
      <c r="AE1189" t="inlineStr"/>
      <c r="AF1189" t="inlineStr"/>
      <c r="AG1189" t="inlineStr"/>
      <c r="AH1189" t="inlineStr"/>
      <c r="AI1189" t="inlineStr"/>
      <c r="AJ1189" t="inlineStr">
        <is>
          <t>Pa</t>
        </is>
      </c>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is>
          <t>110</t>
        </is>
      </c>
      <c r="AY1189" t="inlineStr"/>
      <c r="AZ1189" t="inlineStr">
        <is>
          <t>x</t>
        </is>
      </c>
      <c r="BA1189" t="inlineStr">
        <is>
          <t>x</t>
        </is>
      </c>
      <c r="BB1189" t="inlineStr">
        <is>
          <t>n</t>
        </is>
      </c>
      <c r="BC1189" t="n">
        <v>0</v>
      </c>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row>
    <row r="1190">
      <c r="A1190" t="b">
        <v>1</v>
      </c>
      <c r="B1190" t="n">
        <v>1095</v>
      </c>
      <c r="C1190" t="inlineStr">
        <is>
          <t>L-1543-167685090</t>
        </is>
      </c>
      <c r="D1190" t="inlineStr">
        <is>
          <t>999178393</t>
        </is>
      </c>
      <c r="E1190" t="inlineStr">
        <is>
          <t>Aal</t>
        </is>
      </c>
      <c r="F1190" t="inlineStr">
        <is>
          <t>https://portal.dnb.de/opac.htm?method=simpleSearch&amp;cqlMode=true&amp;query=idn%3D999178393</t>
        </is>
      </c>
      <c r="G1190" t="inlineStr">
        <is>
          <t>III 104, 22 e</t>
        </is>
      </c>
      <c r="H1190" t="inlineStr">
        <is>
          <t>III 104, 22 e</t>
        </is>
      </c>
      <c r="I1190" t="inlineStr"/>
      <c r="J1190" t="inlineStr"/>
      <c r="K1190" t="inlineStr">
        <is>
          <t>bis 25 cm</t>
        </is>
      </c>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is>
          <t>HD</t>
        </is>
      </c>
      <c r="AB1190" t="inlineStr"/>
      <c r="AC1190" t="inlineStr">
        <is>
          <t>x</t>
        </is>
      </c>
      <c r="AD1190" t="inlineStr">
        <is>
          <t>f</t>
        </is>
      </c>
      <c r="AE1190" t="inlineStr"/>
      <c r="AF1190" t="inlineStr"/>
      <c r="AG1190" t="inlineStr"/>
      <c r="AH1190" t="inlineStr"/>
      <c r="AI1190" t="inlineStr"/>
      <c r="AJ1190" t="inlineStr">
        <is>
          <t>Pa</t>
        </is>
      </c>
      <c r="AK1190" t="inlineStr"/>
      <c r="AL1190" t="inlineStr"/>
      <c r="AM1190" t="inlineStr"/>
      <c r="AN1190" t="inlineStr"/>
      <c r="AO1190" t="inlineStr"/>
      <c r="AP1190" t="inlineStr"/>
      <c r="AQ1190" t="inlineStr"/>
      <c r="AR1190" t="inlineStr"/>
      <c r="AS1190" t="inlineStr"/>
      <c r="AT1190" t="inlineStr"/>
      <c r="AU1190" t="inlineStr"/>
      <c r="AV1190" t="n">
        <v>4</v>
      </c>
      <c r="AW1190" t="inlineStr"/>
      <c r="AX1190" t="inlineStr">
        <is>
          <t>110</t>
        </is>
      </c>
      <c r="AY1190" t="inlineStr"/>
      <c r="AZ1190" t="inlineStr">
        <is>
          <t>x</t>
        </is>
      </c>
      <c r="BA1190" t="inlineStr"/>
      <c r="BB1190" t="inlineStr">
        <is>
          <t>n</t>
        </is>
      </c>
      <c r="BC1190" t="n">
        <v>0</v>
      </c>
      <c r="BD1190" t="inlineStr"/>
      <c r="BE1190" t="inlineStr">
        <is>
          <t>Gewebe mit Papier</t>
        </is>
      </c>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row>
    <row r="1191">
      <c r="A1191" t="b">
        <v>0</v>
      </c>
      <c r="B1191" t="n">
        <v>1098</v>
      </c>
      <c r="C1191" t="inlineStr">
        <is>
          <t>L-1549-167645609</t>
        </is>
      </c>
      <c r="D1191" t="inlineStr">
        <is>
          <t>999171992</t>
        </is>
      </c>
      <c r="E1191" t="inlineStr"/>
      <c r="F1191" t="inlineStr">
        <is>
          <t>https://portal.dnb.de/opac.htm?method=simpleSearch&amp;cqlMode=true&amp;query=idn%3D999171992</t>
        </is>
      </c>
      <c r="G1191" t="inlineStr">
        <is>
          <t>III 104, 22 g</t>
        </is>
      </c>
      <c r="H1191" t="inlineStr"/>
      <c r="I1191" t="inlineStr"/>
      <c r="J1191" t="inlineStr"/>
      <c r="K1191" t="inlineStr">
        <is>
          <t>bis 25 cm</t>
        </is>
      </c>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is>
          <t>x</t>
        </is>
      </c>
      <c r="AA1191" t="inlineStr">
        <is>
          <t>Pg</t>
        </is>
      </c>
      <c r="AB1191" t="inlineStr"/>
      <c r="AC1191" t="inlineStr">
        <is>
          <t>x</t>
        </is>
      </c>
      <c r="AD1191" t="inlineStr">
        <is>
          <t>h/E</t>
        </is>
      </c>
      <c r="AE1191" t="inlineStr"/>
      <c r="AF1191" t="inlineStr"/>
      <c r="AG1191" t="inlineStr"/>
      <c r="AH1191" t="inlineStr"/>
      <c r="AI1191" t="inlineStr"/>
      <c r="AJ1191" t="inlineStr">
        <is>
          <t>Pa</t>
        </is>
      </c>
      <c r="AK1191" t="inlineStr"/>
      <c r="AL1191" t="inlineStr"/>
      <c r="AM1191" t="inlineStr"/>
      <c r="AN1191" t="inlineStr"/>
      <c r="AO1191" t="inlineStr"/>
      <c r="AP1191" t="inlineStr"/>
      <c r="AQ1191" t="inlineStr"/>
      <c r="AR1191" t="inlineStr"/>
      <c r="AS1191" t="inlineStr"/>
      <c r="AT1191" t="inlineStr"/>
      <c r="AU1191" t="inlineStr"/>
      <c r="AV1191" t="n">
        <v>4</v>
      </c>
      <c r="AW1191" t="inlineStr"/>
      <c r="AX1191" t="inlineStr">
        <is>
          <t>110</t>
        </is>
      </c>
      <c r="AY1191" t="inlineStr"/>
      <c r="AZ1191" t="inlineStr">
        <is>
          <t>x</t>
        </is>
      </c>
      <c r="BA1191" t="inlineStr"/>
      <c r="BB1191" t="inlineStr">
        <is>
          <t>n</t>
        </is>
      </c>
      <c r="BC1191" t="n">
        <v>0</v>
      </c>
      <c r="BD1191" t="inlineStr"/>
      <c r="BE1191" t="inlineStr">
        <is>
          <t>Gewebe</t>
        </is>
      </c>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row>
    <row r="1192">
      <c r="A1192" t="b">
        <v>1</v>
      </c>
      <c r="B1192" t="inlineStr"/>
      <c r="C1192" t="inlineStr">
        <is>
          <t>L-1537-833774166</t>
        </is>
      </c>
      <c r="D1192" t="inlineStr">
        <is>
          <t>1268678872</t>
        </is>
      </c>
      <c r="E1192" t="inlineStr">
        <is>
          <t>Qd</t>
        </is>
      </c>
      <c r="F1192" t="inlineStr"/>
      <c r="G1192" t="inlineStr">
        <is>
          <t>III 104, 22 g</t>
        </is>
      </c>
      <c r="H1192" t="inlineStr">
        <is>
          <t>III 104, 22 g</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row>
    <row r="1193">
      <c r="A1193" t="b">
        <v>0</v>
      </c>
      <c r="B1193" t="n">
        <v>1096</v>
      </c>
      <c r="C1193" t="inlineStr">
        <is>
          <t>L-1537-170696677</t>
        </is>
      </c>
      <c r="D1193" t="inlineStr">
        <is>
          <t>1000479900</t>
        </is>
      </c>
      <c r="E1193" t="inlineStr"/>
      <c r="F1193" t="inlineStr">
        <is>
          <t>https://portal.dnb.de/opac.htm?method=simpleSearch&amp;cqlMode=true&amp;query=idn%3D1000479900</t>
        </is>
      </c>
      <c r="G1193" t="inlineStr">
        <is>
          <t>III 104, 22 g (angebunden)</t>
        </is>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n">
        <v>0</v>
      </c>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row>
    <row r="1194">
      <c r="A1194" t="b">
        <v>0</v>
      </c>
      <c r="B1194" t="n">
        <v>1097</v>
      </c>
      <c r="C1194" t="inlineStr">
        <is>
          <t>L-1537-164064389</t>
        </is>
      </c>
      <c r="D1194" t="inlineStr">
        <is>
          <t>997502606</t>
        </is>
      </c>
      <c r="E1194" t="inlineStr"/>
      <c r="F1194" t="inlineStr">
        <is>
          <t>https://portal.dnb.de/opac.htm?method=simpleSearch&amp;cqlMode=true&amp;query=idn%3D997502606</t>
        </is>
      </c>
      <c r="G1194" t="inlineStr">
        <is>
          <t>III 104, 22 g (angebunden)</t>
        </is>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n">
        <v>0</v>
      </c>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row>
    <row r="1195">
      <c r="A1195" t="b">
        <v>0</v>
      </c>
      <c r="B1195" t="n">
        <v>1099</v>
      </c>
      <c r="C1195" t="inlineStr">
        <is>
          <t>L-1539-167629344</t>
        </is>
      </c>
      <c r="D1195" t="inlineStr">
        <is>
          <t>999155903</t>
        </is>
      </c>
      <c r="E1195" t="inlineStr"/>
      <c r="F1195" t="inlineStr">
        <is>
          <t>https://portal.dnb.de/opac.htm?method=simpleSearch&amp;cqlMode=true&amp;query=idn%3D999155903</t>
        </is>
      </c>
      <c r="G1195" t="inlineStr">
        <is>
          <t>III 104, 22 g (angebunden)</t>
        </is>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n">
        <v>0</v>
      </c>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row>
    <row r="1196">
      <c r="A1196" t="b">
        <v>0</v>
      </c>
      <c r="B1196" t="n">
        <v>1100</v>
      </c>
      <c r="C1196" t="inlineStr">
        <is>
          <t>L-1615-164493816</t>
        </is>
      </c>
      <c r="D1196" t="inlineStr">
        <is>
          <t>997659521</t>
        </is>
      </c>
      <c r="E1196" t="inlineStr"/>
      <c r="F1196" t="inlineStr">
        <is>
          <t>https://portal.dnb.de/opac.htm?method=simpleSearch&amp;cqlMode=true&amp;query=idn%3D997659521</t>
        </is>
      </c>
      <c r="G1196" t="inlineStr">
        <is>
          <t>III 104, 22 g (angebunden)</t>
        </is>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n">
        <v>0</v>
      </c>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row>
    <row r="1197">
      <c r="A1197" t="b">
        <v>1</v>
      </c>
      <c r="B1197" t="n">
        <v>1101</v>
      </c>
      <c r="C1197" t="inlineStr">
        <is>
          <t>L-1549-167646265</t>
        </is>
      </c>
      <c r="D1197" t="inlineStr">
        <is>
          <t>999172476</t>
        </is>
      </c>
      <c r="E1197" t="inlineStr">
        <is>
          <t>Aal</t>
        </is>
      </c>
      <c r="F1197" t="inlineStr">
        <is>
          <t>https://portal.dnb.de/opac.htm?method=simpleSearch&amp;cqlMode=true&amp;query=idn%3D999172476</t>
        </is>
      </c>
      <c r="G1197" t="inlineStr">
        <is>
          <t>III 104, 22 h</t>
        </is>
      </c>
      <c r="H1197" t="inlineStr">
        <is>
          <t>III 104, 22 h</t>
        </is>
      </c>
      <c r="I1197" t="inlineStr"/>
      <c r="J1197" t="inlineStr"/>
      <c r="K1197" t="inlineStr">
        <is>
          <t>bis 25 cm</t>
        </is>
      </c>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is>
          <t>L</t>
        </is>
      </c>
      <c r="AB1197" t="inlineStr"/>
      <c r="AC1197" t="inlineStr"/>
      <c r="AD1197" t="inlineStr">
        <is>
          <t>f</t>
        </is>
      </c>
      <c r="AE1197" t="inlineStr"/>
      <c r="AF1197" t="inlineStr"/>
      <c r="AG1197" t="inlineStr"/>
      <c r="AH1197" t="inlineStr"/>
      <c r="AI1197" t="inlineStr"/>
      <c r="AJ1197" t="inlineStr">
        <is>
          <t>Pa</t>
        </is>
      </c>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is>
          <t>60</t>
        </is>
      </c>
      <c r="AY1197" t="inlineStr"/>
      <c r="AZ1197" t="inlineStr"/>
      <c r="BA1197" t="inlineStr"/>
      <c r="BB1197" t="inlineStr">
        <is>
          <t>n</t>
        </is>
      </c>
      <c r="BC1197" t="n">
        <v>0</v>
      </c>
      <c r="BD1197" t="inlineStr"/>
      <c r="BE1197" t="inlineStr">
        <is>
          <t>Gewebe</t>
        </is>
      </c>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row>
    <row r="1198">
      <c r="A1198" t="b">
        <v>1</v>
      </c>
      <c r="B1198" t="n">
        <v>1049</v>
      </c>
      <c r="C1198" t="inlineStr">
        <is>
          <t>L-1556-315306971</t>
        </is>
      </c>
      <c r="D1198" t="inlineStr">
        <is>
          <t>1066847819</t>
        </is>
      </c>
      <c r="E1198" t="inlineStr">
        <is>
          <t>Aaf</t>
        </is>
      </c>
      <c r="F1198" t="inlineStr">
        <is>
          <t>https://portal.dnb.de/opac.htm?method=simpleSearch&amp;cqlMode=true&amp;query=idn%3D1066847819</t>
        </is>
      </c>
      <c r="G1198" t="inlineStr">
        <is>
          <t>III 104, 23</t>
        </is>
      </c>
      <c r="H1198" t="inlineStr">
        <is>
          <t>III 104, 23</t>
        </is>
      </c>
      <c r="I1198" t="inlineStr"/>
      <c r="J1198" t="inlineStr"/>
      <c r="K1198" t="inlineStr">
        <is>
          <t>bis 42 cm</t>
        </is>
      </c>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is>
          <t>x</t>
        </is>
      </c>
      <c r="Z1198" t="inlineStr"/>
      <c r="AA1198" t="inlineStr">
        <is>
          <t>HD</t>
        </is>
      </c>
      <c r="AB1198" t="inlineStr">
        <is>
          <t>x</t>
        </is>
      </c>
      <c r="AC1198" t="inlineStr"/>
      <c r="AD1198" t="inlineStr">
        <is>
          <t>f/V</t>
        </is>
      </c>
      <c r="AE1198" t="inlineStr"/>
      <c r="AF1198" t="inlineStr"/>
      <c r="AG1198" t="inlineStr"/>
      <c r="AH1198" t="inlineStr"/>
      <c r="AI1198" t="inlineStr">
        <is>
          <t>x</t>
        </is>
      </c>
      <c r="AJ1198" t="inlineStr">
        <is>
          <t>Pa</t>
        </is>
      </c>
      <c r="AK1198" t="inlineStr"/>
      <c r="AL1198" t="inlineStr"/>
      <c r="AM1198" t="inlineStr"/>
      <c r="AN1198" t="inlineStr"/>
      <c r="AO1198" t="inlineStr"/>
      <c r="AP1198" t="inlineStr"/>
      <c r="AQ1198" t="inlineStr"/>
      <c r="AR1198" t="inlineStr"/>
      <c r="AS1198" t="inlineStr"/>
      <c r="AT1198" t="inlineStr"/>
      <c r="AU1198" t="inlineStr"/>
      <c r="AV1198" t="n">
        <v>0</v>
      </c>
      <c r="AW1198" t="inlineStr">
        <is>
          <t>x</t>
        </is>
      </c>
      <c r="AX1198" t="inlineStr">
        <is>
          <t>110</t>
        </is>
      </c>
      <c r="AY1198" t="inlineStr"/>
      <c r="AZ1198" t="inlineStr"/>
      <c r="BA1198" t="inlineStr"/>
      <c r="BB1198" t="inlineStr">
        <is>
          <t>ja vor</t>
        </is>
      </c>
      <c r="BC1198" t="n">
        <v>0.5</v>
      </c>
      <c r="BD1198" t="inlineStr"/>
      <c r="BE1198" t="inlineStr"/>
      <c r="BF1198" t="inlineStr"/>
      <c r="BG1198" t="inlineStr"/>
      <c r="BH1198" t="inlineStr"/>
      <c r="BI1198" t="inlineStr"/>
      <c r="BJ1198" t="inlineStr"/>
      <c r="BK1198" t="inlineStr"/>
      <c r="BL1198" t="inlineStr">
        <is>
          <t>x 110</t>
        </is>
      </c>
      <c r="BM1198" t="inlineStr">
        <is>
          <t>Box (wg. Schließe)</t>
        </is>
      </c>
      <c r="BN1198" t="inlineStr"/>
      <c r="BO1198" t="inlineStr"/>
      <c r="BP1198" t="inlineStr">
        <is>
          <t>x</t>
        </is>
      </c>
      <c r="BQ1198" t="inlineStr"/>
      <c r="BR1198" t="inlineStr"/>
      <c r="BS1198" t="inlineStr"/>
      <c r="BT1198" t="inlineStr"/>
      <c r="BU1198" t="inlineStr">
        <is>
          <t>x</t>
        </is>
      </c>
      <c r="BV1198" t="inlineStr"/>
      <c r="BW1198" t="inlineStr"/>
      <c r="BX1198" t="inlineStr"/>
      <c r="BY1198" t="inlineStr"/>
      <c r="BZ1198" t="inlineStr"/>
      <c r="CA1198" t="n">
        <v>0.5</v>
      </c>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row>
    <row r="1199">
      <c r="A1199" t="b">
        <v>1</v>
      </c>
      <c r="B1199" t="n">
        <v>1050</v>
      </c>
      <c r="C1199" t="inlineStr">
        <is>
          <t>L-1526-15395048X</t>
        </is>
      </c>
      <c r="D1199" t="inlineStr">
        <is>
          <t>993887112</t>
        </is>
      </c>
      <c r="E1199" t="inlineStr">
        <is>
          <t>Aal</t>
        </is>
      </c>
      <c r="F1199" t="inlineStr">
        <is>
          <t>https://portal.dnb.de/opac.htm?method=simpleSearch&amp;cqlMode=true&amp;query=idn%3D993887112</t>
        </is>
      </c>
      <c r="G1199" t="inlineStr">
        <is>
          <t>III 104, 24</t>
        </is>
      </c>
      <c r="H1199" t="inlineStr">
        <is>
          <t>III 104, 24</t>
        </is>
      </c>
      <c r="I1199" t="inlineStr"/>
      <c r="J1199" t="inlineStr"/>
      <c r="K1199" t="inlineStr">
        <is>
          <t>bis 25 cm</t>
        </is>
      </c>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is>
          <t>Pa</t>
        </is>
      </c>
      <c r="AB1199" t="inlineStr"/>
      <c r="AC1199" t="inlineStr"/>
      <c r="AD1199" t="inlineStr">
        <is>
          <t>h/E</t>
        </is>
      </c>
      <c r="AE1199" t="inlineStr"/>
      <c r="AF1199" t="inlineStr"/>
      <c r="AG1199" t="inlineStr"/>
      <c r="AH1199" t="inlineStr"/>
      <c r="AI1199" t="inlineStr"/>
      <c r="AJ1199" t="inlineStr">
        <is>
          <t>Pa</t>
        </is>
      </c>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is>
          <t>110</t>
        </is>
      </c>
      <c r="AY1199" t="inlineStr"/>
      <c r="AZ1199" t="inlineStr"/>
      <c r="BA1199" t="inlineStr"/>
      <c r="BB1199" t="inlineStr">
        <is>
          <t>n</t>
        </is>
      </c>
      <c r="BC1199" t="n">
        <v>0</v>
      </c>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row>
    <row r="1200">
      <c r="A1200" t="b">
        <v>0</v>
      </c>
      <c r="B1200" t="n">
        <v>1051</v>
      </c>
      <c r="C1200" t="inlineStr">
        <is>
          <t>L-1529-315488611</t>
        </is>
      </c>
      <c r="D1200" t="inlineStr">
        <is>
          <t>1066957975</t>
        </is>
      </c>
      <c r="E1200" t="inlineStr"/>
      <c r="F1200" t="inlineStr">
        <is>
          <t>https://portal.dnb.de/opac.htm?method=simpleSearch&amp;cqlMode=true&amp;query=idn%3D1066957975</t>
        </is>
      </c>
      <c r="G1200" t="inlineStr">
        <is>
          <t>III 104, 25</t>
        </is>
      </c>
      <c r="H1200" t="inlineStr"/>
      <c r="I1200" t="inlineStr"/>
      <c r="J1200" t="inlineStr"/>
      <c r="K1200" t="inlineStr">
        <is>
          <t>bis 25 cm</t>
        </is>
      </c>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is>
          <t>L</t>
        </is>
      </c>
      <c r="AB1200" t="inlineStr">
        <is>
          <t>x</t>
        </is>
      </c>
      <c r="AC1200" t="inlineStr"/>
      <c r="AD1200" t="inlineStr">
        <is>
          <t>h/E</t>
        </is>
      </c>
      <c r="AE1200" t="inlineStr"/>
      <c r="AF1200" t="inlineStr"/>
      <c r="AG1200" t="inlineStr"/>
      <c r="AH1200" t="inlineStr"/>
      <c r="AI1200" t="inlineStr"/>
      <c r="AJ1200" t="inlineStr">
        <is>
          <t>Pa</t>
        </is>
      </c>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is>
          <t>110</t>
        </is>
      </c>
      <c r="AY1200" t="inlineStr"/>
      <c r="AZ1200" t="inlineStr"/>
      <c r="BA1200" t="inlineStr"/>
      <c r="BB1200" t="inlineStr">
        <is>
          <t>n</t>
        </is>
      </c>
      <c r="BC1200" t="n">
        <v>0</v>
      </c>
      <c r="BD1200" t="inlineStr"/>
      <c r="BE1200" t="inlineStr"/>
      <c r="BF1200" t="inlineStr"/>
      <c r="BG1200" t="inlineStr">
        <is>
          <t>x</t>
        </is>
      </c>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row>
    <row r="1201">
      <c r="A1201" t="b">
        <v>1</v>
      </c>
      <c r="B1201" t="inlineStr"/>
      <c r="C1201" t="inlineStr">
        <is>
          <t>L-9999-414746961</t>
        </is>
      </c>
      <c r="D1201" t="inlineStr">
        <is>
          <t>1138242047</t>
        </is>
      </c>
      <c r="E1201" t="inlineStr">
        <is>
          <t>Qd</t>
        </is>
      </c>
      <c r="F1201" t="inlineStr"/>
      <c r="G1201" t="inlineStr">
        <is>
          <t>III 104, 25</t>
        </is>
      </c>
      <c r="H1201" t="inlineStr">
        <is>
          <t>III 104, 25</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row>
    <row r="1202">
      <c r="A1202" t="b">
        <v>0</v>
      </c>
      <c r="B1202" t="n">
        <v>1102</v>
      </c>
      <c r="C1202" t="inlineStr">
        <is>
          <t>L-1521-670015342</t>
        </is>
      </c>
      <c r="D1202" t="inlineStr">
        <is>
          <t>1208342053</t>
        </is>
      </c>
      <c r="E1202" t="inlineStr"/>
      <c r="F1202" t="inlineStr">
        <is>
          <t>https://portal.dnb.de/opac.htm?method=simpleSearch&amp;cqlMode=true&amp;query=idn%3D1208342053</t>
        </is>
      </c>
      <c r="G1202" t="inlineStr">
        <is>
          <t>III 104, 25 (1. angebundenes Werk)</t>
        </is>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n">
        <v>0</v>
      </c>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row>
    <row r="1203">
      <c r="A1203" t="b">
        <v>1</v>
      </c>
      <c r="B1203" t="n">
        <v>1103</v>
      </c>
      <c r="C1203" t="inlineStr">
        <is>
          <t>L-1529-156634635</t>
        </is>
      </c>
      <c r="D1203" t="inlineStr">
        <is>
          <t>99456354X</t>
        </is>
      </c>
      <c r="E1203" t="inlineStr">
        <is>
          <t>Aal</t>
        </is>
      </c>
      <c r="F1203" t="inlineStr">
        <is>
          <t>https://portal.dnb.de/opac.htm?method=simpleSearch&amp;cqlMode=true&amp;query=idn%3D99456354X</t>
        </is>
      </c>
      <c r="G1203" t="inlineStr">
        <is>
          <t>III 104, 25 a</t>
        </is>
      </c>
      <c r="H1203" t="inlineStr">
        <is>
          <t>III 104, 25a</t>
        </is>
      </c>
      <c r="I1203" t="inlineStr"/>
      <c r="J1203" t="inlineStr"/>
      <c r="K1203" t="inlineStr">
        <is>
          <t>bis 25 cm</t>
        </is>
      </c>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is>
          <t>HPg</t>
        </is>
      </c>
      <c r="AB1203" t="inlineStr"/>
      <c r="AC1203" t="inlineStr"/>
      <c r="AD1203" t="inlineStr">
        <is>
          <t>h/E</t>
        </is>
      </c>
      <c r="AE1203" t="inlineStr"/>
      <c r="AF1203" t="inlineStr"/>
      <c r="AG1203" t="inlineStr"/>
      <c r="AH1203" t="inlineStr"/>
      <c r="AI1203" t="inlineStr"/>
      <c r="AJ1203" t="inlineStr">
        <is>
          <t>Pa</t>
        </is>
      </c>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is>
          <t>80</t>
        </is>
      </c>
      <c r="AY1203" t="inlineStr"/>
      <c r="AZ1203" t="inlineStr"/>
      <c r="BA1203" t="inlineStr"/>
      <c r="BB1203" t="inlineStr">
        <is>
          <t>n</t>
        </is>
      </c>
      <c r="BC1203" t="n">
        <v>0</v>
      </c>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c r="BZ1203" t="inlineStr"/>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row>
    <row r="1204">
      <c r="A1204" t="b">
        <v>1</v>
      </c>
      <c r="B1204" t="n">
        <v>1104</v>
      </c>
      <c r="C1204" t="inlineStr">
        <is>
          <t>L-1534-167205846</t>
        </is>
      </c>
      <c r="D1204" t="inlineStr">
        <is>
          <t>998921629</t>
        </is>
      </c>
      <c r="E1204" t="inlineStr">
        <is>
          <t>Aal</t>
        </is>
      </c>
      <c r="F1204" t="inlineStr">
        <is>
          <t>https://portal.dnb.de/opac.htm?method=simpleSearch&amp;cqlMode=true&amp;query=idn%3D998921629</t>
        </is>
      </c>
      <c r="G1204" t="inlineStr">
        <is>
          <t>III 104, 25 b</t>
        </is>
      </c>
      <c r="H1204" t="inlineStr">
        <is>
          <t>III 104, 25b</t>
        </is>
      </c>
      <c r="I1204" t="inlineStr"/>
      <c r="J1204" t="inlineStr"/>
      <c r="K1204" t="inlineStr">
        <is>
          <t>bis 25 cm</t>
        </is>
      </c>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is>
          <t>HPg</t>
        </is>
      </c>
      <c r="AB1204" t="inlineStr"/>
      <c r="AC1204" t="inlineStr">
        <is>
          <t>x</t>
        </is>
      </c>
      <c r="AD1204" t="inlineStr">
        <is>
          <t>h/E</t>
        </is>
      </c>
      <c r="AE1204" t="inlineStr"/>
      <c r="AF1204" t="inlineStr"/>
      <c r="AG1204" t="inlineStr"/>
      <c r="AH1204" t="inlineStr"/>
      <c r="AI1204" t="inlineStr"/>
      <c r="AJ1204" t="inlineStr">
        <is>
          <t>Pa</t>
        </is>
      </c>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is>
          <t>110</t>
        </is>
      </c>
      <c r="AY1204" t="inlineStr"/>
      <c r="AZ1204" t="inlineStr"/>
      <c r="BA1204" t="inlineStr"/>
      <c r="BB1204" t="inlineStr">
        <is>
          <t>n</t>
        </is>
      </c>
      <c r="BC1204" t="n">
        <v>0</v>
      </c>
      <c r="BD1204" t="inlineStr"/>
      <c r="BE1204" t="inlineStr">
        <is>
          <t>Gewebe</t>
        </is>
      </c>
      <c r="BF1204" t="inlineStr"/>
      <c r="BG1204" t="inlineStr"/>
      <c r="BH1204" t="inlineStr"/>
      <c r="BI1204" t="inlineStr"/>
      <c r="BJ1204" t="inlineStr"/>
      <c r="BK1204" t="inlineStr">
        <is>
          <t>mit anderen Büchern gemeinsam in einer Kassette</t>
        </is>
      </c>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row>
    <row r="1205">
      <c r="A1205" t="b">
        <v>1</v>
      </c>
      <c r="B1205" t="n">
        <v>1105</v>
      </c>
      <c r="C1205" t="inlineStr">
        <is>
          <t>L-1534-164451234</t>
        </is>
      </c>
      <c r="D1205" t="inlineStr">
        <is>
          <t>997626577</t>
        </is>
      </c>
      <c r="E1205" t="inlineStr">
        <is>
          <t>Aal</t>
        </is>
      </c>
      <c r="F1205" t="inlineStr">
        <is>
          <t>https://portal.dnb.de/opac.htm?method=simpleSearch&amp;cqlMode=true&amp;query=idn%3D997626577</t>
        </is>
      </c>
      <c r="G1205" t="inlineStr">
        <is>
          <t>III 104, 26 a</t>
        </is>
      </c>
      <c r="H1205" t="inlineStr">
        <is>
          <t>III 104, 26a</t>
        </is>
      </c>
      <c r="I1205" t="inlineStr"/>
      <c r="J1205" t="inlineStr"/>
      <c r="K1205" t="inlineStr">
        <is>
          <t>bis 25 cm</t>
        </is>
      </c>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is>
          <t>HPg</t>
        </is>
      </c>
      <c r="AB1205" t="inlineStr"/>
      <c r="AC1205" t="inlineStr"/>
      <c r="AD1205" t="inlineStr">
        <is>
          <t>h/E</t>
        </is>
      </c>
      <c r="AE1205" t="inlineStr"/>
      <c r="AF1205" t="inlineStr"/>
      <c r="AG1205" t="inlineStr"/>
      <c r="AH1205" t="inlineStr"/>
      <c r="AI1205" t="inlineStr"/>
      <c r="AJ1205" t="inlineStr">
        <is>
          <t>Pa</t>
        </is>
      </c>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is>
          <t>110</t>
        </is>
      </c>
      <c r="AY1205" t="inlineStr"/>
      <c r="AZ1205" t="inlineStr">
        <is>
          <t>x</t>
        </is>
      </c>
      <c r="BA1205" t="inlineStr">
        <is>
          <t>x</t>
        </is>
      </c>
      <c r="BB1205" t="inlineStr">
        <is>
          <t>n</t>
        </is>
      </c>
      <c r="BC1205" t="n">
        <v>0</v>
      </c>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c r="BZ1205" t="inlineStr"/>
      <c r="CA1205" t="inlineStr"/>
      <c r="CB1205" t="inlineStr"/>
      <c r="CC1205" t="inlineStr"/>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row>
    <row r="1206">
      <c r="A1206" t="b">
        <v>1</v>
      </c>
      <c r="B1206" t="n">
        <v>1106</v>
      </c>
      <c r="C1206" t="inlineStr">
        <is>
          <t>L-1535-154040312</t>
        </is>
      </c>
      <c r="D1206" t="inlineStr">
        <is>
          <t>993930700</t>
        </is>
      </c>
      <c r="E1206" t="inlineStr">
        <is>
          <t>Aal</t>
        </is>
      </c>
      <c r="F1206" t="inlineStr">
        <is>
          <t>https://portal.dnb.de/opac.htm?method=simpleSearch&amp;cqlMode=true&amp;query=idn%3D993930700</t>
        </is>
      </c>
      <c r="G1206" t="inlineStr">
        <is>
          <t>III 104, 26 b</t>
        </is>
      </c>
      <c r="H1206" t="inlineStr">
        <is>
          <t>III 104, 26 b</t>
        </is>
      </c>
      <c r="I1206" t="inlineStr"/>
      <c r="J1206" t="inlineStr"/>
      <c r="K1206" t="inlineStr">
        <is>
          <t>bis 25 cm</t>
        </is>
      </c>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is>
          <t>HPg</t>
        </is>
      </c>
      <c r="AB1206" t="inlineStr"/>
      <c r="AC1206" t="inlineStr"/>
      <c r="AD1206" t="inlineStr">
        <is>
          <t>h/E</t>
        </is>
      </c>
      <c r="AE1206" t="inlineStr"/>
      <c r="AF1206" t="inlineStr"/>
      <c r="AG1206" t="inlineStr"/>
      <c r="AH1206" t="inlineStr"/>
      <c r="AI1206" t="inlineStr"/>
      <c r="AJ1206" t="inlineStr">
        <is>
          <t>Pa</t>
        </is>
      </c>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is>
          <t>110</t>
        </is>
      </c>
      <c r="AY1206" t="inlineStr"/>
      <c r="AZ1206" t="inlineStr"/>
      <c r="BA1206" t="inlineStr"/>
      <c r="BB1206" t="inlineStr">
        <is>
          <t>n</t>
        </is>
      </c>
      <c r="BC1206" t="n">
        <v>0</v>
      </c>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c r="BZ1206" t="inlineStr"/>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row>
    <row r="1207">
      <c r="A1207" t="b">
        <v>1</v>
      </c>
      <c r="B1207" t="n">
        <v>1107</v>
      </c>
      <c r="C1207" t="inlineStr">
        <is>
          <t>L-1536-171223543</t>
        </is>
      </c>
      <c r="D1207" t="inlineStr">
        <is>
          <t>1000805778</t>
        </is>
      </c>
      <c r="E1207" t="inlineStr">
        <is>
          <t>Aal</t>
        </is>
      </c>
      <c r="F1207" t="inlineStr">
        <is>
          <t>https://portal.dnb.de/opac.htm?method=simpleSearch&amp;cqlMode=true&amp;query=idn%3D1000805778</t>
        </is>
      </c>
      <c r="G1207" t="inlineStr">
        <is>
          <t>III 104, 26 c</t>
        </is>
      </c>
      <c r="H1207" t="inlineStr">
        <is>
          <t>III 104, 26c</t>
        </is>
      </c>
      <c r="I1207" t="inlineStr"/>
      <c r="J1207" t="inlineStr"/>
      <c r="K1207" t="inlineStr">
        <is>
          <t>bis 25 cm</t>
        </is>
      </c>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is>
          <t>HPg</t>
        </is>
      </c>
      <c r="AB1207" t="inlineStr"/>
      <c r="AC1207" t="inlineStr"/>
      <c r="AD1207" t="inlineStr">
        <is>
          <t>h/E</t>
        </is>
      </c>
      <c r="AE1207" t="inlineStr"/>
      <c r="AF1207" t="inlineStr"/>
      <c r="AG1207" t="inlineStr"/>
      <c r="AH1207" t="inlineStr"/>
      <c r="AI1207" t="inlineStr"/>
      <c r="AJ1207" t="inlineStr">
        <is>
          <t>Pa</t>
        </is>
      </c>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is>
          <t>110</t>
        </is>
      </c>
      <c r="AY1207" t="inlineStr"/>
      <c r="AZ1207" t="inlineStr">
        <is>
          <t>x</t>
        </is>
      </c>
      <c r="BA1207" t="inlineStr">
        <is>
          <t>x</t>
        </is>
      </c>
      <c r="BB1207" t="inlineStr">
        <is>
          <t>n</t>
        </is>
      </c>
      <c r="BC1207" t="n">
        <v>0</v>
      </c>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c r="BW1207" t="inlineStr"/>
      <c r="BX1207" t="inlineStr"/>
      <c r="BY1207" t="inlineStr"/>
      <c r="BZ1207" t="inlineStr"/>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row>
    <row r="1208">
      <c r="A1208" t="b">
        <v>1</v>
      </c>
      <c r="B1208" t="n">
        <v>1108</v>
      </c>
      <c r="C1208" t="inlineStr">
        <is>
          <t>L-1535-167648985</t>
        </is>
      </c>
      <c r="D1208" t="inlineStr">
        <is>
          <t>999175556</t>
        </is>
      </c>
      <c r="E1208" t="inlineStr">
        <is>
          <t>Aal</t>
        </is>
      </c>
      <c r="F1208" t="inlineStr">
        <is>
          <t>https://portal.dnb.de/opac.htm?method=simpleSearch&amp;cqlMode=true&amp;query=idn%3D999175556</t>
        </is>
      </c>
      <c r="G1208" t="inlineStr">
        <is>
          <t>III 104, 26 d</t>
        </is>
      </c>
      <c r="H1208" t="inlineStr">
        <is>
          <t>III 104, 26 d</t>
        </is>
      </c>
      <c r="I1208" t="inlineStr"/>
      <c r="J1208" t="inlineStr"/>
      <c r="K1208" t="inlineStr">
        <is>
          <t>bis 25 cm</t>
        </is>
      </c>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is>
          <t>HPg</t>
        </is>
      </c>
      <c r="AB1208" t="inlineStr"/>
      <c r="AC1208" t="inlineStr"/>
      <c r="AD1208" t="inlineStr">
        <is>
          <t>h/E</t>
        </is>
      </c>
      <c r="AE1208" t="inlineStr"/>
      <c r="AF1208" t="inlineStr"/>
      <c r="AG1208" t="inlineStr"/>
      <c r="AH1208" t="inlineStr"/>
      <c r="AI1208" t="inlineStr"/>
      <c r="AJ1208" t="inlineStr">
        <is>
          <t>Pa</t>
        </is>
      </c>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is>
          <t>110</t>
        </is>
      </c>
      <c r="AY1208" t="inlineStr"/>
      <c r="AZ1208" t="inlineStr">
        <is>
          <t>x</t>
        </is>
      </c>
      <c r="BA1208" t="inlineStr">
        <is>
          <t>x</t>
        </is>
      </c>
      <c r="BB1208" t="inlineStr">
        <is>
          <t>n</t>
        </is>
      </c>
      <c r="BC1208" t="n">
        <v>0</v>
      </c>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c r="BZ1208" t="inlineStr"/>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row>
    <row r="1209">
      <c r="A1209" t="b">
        <v>1</v>
      </c>
      <c r="B1209" t="n">
        <v>1052</v>
      </c>
      <c r="C1209" t="inlineStr">
        <is>
          <t>L-1544-315492015</t>
        </is>
      </c>
      <c r="D1209" t="inlineStr">
        <is>
          <t>1066961611</t>
        </is>
      </c>
      <c r="E1209" t="inlineStr">
        <is>
          <t>Aaf</t>
        </is>
      </c>
      <c r="F1209" t="inlineStr">
        <is>
          <t>https://portal.dnb.de/opac.htm?method=simpleSearch&amp;cqlMode=true&amp;query=idn%3D1066961611</t>
        </is>
      </c>
      <c r="G1209" t="inlineStr">
        <is>
          <t>III 104, 27</t>
        </is>
      </c>
      <c r="H1209" t="inlineStr">
        <is>
          <t>III 104, 27</t>
        </is>
      </c>
      <c r="I1209" t="inlineStr"/>
      <c r="J1209" t="inlineStr"/>
      <c r="K1209" t="inlineStr">
        <is>
          <t>bis 25 cm</t>
        </is>
      </c>
      <c r="L1209" t="inlineStr"/>
      <c r="M1209" t="inlineStr"/>
      <c r="N1209" t="inlineStr"/>
      <c r="O1209" t="inlineStr"/>
      <c r="P1209" t="inlineStr"/>
      <c r="Q1209" t="inlineStr"/>
      <c r="R1209" t="inlineStr"/>
      <c r="S1209" t="inlineStr"/>
      <c r="T1209" t="inlineStr"/>
      <c r="U1209" t="inlineStr"/>
      <c r="V1209" t="inlineStr"/>
      <c r="W1209" t="inlineStr"/>
      <c r="X1209" t="inlineStr">
        <is>
          <t>QF (21x15,5)</t>
        </is>
      </c>
      <c r="Y1209" t="inlineStr"/>
      <c r="Z1209" t="inlineStr"/>
      <c r="AA1209" t="inlineStr">
        <is>
          <t>L</t>
        </is>
      </c>
      <c r="AB1209" t="inlineStr">
        <is>
          <t>x</t>
        </is>
      </c>
      <c r="AC1209" t="inlineStr"/>
      <c r="AD1209" t="inlineStr">
        <is>
          <t>h/E</t>
        </is>
      </c>
      <c r="AE1209" t="inlineStr"/>
      <c r="AF1209" t="inlineStr"/>
      <c r="AG1209" t="inlineStr"/>
      <c r="AH1209" t="inlineStr"/>
      <c r="AI1209" t="inlineStr"/>
      <c r="AJ1209" t="inlineStr">
        <is>
          <t>Pa</t>
        </is>
      </c>
      <c r="AK1209" t="inlineStr">
        <is>
          <t>x</t>
        </is>
      </c>
      <c r="AL1209" t="inlineStr"/>
      <c r="AM1209" t="inlineStr"/>
      <c r="AN1209" t="inlineStr"/>
      <c r="AO1209" t="inlineStr"/>
      <c r="AP1209" t="inlineStr"/>
      <c r="AQ1209" t="inlineStr"/>
      <c r="AR1209" t="inlineStr"/>
      <c r="AS1209" t="inlineStr"/>
      <c r="AT1209" t="inlineStr"/>
      <c r="AU1209" t="inlineStr"/>
      <c r="AV1209" t="inlineStr"/>
      <c r="AW1209" t="inlineStr"/>
      <c r="AX1209" t="inlineStr">
        <is>
          <t>110</t>
        </is>
      </c>
      <c r="AY1209" t="inlineStr"/>
      <c r="AZ1209" t="inlineStr"/>
      <c r="BA1209" t="inlineStr"/>
      <c r="BB1209" t="inlineStr">
        <is>
          <t>n</t>
        </is>
      </c>
      <c r="BC1209" t="n">
        <v>0</v>
      </c>
      <c r="BD1209" t="inlineStr"/>
      <c r="BE1209" t="inlineStr"/>
      <c r="BF1209" t="inlineStr"/>
      <c r="BG1209" t="inlineStr">
        <is>
          <t>x</t>
        </is>
      </c>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row>
    <row r="1210">
      <c r="A1210" t="b">
        <v>1</v>
      </c>
      <c r="B1210" t="n">
        <v>1053</v>
      </c>
      <c r="C1210" t="inlineStr">
        <is>
          <t>L-1546-315487704</t>
        </is>
      </c>
      <c r="D1210" t="inlineStr">
        <is>
          <t>1066957088</t>
        </is>
      </c>
      <c r="E1210" t="inlineStr">
        <is>
          <t>Aaf</t>
        </is>
      </c>
      <c r="F1210" t="inlineStr">
        <is>
          <t>https://portal.dnb.de/opac.htm?method=simpleSearch&amp;cqlMode=true&amp;query=idn%3D1066957088</t>
        </is>
      </c>
      <c r="G1210" t="inlineStr">
        <is>
          <t>III 104, 28</t>
        </is>
      </c>
      <c r="H1210" t="inlineStr">
        <is>
          <t>III 104, 28</t>
        </is>
      </c>
      <c r="I1210" t="inlineStr"/>
      <c r="J1210" t="inlineStr"/>
      <c r="K1210" t="inlineStr">
        <is>
          <t>bis 25 cm</t>
        </is>
      </c>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is>
          <t>HPg</t>
        </is>
      </c>
      <c r="AB1210" t="inlineStr"/>
      <c r="AC1210" t="inlineStr"/>
      <c r="AD1210" t="inlineStr">
        <is>
          <t>h/E</t>
        </is>
      </c>
      <c r="AE1210" t="inlineStr"/>
      <c r="AF1210" t="inlineStr"/>
      <c r="AG1210" t="inlineStr"/>
      <c r="AH1210" t="inlineStr"/>
      <c r="AI1210" t="inlineStr"/>
      <c r="AJ1210" t="inlineStr">
        <is>
          <t>Pa</t>
        </is>
      </c>
      <c r="AK1210" t="inlineStr">
        <is>
          <t>x</t>
        </is>
      </c>
      <c r="AL1210" t="inlineStr"/>
      <c r="AM1210" t="inlineStr"/>
      <c r="AN1210" t="inlineStr"/>
      <c r="AO1210" t="inlineStr"/>
      <c r="AP1210" t="inlineStr"/>
      <c r="AQ1210" t="inlineStr"/>
      <c r="AR1210" t="inlineStr"/>
      <c r="AS1210" t="inlineStr"/>
      <c r="AT1210" t="inlineStr"/>
      <c r="AU1210" t="inlineStr"/>
      <c r="AV1210" t="inlineStr"/>
      <c r="AW1210" t="inlineStr"/>
      <c r="AX1210" t="inlineStr">
        <is>
          <t>110</t>
        </is>
      </c>
      <c r="AY1210" t="inlineStr"/>
      <c r="AZ1210" t="inlineStr"/>
      <c r="BA1210" t="inlineStr"/>
      <c r="BB1210" t="inlineStr">
        <is>
          <t>n</t>
        </is>
      </c>
      <c r="BC1210" t="n">
        <v>0</v>
      </c>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c r="BZ1210" t="inlineStr"/>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row>
    <row r="1211">
      <c r="A1211" t="b">
        <v>1</v>
      </c>
      <c r="B1211" t="n">
        <v>1054</v>
      </c>
      <c r="C1211" t="inlineStr">
        <is>
          <t>L-1551-343799960</t>
        </is>
      </c>
      <c r="D1211" t="inlineStr">
        <is>
          <t>1079624163</t>
        </is>
      </c>
      <c r="E1211" t="inlineStr">
        <is>
          <t>Aaf</t>
        </is>
      </c>
      <c r="F1211" t="inlineStr">
        <is>
          <t>https://portal.dnb.de/opac.htm?method=simpleSearch&amp;cqlMode=true&amp;query=idn%3D1079624163</t>
        </is>
      </c>
      <c r="G1211" t="inlineStr">
        <is>
          <t>III 104, 29</t>
        </is>
      </c>
      <c r="H1211" t="inlineStr">
        <is>
          <t>III 104, 29</t>
        </is>
      </c>
      <c r="I1211" t="inlineStr"/>
      <c r="J1211" t="inlineStr"/>
      <c r="K1211" t="inlineStr">
        <is>
          <t>bis 25 cm</t>
        </is>
      </c>
      <c r="L1211" t="inlineStr"/>
      <c r="M1211" t="inlineStr"/>
      <c r="N1211" t="inlineStr"/>
      <c r="O1211" t="inlineStr"/>
      <c r="P1211" t="inlineStr"/>
      <c r="Q1211" t="inlineStr"/>
      <c r="R1211" t="inlineStr"/>
      <c r="S1211" t="inlineStr"/>
      <c r="T1211" t="inlineStr"/>
      <c r="U1211" t="inlineStr"/>
      <c r="V1211" t="inlineStr"/>
      <c r="W1211" t="inlineStr"/>
      <c r="X1211" t="inlineStr">
        <is>
          <t>QF (21x15,5)</t>
        </is>
      </c>
      <c r="Y1211" t="inlineStr"/>
      <c r="Z1211" t="inlineStr"/>
      <c r="AA1211" t="inlineStr">
        <is>
          <t>L</t>
        </is>
      </c>
      <c r="AB1211" t="inlineStr">
        <is>
          <t>x</t>
        </is>
      </c>
      <c r="AC1211" t="inlineStr"/>
      <c r="AD1211" t="inlineStr">
        <is>
          <t>h/E</t>
        </is>
      </c>
      <c r="AE1211" t="inlineStr"/>
      <c r="AF1211" t="inlineStr"/>
      <c r="AG1211" t="inlineStr"/>
      <c r="AH1211" t="inlineStr"/>
      <c r="AI1211" t="inlineStr"/>
      <c r="AJ1211" t="inlineStr">
        <is>
          <t>Pa</t>
        </is>
      </c>
      <c r="AK1211" t="inlineStr">
        <is>
          <t>x</t>
        </is>
      </c>
      <c r="AL1211" t="inlineStr"/>
      <c r="AM1211" t="inlineStr"/>
      <c r="AN1211" t="inlineStr"/>
      <c r="AO1211" t="inlineStr"/>
      <c r="AP1211" t="inlineStr"/>
      <c r="AQ1211" t="inlineStr"/>
      <c r="AR1211" t="inlineStr"/>
      <c r="AS1211" t="inlineStr"/>
      <c r="AT1211" t="inlineStr"/>
      <c r="AU1211" t="inlineStr"/>
      <c r="AV1211" t="inlineStr"/>
      <c r="AW1211" t="inlineStr"/>
      <c r="AX1211" t="inlineStr">
        <is>
          <t>110</t>
        </is>
      </c>
      <c r="AY1211" t="inlineStr"/>
      <c r="AZ1211" t="inlineStr"/>
      <c r="BA1211" t="inlineStr"/>
      <c r="BB1211" t="inlineStr">
        <is>
          <t>n</t>
        </is>
      </c>
      <c r="BC1211" t="n">
        <v>0</v>
      </c>
      <c r="BD1211" t="inlineStr"/>
      <c r="BE1211" t="inlineStr"/>
      <c r="BF1211" t="inlineStr"/>
      <c r="BG1211" t="inlineStr">
        <is>
          <t>x</t>
        </is>
      </c>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row>
    <row r="1212">
      <c r="A1212" t="b">
        <v>1</v>
      </c>
      <c r="B1212" t="n">
        <v>1055</v>
      </c>
      <c r="C1212" t="inlineStr">
        <is>
          <t>L-1559-167208330</t>
        </is>
      </c>
      <c r="D1212" t="inlineStr">
        <is>
          <t>99892413X</t>
        </is>
      </c>
      <c r="E1212" t="inlineStr">
        <is>
          <t>Aal</t>
        </is>
      </c>
      <c r="F1212" t="inlineStr">
        <is>
          <t>https://portal.dnb.de/opac.htm?method=simpleSearch&amp;cqlMode=true&amp;query=idn%3D99892413X</t>
        </is>
      </c>
      <c r="G1212" t="inlineStr">
        <is>
          <t>III 104, 30</t>
        </is>
      </c>
      <c r="H1212" t="inlineStr">
        <is>
          <t>III 104, 30</t>
        </is>
      </c>
      <c r="I1212" t="inlineStr"/>
      <c r="J1212" t="inlineStr"/>
      <c r="K1212" t="inlineStr">
        <is>
          <t>bis 25 cm</t>
        </is>
      </c>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is>
          <t>x</t>
        </is>
      </c>
      <c r="AA1212" t="inlineStr">
        <is>
          <t>L</t>
        </is>
      </c>
      <c r="AB1212" t="inlineStr"/>
      <c r="AC1212" t="inlineStr">
        <is>
          <t>x</t>
        </is>
      </c>
      <c r="AD1212" t="inlineStr">
        <is>
          <t>f</t>
        </is>
      </c>
      <c r="AE1212" t="inlineStr"/>
      <c r="AF1212" t="inlineStr"/>
      <c r="AG1212" t="inlineStr"/>
      <c r="AH1212" t="inlineStr"/>
      <c r="AI1212" t="inlineStr"/>
      <c r="AJ1212" t="inlineStr">
        <is>
          <t>Pa</t>
        </is>
      </c>
      <c r="AK1212" t="inlineStr"/>
      <c r="AL1212" t="inlineStr"/>
      <c r="AM1212" t="inlineStr"/>
      <c r="AN1212" t="inlineStr"/>
      <c r="AO1212" t="inlineStr">
        <is>
          <t>x</t>
        </is>
      </c>
      <c r="AP1212" t="inlineStr"/>
      <c r="AQ1212" t="inlineStr"/>
      <c r="AR1212" t="inlineStr"/>
      <c r="AS1212" t="inlineStr"/>
      <c r="AT1212" t="inlineStr"/>
      <c r="AU1212" t="inlineStr"/>
      <c r="AV1212" t="n">
        <v>2</v>
      </c>
      <c r="AW1212" t="inlineStr">
        <is>
          <t>x</t>
        </is>
      </c>
      <c r="AX1212" t="inlineStr">
        <is>
          <t>110</t>
        </is>
      </c>
      <c r="AY1212" t="inlineStr"/>
      <c r="AZ1212" t="inlineStr"/>
      <c r="BA1212" t="inlineStr"/>
      <c r="BB1212" t="inlineStr">
        <is>
          <t>n</t>
        </is>
      </c>
      <c r="BC1212" t="n">
        <v>0</v>
      </c>
      <c r="BD1212" t="inlineStr"/>
      <c r="BE1212" t="inlineStr"/>
      <c r="BF1212" t="inlineStr"/>
      <c r="BG1212" t="inlineStr"/>
      <c r="BH1212" t="inlineStr"/>
      <c r="BI1212" t="inlineStr">
        <is>
          <t>x sauer</t>
        </is>
      </c>
      <c r="BJ1212" t="inlineStr">
        <is>
          <t>x</t>
        </is>
      </c>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row>
    <row r="1213">
      <c r="A1213" t="b">
        <v>1</v>
      </c>
      <c r="B1213" t="n">
        <v>1056</v>
      </c>
      <c r="C1213" t="inlineStr">
        <is>
          <t>L-1527-315490543</t>
        </is>
      </c>
      <c r="D1213" t="inlineStr">
        <is>
          <t>1066960011</t>
        </is>
      </c>
      <c r="E1213" t="inlineStr">
        <is>
          <t>Aaf</t>
        </is>
      </c>
      <c r="F1213" t="inlineStr">
        <is>
          <t>https://portal.dnb.de/opac.htm?method=simpleSearch&amp;cqlMode=true&amp;query=idn%3D1066960011</t>
        </is>
      </c>
      <c r="G1213" t="inlineStr">
        <is>
          <t>III 104, 31</t>
        </is>
      </c>
      <c r="H1213" t="inlineStr">
        <is>
          <t>III 104, 31</t>
        </is>
      </c>
      <c r="I1213" t="inlineStr"/>
      <c r="J1213" t="inlineStr"/>
      <c r="K1213" t="inlineStr">
        <is>
          <t>bis 25 cm</t>
        </is>
      </c>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is>
          <t>Pg</t>
        </is>
      </c>
      <c r="AB1213" t="inlineStr"/>
      <c r="AC1213" t="inlineStr"/>
      <c r="AD1213" t="inlineStr">
        <is>
          <t>h/E</t>
        </is>
      </c>
      <c r="AE1213" t="inlineStr"/>
      <c r="AF1213" t="inlineStr"/>
      <c r="AG1213" t="inlineStr"/>
      <c r="AH1213" t="inlineStr"/>
      <c r="AI1213" t="inlineStr"/>
      <c r="AJ1213" t="inlineStr">
        <is>
          <t>Pa</t>
        </is>
      </c>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is>
          <t>110</t>
        </is>
      </c>
      <c r="AY1213" t="inlineStr"/>
      <c r="AZ1213" t="inlineStr"/>
      <c r="BA1213" t="inlineStr"/>
      <c r="BB1213" t="inlineStr">
        <is>
          <t>n</t>
        </is>
      </c>
      <c r="BC1213" t="n">
        <v>0</v>
      </c>
      <c r="BD1213" t="inlineStr"/>
      <c r="BE1213" t="inlineStr"/>
      <c r="BF1213" t="inlineStr"/>
      <c r="BG1213" t="inlineStr"/>
      <c r="BH1213" t="inlineStr"/>
      <c r="BI1213" t="inlineStr"/>
      <c r="BJ1213" t="inlineStr"/>
      <c r="BK1213" t="inlineStr"/>
      <c r="BL1213" t="inlineStr"/>
      <c r="BM1213" t="inlineStr">
        <is>
          <t>Box (sperrt)</t>
        </is>
      </c>
      <c r="BN1213" t="inlineStr"/>
      <c r="BO1213" t="inlineStr"/>
      <c r="BP1213" t="inlineStr"/>
      <c r="BQ1213" t="inlineStr"/>
      <c r="BR1213" t="inlineStr"/>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row>
    <row r="1214">
      <c r="A1214" t="b">
        <v>1</v>
      </c>
      <c r="B1214" t="n">
        <v>1057</v>
      </c>
      <c r="C1214" t="inlineStr">
        <is>
          <t>L-1531-315488182</t>
        </is>
      </c>
      <c r="D1214" t="inlineStr">
        <is>
          <t>106695755X</t>
        </is>
      </c>
      <c r="E1214" t="inlineStr">
        <is>
          <t>Aaf</t>
        </is>
      </c>
      <c r="F1214" t="inlineStr">
        <is>
          <t>https://portal.dnb.de/opac.htm?method=simpleSearch&amp;cqlMode=true&amp;query=idn%3D106695755X</t>
        </is>
      </c>
      <c r="G1214" t="inlineStr">
        <is>
          <t>III 104, 32</t>
        </is>
      </c>
      <c r="H1214" t="inlineStr">
        <is>
          <t>III 104, 32</t>
        </is>
      </c>
      <c r="I1214" t="inlineStr"/>
      <c r="J1214" t="inlineStr"/>
      <c r="K1214" t="inlineStr">
        <is>
          <t>bis 25 cm</t>
        </is>
      </c>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is>
          <t>HPg</t>
        </is>
      </c>
      <c r="AB1214" t="inlineStr"/>
      <c r="AC1214" t="inlineStr"/>
      <c r="AD1214" t="inlineStr">
        <is>
          <t>h/E</t>
        </is>
      </c>
      <c r="AE1214" t="inlineStr"/>
      <c r="AF1214" t="inlineStr"/>
      <c r="AG1214" t="inlineStr"/>
      <c r="AH1214" t="inlineStr"/>
      <c r="AI1214" t="inlineStr"/>
      <c r="AJ1214" t="inlineStr">
        <is>
          <t>Pa</t>
        </is>
      </c>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is>
          <t>110</t>
        </is>
      </c>
      <c r="AY1214" t="inlineStr"/>
      <c r="AZ1214" t="inlineStr"/>
      <c r="BA1214" t="inlineStr"/>
      <c r="BB1214" t="inlineStr">
        <is>
          <t>n</t>
        </is>
      </c>
      <c r="BC1214" t="n">
        <v>0</v>
      </c>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c r="BZ1214" t="inlineStr"/>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row>
    <row r="1215">
      <c r="A1215" t="b">
        <v>0</v>
      </c>
      <c r="B1215" t="n">
        <v>1110</v>
      </c>
      <c r="C1215" t="inlineStr">
        <is>
          <t>L-1531-167640917</t>
        </is>
      </c>
      <c r="D1215" t="inlineStr">
        <is>
          <t>999167294</t>
        </is>
      </c>
      <c r="E1215" t="inlineStr"/>
      <c r="F1215" t="inlineStr">
        <is>
          <t>https://portal.dnb.de/opac.htm?method=simpleSearch&amp;cqlMode=true&amp;query=idn%3D999167294</t>
        </is>
      </c>
      <c r="G1215" t="inlineStr">
        <is>
          <t>III 104, 32 a</t>
        </is>
      </c>
      <c r="H1215" t="inlineStr"/>
      <c r="I1215" t="inlineStr"/>
      <c r="J1215" t="inlineStr"/>
      <c r="K1215" t="inlineStr">
        <is>
          <t>bis 25 cm</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is>
          <t>HD</t>
        </is>
      </c>
      <c r="AB1215" t="inlineStr"/>
      <c r="AC1215" t="inlineStr">
        <is>
          <t>x</t>
        </is>
      </c>
      <c r="AD1215" t="inlineStr">
        <is>
          <t>f</t>
        </is>
      </c>
      <c r="AE1215" t="inlineStr"/>
      <c r="AF1215" t="inlineStr"/>
      <c r="AG1215" t="inlineStr"/>
      <c r="AH1215" t="inlineStr"/>
      <c r="AI1215" t="inlineStr"/>
      <c r="AJ1215" t="inlineStr">
        <is>
          <t>Pa</t>
        </is>
      </c>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is>
          <t>110</t>
        </is>
      </c>
      <c r="AY1215" t="inlineStr"/>
      <c r="AZ1215" t="inlineStr">
        <is>
          <t>x</t>
        </is>
      </c>
      <c r="BA1215" t="inlineStr"/>
      <c r="BB1215" t="inlineStr">
        <is>
          <t>n</t>
        </is>
      </c>
      <c r="BC1215" t="n">
        <v>0</v>
      </c>
      <c r="BD1215" t="inlineStr"/>
      <c r="BE1215" t="inlineStr">
        <is>
          <t>Gewebe mit Papier</t>
        </is>
      </c>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c r="BW1215" t="inlineStr"/>
      <c r="BX1215" t="inlineStr"/>
      <c r="BY1215" t="inlineStr"/>
      <c r="BZ1215" t="inlineStr"/>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row>
    <row r="1216">
      <c r="A1216" t="b">
        <v>1</v>
      </c>
      <c r="B1216" t="inlineStr"/>
      <c r="C1216" t="inlineStr">
        <is>
          <t>L-1531-833463683</t>
        </is>
      </c>
      <c r="D1216" t="inlineStr">
        <is>
          <t>1268481114</t>
        </is>
      </c>
      <c r="E1216" t="inlineStr">
        <is>
          <t>Qd</t>
        </is>
      </c>
      <c r="F1216" t="inlineStr"/>
      <c r="G1216" t="inlineStr">
        <is>
          <t>III 104, 32 a</t>
        </is>
      </c>
      <c r="H1216" t="inlineStr">
        <is>
          <t>III 104, 32 a</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row>
    <row r="1217">
      <c r="A1217" t="b">
        <v>0</v>
      </c>
      <c r="B1217" t="n">
        <v>1109</v>
      </c>
      <c r="C1217" t="inlineStr">
        <is>
          <t>L-1532-167641727</t>
        </is>
      </c>
      <c r="D1217" t="inlineStr">
        <is>
          <t>999167855</t>
        </is>
      </c>
      <c r="E1217" t="inlineStr"/>
      <c r="F1217" t="inlineStr">
        <is>
          <t>https://portal.dnb.de/opac.htm?method=simpleSearch&amp;cqlMode=true&amp;query=idn%3D999167855</t>
        </is>
      </c>
      <c r="G1217" t="inlineStr">
        <is>
          <t>III 104, 32 a (angebunden)</t>
        </is>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n">
        <v>0</v>
      </c>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row>
    <row r="1218">
      <c r="A1218" t="b">
        <v>1</v>
      </c>
      <c r="B1218" t="n">
        <v>1111</v>
      </c>
      <c r="C1218" t="inlineStr">
        <is>
          <t>L-1540-167629735</t>
        </is>
      </c>
      <c r="D1218" t="inlineStr">
        <is>
          <t>999156268</t>
        </is>
      </c>
      <c r="E1218" t="inlineStr">
        <is>
          <t>Aal</t>
        </is>
      </c>
      <c r="F1218" t="inlineStr">
        <is>
          <t>https://portal.dnb.de/opac.htm?method=simpleSearch&amp;cqlMode=true&amp;query=idn%3D999156268</t>
        </is>
      </c>
      <c r="G1218" t="inlineStr">
        <is>
          <t>III 104, 32 b</t>
        </is>
      </c>
      <c r="H1218" t="inlineStr">
        <is>
          <t>III 104, 32 b</t>
        </is>
      </c>
      <c r="I1218" t="inlineStr"/>
      <c r="J1218" t="inlineStr"/>
      <c r="K1218" t="inlineStr">
        <is>
          <t>bis 25 cm</t>
        </is>
      </c>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is>
          <t>HPg</t>
        </is>
      </c>
      <c r="AB1218" t="inlineStr"/>
      <c r="AC1218" t="inlineStr"/>
      <c r="AD1218" t="inlineStr">
        <is>
          <t>h/E</t>
        </is>
      </c>
      <c r="AE1218" t="inlineStr"/>
      <c r="AF1218" t="inlineStr"/>
      <c r="AG1218" t="inlineStr"/>
      <c r="AH1218" t="inlineStr"/>
      <c r="AI1218" t="inlineStr"/>
      <c r="AJ1218" t="inlineStr">
        <is>
          <t>Pa</t>
        </is>
      </c>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is>
          <t>110</t>
        </is>
      </c>
      <c r="AY1218" t="inlineStr"/>
      <c r="AZ1218" t="inlineStr">
        <is>
          <t>x</t>
        </is>
      </c>
      <c r="BA1218" t="inlineStr">
        <is>
          <t>x</t>
        </is>
      </c>
      <c r="BB1218" t="inlineStr">
        <is>
          <t>n</t>
        </is>
      </c>
      <c r="BC1218" t="n">
        <v>0</v>
      </c>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row>
    <row r="1219">
      <c r="A1219" t="b">
        <v>1</v>
      </c>
      <c r="B1219" t="n">
        <v>1112</v>
      </c>
      <c r="C1219" t="inlineStr">
        <is>
          <t>L-1541-16763996X</t>
        </is>
      </c>
      <c r="D1219" t="inlineStr">
        <is>
          <t>999166727</t>
        </is>
      </c>
      <c r="E1219" t="inlineStr">
        <is>
          <t>Aal</t>
        </is>
      </c>
      <c r="F1219" t="inlineStr">
        <is>
          <t>https://portal.dnb.de/opac.htm?method=simpleSearch&amp;cqlMode=true&amp;query=idn%3D999166727</t>
        </is>
      </c>
      <c r="G1219" t="inlineStr">
        <is>
          <t>III 104, 32 c</t>
        </is>
      </c>
      <c r="H1219" t="inlineStr">
        <is>
          <t>III 104, 32 c</t>
        </is>
      </c>
      <c r="I1219" t="inlineStr"/>
      <c r="J1219" t="inlineStr"/>
      <c r="K1219" t="inlineStr">
        <is>
          <t>bis 25 cm</t>
        </is>
      </c>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is>
          <t>HPg</t>
        </is>
      </c>
      <c r="AB1219" t="inlineStr"/>
      <c r="AC1219" t="inlineStr"/>
      <c r="AD1219" t="inlineStr">
        <is>
          <t>h/E</t>
        </is>
      </c>
      <c r="AE1219" t="inlineStr"/>
      <c r="AF1219" t="inlineStr"/>
      <c r="AG1219" t="inlineStr"/>
      <c r="AH1219" t="inlineStr"/>
      <c r="AI1219" t="inlineStr"/>
      <c r="AJ1219" t="inlineStr">
        <is>
          <t>Pa</t>
        </is>
      </c>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is>
          <t>110</t>
        </is>
      </c>
      <c r="AY1219" t="inlineStr"/>
      <c r="AZ1219" t="inlineStr">
        <is>
          <t>x</t>
        </is>
      </c>
      <c r="BA1219" t="inlineStr">
        <is>
          <t>x</t>
        </is>
      </c>
      <c r="BB1219" t="inlineStr">
        <is>
          <t>n</t>
        </is>
      </c>
      <c r="BC1219" t="n">
        <v>0</v>
      </c>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row>
    <row r="1220">
      <c r="A1220" t="b">
        <v>0</v>
      </c>
      <c r="B1220" t="n">
        <v>1114</v>
      </c>
      <c r="C1220" t="inlineStr">
        <is>
          <t>L-1538-167110322</t>
        </is>
      </c>
      <c r="D1220" t="inlineStr">
        <is>
          <t>998887110</t>
        </is>
      </c>
      <c r="E1220" t="inlineStr"/>
      <c r="F1220" t="inlineStr">
        <is>
          <t>https://portal.dnb.de/opac.htm?method=simpleSearch&amp;cqlMode=true&amp;query=idn%3D998887110</t>
        </is>
      </c>
      <c r="G1220" t="inlineStr">
        <is>
          <t>III 104, 32 d</t>
        </is>
      </c>
      <c r="H1220" t="inlineStr"/>
      <c r="I1220" t="inlineStr"/>
      <c r="J1220" t="inlineStr"/>
      <c r="K1220" t="inlineStr">
        <is>
          <t>bis 25 cm</t>
        </is>
      </c>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is>
          <t>HD</t>
        </is>
      </c>
      <c r="AB1220" t="inlineStr"/>
      <c r="AC1220" t="inlineStr"/>
      <c r="AD1220" t="inlineStr">
        <is>
          <t>h</t>
        </is>
      </c>
      <c r="AE1220" t="inlineStr"/>
      <c r="AF1220" t="inlineStr"/>
      <c r="AG1220" t="inlineStr"/>
      <c r="AH1220" t="inlineStr"/>
      <c r="AI1220" t="inlineStr"/>
      <c r="AJ1220" t="inlineStr">
        <is>
          <t>Pa</t>
        </is>
      </c>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is>
          <t>nur 110</t>
        </is>
      </c>
      <c r="AY1220" t="inlineStr"/>
      <c r="AZ1220" t="inlineStr"/>
      <c r="BA1220" t="inlineStr"/>
      <c r="BB1220" t="inlineStr">
        <is>
          <t>n</t>
        </is>
      </c>
      <c r="BC1220" t="n">
        <v>0</v>
      </c>
      <c r="BD1220" t="inlineStr"/>
      <c r="BE1220" t="inlineStr"/>
      <c r="BF1220" t="inlineStr"/>
      <c r="BG1220" t="inlineStr"/>
      <c r="BH1220" t="inlineStr"/>
      <c r="BI1220" t="inlineStr">
        <is>
          <t>x sauer</t>
        </is>
      </c>
      <c r="BJ1220" t="inlineStr">
        <is>
          <t>x</t>
        </is>
      </c>
      <c r="BK1220" t="inlineStr">
        <is>
          <t>Schaden stabil</t>
        </is>
      </c>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row>
    <row r="1221">
      <c r="A1221" t="b">
        <v>1</v>
      </c>
      <c r="B1221" t="inlineStr"/>
      <c r="C1221" t="inlineStr">
        <is>
          <t>L-1529-812448545</t>
        </is>
      </c>
      <c r="D1221" t="inlineStr">
        <is>
          <t>1267871814</t>
        </is>
      </c>
      <c r="E1221" t="inlineStr">
        <is>
          <t>Qd</t>
        </is>
      </c>
      <c r="F1221" t="inlineStr"/>
      <c r="G1221" t="inlineStr">
        <is>
          <t>III 104, 32 d</t>
        </is>
      </c>
      <c r="H1221" t="inlineStr">
        <is>
          <t>III 104, 32 d</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row>
    <row r="1222">
      <c r="A1222" t="b">
        <v>0</v>
      </c>
      <c r="B1222" t="n">
        <v>1113</v>
      </c>
      <c r="C1222" t="inlineStr">
        <is>
          <t>L-1529-167648578</t>
        </is>
      </c>
      <c r="D1222" t="inlineStr">
        <is>
          <t>999175122</t>
        </is>
      </c>
      <c r="E1222" t="inlineStr"/>
      <c r="F1222" t="inlineStr">
        <is>
          <t>https://portal.dnb.de/opac.htm?method=simpleSearch&amp;cqlMode=true&amp;query=idn%3D999175122</t>
        </is>
      </c>
      <c r="G1222" t="inlineStr">
        <is>
          <t>III 104, 32 d (angebunden)</t>
        </is>
      </c>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n">
        <v>0</v>
      </c>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row>
    <row r="1223">
      <c r="A1223" t="b">
        <v>0</v>
      </c>
      <c r="B1223" t="n">
        <v>1115</v>
      </c>
      <c r="C1223" t="inlineStr">
        <is>
          <t>L-1538-167209035</t>
        </is>
      </c>
      <c r="D1223" t="inlineStr">
        <is>
          <t>998924954</t>
        </is>
      </c>
      <c r="E1223" t="inlineStr"/>
      <c r="F1223" t="inlineStr">
        <is>
          <t>https://portal.dnb.de/opac.htm?method=simpleSearch&amp;cqlMode=true&amp;query=idn%3D998924954</t>
        </is>
      </c>
      <c r="G1223" t="inlineStr">
        <is>
          <t>III 104, 32 d (angebunden)</t>
        </is>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n">
        <v>0</v>
      </c>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row>
    <row r="1224">
      <c r="A1224" t="b">
        <v>1</v>
      </c>
      <c r="B1224" t="n">
        <v>1116</v>
      </c>
      <c r="C1224" t="inlineStr">
        <is>
          <t>L-1530-167209701</t>
        </is>
      </c>
      <c r="D1224" t="inlineStr">
        <is>
          <t>998925616</t>
        </is>
      </c>
      <c r="E1224" t="inlineStr">
        <is>
          <t>Aal</t>
        </is>
      </c>
      <c r="F1224" t="inlineStr">
        <is>
          <t>https://portal.dnb.de/opac.htm?method=simpleSearch&amp;cqlMode=true&amp;query=idn%3D998925616</t>
        </is>
      </c>
      <c r="G1224" t="inlineStr">
        <is>
          <t>III 104, 32 e</t>
        </is>
      </c>
      <c r="H1224" t="inlineStr">
        <is>
          <t>III 104, 32 e</t>
        </is>
      </c>
      <c r="I1224" t="inlineStr"/>
      <c r="J1224" t="inlineStr"/>
      <c r="K1224" t="inlineStr">
        <is>
          <t>bis 25 cm</t>
        </is>
      </c>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is>
          <t>HPg</t>
        </is>
      </c>
      <c r="AB1224" t="inlineStr"/>
      <c r="AC1224" t="inlineStr"/>
      <c r="AD1224" t="inlineStr">
        <is>
          <t>h/E</t>
        </is>
      </c>
      <c r="AE1224" t="inlineStr"/>
      <c r="AF1224" t="inlineStr"/>
      <c r="AG1224" t="inlineStr"/>
      <c r="AH1224" t="inlineStr"/>
      <c r="AI1224" t="inlineStr"/>
      <c r="AJ1224" t="inlineStr">
        <is>
          <t>Pa</t>
        </is>
      </c>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is>
          <t>110</t>
        </is>
      </c>
      <c r="AY1224" t="inlineStr"/>
      <c r="AZ1224" t="inlineStr">
        <is>
          <t>x</t>
        </is>
      </c>
      <c r="BA1224" t="inlineStr">
        <is>
          <t>x</t>
        </is>
      </c>
      <c r="BB1224" t="inlineStr">
        <is>
          <t>n</t>
        </is>
      </c>
      <c r="BC1224" t="n">
        <v>0</v>
      </c>
      <c r="BD1224" t="inlineStr"/>
      <c r="BE1224" t="inlineStr"/>
      <c r="BF1224" t="inlineStr"/>
      <c r="BG1224" t="inlineStr"/>
      <c r="BH1224" t="inlineStr"/>
      <c r="BI1224" t="inlineStr"/>
      <c r="BJ1224" t="inlineStr"/>
      <c r="BK1224" t="inlineStr"/>
      <c r="BL1224" t="inlineStr">
        <is>
          <t>x 110</t>
        </is>
      </c>
      <c r="BM1224" t="inlineStr"/>
      <c r="BN1224" t="inlineStr"/>
      <c r="BO1224" t="inlineStr"/>
      <c r="BP1224" t="inlineStr"/>
      <c r="BQ1224" t="inlineStr"/>
      <c r="BR1224" t="inlineStr"/>
      <c r="BS1224" t="inlineStr"/>
      <c r="BT1224" t="inlineStr"/>
      <c r="BU1224" t="inlineStr"/>
      <c r="BV1224" t="inlineStr"/>
      <c r="BW1224" t="inlineStr"/>
      <c r="BX1224" t="inlineStr"/>
      <c r="BY1224" t="inlineStr"/>
      <c r="BZ1224" t="inlineStr"/>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row>
    <row r="1225">
      <c r="A1225" t="b">
        <v>1</v>
      </c>
      <c r="B1225" t="n">
        <v>1117</v>
      </c>
      <c r="C1225" t="inlineStr">
        <is>
          <t>L-1536-167186949</t>
        </is>
      </c>
      <c r="D1225" t="inlineStr">
        <is>
          <t>998902365</t>
        </is>
      </c>
      <c r="E1225" t="inlineStr">
        <is>
          <t>Aal</t>
        </is>
      </c>
      <c r="F1225" t="inlineStr">
        <is>
          <t>https://portal.dnb.de/opac.htm?method=simpleSearch&amp;cqlMode=true&amp;query=idn%3D998902365</t>
        </is>
      </c>
      <c r="G1225" t="inlineStr">
        <is>
          <t>III 104, 32 f</t>
        </is>
      </c>
      <c r="H1225" t="inlineStr">
        <is>
          <t>III 104, 32 f</t>
        </is>
      </c>
      <c r="I1225" t="inlineStr"/>
      <c r="J1225" t="inlineStr"/>
      <c r="K1225" t="inlineStr">
        <is>
          <t>bis 25 cm</t>
        </is>
      </c>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is>
          <t>HPg</t>
        </is>
      </c>
      <c r="AB1225" t="inlineStr"/>
      <c r="AC1225" t="inlineStr"/>
      <c r="AD1225" t="inlineStr">
        <is>
          <t>h/E</t>
        </is>
      </c>
      <c r="AE1225" t="inlineStr"/>
      <c r="AF1225" t="inlineStr"/>
      <c r="AG1225" t="inlineStr"/>
      <c r="AH1225" t="inlineStr"/>
      <c r="AI1225" t="inlineStr"/>
      <c r="AJ1225" t="inlineStr">
        <is>
          <t>Pa</t>
        </is>
      </c>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is>
          <t>110</t>
        </is>
      </c>
      <c r="AY1225" t="inlineStr"/>
      <c r="AZ1225" t="inlineStr">
        <is>
          <t>x</t>
        </is>
      </c>
      <c r="BA1225" t="inlineStr">
        <is>
          <t>x</t>
        </is>
      </c>
      <c r="BB1225" t="inlineStr">
        <is>
          <t>n</t>
        </is>
      </c>
      <c r="BC1225" t="n">
        <v>0</v>
      </c>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row>
    <row r="1226">
      <c r="A1226" t="b">
        <v>1</v>
      </c>
      <c r="B1226" t="n">
        <v>1118</v>
      </c>
      <c r="C1226" t="inlineStr">
        <is>
          <t>L-1536-167187783</t>
        </is>
      </c>
      <c r="D1226" t="inlineStr">
        <is>
          <t>998903302</t>
        </is>
      </c>
      <c r="E1226" t="inlineStr">
        <is>
          <t>Aal</t>
        </is>
      </c>
      <c r="F1226" t="inlineStr">
        <is>
          <t>https://portal.dnb.de/opac.htm?method=simpleSearch&amp;cqlMode=true&amp;query=idn%3D998903302</t>
        </is>
      </c>
      <c r="G1226" t="inlineStr">
        <is>
          <t>III 104, 32 g</t>
        </is>
      </c>
      <c r="H1226" t="inlineStr">
        <is>
          <t>III 104, 32 g</t>
        </is>
      </c>
      <c r="I1226" t="inlineStr"/>
      <c r="J1226" t="inlineStr"/>
      <c r="K1226" t="inlineStr">
        <is>
          <t>bis 25 cm</t>
        </is>
      </c>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is>
          <t>HPg</t>
        </is>
      </c>
      <c r="AB1226" t="inlineStr"/>
      <c r="AC1226" t="inlineStr"/>
      <c r="AD1226" t="inlineStr">
        <is>
          <t>h/E</t>
        </is>
      </c>
      <c r="AE1226" t="inlineStr"/>
      <c r="AF1226" t="inlineStr"/>
      <c r="AG1226" t="inlineStr"/>
      <c r="AH1226" t="inlineStr"/>
      <c r="AI1226" t="inlineStr"/>
      <c r="AJ1226" t="inlineStr">
        <is>
          <t>Pa</t>
        </is>
      </c>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is>
          <t>110</t>
        </is>
      </c>
      <c r="AY1226" t="inlineStr"/>
      <c r="AZ1226" t="inlineStr">
        <is>
          <t>x</t>
        </is>
      </c>
      <c r="BA1226" t="inlineStr">
        <is>
          <t>x</t>
        </is>
      </c>
      <c r="BB1226" t="inlineStr">
        <is>
          <t>n</t>
        </is>
      </c>
      <c r="BC1226" t="n">
        <v>0</v>
      </c>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inlineStr"/>
      <c r="BX1226" t="inlineStr"/>
      <c r="BY1226" t="inlineStr"/>
      <c r="BZ1226" t="inlineStr"/>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row>
    <row r="1227">
      <c r="A1227" t="b">
        <v>1</v>
      </c>
      <c r="B1227" t="n">
        <v>1119</v>
      </c>
      <c r="C1227" t="inlineStr">
        <is>
          <t>L-1536-158186060</t>
        </is>
      </c>
      <c r="D1227" t="inlineStr">
        <is>
          <t>994848145</t>
        </is>
      </c>
      <c r="E1227" t="inlineStr">
        <is>
          <t>Aal</t>
        </is>
      </c>
      <c r="F1227" t="inlineStr">
        <is>
          <t>https://portal.dnb.de/opac.htm?method=simpleSearch&amp;cqlMode=true&amp;query=idn%3D994848145</t>
        </is>
      </c>
      <c r="G1227" t="inlineStr">
        <is>
          <t>III 104, 32 h</t>
        </is>
      </c>
      <c r="H1227" t="inlineStr">
        <is>
          <t>III 104, 32 h</t>
        </is>
      </c>
      <c r="I1227" t="inlineStr"/>
      <c r="J1227" t="inlineStr"/>
      <c r="K1227" t="inlineStr">
        <is>
          <t>bis 25 cm</t>
        </is>
      </c>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is>
          <t>HPg</t>
        </is>
      </c>
      <c r="AB1227" t="inlineStr"/>
      <c r="AC1227" t="inlineStr"/>
      <c r="AD1227" t="inlineStr">
        <is>
          <t>h/E</t>
        </is>
      </c>
      <c r="AE1227" t="inlineStr"/>
      <c r="AF1227" t="inlineStr"/>
      <c r="AG1227" t="inlineStr"/>
      <c r="AH1227" t="inlineStr"/>
      <c r="AI1227" t="inlineStr"/>
      <c r="AJ1227" t="inlineStr">
        <is>
          <t>Pa</t>
        </is>
      </c>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is>
          <t>110</t>
        </is>
      </c>
      <c r="AY1227" t="inlineStr"/>
      <c r="AZ1227" t="inlineStr">
        <is>
          <t>x</t>
        </is>
      </c>
      <c r="BA1227" t="inlineStr">
        <is>
          <t>x</t>
        </is>
      </c>
      <c r="BB1227" t="inlineStr">
        <is>
          <t>n</t>
        </is>
      </c>
      <c r="BC1227" t="n">
        <v>0</v>
      </c>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row>
    <row r="1228">
      <c r="A1228" t="b">
        <v>1</v>
      </c>
      <c r="B1228" t="n">
        <v>1120</v>
      </c>
      <c r="C1228" t="inlineStr">
        <is>
          <t>L-1536-167648225</t>
        </is>
      </c>
      <c r="D1228" t="inlineStr">
        <is>
          <t>999174746</t>
        </is>
      </c>
      <c r="E1228" t="inlineStr">
        <is>
          <t>Aal</t>
        </is>
      </c>
      <c r="F1228" t="inlineStr">
        <is>
          <t>https://portal.dnb.de/opac.htm?method=simpleSearch&amp;cqlMode=true&amp;query=idn%3D999174746</t>
        </is>
      </c>
      <c r="G1228" t="inlineStr">
        <is>
          <t>III 104, 32 i</t>
        </is>
      </c>
      <c r="H1228" t="inlineStr">
        <is>
          <t>III 104, 32 i</t>
        </is>
      </c>
      <c r="I1228" t="inlineStr"/>
      <c r="J1228" t="inlineStr"/>
      <c r="K1228" t="inlineStr">
        <is>
          <t>bis 25 cm</t>
        </is>
      </c>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is>
          <t>HPg</t>
        </is>
      </c>
      <c r="AB1228" t="inlineStr"/>
      <c r="AC1228" t="inlineStr"/>
      <c r="AD1228" t="inlineStr">
        <is>
          <t>h/E</t>
        </is>
      </c>
      <c r="AE1228" t="inlineStr"/>
      <c r="AF1228" t="inlineStr"/>
      <c r="AG1228" t="inlineStr"/>
      <c r="AH1228" t="inlineStr"/>
      <c r="AI1228" t="inlineStr"/>
      <c r="AJ1228" t="inlineStr">
        <is>
          <t>Pa</t>
        </is>
      </c>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is>
          <t>110</t>
        </is>
      </c>
      <c r="AY1228" t="inlineStr"/>
      <c r="AZ1228" t="inlineStr">
        <is>
          <t>x</t>
        </is>
      </c>
      <c r="BA1228" t="inlineStr">
        <is>
          <t>x</t>
        </is>
      </c>
      <c r="BB1228" t="inlineStr">
        <is>
          <t>n</t>
        </is>
      </c>
      <c r="BC1228" t="n">
        <v>0</v>
      </c>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row>
    <row r="1229">
      <c r="A1229" t="b">
        <v>1</v>
      </c>
      <c r="B1229" t="n">
        <v>1121</v>
      </c>
      <c r="C1229" t="inlineStr">
        <is>
          <t>L-1537-164064397</t>
        </is>
      </c>
      <c r="D1229" t="inlineStr">
        <is>
          <t>997502614</t>
        </is>
      </c>
      <c r="E1229" t="inlineStr">
        <is>
          <t>Aal</t>
        </is>
      </c>
      <c r="F1229" t="inlineStr">
        <is>
          <t>https://portal.dnb.de/opac.htm?method=simpleSearch&amp;cqlMode=true&amp;query=idn%3D997502614</t>
        </is>
      </c>
      <c r="G1229" t="inlineStr">
        <is>
          <t>III 104, 32 k</t>
        </is>
      </c>
      <c r="H1229" t="inlineStr">
        <is>
          <t>III 104, 32 k</t>
        </is>
      </c>
      <c r="I1229" t="inlineStr"/>
      <c r="J1229" t="inlineStr"/>
      <c r="K1229" t="inlineStr">
        <is>
          <t>bis 25 cm</t>
        </is>
      </c>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is>
          <t>HPg</t>
        </is>
      </c>
      <c r="AB1229" t="inlineStr"/>
      <c r="AC1229" t="inlineStr"/>
      <c r="AD1229" t="inlineStr">
        <is>
          <t>h/E</t>
        </is>
      </c>
      <c r="AE1229" t="inlineStr"/>
      <c r="AF1229" t="inlineStr"/>
      <c r="AG1229" t="inlineStr"/>
      <c r="AH1229" t="inlineStr"/>
      <c r="AI1229" t="inlineStr"/>
      <c r="AJ1229" t="inlineStr">
        <is>
          <t>Pa</t>
        </is>
      </c>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is>
          <t>110</t>
        </is>
      </c>
      <c r="AY1229" t="inlineStr"/>
      <c r="AZ1229" t="inlineStr">
        <is>
          <t>x</t>
        </is>
      </c>
      <c r="BA1229" t="inlineStr">
        <is>
          <t>x</t>
        </is>
      </c>
      <c r="BB1229" t="inlineStr">
        <is>
          <t>n</t>
        </is>
      </c>
      <c r="BC1229" t="n">
        <v>0</v>
      </c>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row>
    <row r="1230">
      <c r="A1230" t="b">
        <v>1</v>
      </c>
      <c r="B1230" t="n">
        <v>1122</v>
      </c>
      <c r="C1230" t="inlineStr">
        <is>
          <t>L-1530-167110020</t>
        </is>
      </c>
      <c r="D1230" t="inlineStr">
        <is>
          <t>998886769</t>
        </is>
      </c>
      <c r="E1230" t="inlineStr">
        <is>
          <t>Aal</t>
        </is>
      </c>
      <c r="F1230" t="inlineStr">
        <is>
          <t>https://portal.dnb.de/opac.htm?method=simpleSearch&amp;cqlMode=true&amp;query=idn%3D998886769</t>
        </is>
      </c>
      <c r="G1230" t="inlineStr">
        <is>
          <t>III 104, 32 m</t>
        </is>
      </c>
      <c r="H1230" t="inlineStr">
        <is>
          <t>III 104, 32 m</t>
        </is>
      </c>
      <c r="I1230" t="inlineStr"/>
      <c r="J1230" t="inlineStr"/>
      <c r="K1230" t="inlineStr">
        <is>
          <t>bis 25 cm</t>
        </is>
      </c>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HPg</t>
        </is>
      </c>
      <c r="AB1230" t="inlineStr"/>
      <c r="AC1230" t="inlineStr">
        <is>
          <t>x</t>
        </is>
      </c>
      <c r="AD1230" t="inlineStr">
        <is>
          <t>h/E</t>
        </is>
      </c>
      <c r="AE1230" t="inlineStr"/>
      <c r="AF1230" t="inlineStr"/>
      <c r="AG1230" t="inlineStr"/>
      <c r="AH1230" t="inlineStr"/>
      <c r="AI1230" t="inlineStr"/>
      <c r="AJ1230" t="inlineStr">
        <is>
          <t>Pa</t>
        </is>
      </c>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is>
          <t>110</t>
        </is>
      </c>
      <c r="AY1230" t="inlineStr"/>
      <c r="AZ1230" t="inlineStr"/>
      <c r="BA1230" t="inlineStr"/>
      <c r="BB1230" t="inlineStr">
        <is>
          <t>n</t>
        </is>
      </c>
      <c r="BC1230" t="n">
        <v>0</v>
      </c>
      <c r="BD1230" t="inlineStr"/>
      <c r="BE1230" t="inlineStr"/>
      <c r="BF1230" t="inlineStr"/>
      <c r="BG1230" t="inlineStr"/>
      <c r="BH1230" t="inlineStr"/>
      <c r="BI1230" t="inlineStr"/>
      <c r="BJ1230" t="inlineStr"/>
      <c r="BK1230" t="inlineStr">
        <is>
          <t>mit 6 weiteren HPg in einer Kassette, Makulatur der Deckel des Originaleinbandes beiliegend</t>
        </is>
      </c>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row>
    <row r="1231">
      <c r="A1231" t="b">
        <v>0</v>
      </c>
      <c r="B1231" t="n">
        <v>1123</v>
      </c>
      <c r="C1231" t="inlineStr">
        <is>
          <t>L-1532-156356422</t>
        </is>
      </c>
      <c r="D1231" t="inlineStr">
        <is>
          <t>994516029</t>
        </is>
      </c>
      <c r="E1231" t="inlineStr"/>
      <c r="F1231" t="inlineStr">
        <is>
          <t>https://portal.dnb.de/opac.htm?method=simpleSearch&amp;cqlMode=true&amp;query=idn%3D994516029</t>
        </is>
      </c>
      <c r="G1231" t="inlineStr">
        <is>
          <t>III 104, 32/a</t>
        </is>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n">
        <v>0</v>
      </c>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row>
    <row r="1232">
      <c r="A1232" t="b">
        <v>1</v>
      </c>
      <c r="B1232" t="n">
        <v>1058</v>
      </c>
      <c r="C1232" t="inlineStr">
        <is>
          <t>L-1543-315488204</t>
        </is>
      </c>
      <c r="D1232" t="inlineStr">
        <is>
          <t>1066957576</t>
        </is>
      </c>
      <c r="E1232" t="inlineStr">
        <is>
          <t>Aaf</t>
        </is>
      </c>
      <c r="F1232" t="inlineStr">
        <is>
          <t>https://portal.dnb.de/opac.htm?method=simpleSearch&amp;cqlMode=true&amp;query=idn%3D1066957576</t>
        </is>
      </c>
      <c r="G1232" t="inlineStr">
        <is>
          <t>III 104, 33</t>
        </is>
      </c>
      <c r="H1232" t="inlineStr">
        <is>
          <t>III 104, 33</t>
        </is>
      </c>
      <c r="I1232" t="inlineStr"/>
      <c r="J1232" t="inlineStr"/>
      <c r="K1232" t="inlineStr">
        <is>
          <t>bis 25 cm</t>
        </is>
      </c>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is>
          <t>x</t>
        </is>
      </c>
      <c r="AA1232" t="inlineStr">
        <is>
          <t>L</t>
        </is>
      </c>
      <c r="AB1232" t="inlineStr">
        <is>
          <t>x</t>
        </is>
      </c>
      <c r="AC1232" t="inlineStr"/>
      <c r="AD1232" t="inlineStr">
        <is>
          <t>h/E</t>
        </is>
      </c>
      <c r="AE1232" t="inlineStr"/>
      <c r="AF1232" t="inlineStr"/>
      <c r="AG1232" t="inlineStr"/>
      <c r="AH1232" t="inlineStr"/>
      <c r="AI1232" t="inlineStr"/>
      <c r="AJ1232" t="inlineStr">
        <is>
          <t>Pa</t>
        </is>
      </c>
      <c r="AK1232" t="inlineStr">
        <is>
          <t>x</t>
        </is>
      </c>
      <c r="AL1232" t="inlineStr"/>
      <c r="AM1232" t="inlineStr"/>
      <c r="AN1232" t="inlineStr"/>
      <c r="AO1232" t="inlineStr"/>
      <c r="AP1232" t="inlineStr"/>
      <c r="AQ1232" t="inlineStr"/>
      <c r="AR1232" t="inlineStr"/>
      <c r="AS1232" t="inlineStr"/>
      <c r="AT1232" t="inlineStr"/>
      <c r="AU1232" t="inlineStr"/>
      <c r="AV1232" t="inlineStr"/>
      <c r="AW1232" t="inlineStr"/>
      <c r="AX1232" t="inlineStr">
        <is>
          <t>80</t>
        </is>
      </c>
      <c r="AY1232" t="inlineStr"/>
      <c r="AZ1232" t="inlineStr"/>
      <c r="BA1232" t="inlineStr"/>
      <c r="BB1232" t="inlineStr">
        <is>
          <t>n</t>
        </is>
      </c>
      <c r="BC1232" t="n">
        <v>0</v>
      </c>
      <c r="BD1232" t="inlineStr"/>
      <c r="BE1232" t="inlineStr"/>
      <c r="BF1232" t="inlineStr"/>
      <c r="BG1232" t="inlineStr"/>
      <c r="BH1232" t="inlineStr"/>
      <c r="BI1232" t="inlineStr"/>
      <c r="BJ1232" t="inlineStr"/>
      <c r="BK1232" t="inlineStr"/>
      <c r="BL1232" t="inlineStr"/>
      <c r="BM1232" t="inlineStr">
        <is>
          <t>Buchschuh (hat Schließen)</t>
        </is>
      </c>
      <c r="BN1232" t="inlineStr"/>
      <c r="BO1232" t="inlineStr"/>
      <c r="BP1232" t="inlineStr"/>
      <c r="BQ1232" t="inlineStr"/>
      <c r="BR1232" t="inlineStr"/>
      <c r="BS1232" t="inlineStr"/>
      <c r="BT1232" t="inlineStr"/>
      <c r="BU1232" t="inlineStr"/>
      <c r="BV1232" t="inlineStr"/>
      <c r="BW1232" t="inlineStr"/>
      <c r="BX1232" t="inlineStr"/>
      <c r="BY1232" t="inlineStr"/>
      <c r="BZ1232" t="inlineStr"/>
      <c r="CA1232" t="inlineStr"/>
      <c r="CB1232" t="inlineStr"/>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row>
    <row r="1233">
      <c r="A1233" t="b">
        <v>1</v>
      </c>
      <c r="B1233" t="n">
        <v>1059</v>
      </c>
      <c r="C1233" t="inlineStr">
        <is>
          <t>L-1545-315332085</t>
        </is>
      </c>
      <c r="D1233" t="inlineStr">
        <is>
          <t>1066874271</t>
        </is>
      </c>
      <c r="E1233" t="inlineStr">
        <is>
          <t>Aaf</t>
        </is>
      </c>
      <c r="F1233" t="inlineStr">
        <is>
          <t>https://portal.dnb.de/opac.htm?method=simpleSearch&amp;cqlMode=true&amp;query=idn%3D1066874271</t>
        </is>
      </c>
      <c r="G1233" t="inlineStr">
        <is>
          <t>III 104, 34</t>
        </is>
      </c>
      <c r="H1233" t="inlineStr">
        <is>
          <t>III 104, 34</t>
        </is>
      </c>
      <c r="I1233" t="inlineStr"/>
      <c r="J1233" t="inlineStr"/>
      <c r="K1233" t="inlineStr">
        <is>
          <t>bis 25 cm</t>
        </is>
      </c>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is>
          <t>Pg</t>
        </is>
      </c>
      <c r="AB1233" t="inlineStr"/>
      <c r="AC1233" t="inlineStr"/>
      <c r="AD1233" t="inlineStr">
        <is>
          <t>h</t>
        </is>
      </c>
      <c r="AE1233" t="inlineStr"/>
      <c r="AF1233" t="inlineStr"/>
      <c r="AG1233" t="inlineStr"/>
      <c r="AH1233" t="inlineStr"/>
      <c r="AI1233" t="inlineStr"/>
      <c r="AJ1233" t="inlineStr">
        <is>
          <t>Pa</t>
        </is>
      </c>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is>
          <t>110</t>
        </is>
      </c>
      <c r="AY1233" t="inlineStr"/>
      <c r="AZ1233" t="inlineStr"/>
      <c r="BA1233" t="inlineStr"/>
      <c r="BB1233" t="inlineStr">
        <is>
          <t>n</t>
        </is>
      </c>
      <c r="BC1233" t="n">
        <v>0</v>
      </c>
      <c r="BD1233" t="inlineStr"/>
      <c r="BE1233" t="inlineStr"/>
      <c r="BF1233" t="inlineStr"/>
      <c r="BG1233" t="inlineStr"/>
      <c r="BH1233" t="inlineStr"/>
      <c r="BI1233" t="inlineStr"/>
      <c r="BJ1233" t="inlineStr"/>
      <c r="BK1233" t="inlineStr"/>
      <c r="BL1233" t="inlineStr"/>
      <c r="BM1233" t="inlineStr">
        <is>
          <t>Box (sperrt)</t>
        </is>
      </c>
      <c r="BN1233" t="inlineStr"/>
      <c r="BO1233" t="inlineStr"/>
      <c r="BP1233" t="inlineStr"/>
      <c r="BQ1233" t="inlineStr"/>
      <c r="BR1233" t="inlineStr"/>
      <c r="BS1233" t="inlineStr"/>
      <c r="BT1233" t="inlineStr"/>
      <c r="BU1233" t="inlineStr"/>
      <c r="BV1233" t="inlineStr"/>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row>
    <row r="1234">
      <c r="A1234" t="b">
        <v>1</v>
      </c>
      <c r="B1234" t="n">
        <v>1124</v>
      </c>
      <c r="C1234" t="inlineStr">
        <is>
          <t>L-1546-167638696</t>
        </is>
      </c>
      <c r="D1234" t="inlineStr">
        <is>
          <t>999165380</t>
        </is>
      </c>
      <c r="E1234" t="inlineStr">
        <is>
          <t>Aal</t>
        </is>
      </c>
      <c r="F1234" t="inlineStr">
        <is>
          <t>https://portal.dnb.de/opac.htm?method=simpleSearch&amp;cqlMode=true&amp;query=idn%3D999165380</t>
        </is>
      </c>
      <c r="G1234" t="inlineStr">
        <is>
          <t>III 104, 34 a</t>
        </is>
      </c>
      <c r="H1234" t="inlineStr">
        <is>
          <t>III 104, 34a</t>
        </is>
      </c>
      <c r="I1234" t="inlineStr"/>
      <c r="J1234" t="inlineStr"/>
      <c r="K1234" t="inlineStr">
        <is>
          <t>bis 25 cm</t>
        </is>
      </c>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is>
          <t>HPg</t>
        </is>
      </c>
      <c r="AB1234" t="inlineStr"/>
      <c r="AC1234" t="inlineStr"/>
      <c r="AD1234" t="inlineStr">
        <is>
          <t>h/E</t>
        </is>
      </c>
      <c r="AE1234" t="inlineStr"/>
      <c r="AF1234" t="inlineStr"/>
      <c r="AG1234" t="inlineStr"/>
      <c r="AH1234" t="inlineStr"/>
      <c r="AI1234" t="inlineStr"/>
      <c r="AJ1234" t="inlineStr">
        <is>
          <t>Pa</t>
        </is>
      </c>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is>
          <t>110</t>
        </is>
      </c>
      <c r="AY1234" t="inlineStr"/>
      <c r="AZ1234" t="inlineStr"/>
      <c r="BA1234" t="inlineStr"/>
      <c r="BB1234" t="inlineStr">
        <is>
          <t>n</t>
        </is>
      </c>
      <c r="BC1234" t="n">
        <v>0</v>
      </c>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c r="BZ1234" t="inlineStr"/>
      <c r="CA1234" t="inlineStr"/>
      <c r="CB1234" t="inlineStr"/>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row>
    <row r="1235">
      <c r="A1235" t="b">
        <v>1</v>
      </c>
      <c r="B1235" t="n">
        <v>1125</v>
      </c>
      <c r="C1235" t="inlineStr">
        <is>
          <t>L-1546-16763013X</t>
        </is>
      </c>
      <c r="D1235" t="inlineStr">
        <is>
          <t>999156691</t>
        </is>
      </c>
      <c r="E1235" t="inlineStr">
        <is>
          <t>Aal</t>
        </is>
      </c>
      <c r="F1235" t="inlineStr">
        <is>
          <t>https://portal.dnb.de/opac.htm?method=simpleSearch&amp;cqlMode=true&amp;query=idn%3D999156691</t>
        </is>
      </c>
      <c r="G1235" t="inlineStr">
        <is>
          <t>III 104, 34 b</t>
        </is>
      </c>
      <c r="H1235" t="inlineStr">
        <is>
          <t>III 104, 34b</t>
        </is>
      </c>
      <c r="I1235" t="inlineStr"/>
      <c r="J1235" t="inlineStr"/>
      <c r="K1235" t="inlineStr">
        <is>
          <t>bis 25 cm</t>
        </is>
      </c>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is>
          <t>HPg</t>
        </is>
      </c>
      <c r="AB1235" t="inlineStr"/>
      <c r="AC1235" t="inlineStr"/>
      <c r="AD1235" t="inlineStr">
        <is>
          <t>h/E</t>
        </is>
      </c>
      <c r="AE1235" t="inlineStr"/>
      <c r="AF1235" t="inlineStr"/>
      <c r="AG1235" t="inlineStr"/>
      <c r="AH1235" t="inlineStr"/>
      <c r="AI1235" t="inlineStr"/>
      <c r="AJ1235" t="inlineStr">
        <is>
          <t>Pa</t>
        </is>
      </c>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is>
          <t>110</t>
        </is>
      </c>
      <c r="AY1235" t="inlineStr"/>
      <c r="AZ1235" t="inlineStr">
        <is>
          <t>x</t>
        </is>
      </c>
      <c r="BA1235" t="inlineStr">
        <is>
          <t>x</t>
        </is>
      </c>
      <c r="BB1235" t="inlineStr">
        <is>
          <t>n</t>
        </is>
      </c>
      <c r="BC1235" t="n">
        <v>0</v>
      </c>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row>
    <row r="1236">
      <c r="A1236" t="b">
        <v>1</v>
      </c>
      <c r="B1236" t="n">
        <v>1060</v>
      </c>
      <c r="C1236" t="inlineStr">
        <is>
          <t>L-1535-315492155</t>
        </is>
      </c>
      <c r="D1236" t="inlineStr">
        <is>
          <t>1066961751</t>
        </is>
      </c>
      <c r="E1236" t="inlineStr">
        <is>
          <t>Aaf</t>
        </is>
      </c>
      <c r="F1236" t="inlineStr">
        <is>
          <t>https://portal.dnb.de/opac.htm?method=simpleSearch&amp;cqlMode=true&amp;query=idn%3D1066961751</t>
        </is>
      </c>
      <c r="G1236" t="inlineStr">
        <is>
          <t>III 104, 35</t>
        </is>
      </c>
      <c r="H1236" t="inlineStr">
        <is>
          <t>III 104, 35</t>
        </is>
      </c>
      <c r="I1236" t="inlineStr"/>
      <c r="J1236" t="inlineStr"/>
      <c r="K1236" t="inlineStr">
        <is>
          <t>bis 25 cm</t>
        </is>
      </c>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is>
          <t>x</t>
        </is>
      </c>
      <c r="AA1236" t="inlineStr">
        <is>
          <t>HPg</t>
        </is>
      </c>
      <c r="AB1236" t="inlineStr"/>
      <c r="AC1236" t="inlineStr"/>
      <c r="AD1236" t="inlineStr">
        <is>
          <t>h/E</t>
        </is>
      </c>
      <c r="AE1236" t="inlineStr"/>
      <c r="AF1236" t="inlineStr"/>
      <c r="AG1236" t="inlineStr"/>
      <c r="AH1236" t="inlineStr"/>
      <c r="AI1236" t="inlineStr"/>
      <c r="AJ1236" t="inlineStr">
        <is>
          <t>Pa</t>
        </is>
      </c>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is>
          <t>110</t>
        </is>
      </c>
      <c r="AY1236" t="inlineStr"/>
      <c r="AZ1236" t="inlineStr"/>
      <c r="BA1236" t="inlineStr"/>
      <c r="BB1236" t="inlineStr">
        <is>
          <t>n</t>
        </is>
      </c>
      <c r="BC1236" t="n">
        <v>0</v>
      </c>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row>
    <row r="1237">
      <c r="A1237" t="b">
        <v>1</v>
      </c>
      <c r="B1237" t="n">
        <v>1126</v>
      </c>
      <c r="C1237" t="inlineStr">
        <is>
          <t>L-1530-167206249</t>
        </is>
      </c>
      <c r="D1237" t="inlineStr">
        <is>
          <t>998922110</t>
        </is>
      </c>
      <c r="E1237" t="inlineStr">
        <is>
          <t>Aal</t>
        </is>
      </c>
      <c r="F1237" t="inlineStr">
        <is>
          <t>https://portal.dnb.de/opac.htm?method=simpleSearch&amp;cqlMode=true&amp;query=idn%3D998922110</t>
        </is>
      </c>
      <c r="G1237" t="inlineStr">
        <is>
          <t>III 104, 35 a</t>
        </is>
      </c>
      <c r="H1237" t="inlineStr">
        <is>
          <t>III 104, 35a</t>
        </is>
      </c>
      <c r="I1237" t="inlineStr"/>
      <c r="J1237" t="inlineStr"/>
      <c r="K1237" t="inlineStr">
        <is>
          <t>bis 25 cm</t>
        </is>
      </c>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is>
          <t>HPg</t>
        </is>
      </c>
      <c r="AB1237" t="inlineStr"/>
      <c r="AC1237" t="inlineStr">
        <is>
          <t>x</t>
        </is>
      </c>
      <c r="AD1237" t="inlineStr">
        <is>
          <t>h/E</t>
        </is>
      </c>
      <c r="AE1237" t="inlineStr"/>
      <c r="AF1237" t="inlineStr"/>
      <c r="AG1237" t="inlineStr"/>
      <c r="AH1237" t="inlineStr"/>
      <c r="AI1237" t="inlineStr"/>
      <c r="AJ1237" t="inlineStr">
        <is>
          <t>Pa</t>
        </is>
      </c>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is>
          <t>110</t>
        </is>
      </c>
      <c r="AY1237" t="inlineStr"/>
      <c r="AZ1237" t="inlineStr"/>
      <c r="BA1237" t="inlineStr"/>
      <c r="BB1237" t="inlineStr">
        <is>
          <t>n</t>
        </is>
      </c>
      <c r="BC1237" t="n">
        <v>0</v>
      </c>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row>
    <row r="1238">
      <c r="A1238" t="b">
        <v>1</v>
      </c>
      <c r="B1238" t="n">
        <v>1061</v>
      </c>
      <c r="C1238" t="inlineStr">
        <is>
          <t>L-1548-315487852</t>
        </is>
      </c>
      <c r="D1238" t="inlineStr">
        <is>
          <t>1066957223</t>
        </is>
      </c>
      <c r="E1238" t="inlineStr">
        <is>
          <t>Aaf</t>
        </is>
      </c>
      <c r="F1238" t="inlineStr">
        <is>
          <t>https://portal.dnb.de/opac.htm?method=simpleSearch&amp;cqlMode=true&amp;query=idn%3D1066957223</t>
        </is>
      </c>
      <c r="G1238" t="inlineStr">
        <is>
          <t>III 104, 36</t>
        </is>
      </c>
      <c r="H1238" t="inlineStr">
        <is>
          <t>III 104, 36</t>
        </is>
      </c>
      <c r="I1238" t="inlineStr"/>
      <c r="J1238" t="inlineStr"/>
      <c r="K1238" t="inlineStr">
        <is>
          <t>bis 25 cm</t>
        </is>
      </c>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is>
          <t>x</t>
        </is>
      </c>
      <c r="AA1238" t="inlineStr">
        <is>
          <t>G</t>
        </is>
      </c>
      <c r="AB1238" t="inlineStr">
        <is>
          <t>x</t>
        </is>
      </c>
      <c r="AC1238" t="inlineStr"/>
      <c r="AD1238" t="inlineStr">
        <is>
          <t>h/E</t>
        </is>
      </c>
      <c r="AE1238" t="inlineStr"/>
      <c r="AF1238" t="inlineStr"/>
      <c r="AG1238" t="inlineStr"/>
      <c r="AH1238" t="inlineStr"/>
      <c r="AI1238" t="inlineStr"/>
      <c r="AJ1238" t="inlineStr">
        <is>
          <t>Pa</t>
        </is>
      </c>
      <c r="AK1238" t="inlineStr"/>
      <c r="AL1238" t="inlineStr"/>
      <c r="AM1238" t="inlineStr"/>
      <c r="AN1238" t="inlineStr"/>
      <c r="AO1238" t="inlineStr"/>
      <c r="AP1238" t="inlineStr"/>
      <c r="AQ1238" t="inlineStr"/>
      <c r="AR1238" t="inlineStr"/>
      <c r="AS1238" t="inlineStr"/>
      <c r="AT1238" t="inlineStr"/>
      <c r="AU1238" t="inlineStr"/>
      <c r="AV1238" t="n">
        <v>2</v>
      </c>
      <c r="AW1238" t="inlineStr"/>
      <c r="AX1238" t="inlineStr">
        <is>
          <t>110</t>
        </is>
      </c>
      <c r="AY1238" t="inlineStr"/>
      <c r="AZ1238" t="inlineStr"/>
      <c r="BA1238" t="inlineStr"/>
      <c r="BB1238" t="inlineStr">
        <is>
          <t>n</t>
        </is>
      </c>
      <c r="BC1238" t="n">
        <v>0</v>
      </c>
      <c r="BD1238" t="inlineStr"/>
      <c r="BE1238" t="inlineStr"/>
      <c r="BF1238" t="inlineStr"/>
      <c r="BG1238" t="inlineStr"/>
      <c r="BH1238" t="inlineStr"/>
      <c r="BI1238" t="inlineStr"/>
      <c r="BJ1238" t="inlineStr"/>
      <c r="BK1238" t="inlineStr"/>
      <c r="BL1238" t="inlineStr">
        <is>
          <t>x 110</t>
        </is>
      </c>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row>
    <row r="1239">
      <c r="A1239" t="b">
        <v>1</v>
      </c>
      <c r="B1239" t="n">
        <v>1062</v>
      </c>
      <c r="C1239" t="inlineStr">
        <is>
          <t>L-1522-315489073</t>
        </is>
      </c>
      <c r="D1239" t="inlineStr">
        <is>
          <t>1066958459</t>
        </is>
      </c>
      <c r="E1239" t="inlineStr">
        <is>
          <t>Aaf</t>
        </is>
      </c>
      <c r="F1239" t="inlineStr">
        <is>
          <t>https://portal.dnb.de/opac.htm?method=simpleSearch&amp;cqlMode=true&amp;query=idn%3D1066958459</t>
        </is>
      </c>
      <c r="G1239" t="inlineStr">
        <is>
          <t>III 104, 37</t>
        </is>
      </c>
      <c r="H1239" t="inlineStr">
        <is>
          <t>III 104, 37</t>
        </is>
      </c>
      <c r="I1239" t="inlineStr"/>
      <c r="J1239" t="inlineStr"/>
      <c r="K1239" t="inlineStr">
        <is>
          <t>bis 25 cm</t>
        </is>
      </c>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is>
          <t>Pa</t>
        </is>
      </c>
      <c r="AB1239" t="inlineStr"/>
      <c r="AC1239" t="inlineStr"/>
      <c r="AD1239" t="inlineStr">
        <is>
          <t>h/E</t>
        </is>
      </c>
      <c r="AE1239" t="inlineStr"/>
      <c r="AF1239" t="inlineStr"/>
      <c r="AG1239" t="inlineStr"/>
      <c r="AH1239" t="inlineStr"/>
      <c r="AI1239" t="inlineStr"/>
      <c r="AJ1239" t="inlineStr">
        <is>
          <t>Pa</t>
        </is>
      </c>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is>
          <t>110</t>
        </is>
      </c>
      <c r="AY1239" t="inlineStr"/>
      <c r="AZ1239" t="inlineStr"/>
      <c r="BA1239" t="inlineStr"/>
      <c r="BB1239" t="inlineStr">
        <is>
          <t>n</t>
        </is>
      </c>
      <c r="BC1239" t="n">
        <v>0</v>
      </c>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c r="BZ1239" t="inlineStr"/>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row>
    <row r="1240">
      <c r="A1240" t="b">
        <v>1</v>
      </c>
      <c r="B1240" t="n">
        <v>1127</v>
      </c>
      <c r="C1240" t="inlineStr">
        <is>
          <t>L-1522-175547769</t>
        </is>
      </c>
      <c r="D1240" t="inlineStr">
        <is>
          <t>1001771508</t>
        </is>
      </c>
      <c r="E1240" t="inlineStr">
        <is>
          <t>Aal</t>
        </is>
      </c>
      <c r="F1240" t="inlineStr">
        <is>
          <t>https://portal.dnb.de/opac.htm?method=simpleSearch&amp;cqlMode=true&amp;query=idn%3D1001771508</t>
        </is>
      </c>
      <c r="G1240" t="inlineStr">
        <is>
          <t>III 104, 37 a</t>
        </is>
      </c>
      <c r="H1240" t="inlineStr">
        <is>
          <t>III 104, 37a</t>
        </is>
      </c>
      <c r="I1240" t="inlineStr"/>
      <c r="J1240" t="inlineStr"/>
      <c r="K1240" t="inlineStr">
        <is>
          <t>bis 25 cm</t>
        </is>
      </c>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is>
          <t>HPg</t>
        </is>
      </c>
      <c r="AB1240" t="inlineStr"/>
      <c r="AC1240" t="inlineStr"/>
      <c r="AD1240" t="inlineStr">
        <is>
          <t>h/E</t>
        </is>
      </c>
      <c r="AE1240" t="inlineStr"/>
      <c r="AF1240" t="inlineStr"/>
      <c r="AG1240" t="inlineStr"/>
      <c r="AH1240" t="inlineStr"/>
      <c r="AI1240" t="inlineStr"/>
      <c r="AJ1240" t="inlineStr">
        <is>
          <t>Pa</t>
        </is>
      </c>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is>
          <t>110</t>
        </is>
      </c>
      <c r="AY1240" t="inlineStr"/>
      <c r="AZ1240" t="inlineStr">
        <is>
          <t>x</t>
        </is>
      </c>
      <c r="BA1240" t="inlineStr">
        <is>
          <t>x</t>
        </is>
      </c>
      <c r="BB1240" t="inlineStr">
        <is>
          <t>n</t>
        </is>
      </c>
      <c r="BC1240" t="n">
        <v>0</v>
      </c>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row>
    <row r="1241">
      <c r="A1241" t="b">
        <v>1</v>
      </c>
      <c r="B1241" t="n">
        <v>1128</v>
      </c>
      <c r="C1241" t="inlineStr">
        <is>
          <t>L-1533-153916281</t>
        </is>
      </c>
      <c r="D1241" t="inlineStr">
        <is>
          <t>993862357</t>
        </is>
      </c>
      <c r="E1241" t="inlineStr">
        <is>
          <t>Aal</t>
        </is>
      </c>
      <c r="F1241" t="inlineStr">
        <is>
          <t>https://portal.dnb.de/opac.htm?method=simpleSearch&amp;cqlMode=true&amp;query=idn%3D993862357</t>
        </is>
      </c>
      <c r="G1241" t="inlineStr">
        <is>
          <t>III 104, 37 b</t>
        </is>
      </c>
      <c r="H1241" t="inlineStr">
        <is>
          <t>III 104, 37 b</t>
        </is>
      </c>
      <c r="I1241" t="inlineStr"/>
      <c r="J1241" t="inlineStr"/>
      <c r="K1241" t="inlineStr">
        <is>
          <t>bis 25 cm</t>
        </is>
      </c>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is>
          <t>HPg</t>
        </is>
      </c>
      <c r="AB1241" t="inlineStr"/>
      <c r="AC1241" t="inlineStr"/>
      <c r="AD1241" t="inlineStr">
        <is>
          <t>h/E</t>
        </is>
      </c>
      <c r="AE1241" t="inlineStr"/>
      <c r="AF1241" t="inlineStr"/>
      <c r="AG1241" t="inlineStr"/>
      <c r="AH1241" t="inlineStr"/>
      <c r="AI1241" t="inlineStr"/>
      <c r="AJ1241" t="inlineStr">
        <is>
          <t>Pa</t>
        </is>
      </c>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is>
          <t>110</t>
        </is>
      </c>
      <c r="AY1241" t="inlineStr"/>
      <c r="AZ1241" t="inlineStr">
        <is>
          <t>x</t>
        </is>
      </c>
      <c r="BA1241" t="inlineStr">
        <is>
          <t>x</t>
        </is>
      </c>
      <c r="BB1241" t="inlineStr">
        <is>
          <t>n</t>
        </is>
      </c>
      <c r="BC1241" t="n">
        <v>0</v>
      </c>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row>
    <row r="1242">
      <c r="A1242" t="b">
        <v>1</v>
      </c>
      <c r="B1242" t="n">
        <v>1129</v>
      </c>
      <c r="C1242" t="inlineStr">
        <is>
          <t>L-1535-16710943X</t>
        </is>
      </c>
      <c r="D1242" t="inlineStr">
        <is>
          <t>998886203</t>
        </is>
      </c>
      <c r="E1242" t="inlineStr">
        <is>
          <t>Aal</t>
        </is>
      </c>
      <c r="F1242" t="inlineStr">
        <is>
          <t>https://portal.dnb.de/opac.htm?method=simpleSearch&amp;cqlMode=true&amp;query=idn%3D998886203</t>
        </is>
      </c>
      <c r="G1242" t="inlineStr">
        <is>
          <t>III 104, 37 c</t>
        </is>
      </c>
      <c r="H1242" t="inlineStr">
        <is>
          <t>III 104, 37 c</t>
        </is>
      </c>
      <c r="I1242" t="inlineStr"/>
      <c r="J1242" t="inlineStr"/>
      <c r="K1242" t="inlineStr">
        <is>
          <t>bis 25 cm</t>
        </is>
      </c>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is>
          <t>HPg</t>
        </is>
      </c>
      <c r="AB1242" t="inlineStr"/>
      <c r="AC1242" t="inlineStr">
        <is>
          <t>x</t>
        </is>
      </c>
      <c r="AD1242" t="inlineStr">
        <is>
          <t>h/E</t>
        </is>
      </c>
      <c r="AE1242" t="inlineStr"/>
      <c r="AF1242" t="inlineStr"/>
      <c r="AG1242" t="inlineStr"/>
      <c r="AH1242" t="inlineStr"/>
      <c r="AI1242" t="inlineStr"/>
      <c r="AJ1242" t="inlineStr">
        <is>
          <t>Pa</t>
        </is>
      </c>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is>
          <t>110</t>
        </is>
      </c>
      <c r="AY1242" t="inlineStr"/>
      <c r="AZ1242" t="inlineStr">
        <is>
          <t>x</t>
        </is>
      </c>
      <c r="BA1242" t="inlineStr">
        <is>
          <t>x</t>
        </is>
      </c>
      <c r="BB1242" t="inlineStr">
        <is>
          <t>n</t>
        </is>
      </c>
      <c r="BC1242" t="n">
        <v>0</v>
      </c>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row>
    <row r="1243">
      <c r="A1243" t="b">
        <v>1</v>
      </c>
      <c r="B1243" t="n">
        <v>1130</v>
      </c>
      <c r="C1243" t="inlineStr">
        <is>
          <t>L-1538-167685309</t>
        </is>
      </c>
      <c r="D1243" t="inlineStr">
        <is>
          <t>999178695</t>
        </is>
      </c>
      <c r="E1243" t="inlineStr">
        <is>
          <t>Aal</t>
        </is>
      </c>
      <c r="F1243" t="inlineStr">
        <is>
          <t>https://portal.dnb.de/opac.htm?method=simpleSearch&amp;cqlMode=true&amp;query=idn%3D999178695</t>
        </is>
      </c>
      <c r="G1243" t="inlineStr">
        <is>
          <t>III 104, 37 d</t>
        </is>
      </c>
      <c r="H1243" t="inlineStr">
        <is>
          <t>III 104, 37d</t>
        </is>
      </c>
      <c r="I1243" t="inlineStr"/>
      <c r="J1243" t="inlineStr"/>
      <c r="K1243" t="inlineStr">
        <is>
          <t>bis 25 cm</t>
        </is>
      </c>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is>
          <t>HPg</t>
        </is>
      </c>
      <c r="AB1243" t="inlineStr"/>
      <c r="AC1243" t="inlineStr">
        <is>
          <t>x</t>
        </is>
      </c>
      <c r="AD1243" t="inlineStr">
        <is>
          <t>h/E</t>
        </is>
      </c>
      <c r="AE1243" t="inlineStr"/>
      <c r="AF1243" t="inlineStr"/>
      <c r="AG1243" t="inlineStr"/>
      <c r="AH1243" t="inlineStr"/>
      <c r="AI1243" t="inlineStr"/>
      <c r="AJ1243" t="inlineStr">
        <is>
          <t>Pa</t>
        </is>
      </c>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is>
          <t>110</t>
        </is>
      </c>
      <c r="AY1243" t="inlineStr"/>
      <c r="AZ1243" t="inlineStr">
        <is>
          <t>x</t>
        </is>
      </c>
      <c r="BA1243" t="inlineStr">
        <is>
          <t>x</t>
        </is>
      </c>
      <c r="BB1243" t="inlineStr">
        <is>
          <t>n</t>
        </is>
      </c>
      <c r="BC1243" t="n">
        <v>0</v>
      </c>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row>
    <row r="1244">
      <c r="A1244" t="b">
        <v>1</v>
      </c>
      <c r="B1244" t="n">
        <v>1131</v>
      </c>
      <c r="C1244" t="inlineStr">
        <is>
          <t>L-1540-154381578</t>
        </is>
      </c>
      <c r="D1244" t="inlineStr">
        <is>
          <t>99405288X</t>
        </is>
      </c>
      <c r="E1244" t="inlineStr">
        <is>
          <t>Aal</t>
        </is>
      </c>
      <c r="F1244" t="inlineStr">
        <is>
          <t>https://portal.dnb.de/opac.htm?method=simpleSearch&amp;cqlMode=true&amp;query=idn%3D99405288X</t>
        </is>
      </c>
      <c r="G1244" t="inlineStr">
        <is>
          <t>III 104, 37 e</t>
        </is>
      </c>
      <c r="H1244" t="inlineStr">
        <is>
          <t>III 104, 37 e</t>
        </is>
      </c>
      <c r="I1244" t="inlineStr"/>
      <c r="J1244" t="inlineStr"/>
      <c r="K1244" t="inlineStr">
        <is>
          <t>bis 25 cm</t>
        </is>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is>
          <t>HPg</t>
        </is>
      </c>
      <c r="AB1244" t="inlineStr"/>
      <c r="AC1244" t="inlineStr">
        <is>
          <t>x</t>
        </is>
      </c>
      <c r="AD1244" t="inlineStr">
        <is>
          <t>h/E</t>
        </is>
      </c>
      <c r="AE1244" t="inlineStr"/>
      <c r="AF1244" t="inlineStr"/>
      <c r="AG1244" t="inlineStr"/>
      <c r="AH1244" t="inlineStr"/>
      <c r="AI1244" t="inlineStr"/>
      <c r="AJ1244" t="inlineStr">
        <is>
          <t>Pa</t>
        </is>
      </c>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is>
          <t>110</t>
        </is>
      </c>
      <c r="AY1244" t="inlineStr"/>
      <c r="AZ1244" t="inlineStr">
        <is>
          <t>x</t>
        </is>
      </c>
      <c r="BA1244" t="inlineStr">
        <is>
          <t>x</t>
        </is>
      </c>
      <c r="BB1244" t="inlineStr">
        <is>
          <t>n</t>
        </is>
      </c>
      <c r="BC1244" t="n">
        <v>0</v>
      </c>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row>
    <row r="1245">
      <c r="A1245" t="b">
        <v>1</v>
      </c>
      <c r="B1245" t="n">
        <v>1132</v>
      </c>
      <c r="C1245" t="inlineStr">
        <is>
          <t>L-1536-163195579</t>
        </is>
      </c>
      <c r="D1245" t="inlineStr">
        <is>
          <t>997002131</t>
        </is>
      </c>
      <c r="E1245" t="inlineStr">
        <is>
          <t>Aal</t>
        </is>
      </c>
      <c r="F1245" t="inlineStr">
        <is>
          <t>https://portal.dnb.de/opac.htm?method=simpleSearch&amp;cqlMode=true&amp;query=idn%3D997002131</t>
        </is>
      </c>
      <c r="G1245" t="inlineStr">
        <is>
          <t>III 104, 37 f</t>
        </is>
      </c>
      <c r="H1245" t="inlineStr">
        <is>
          <t>III 104, 37f</t>
        </is>
      </c>
      <c r="I1245" t="inlineStr"/>
      <c r="J1245" t="inlineStr"/>
      <c r="K1245" t="inlineStr">
        <is>
          <t>bis 25 cm</t>
        </is>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is>
          <t>HPg</t>
        </is>
      </c>
      <c r="AB1245" t="inlineStr"/>
      <c r="AC1245" t="inlineStr">
        <is>
          <t>x</t>
        </is>
      </c>
      <c r="AD1245" t="inlineStr">
        <is>
          <t>h/E</t>
        </is>
      </c>
      <c r="AE1245" t="inlineStr"/>
      <c r="AF1245" t="inlineStr"/>
      <c r="AG1245" t="inlineStr"/>
      <c r="AH1245" t="inlineStr"/>
      <c r="AI1245" t="inlineStr"/>
      <c r="AJ1245" t="inlineStr">
        <is>
          <t>Pa</t>
        </is>
      </c>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is>
          <t>110</t>
        </is>
      </c>
      <c r="AY1245" t="inlineStr"/>
      <c r="AZ1245" t="inlineStr">
        <is>
          <t>x</t>
        </is>
      </c>
      <c r="BA1245" t="inlineStr">
        <is>
          <t>x</t>
        </is>
      </c>
      <c r="BB1245" t="inlineStr">
        <is>
          <t>n</t>
        </is>
      </c>
      <c r="BC1245" t="n">
        <v>0</v>
      </c>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row>
    <row r="1246">
      <c r="A1246" t="b">
        <v>1</v>
      </c>
      <c r="B1246" t="n">
        <v>1133</v>
      </c>
      <c r="C1246" t="inlineStr">
        <is>
          <t>L-1542-167110535</t>
        </is>
      </c>
      <c r="D1246" t="inlineStr">
        <is>
          <t>998887307</t>
        </is>
      </c>
      <c r="E1246" t="inlineStr">
        <is>
          <t>Aal</t>
        </is>
      </c>
      <c r="F1246" t="inlineStr">
        <is>
          <t>https://portal.dnb.de/opac.htm?method=simpleSearch&amp;cqlMode=true&amp;query=idn%3D998887307</t>
        </is>
      </c>
      <c r="G1246" t="inlineStr">
        <is>
          <t>III 104, 37 g</t>
        </is>
      </c>
      <c r="H1246" t="inlineStr">
        <is>
          <t>III 104, 37g</t>
        </is>
      </c>
      <c r="I1246" t="inlineStr"/>
      <c r="J1246" t="inlineStr"/>
      <c r="K1246" t="inlineStr">
        <is>
          <t>bis 25 cm</t>
        </is>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is>
          <t>HPg</t>
        </is>
      </c>
      <c r="AB1246" t="inlineStr"/>
      <c r="AC1246" t="inlineStr"/>
      <c r="AD1246" t="inlineStr">
        <is>
          <t>h/E</t>
        </is>
      </c>
      <c r="AE1246" t="inlineStr"/>
      <c r="AF1246" t="inlineStr"/>
      <c r="AG1246" t="inlineStr"/>
      <c r="AH1246" t="inlineStr"/>
      <c r="AI1246" t="inlineStr"/>
      <c r="AJ1246" t="inlineStr">
        <is>
          <t>Pa</t>
        </is>
      </c>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is>
          <t>110</t>
        </is>
      </c>
      <c r="AY1246" t="inlineStr"/>
      <c r="AZ1246" t="inlineStr"/>
      <c r="BA1246" t="inlineStr"/>
      <c r="BB1246" t="inlineStr">
        <is>
          <t>n</t>
        </is>
      </c>
      <c r="BC1246" t="n">
        <v>0</v>
      </c>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row>
    <row r="1247">
      <c r="A1247" t="b">
        <v>1</v>
      </c>
      <c r="B1247" t="n">
        <v>1134</v>
      </c>
      <c r="C1247" t="inlineStr">
        <is>
          <t>L-2006-318808</t>
        </is>
      </c>
      <c r="D1247" t="inlineStr">
        <is>
          <t>981293468</t>
        </is>
      </c>
      <c r="E1247" t="inlineStr">
        <is>
          <t>Aa</t>
        </is>
      </c>
      <c r="F1247" t="inlineStr">
        <is>
          <t>https://portal.dnb.de/opac.htm?method=simpleSearch&amp;cqlMode=true&amp;query=idn%3D981293468</t>
        </is>
      </c>
      <c r="G1247" t="inlineStr">
        <is>
          <t>III 104, 37 h</t>
        </is>
      </c>
      <c r="H1247" t="inlineStr">
        <is>
          <t>III 104, 37 h</t>
        </is>
      </c>
      <c r="I1247" t="inlineStr"/>
      <c r="J1247" t="inlineStr"/>
      <c r="K1247" t="inlineStr">
        <is>
          <t>bis 25 cm</t>
        </is>
      </c>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is>
          <t>Br</t>
        </is>
      </c>
      <c r="AB1247" t="inlineStr"/>
      <c r="AC1247" t="inlineStr"/>
      <c r="AD1247" t="inlineStr">
        <is>
          <t>f</t>
        </is>
      </c>
      <c r="AE1247" t="inlineStr"/>
      <c r="AF1247" t="inlineStr"/>
      <c r="AG1247" t="inlineStr"/>
      <c r="AH1247" t="inlineStr"/>
      <c r="AI1247" t="inlineStr"/>
      <c r="AJ1247" t="inlineStr">
        <is>
          <t>Pa</t>
        </is>
      </c>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is>
          <t>nur 110</t>
        </is>
      </c>
      <c r="AY1247" t="inlineStr"/>
      <c r="AZ1247" t="inlineStr"/>
      <c r="BA1247" t="inlineStr"/>
      <c r="BB1247" t="inlineStr">
        <is>
          <t>n</t>
        </is>
      </c>
      <c r="BC1247" t="n">
        <v>0</v>
      </c>
      <c r="BD1247" t="inlineStr"/>
      <c r="BE1247" t="inlineStr"/>
      <c r="BF1247" t="inlineStr"/>
      <c r="BG1247" t="inlineStr"/>
      <c r="BH1247" t="inlineStr">
        <is>
          <t>x</t>
        </is>
      </c>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row>
    <row r="1248">
      <c r="A1248" t="b">
        <v>1</v>
      </c>
      <c r="B1248" t="n">
        <v>1063</v>
      </c>
      <c r="C1248" t="inlineStr">
        <is>
          <t>L-1523-315493569</t>
        </is>
      </c>
      <c r="D1248" t="inlineStr">
        <is>
          <t>1066963304</t>
        </is>
      </c>
      <c r="E1248" t="inlineStr">
        <is>
          <t>AaB</t>
        </is>
      </c>
      <c r="F1248" t="inlineStr">
        <is>
          <t>https://portal.dnb.de/opac.htm?method=simpleSearch&amp;cqlMode=true&amp;query=idn%3D1066963304</t>
        </is>
      </c>
      <c r="G1248" t="inlineStr">
        <is>
          <t>III 104, 38</t>
        </is>
      </c>
      <c r="H1248" t="inlineStr">
        <is>
          <t>III 104, 38</t>
        </is>
      </c>
      <c r="I1248" t="inlineStr"/>
      <c r="J1248" t="inlineStr"/>
      <c r="K1248" t="inlineStr">
        <is>
          <t>bis 25 cm</t>
        </is>
      </c>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is>
          <t>Pg</t>
        </is>
      </c>
      <c r="AB1248" t="inlineStr">
        <is>
          <t>x</t>
        </is>
      </c>
      <c r="AC1248" t="inlineStr"/>
      <c r="AD1248" t="inlineStr">
        <is>
          <t>h/E</t>
        </is>
      </c>
      <c r="AE1248" t="inlineStr"/>
      <c r="AF1248" t="inlineStr"/>
      <c r="AG1248" t="inlineStr"/>
      <c r="AH1248" t="inlineStr"/>
      <c r="AI1248" t="inlineStr"/>
      <c r="AJ1248" t="inlineStr">
        <is>
          <t>Pa</t>
        </is>
      </c>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is>
          <t>110</t>
        </is>
      </c>
      <c r="AY1248" t="inlineStr"/>
      <c r="AZ1248" t="inlineStr"/>
      <c r="BA1248" t="inlineStr"/>
      <c r="BB1248" t="inlineStr">
        <is>
          <t>n</t>
        </is>
      </c>
      <c r="BC1248" t="n">
        <v>0</v>
      </c>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row>
    <row r="1249">
      <c r="A1249" t="b">
        <v>0</v>
      </c>
      <c r="B1249" t="n">
        <v>1064</v>
      </c>
      <c r="C1249" t="inlineStr">
        <is>
          <t>L-1524-315308095</t>
        </is>
      </c>
      <c r="D1249" t="inlineStr">
        <is>
          <t>106684903X</t>
        </is>
      </c>
      <c r="E1249" t="inlineStr"/>
      <c r="F1249" t="inlineStr">
        <is>
          <t>https://portal.dnb.de/opac.htm?method=simpleSearch&amp;cqlMode=true&amp;query=idn%3D106684903X</t>
        </is>
      </c>
      <c r="G1249" t="inlineStr">
        <is>
          <t>III 104, 39</t>
        </is>
      </c>
      <c r="H1249" t="inlineStr"/>
      <c r="I1249" t="inlineStr"/>
      <c r="J1249" t="inlineStr"/>
      <c r="K1249" t="inlineStr">
        <is>
          <t>bis 25 cm</t>
        </is>
      </c>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is>
          <t>L</t>
        </is>
      </c>
      <c r="AB1249" t="inlineStr">
        <is>
          <t>x</t>
        </is>
      </c>
      <c r="AC1249" t="inlineStr"/>
      <c r="AD1249" t="inlineStr">
        <is>
          <t>h/E</t>
        </is>
      </c>
      <c r="AE1249" t="inlineStr"/>
      <c r="AF1249" t="inlineStr"/>
      <c r="AG1249" t="inlineStr"/>
      <c r="AH1249" t="inlineStr"/>
      <c r="AI1249" t="inlineStr"/>
      <c r="AJ1249" t="inlineStr">
        <is>
          <t>Pa</t>
        </is>
      </c>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is>
          <t>110</t>
        </is>
      </c>
      <c r="AY1249" t="inlineStr"/>
      <c r="AZ1249" t="inlineStr"/>
      <c r="BA1249" t="inlineStr"/>
      <c r="BB1249" t="inlineStr">
        <is>
          <t>n</t>
        </is>
      </c>
      <c r="BC1249" t="n">
        <v>0</v>
      </c>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c r="BZ1249" t="inlineStr"/>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row>
    <row r="1250">
      <c r="A1250" t="b">
        <v>1</v>
      </c>
      <c r="B1250" t="inlineStr"/>
      <c r="C1250" t="inlineStr">
        <is>
          <t>L-9999-414172809</t>
        </is>
      </c>
      <c r="D1250" t="inlineStr">
        <is>
          <t>1137891580</t>
        </is>
      </c>
      <c r="E1250" t="inlineStr">
        <is>
          <t>Qd</t>
        </is>
      </c>
      <c r="F1250" t="inlineStr"/>
      <c r="G1250" t="inlineStr">
        <is>
          <t>III 104, 39</t>
        </is>
      </c>
      <c r="H1250" t="inlineStr">
        <is>
          <t>III 104, 39</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c r="BZ1250" t="inlineStr"/>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row>
    <row r="1251">
      <c r="A1251" t="b">
        <v>0</v>
      </c>
      <c r="B1251" t="n">
        <v>1135</v>
      </c>
      <c r="C1251" t="inlineStr">
        <is>
          <t>L-1523-668129328</t>
        </is>
      </c>
      <c r="D1251" t="inlineStr">
        <is>
          <t>1207575682</t>
        </is>
      </c>
      <c r="E1251" t="inlineStr"/>
      <c r="F1251" t="inlineStr">
        <is>
          <t>https://portal.dnb.de/opac.htm?method=simpleSearch&amp;cqlMode=true&amp;query=idn%3D1207575682</t>
        </is>
      </c>
      <c r="G1251" t="inlineStr">
        <is>
          <t>III 104, 39 (1. angebundenes Werk)</t>
        </is>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n">
        <v>0</v>
      </c>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row>
    <row r="1252">
      <c r="A1252" t="b">
        <v>0</v>
      </c>
      <c r="B1252" t="n">
        <v>1139</v>
      </c>
      <c r="C1252" t="inlineStr">
        <is>
          <t>L-1524-668130490</t>
        </is>
      </c>
      <c r="D1252" t="inlineStr">
        <is>
          <t>1207577308</t>
        </is>
      </c>
      <c r="E1252" t="inlineStr"/>
      <c r="F1252" t="inlineStr">
        <is>
          <t>https://portal.dnb.de/opac.htm?method=simpleSearch&amp;cqlMode=true&amp;query=idn%3D1207577308</t>
        </is>
      </c>
      <c r="G1252" t="inlineStr">
        <is>
          <t>III 104, 39 (2. angebundenes Werk)</t>
        </is>
      </c>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n">
        <v>0</v>
      </c>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row>
    <row r="1253">
      <c r="A1253" t="b">
        <v>0</v>
      </c>
      <c r="B1253" t="n">
        <v>1140</v>
      </c>
      <c r="C1253" t="inlineStr">
        <is>
          <t>L-1523-668130350</t>
        </is>
      </c>
      <c r="D1253" t="inlineStr">
        <is>
          <t>1207577081</t>
        </is>
      </c>
      <c r="E1253" t="inlineStr"/>
      <c r="F1253" t="inlineStr">
        <is>
          <t>https://portal.dnb.de/opac.htm?method=simpleSearch&amp;cqlMode=true&amp;query=idn%3D1207577081</t>
        </is>
      </c>
      <c r="G1253" t="inlineStr">
        <is>
          <t>III 104, 39 (3. angebundenes Werk)</t>
        </is>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n">
        <v>0</v>
      </c>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c r="BW1253" t="inlineStr"/>
      <c r="BX1253" t="inlineStr"/>
      <c r="BY1253" t="inlineStr"/>
      <c r="BZ1253" t="inlineStr"/>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row>
    <row r="1254">
      <c r="A1254" t="b">
        <v>0</v>
      </c>
      <c r="B1254" t="n">
        <v>1141</v>
      </c>
      <c r="C1254" t="inlineStr">
        <is>
          <t>L-1522-668129840</t>
        </is>
      </c>
      <c r="D1254" t="inlineStr">
        <is>
          <t>120757645X</t>
        </is>
      </c>
      <c r="E1254" t="inlineStr"/>
      <c r="F1254" t="inlineStr">
        <is>
          <t>https://portal.dnb.de/opac.htm?method=simpleSearch&amp;cqlMode=true&amp;query=idn%3D120757645X</t>
        </is>
      </c>
      <c r="G1254" t="inlineStr">
        <is>
          <t>III 104, 39 (4. angebundenes Werk)</t>
        </is>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n">
        <v>0</v>
      </c>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c r="BW1254" t="inlineStr"/>
      <c r="BX1254" t="inlineStr"/>
      <c r="BY1254" t="inlineStr"/>
      <c r="BZ1254" t="inlineStr"/>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row>
    <row r="1255">
      <c r="A1255" t="b">
        <v>0</v>
      </c>
      <c r="B1255" t="n">
        <v>1142</v>
      </c>
      <c r="C1255" t="inlineStr">
        <is>
          <t>L-1521-668130164</t>
        </is>
      </c>
      <c r="D1255" t="inlineStr">
        <is>
          <t>1207576824</t>
        </is>
      </c>
      <c r="E1255" t="inlineStr"/>
      <c r="F1255" t="inlineStr">
        <is>
          <t>https://portal.dnb.de/opac.htm?method=simpleSearch&amp;cqlMode=true&amp;query=idn%3D1207576824</t>
        </is>
      </c>
      <c r="G1255" t="inlineStr">
        <is>
          <t>III 104, 39 (5. angebundenes Werk)</t>
        </is>
      </c>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n">
        <v>0</v>
      </c>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row>
    <row r="1256">
      <c r="A1256" t="b">
        <v>0</v>
      </c>
      <c r="B1256" t="n">
        <v>1143</v>
      </c>
      <c r="C1256" t="inlineStr">
        <is>
          <t>L-1521-667831495</t>
        </is>
      </c>
      <c r="D1256" t="inlineStr">
        <is>
          <t>1207425400</t>
        </is>
      </c>
      <c r="E1256" t="inlineStr"/>
      <c r="F1256" t="inlineStr">
        <is>
          <t>https://portal.dnb.de/opac.htm?method=simpleSearch&amp;cqlMode=true&amp;query=idn%3D1207425400</t>
        </is>
      </c>
      <c r="G1256" t="inlineStr">
        <is>
          <t>III 104, 39 (6. angebundenes Werk)</t>
        </is>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n">
        <v>0</v>
      </c>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c r="BZ1256" t="inlineStr"/>
      <c r="CA1256" t="inlineStr"/>
      <c r="CB1256" t="inlineStr"/>
      <c r="CC1256" t="inlineStr"/>
      <c r="CD1256" t="inlineStr"/>
      <c r="CE1256" t="inlineStr"/>
      <c r="CF1256" t="inlineStr"/>
      <c r="CG1256" t="inlineStr"/>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row>
    <row r="1257">
      <c r="A1257" t="b">
        <v>0</v>
      </c>
      <c r="B1257" t="n">
        <v>1144</v>
      </c>
      <c r="C1257" t="inlineStr">
        <is>
          <t>L-1521-668130687</t>
        </is>
      </c>
      <c r="D1257" t="inlineStr">
        <is>
          <t>1207577553</t>
        </is>
      </c>
      <c r="E1257" t="inlineStr"/>
      <c r="F1257" t="inlineStr">
        <is>
          <t>https://portal.dnb.de/opac.htm?method=simpleSearch&amp;cqlMode=true&amp;query=idn%3D1207577553</t>
        </is>
      </c>
      <c r="G1257" t="inlineStr">
        <is>
          <t>III 104, 39 (7. angebundenes Werk)</t>
        </is>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n">
        <v>0</v>
      </c>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row>
    <row r="1258">
      <c r="A1258" t="b">
        <v>0</v>
      </c>
      <c r="B1258" t="n">
        <v>1145</v>
      </c>
      <c r="C1258" t="inlineStr">
        <is>
          <t>L-1523-66813268X</t>
        </is>
      </c>
      <c r="D1258" t="inlineStr">
        <is>
          <t>1207580406</t>
        </is>
      </c>
      <c r="E1258" t="inlineStr"/>
      <c r="F1258" t="inlineStr">
        <is>
          <t>https://portal.dnb.de/opac.htm?method=simpleSearch&amp;cqlMode=true&amp;query=idn%3D1207580406</t>
        </is>
      </c>
      <c r="G1258" t="inlineStr">
        <is>
          <t>III 104, 39 (8. angebundenes Werk)</t>
        </is>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n">
        <v>0</v>
      </c>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c r="BX1258" t="inlineStr"/>
      <c r="BY1258" t="inlineStr"/>
      <c r="BZ1258" t="inlineStr"/>
      <c r="CA1258" t="inlineStr"/>
      <c r="CB1258" t="inlineStr"/>
      <c r="CC1258" t="inlineStr"/>
      <c r="CD1258" t="inlineStr"/>
      <c r="CE1258" t="inlineStr"/>
      <c r="CF1258" t="inlineStr"/>
      <c r="CG1258" t="inlineStr"/>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row>
    <row r="1259">
      <c r="A1259" t="b">
        <v>0</v>
      </c>
      <c r="B1259" t="n">
        <v>1146</v>
      </c>
      <c r="C1259" t="inlineStr">
        <is>
          <t>L-1524-668129700</t>
        </is>
      </c>
      <c r="D1259" t="inlineStr">
        <is>
          <t>1207576247</t>
        </is>
      </c>
      <c r="E1259" t="inlineStr"/>
      <c r="F1259" t="inlineStr">
        <is>
          <t>https://portal.dnb.de/opac.htm?method=simpleSearch&amp;cqlMode=true&amp;query=idn%3D1207576247</t>
        </is>
      </c>
      <c r="G1259" t="inlineStr">
        <is>
          <t>III 104, 39 (9. angebundenes Werk)</t>
        </is>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n">
        <v>0</v>
      </c>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c r="BW1259" t="inlineStr"/>
      <c r="BX1259" t="inlineStr"/>
      <c r="BY1259" t="inlineStr"/>
      <c r="BZ1259" t="inlineStr"/>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row>
    <row r="1260">
      <c r="A1260" t="b">
        <v>0</v>
      </c>
      <c r="B1260" t="n">
        <v>1136</v>
      </c>
      <c r="C1260" t="inlineStr">
        <is>
          <t>L-1524-668132728</t>
        </is>
      </c>
      <c r="D1260" t="inlineStr">
        <is>
          <t>1207580538</t>
        </is>
      </c>
      <c r="E1260" t="inlineStr"/>
      <c r="F1260" t="inlineStr">
        <is>
          <t>https://portal.dnb.de/opac.htm?method=simpleSearch&amp;cqlMode=true&amp;query=idn%3D1207580538</t>
        </is>
      </c>
      <c r="G1260" t="inlineStr">
        <is>
          <t>III 104, 39 (10. angebundenes Werk)</t>
        </is>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n">
        <v>0</v>
      </c>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row>
    <row r="1261">
      <c r="A1261" t="b">
        <v>0</v>
      </c>
      <c r="B1261" t="n">
        <v>1137</v>
      </c>
      <c r="C1261" t="inlineStr">
        <is>
          <t>L-1524-668129654</t>
        </is>
      </c>
      <c r="D1261" t="inlineStr">
        <is>
          <t>1207576174</t>
        </is>
      </c>
      <c r="E1261" t="inlineStr"/>
      <c r="F1261" t="inlineStr">
        <is>
          <t>https://portal.dnb.de/opac.htm?method=simpleSearch&amp;cqlMode=true&amp;query=idn%3D1207576174</t>
        </is>
      </c>
      <c r="G1261" t="inlineStr">
        <is>
          <t>III 104, 39 (11. angebundenes Werk)</t>
        </is>
      </c>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n">
        <v>0</v>
      </c>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c r="BZ1261" t="inlineStr"/>
      <c r="CA1261" t="inlineStr"/>
      <c r="CB1261" t="inlineStr"/>
      <c r="CC1261" t="inlineStr"/>
      <c r="CD1261" t="inlineStr"/>
      <c r="CE1261" t="inlineStr"/>
      <c r="CF1261" t="inlineStr"/>
      <c r="CG1261" t="inlineStr"/>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row>
    <row r="1262">
      <c r="A1262" t="b">
        <v>0</v>
      </c>
      <c r="B1262" t="n">
        <v>1138</v>
      </c>
      <c r="C1262" t="inlineStr">
        <is>
          <t>L-1524-668129565</t>
        </is>
      </c>
      <c r="D1262" t="inlineStr">
        <is>
          <t>1207576018</t>
        </is>
      </c>
      <c r="E1262" t="inlineStr"/>
      <c r="F1262" t="inlineStr">
        <is>
          <t>https://portal.dnb.de/opac.htm?method=simpleSearch&amp;cqlMode=true&amp;query=idn%3D1207576018</t>
        </is>
      </c>
      <c r="G1262" t="inlineStr">
        <is>
          <t>III 104, 39 (12. angebundenes Werk)</t>
        </is>
      </c>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n">
        <v>0</v>
      </c>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c r="BZ1262" t="inlineStr"/>
      <c r="CA1262" t="inlineStr"/>
      <c r="CB1262" t="inlineStr"/>
      <c r="CC1262" t="inlineStr"/>
      <c r="CD1262" t="inlineStr"/>
      <c r="CE1262" t="inlineStr"/>
      <c r="CF1262" t="inlineStr"/>
      <c r="CG1262" t="inlineStr"/>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row>
    <row r="1263">
      <c r="A1263" t="b">
        <v>1</v>
      </c>
      <c r="B1263" t="n">
        <v>1065</v>
      </c>
      <c r="C1263" t="inlineStr">
        <is>
          <t>L-1521-315489014</t>
        </is>
      </c>
      <c r="D1263" t="inlineStr">
        <is>
          <t>1066958394</t>
        </is>
      </c>
      <c r="E1263" t="inlineStr">
        <is>
          <t>Aaf</t>
        </is>
      </c>
      <c r="F1263" t="inlineStr">
        <is>
          <t>https://portal.dnb.de/opac.htm?method=simpleSearch&amp;cqlMode=true&amp;query=idn%3D1066958394</t>
        </is>
      </c>
      <c r="G1263" t="inlineStr">
        <is>
          <t>III 104, 40</t>
        </is>
      </c>
      <c r="H1263" t="inlineStr">
        <is>
          <t>III 104, 40</t>
        </is>
      </c>
      <c r="I1263" t="inlineStr"/>
      <c r="J1263" t="inlineStr"/>
      <c r="K1263" t="inlineStr">
        <is>
          <t>bis 25 cm</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is>
          <t>Br</t>
        </is>
      </c>
      <c r="AB1263" t="inlineStr"/>
      <c r="AC1263" t="inlineStr"/>
      <c r="AD1263" t="inlineStr">
        <is>
          <t>f</t>
        </is>
      </c>
      <c r="AE1263" t="inlineStr"/>
      <c r="AF1263" t="inlineStr"/>
      <c r="AG1263" t="inlineStr"/>
      <c r="AH1263" t="inlineStr"/>
      <c r="AI1263" t="inlineStr"/>
      <c r="AJ1263" t="inlineStr">
        <is>
          <t>Pa</t>
        </is>
      </c>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is>
          <t>110</t>
        </is>
      </c>
      <c r="AY1263" t="inlineStr"/>
      <c r="AZ1263" t="inlineStr"/>
      <c r="BA1263" t="inlineStr"/>
      <c r="BB1263" t="inlineStr">
        <is>
          <t>n</t>
        </is>
      </c>
      <c r="BC1263" t="n">
        <v>0</v>
      </c>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row>
    <row r="1264">
      <c r="A1264" t="b">
        <v>1</v>
      </c>
      <c r="B1264" t="n">
        <v>1066</v>
      </c>
      <c r="C1264" t="inlineStr">
        <is>
          <t>L-1523-167640313</t>
        </is>
      </c>
      <c r="D1264" t="inlineStr">
        <is>
          <t>999166921</t>
        </is>
      </c>
      <c r="E1264" t="inlineStr">
        <is>
          <t>Aal</t>
        </is>
      </c>
      <c r="F1264" t="inlineStr">
        <is>
          <t>https://portal.dnb.de/opac.htm?method=simpleSearch&amp;cqlMode=true&amp;query=idn%3D999166921</t>
        </is>
      </c>
      <c r="G1264" t="inlineStr">
        <is>
          <t>III 104, 41</t>
        </is>
      </c>
      <c r="H1264" t="inlineStr">
        <is>
          <t>III 104, 41</t>
        </is>
      </c>
      <c r="I1264" t="inlineStr"/>
      <c r="J1264" t="inlineStr"/>
      <c r="K1264" t="inlineStr">
        <is>
          <t>bis 25 cm</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is>
          <t>HPg</t>
        </is>
      </c>
      <c r="AB1264" t="inlineStr"/>
      <c r="AC1264" t="inlineStr"/>
      <c r="AD1264" t="inlineStr">
        <is>
          <t>h/E</t>
        </is>
      </c>
      <c r="AE1264" t="inlineStr"/>
      <c r="AF1264" t="inlineStr"/>
      <c r="AG1264" t="inlineStr"/>
      <c r="AH1264" t="inlineStr"/>
      <c r="AI1264" t="inlineStr"/>
      <c r="AJ1264" t="inlineStr">
        <is>
          <t>Pa</t>
        </is>
      </c>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is>
          <t>110</t>
        </is>
      </c>
      <c r="AY1264" t="inlineStr"/>
      <c r="AZ1264" t="inlineStr"/>
      <c r="BA1264" t="inlineStr"/>
      <c r="BB1264" t="inlineStr">
        <is>
          <t>n</t>
        </is>
      </c>
      <c r="BC1264" t="n">
        <v>0</v>
      </c>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row>
    <row r="1265">
      <c r="A1265" t="b">
        <v>0</v>
      </c>
      <c r="B1265" t="n">
        <v>1067</v>
      </c>
      <c r="C1265" t="inlineStr">
        <is>
          <t>L-1559-16764470X</t>
        </is>
      </c>
      <c r="D1265" t="inlineStr">
        <is>
          <t>99917097X</t>
        </is>
      </c>
      <c r="E1265" t="inlineStr"/>
      <c r="F1265" t="inlineStr">
        <is>
          <t>https://portal.dnb.de/opac.htm?method=simpleSearch&amp;cqlMode=true&amp;query=idn%3D99917097X</t>
        </is>
      </c>
      <c r="G1265" t="inlineStr">
        <is>
          <t>III 104, 42</t>
        </is>
      </c>
      <c r="H1265" t="inlineStr"/>
      <c r="I1265" t="inlineStr"/>
      <c r="J1265" t="inlineStr"/>
      <c r="K1265" t="inlineStr">
        <is>
          <t>bis 25 cm</t>
        </is>
      </c>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is>
          <t>HD</t>
        </is>
      </c>
      <c r="AB1265" t="inlineStr"/>
      <c r="AC1265" t="inlineStr">
        <is>
          <t>x</t>
        </is>
      </c>
      <c r="AD1265" t="inlineStr">
        <is>
          <t>f</t>
        </is>
      </c>
      <c r="AE1265" t="inlineStr"/>
      <c r="AF1265" t="inlineStr"/>
      <c r="AG1265" t="inlineStr"/>
      <c r="AH1265" t="inlineStr"/>
      <c r="AI1265" t="inlineStr"/>
      <c r="AJ1265" t="inlineStr">
        <is>
          <t>Pa</t>
        </is>
      </c>
      <c r="AK1265" t="inlineStr"/>
      <c r="AL1265" t="inlineStr"/>
      <c r="AM1265" t="inlineStr"/>
      <c r="AN1265" t="inlineStr"/>
      <c r="AO1265" t="inlineStr">
        <is>
          <t>x</t>
        </is>
      </c>
      <c r="AP1265" t="inlineStr"/>
      <c r="AQ1265" t="inlineStr"/>
      <c r="AR1265" t="inlineStr"/>
      <c r="AS1265" t="inlineStr"/>
      <c r="AT1265" t="inlineStr"/>
      <c r="AU1265" t="inlineStr"/>
      <c r="AV1265" t="n">
        <v>0</v>
      </c>
      <c r="AW1265" t="inlineStr">
        <is>
          <t>x</t>
        </is>
      </c>
      <c r="AX1265" t="inlineStr">
        <is>
          <t>110</t>
        </is>
      </c>
      <c r="AY1265" t="inlineStr"/>
      <c r="AZ1265" t="inlineStr">
        <is>
          <t>x</t>
        </is>
      </c>
      <c r="BA1265" t="inlineStr"/>
      <c r="BB1265" t="inlineStr">
        <is>
          <t>n</t>
        </is>
      </c>
      <c r="BC1265" t="n">
        <v>0</v>
      </c>
      <c r="BD1265" t="inlineStr"/>
      <c r="BE1265" t="inlineStr">
        <is>
          <t>Gewebe</t>
        </is>
      </c>
      <c r="BF1265" t="inlineStr"/>
      <c r="BG1265" t="inlineStr"/>
      <c r="BH1265" t="inlineStr"/>
      <c r="BI1265" t="inlineStr"/>
      <c r="BJ1265" t="inlineStr"/>
      <c r="BK1265" t="inlineStr">
        <is>
          <t>Buchschließe mit Grünspan</t>
        </is>
      </c>
      <c r="BL1265" t="inlineStr">
        <is>
          <t>x 110</t>
        </is>
      </c>
      <c r="BM1265" t="inlineStr"/>
      <c r="BN1265" t="inlineStr"/>
      <c r="BO1265" t="inlineStr"/>
      <c r="BP1265" t="inlineStr"/>
      <c r="BQ1265" t="inlineStr"/>
      <c r="BR1265" t="inlineStr"/>
      <c r="BS1265" t="inlineStr"/>
      <c r="BT1265" t="inlineStr"/>
      <c r="BU1265" t="inlineStr"/>
      <c r="BV1265" t="inlineStr"/>
      <c r="BW1265" t="inlineStr"/>
      <c r="BX1265" t="inlineStr"/>
      <c r="BY1265" t="inlineStr"/>
      <c r="BZ1265" t="inlineStr"/>
      <c r="CA1265" t="inlineStr"/>
      <c r="CB1265" t="inlineStr"/>
      <c r="CC1265" t="inlineStr"/>
      <c r="CD1265" t="inlineStr"/>
      <c r="CE1265" t="inlineStr"/>
      <c r="CF1265" t="inlineStr"/>
      <c r="CG1265" t="inlineStr"/>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row>
    <row r="1266">
      <c r="A1266" t="b">
        <v>1</v>
      </c>
      <c r="B1266" t="inlineStr"/>
      <c r="C1266" t="inlineStr">
        <is>
          <t>L-1555-833777297</t>
        </is>
      </c>
      <c r="D1266" t="inlineStr">
        <is>
          <t>1268681660</t>
        </is>
      </c>
      <c r="E1266" t="inlineStr">
        <is>
          <t>Qd</t>
        </is>
      </c>
      <c r="F1266" t="inlineStr"/>
      <c r="G1266" t="inlineStr">
        <is>
          <t>III 104, 42</t>
        </is>
      </c>
      <c r="H1266" t="inlineStr">
        <is>
          <t>III 104, 42</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c r="BV1266" t="inlineStr"/>
      <c r="BW1266" t="inlineStr"/>
      <c r="BX1266" t="inlineStr"/>
      <c r="BY1266" t="inlineStr"/>
      <c r="BZ1266" t="inlineStr"/>
      <c r="CA1266" t="inlineStr"/>
      <c r="CB1266" t="inlineStr"/>
      <c r="CC1266" t="inlineStr"/>
      <c r="CD1266" t="inlineStr"/>
      <c r="CE1266" t="inlineStr"/>
      <c r="CF1266" t="inlineStr"/>
      <c r="CG1266" t="inlineStr"/>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row>
    <row r="1267">
      <c r="A1267" t="b">
        <v>0</v>
      </c>
      <c r="B1267" t="n">
        <v>1068</v>
      </c>
      <c r="C1267" t="inlineStr">
        <is>
          <t>L-1555-167644955</t>
        </is>
      </c>
      <c r="D1267" t="inlineStr">
        <is>
          <t>999171232</t>
        </is>
      </c>
      <c r="E1267" t="inlineStr"/>
      <c r="F1267" t="inlineStr">
        <is>
          <t>https://portal.dnb.de/opac.htm?method=simpleSearch&amp;cqlMode=true&amp;query=idn%3D999171232</t>
        </is>
      </c>
      <c r="G1267" t="inlineStr">
        <is>
          <t>III 104, 42 (angebunden)</t>
        </is>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n">
        <v>0</v>
      </c>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c r="BV1267" t="inlineStr"/>
      <c r="BW1267" t="inlineStr"/>
      <c r="BX1267" t="inlineStr"/>
      <c r="BY1267" t="inlineStr"/>
      <c r="BZ1267" t="inlineStr"/>
      <c r="CA1267" t="inlineStr"/>
      <c r="CB1267" t="inlineStr"/>
      <c r="CC1267" t="inlineStr"/>
      <c r="CD1267" t="inlineStr"/>
      <c r="CE1267" t="inlineStr"/>
      <c r="CF1267" t="inlineStr"/>
      <c r="CG1267" t="inlineStr"/>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row>
    <row r="1268">
      <c r="A1268" t="b">
        <v>1</v>
      </c>
      <c r="B1268" t="n">
        <v>1069</v>
      </c>
      <c r="C1268" t="inlineStr">
        <is>
          <t>L-1560-178434418</t>
        </is>
      </c>
      <c r="D1268" t="inlineStr">
        <is>
          <t>1002924871</t>
        </is>
      </c>
      <c r="E1268" t="inlineStr">
        <is>
          <t>Aal</t>
        </is>
      </c>
      <c r="F1268" t="inlineStr">
        <is>
          <t>https://portal.dnb.de/opac.htm?method=simpleSearch&amp;cqlMode=true&amp;query=idn%3D1002924871</t>
        </is>
      </c>
      <c r="G1268" t="inlineStr">
        <is>
          <t>III 104, 43</t>
        </is>
      </c>
      <c r="H1268" t="inlineStr">
        <is>
          <t>III 104, 43</t>
        </is>
      </c>
      <c r="I1268" t="inlineStr"/>
      <c r="J1268" t="inlineStr"/>
      <c r="K1268" t="inlineStr">
        <is>
          <t>bis 25 cm</t>
        </is>
      </c>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is>
          <t>Pa</t>
        </is>
      </c>
      <c r="AB1268" t="inlineStr"/>
      <c r="AC1268" t="inlineStr"/>
      <c r="AD1268" t="inlineStr">
        <is>
          <t>f</t>
        </is>
      </c>
      <c r="AE1268" t="inlineStr"/>
      <c r="AF1268" t="inlineStr"/>
      <c r="AG1268" t="inlineStr"/>
      <c r="AH1268" t="inlineStr"/>
      <c r="AI1268" t="inlineStr"/>
      <c r="AJ1268" t="inlineStr">
        <is>
          <t>Pa</t>
        </is>
      </c>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is>
          <t>110</t>
        </is>
      </c>
      <c r="AY1268" t="inlineStr"/>
      <c r="AZ1268" t="inlineStr">
        <is>
          <t>x</t>
        </is>
      </c>
      <c r="BA1268" t="inlineStr">
        <is>
          <t>x</t>
        </is>
      </c>
      <c r="BB1268" t="inlineStr">
        <is>
          <t>n</t>
        </is>
      </c>
      <c r="BC1268" t="n">
        <v>0</v>
      </c>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c r="BV1268" t="inlineStr"/>
      <c r="BW1268" t="inlineStr"/>
      <c r="BX1268" t="inlineStr"/>
      <c r="BY1268" t="inlineStr"/>
      <c r="BZ1268" t="inlineStr"/>
      <c r="CA1268" t="inlineStr"/>
      <c r="CB1268" t="inlineStr"/>
      <c r="CC1268" t="inlineStr"/>
      <c r="CD1268" t="inlineStr"/>
      <c r="CE1268" t="inlineStr"/>
      <c r="CF1268" t="inlineStr"/>
      <c r="CG1268" t="inlineStr"/>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inlineStr"/>
    </row>
    <row r="1269">
      <c r="A1269" t="b">
        <v>1</v>
      </c>
      <c r="B1269" t="n">
        <v>1070</v>
      </c>
      <c r="C1269" t="inlineStr">
        <is>
          <t>L-1551-167081187</t>
        </is>
      </c>
      <c r="D1269" t="inlineStr">
        <is>
          <t>998858927</t>
        </is>
      </c>
      <c r="E1269" t="inlineStr">
        <is>
          <t>Aal</t>
        </is>
      </c>
      <c r="F1269" t="inlineStr">
        <is>
          <t>https://portal.dnb.de/opac.htm?method=simpleSearch&amp;cqlMode=true&amp;query=idn%3D998858927</t>
        </is>
      </c>
      <c r="G1269" t="inlineStr">
        <is>
          <t>III 104, 44</t>
        </is>
      </c>
      <c r="H1269" t="inlineStr">
        <is>
          <t>III 104, 44</t>
        </is>
      </c>
      <c r="I1269" t="inlineStr"/>
      <c r="J1269" t="inlineStr"/>
      <c r="K1269" t="inlineStr">
        <is>
          <t>bis 35 cm</t>
        </is>
      </c>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is>
          <t>HD</t>
        </is>
      </c>
      <c r="AB1269" t="inlineStr"/>
      <c r="AC1269" t="inlineStr">
        <is>
          <t>x</t>
        </is>
      </c>
      <c r="AD1269" t="inlineStr">
        <is>
          <t>f</t>
        </is>
      </c>
      <c r="AE1269" t="inlineStr"/>
      <c r="AF1269" t="inlineStr"/>
      <c r="AG1269" t="inlineStr"/>
      <c r="AH1269" t="inlineStr"/>
      <c r="AI1269" t="inlineStr"/>
      <c r="AJ1269" t="inlineStr">
        <is>
          <t>Pa</t>
        </is>
      </c>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is>
          <t>110</t>
        </is>
      </c>
      <c r="AY1269" t="inlineStr"/>
      <c r="AZ1269" t="inlineStr"/>
      <c r="BA1269" t="inlineStr"/>
      <c r="BB1269" t="inlineStr">
        <is>
          <t>n</t>
        </is>
      </c>
      <c r="BC1269" t="n">
        <v>0</v>
      </c>
      <c r="BD1269" t="inlineStr"/>
      <c r="BE1269" t="inlineStr"/>
      <c r="BF1269" t="inlineStr"/>
      <c r="BG1269" t="inlineStr">
        <is>
          <t>x</t>
        </is>
      </c>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c r="BZ1269" t="inlineStr"/>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row>
    <row r="1270">
      <c r="A1270" t="b">
        <v>1</v>
      </c>
      <c r="B1270" t="n">
        <v>1071</v>
      </c>
      <c r="C1270" t="inlineStr">
        <is>
          <t>L-2017-325817</t>
        </is>
      </c>
      <c r="D1270" t="inlineStr">
        <is>
          <t>1144311292</t>
        </is>
      </c>
      <c r="E1270" t="inlineStr">
        <is>
          <t>Aa</t>
        </is>
      </c>
      <c r="F1270" t="inlineStr">
        <is>
          <t>https://portal.dnb.de/opac.htm?method=simpleSearch&amp;cqlMode=true&amp;query=idn%3D1144311292</t>
        </is>
      </c>
      <c r="G1270" t="inlineStr">
        <is>
          <t>III 104, 45</t>
        </is>
      </c>
      <c r="H1270" t="inlineStr">
        <is>
          <t>III 104, 45</t>
        </is>
      </c>
      <c r="I1270" t="inlineStr"/>
      <c r="J1270" t="inlineStr"/>
      <c r="K1270" t="inlineStr">
        <is>
          <t>bis 25 cm</t>
        </is>
      </c>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is>
          <t>Pa</t>
        </is>
      </c>
      <c r="AB1270" t="inlineStr"/>
      <c r="AC1270" t="inlineStr"/>
      <c r="AD1270" t="inlineStr">
        <is>
          <t>h</t>
        </is>
      </c>
      <c r="AE1270" t="inlineStr"/>
      <c r="AF1270" t="inlineStr"/>
      <c r="AG1270" t="inlineStr"/>
      <c r="AH1270" t="inlineStr"/>
      <c r="AI1270" t="inlineStr"/>
      <c r="AJ1270" t="inlineStr">
        <is>
          <t>Pa</t>
        </is>
      </c>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is>
          <t>110</t>
        </is>
      </c>
      <c r="AY1270" t="inlineStr"/>
      <c r="AZ1270" t="inlineStr"/>
      <c r="BA1270" t="inlineStr"/>
      <c r="BB1270" t="inlineStr">
        <is>
          <t>n</t>
        </is>
      </c>
      <c r="BC1270" t="n">
        <v>0</v>
      </c>
      <c r="BD1270" t="inlineStr"/>
      <c r="BE1270" t="inlineStr"/>
      <c r="BF1270" t="inlineStr"/>
      <c r="BG1270" t="inlineStr"/>
      <c r="BH1270" t="inlineStr">
        <is>
          <t>x</t>
        </is>
      </c>
      <c r="BI1270" t="inlineStr"/>
      <c r="BJ1270" t="inlineStr"/>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c r="BZ1270" t="inlineStr"/>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row>
    <row r="1271">
      <c r="A1271" t="b">
        <v>1</v>
      </c>
      <c r="B1271" t="n">
        <v>1159</v>
      </c>
      <c r="C1271" t="inlineStr">
        <is>
          <t>L-1540-315332417</t>
        </is>
      </c>
      <c r="D1271" t="inlineStr">
        <is>
          <t>1066874646</t>
        </is>
      </c>
      <c r="E1271" t="inlineStr">
        <is>
          <t>Aaf</t>
        </is>
      </c>
      <c r="F1271" t="inlineStr">
        <is>
          <t>https://portal.dnb.de/opac.htm?method=simpleSearch&amp;cqlMode=true&amp;query=idn%3D1066874646</t>
        </is>
      </c>
      <c r="G1271" t="inlineStr">
        <is>
          <t>III 105, 1</t>
        </is>
      </c>
      <c r="H1271" t="inlineStr">
        <is>
          <t>III 105, 1</t>
        </is>
      </c>
      <c r="I1271" t="inlineStr"/>
      <c r="J1271" t="inlineStr"/>
      <c r="K1271" t="inlineStr">
        <is>
          <t>bis 25 cm</t>
        </is>
      </c>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is>
          <t>HPg</t>
        </is>
      </c>
      <c r="AB1271" t="inlineStr"/>
      <c r="AC1271" t="inlineStr"/>
      <c r="AD1271" t="inlineStr">
        <is>
          <t>h/E</t>
        </is>
      </c>
      <c r="AE1271" t="inlineStr"/>
      <c r="AF1271" t="inlineStr"/>
      <c r="AG1271" t="inlineStr"/>
      <c r="AH1271" t="inlineStr"/>
      <c r="AI1271" t="inlineStr"/>
      <c r="AJ1271" t="inlineStr">
        <is>
          <t>Pa</t>
        </is>
      </c>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is>
          <t>110</t>
        </is>
      </c>
      <c r="AY1271" t="inlineStr"/>
      <c r="AZ1271" t="inlineStr"/>
      <c r="BA1271" t="inlineStr"/>
      <c r="BB1271" t="inlineStr">
        <is>
          <t>n</t>
        </is>
      </c>
      <c r="BC1271" t="n">
        <v>0</v>
      </c>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c r="BV1271" t="inlineStr"/>
      <c r="BW1271" t="inlineStr"/>
      <c r="BX1271" t="inlineStr"/>
      <c r="BY1271" t="inlineStr"/>
      <c r="BZ1271" t="inlineStr"/>
      <c r="CA1271" t="inlineStr"/>
      <c r="CB1271" t="inlineStr"/>
      <c r="CC1271" t="inlineStr"/>
      <c r="CD1271" t="inlineStr"/>
      <c r="CE1271" t="inlineStr"/>
      <c r="CF1271" t="inlineStr"/>
      <c r="CG1271" t="inlineStr"/>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row>
    <row r="1272">
      <c r="A1272" t="b">
        <v>1</v>
      </c>
      <c r="B1272" t="n">
        <v>1160</v>
      </c>
      <c r="C1272" t="inlineStr">
        <is>
          <t>L-1541-31533214X</t>
        </is>
      </c>
      <c r="D1272" t="inlineStr">
        <is>
          <t>1066874336</t>
        </is>
      </c>
      <c r="E1272" t="inlineStr">
        <is>
          <t>Aaf</t>
        </is>
      </c>
      <c r="F1272" t="inlineStr">
        <is>
          <t>https://portal.dnb.de/opac.htm?method=simpleSearch&amp;cqlMode=true&amp;query=idn%3D1066874336</t>
        </is>
      </c>
      <c r="G1272" t="inlineStr">
        <is>
          <t>III 105, 2</t>
        </is>
      </c>
      <c r="H1272" t="inlineStr">
        <is>
          <t>III 105, 2</t>
        </is>
      </c>
      <c r="I1272" t="inlineStr"/>
      <c r="J1272" t="inlineStr"/>
      <c r="K1272" t="inlineStr">
        <is>
          <t>bis 25 cm</t>
        </is>
      </c>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is>
          <t>Pg</t>
        </is>
      </c>
      <c r="AB1272" t="inlineStr">
        <is>
          <t>x</t>
        </is>
      </c>
      <c r="AC1272" t="inlineStr"/>
      <c r="AD1272" t="inlineStr">
        <is>
          <t>h</t>
        </is>
      </c>
      <c r="AE1272" t="inlineStr"/>
      <c r="AF1272" t="inlineStr"/>
      <c r="AG1272" t="inlineStr"/>
      <c r="AH1272" t="inlineStr"/>
      <c r="AI1272" t="inlineStr"/>
      <c r="AJ1272" t="inlineStr">
        <is>
          <t>Pa</t>
        </is>
      </c>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is>
          <t>110</t>
        </is>
      </c>
      <c r="AY1272" t="inlineStr"/>
      <c r="AZ1272" t="inlineStr"/>
      <c r="BA1272" t="inlineStr"/>
      <c r="BB1272" t="inlineStr">
        <is>
          <t>ja vor</t>
        </is>
      </c>
      <c r="BC1272" t="n">
        <v>0.5</v>
      </c>
      <c r="BD1272" t="inlineStr"/>
      <c r="BE1272" t="inlineStr"/>
      <c r="BF1272" t="inlineStr"/>
      <c r="BG1272" t="inlineStr"/>
      <c r="BH1272" t="inlineStr"/>
      <c r="BI1272" t="inlineStr"/>
      <c r="BJ1272" t="inlineStr"/>
      <c r="BK1272" t="inlineStr"/>
      <c r="BL1272" t="inlineStr"/>
      <c r="BM1272" t="inlineStr">
        <is>
          <t>Box (sperrt, Schließe)</t>
        </is>
      </c>
      <c r="BN1272" t="inlineStr"/>
      <c r="BO1272" t="inlineStr"/>
      <c r="BP1272" t="inlineStr"/>
      <c r="BQ1272" t="inlineStr"/>
      <c r="BR1272" t="inlineStr"/>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c r="CG1272" t="inlineStr"/>
      <c r="CH1272" t="inlineStr">
        <is>
          <t>x</t>
        </is>
      </c>
      <c r="CI1272" t="inlineStr"/>
      <c r="CJ1272" t="inlineStr"/>
      <c r="CK1272" t="inlineStr"/>
      <c r="CL1272" t="inlineStr"/>
      <c r="CM1272" t="inlineStr"/>
      <c r="CN1272" t="inlineStr"/>
      <c r="CO1272" t="inlineStr"/>
      <c r="CP1272" t="inlineStr"/>
      <c r="CQ1272" t="inlineStr"/>
      <c r="CR1272" t="inlineStr"/>
      <c r="CS1272" t="inlineStr"/>
      <c r="CT1272" t="n">
        <v>0.5</v>
      </c>
      <c r="CU1272" t="inlineStr"/>
    </row>
    <row r="1273">
      <c r="A1273" t="b">
        <v>1</v>
      </c>
      <c r="B1273" t="n">
        <v>1161</v>
      </c>
      <c r="C1273" t="inlineStr">
        <is>
          <t>L-1541-315327685</t>
        </is>
      </c>
      <c r="D1273" t="inlineStr">
        <is>
          <t>1066869731</t>
        </is>
      </c>
      <c r="E1273" t="inlineStr">
        <is>
          <t>Aaf</t>
        </is>
      </c>
      <c r="F1273" t="inlineStr">
        <is>
          <t>https://portal.dnb.de/opac.htm?method=simpleSearch&amp;cqlMode=true&amp;query=idn%3D1066869731</t>
        </is>
      </c>
      <c r="G1273" t="inlineStr">
        <is>
          <t>III 105, 3</t>
        </is>
      </c>
      <c r="H1273" t="inlineStr">
        <is>
          <t>III 105, 3</t>
        </is>
      </c>
      <c r="I1273" t="inlineStr"/>
      <c r="J1273" t="inlineStr"/>
      <c r="K1273" t="inlineStr">
        <is>
          <t>bis 25 cm</t>
        </is>
      </c>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is>
          <t>HL</t>
        </is>
      </c>
      <c r="AB1273" t="inlineStr">
        <is>
          <t>x</t>
        </is>
      </c>
      <c r="AC1273" t="inlineStr"/>
      <c r="AD1273" t="inlineStr">
        <is>
          <t>h/E</t>
        </is>
      </c>
      <c r="AE1273" t="inlineStr"/>
      <c r="AF1273" t="inlineStr">
        <is>
          <t>x</t>
        </is>
      </c>
      <c r="AG1273" t="inlineStr"/>
      <c r="AH1273" t="inlineStr"/>
      <c r="AI1273" t="inlineStr"/>
      <c r="AJ1273" t="inlineStr">
        <is>
          <t>Pa</t>
        </is>
      </c>
      <c r="AK1273" t="inlineStr">
        <is>
          <t>x</t>
        </is>
      </c>
      <c r="AL1273" t="inlineStr"/>
      <c r="AM1273" t="inlineStr"/>
      <c r="AN1273" t="inlineStr"/>
      <c r="AO1273" t="inlineStr"/>
      <c r="AP1273" t="inlineStr"/>
      <c r="AQ1273" t="inlineStr"/>
      <c r="AR1273" t="inlineStr"/>
      <c r="AS1273" t="inlineStr"/>
      <c r="AT1273" t="inlineStr"/>
      <c r="AU1273" t="inlineStr"/>
      <c r="AV1273" t="inlineStr"/>
      <c r="AW1273" t="inlineStr"/>
      <c r="AX1273" t="inlineStr">
        <is>
          <t>110</t>
        </is>
      </c>
      <c r="AY1273" t="inlineStr"/>
      <c r="AZ1273" t="inlineStr"/>
      <c r="BA1273" t="inlineStr"/>
      <c r="BB1273" t="inlineStr">
        <is>
          <t>n</t>
        </is>
      </c>
      <c r="BC1273" t="n">
        <v>0</v>
      </c>
      <c r="BD1273" t="inlineStr"/>
      <c r="BE1273" t="inlineStr"/>
      <c r="BF1273" t="inlineStr"/>
      <c r="BG1273" t="inlineStr"/>
      <c r="BH1273" t="inlineStr"/>
      <c r="BI1273" t="inlineStr"/>
      <c r="BJ1273" t="inlineStr"/>
      <c r="BK1273" t="inlineStr"/>
      <c r="BL1273" t="inlineStr"/>
      <c r="BM1273" t="inlineStr">
        <is>
          <t>Umschlag (Leder pudert)</t>
        </is>
      </c>
      <c r="BN1273" t="inlineStr"/>
      <c r="BO1273" t="inlineStr"/>
      <c r="BP1273" t="inlineStr"/>
      <c r="BQ1273" t="inlineStr"/>
      <c r="BR1273" t="inlineStr"/>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row>
    <row r="1274">
      <c r="A1274" t="b">
        <v>1</v>
      </c>
      <c r="B1274" t="n">
        <v>1162</v>
      </c>
      <c r="C1274" t="inlineStr">
        <is>
          <t>L-1529-331723204</t>
        </is>
      </c>
      <c r="D1274" t="inlineStr">
        <is>
          <t>1074848381</t>
        </is>
      </c>
      <c r="E1274" t="inlineStr">
        <is>
          <t>Aaf</t>
        </is>
      </c>
      <c r="F1274" t="inlineStr">
        <is>
          <t>https://portal.dnb.de/opac.htm?method=simpleSearch&amp;cqlMode=true&amp;query=idn%3D1074848381</t>
        </is>
      </c>
      <c r="G1274" t="inlineStr">
        <is>
          <t>III 106, 1</t>
        </is>
      </c>
      <c r="H1274" t="inlineStr">
        <is>
          <t>III 106, 1</t>
        </is>
      </c>
      <c r="I1274" t="inlineStr"/>
      <c r="J1274" t="inlineStr"/>
      <c r="K1274" t="inlineStr">
        <is>
          <t>bis 25 cm</t>
        </is>
      </c>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is>
          <t>Pg</t>
        </is>
      </c>
      <c r="AB1274" t="inlineStr">
        <is>
          <t>x</t>
        </is>
      </c>
      <c r="AC1274" t="inlineStr"/>
      <c r="AD1274" t="inlineStr">
        <is>
          <t>h/E</t>
        </is>
      </c>
      <c r="AE1274" t="inlineStr"/>
      <c r="AF1274" t="inlineStr"/>
      <c r="AG1274" t="inlineStr"/>
      <c r="AH1274" t="inlineStr"/>
      <c r="AI1274" t="inlineStr"/>
      <c r="AJ1274" t="inlineStr">
        <is>
          <t>Pa</t>
        </is>
      </c>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is>
          <t>110</t>
        </is>
      </c>
      <c r="AY1274" t="inlineStr"/>
      <c r="AZ1274" t="inlineStr"/>
      <c r="BA1274" t="inlineStr"/>
      <c r="BB1274" t="inlineStr">
        <is>
          <t>ja vor</t>
        </is>
      </c>
      <c r="BC1274" t="n">
        <v>3.5</v>
      </c>
      <c r="BD1274" t="inlineStr"/>
      <c r="BE1274" t="inlineStr"/>
      <c r="BF1274" t="inlineStr"/>
      <c r="BG1274" t="inlineStr">
        <is>
          <t>x</t>
        </is>
      </c>
      <c r="BH1274" t="inlineStr"/>
      <c r="BI1274" t="inlineStr"/>
      <c r="BJ1274" t="inlineStr"/>
      <c r="BK1274" t="inlineStr"/>
      <c r="BL1274" t="inlineStr"/>
      <c r="BM1274" t="inlineStr"/>
      <c r="BN1274" t="inlineStr"/>
      <c r="BO1274" t="inlineStr">
        <is>
          <t>x</t>
        </is>
      </c>
      <c r="BP1274" t="inlineStr">
        <is>
          <t>x</t>
        </is>
      </c>
      <c r="BQ1274" t="inlineStr"/>
      <c r="BR1274" t="inlineStr">
        <is>
          <t>v</t>
        </is>
      </c>
      <c r="BS1274" t="n">
        <v>1</v>
      </c>
      <c r="BT1274" t="inlineStr"/>
      <c r="BU1274" t="inlineStr"/>
      <c r="BV1274" t="inlineStr"/>
      <c r="BW1274" t="inlineStr"/>
      <c r="BX1274" t="inlineStr"/>
      <c r="BY1274" t="inlineStr"/>
      <c r="BZ1274" t="inlineStr"/>
      <c r="CA1274" t="n">
        <v>2.5</v>
      </c>
      <c r="CB1274" t="inlineStr">
        <is>
          <t>nur das Nötigste</t>
        </is>
      </c>
      <c r="CC1274" t="inlineStr"/>
      <c r="CD1274" t="inlineStr"/>
      <c r="CE1274" t="inlineStr"/>
      <c r="CF1274" t="inlineStr"/>
      <c r="CG1274" t="inlineStr"/>
      <c r="CH1274" t="inlineStr">
        <is>
          <t>x</t>
        </is>
      </c>
      <c r="CI1274" t="inlineStr"/>
      <c r="CJ1274" t="inlineStr"/>
      <c r="CK1274" t="inlineStr"/>
      <c r="CL1274" t="inlineStr"/>
      <c r="CM1274" t="inlineStr"/>
      <c r="CN1274" t="inlineStr"/>
      <c r="CO1274" t="inlineStr"/>
      <c r="CP1274" t="inlineStr"/>
      <c r="CQ1274" t="inlineStr"/>
      <c r="CR1274" t="inlineStr"/>
      <c r="CS1274" t="inlineStr"/>
      <c r="CT1274" t="n">
        <v>1</v>
      </c>
      <c r="CU1274" t="inlineStr"/>
    </row>
    <row r="1275">
      <c r="A1275" t="b">
        <v>1</v>
      </c>
      <c r="B1275" t="n">
        <v>1163</v>
      </c>
      <c r="C1275" t="inlineStr">
        <is>
          <t>L-1530-315487763</t>
        </is>
      </c>
      <c r="D1275" t="inlineStr">
        <is>
          <t>1066957142</t>
        </is>
      </c>
      <c r="E1275" t="inlineStr">
        <is>
          <t>Aaf</t>
        </is>
      </c>
      <c r="F1275" t="inlineStr">
        <is>
          <t>https://portal.dnb.de/opac.htm?method=simpleSearch&amp;cqlMode=true&amp;query=idn%3D1066957142</t>
        </is>
      </c>
      <c r="G1275" t="inlineStr">
        <is>
          <t>III 106, 2</t>
        </is>
      </c>
      <c r="H1275" t="inlineStr">
        <is>
          <t>III 106, 2</t>
        </is>
      </c>
      <c r="I1275" t="inlineStr"/>
      <c r="J1275" t="inlineStr"/>
      <c r="K1275" t="inlineStr">
        <is>
          <t>bis 25 cm</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is>
          <t>Pg</t>
        </is>
      </c>
      <c r="AB1275" t="inlineStr"/>
      <c r="AC1275" t="inlineStr"/>
      <c r="AD1275" t="inlineStr">
        <is>
          <t>h</t>
        </is>
      </c>
      <c r="AE1275" t="inlineStr"/>
      <c r="AF1275" t="inlineStr"/>
      <c r="AG1275" t="inlineStr"/>
      <c r="AH1275" t="inlineStr"/>
      <c r="AI1275" t="inlineStr"/>
      <c r="AJ1275" t="inlineStr">
        <is>
          <t>Pa</t>
        </is>
      </c>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is>
          <t>110</t>
        </is>
      </c>
      <c r="AY1275" t="inlineStr"/>
      <c r="AZ1275" t="inlineStr"/>
      <c r="BA1275" t="inlineStr"/>
      <c r="BB1275" t="inlineStr">
        <is>
          <t>n</t>
        </is>
      </c>
      <c r="BC1275" t="n">
        <v>0</v>
      </c>
      <c r="BD1275" t="inlineStr"/>
      <c r="BE1275" t="inlineStr"/>
      <c r="BF1275" t="inlineStr"/>
      <c r="BG1275" t="inlineStr"/>
      <c r="BH1275" t="inlineStr"/>
      <c r="BI1275" t="inlineStr">
        <is>
          <t>x sauer</t>
        </is>
      </c>
      <c r="BJ1275" t="inlineStr">
        <is>
          <t>x</t>
        </is>
      </c>
      <c r="BK1275" t="inlineStr"/>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inlineStr"/>
      <c r="BZ1275" t="inlineStr"/>
      <c r="CA1275" t="inlineStr"/>
      <c r="CB1275" t="inlineStr"/>
      <c r="CC1275" t="inlineStr"/>
      <c r="CD1275" t="inlineStr"/>
      <c r="CE1275" t="inlineStr"/>
      <c r="CF1275" t="inlineStr"/>
      <c r="CG1275" t="inlineStr"/>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row>
    <row r="1276">
      <c r="A1276" t="b">
        <v>0</v>
      </c>
      <c r="B1276" t="n">
        <v>1164</v>
      </c>
      <c r="C1276" t="inlineStr">
        <is>
          <t>L-1536-315326794</t>
        </is>
      </c>
      <c r="D1276" t="inlineStr">
        <is>
          <t>1066868735</t>
        </is>
      </c>
      <c r="E1276" t="inlineStr"/>
      <c r="F1276" t="inlineStr">
        <is>
          <t>https://portal.dnb.de/opac.htm?method=simpleSearch&amp;cqlMode=true&amp;query=idn%3D1066868735</t>
        </is>
      </c>
      <c r="G1276" t="inlineStr">
        <is>
          <t>III 106, 3</t>
        </is>
      </c>
      <c r="H1276" t="inlineStr"/>
      <c r="I1276" t="inlineStr"/>
      <c r="J1276" t="inlineStr"/>
      <c r="K1276" t="inlineStr">
        <is>
          <t>bis 35 cm</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is>
          <t>L</t>
        </is>
      </c>
      <c r="AB1276" t="inlineStr">
        <is>
          <t>x</t>
        </is>
      </c>
      <c r="AC1276" t="inlineStr">
        <is>
          <t>x</t>
        </is>
      </c>
      <c r="AD1276" t="inlineStr">
        <is>
          <t>f</t>
        </is>
      </c>
      <c r="AE1276" t="inlineStr"/>
      <c r="AF1276" t="inlineStr"/>
      <c r="AG1276" t="inlineStr"/>
      <c r="AH1276" t="inlineStr"/>
      <c r="AI1276" t="inlineStr"/>
      <c r="AJ1276" t="inlineStr">
        <is>
          <t>Pa</t>
        </is>
      </c>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is>
          <t>45</t>
        </is>
      </c>
      <c r="AY1276" t="inlineStr"/>
      <c r="AZ1276" t="inlineStr"/>
      <c r="BA1276" t="inlineStr"/>
      <c r="BB1276" t="inlineStr">
        <is>
          <t>ja vor</t>
        </is>
      </c>
      <c r="BC1276" t="n">
        <v>10</v>
      </c>
      <c r="BD1276" t="inlineStr"/>
      <c r="BE1276" t="inlineStr"/>
      <c r="BF1276" t="inlineStr"/>
      <c r="BG1276" t="inlineStr">
        <is>
          <t>x</t>
        </is>
      </c>
      <c r="BH1276" t="inlineStr"/>
      <c r="BI1276" t="inlineStr"/>
      <c r="BJ1276" t="inlineStr"/>
      <c r="BK1276" t="inlineStr">
        <is>
          <t>Ledernarben ist extrem rissig, spröde und bröselig -&gt; Festigen? Mit Stephanie besprechen</t>
        </is>
      </c>
      <c r="BL1276" t="inlineStr"/>
      <c r="BM1276" t="inlineStr">
        <is>
          <t>Umschlag (Ledernarben extrem empfindlich)</t>
        </is>
      </c>
      <c r="BN1276" t="inlineStr"/>
      <c r="BO1276" t="inlineStr">
        <is>
          <t>x</t>
        </is>
      </c>
      <c r="BP1276" t="inlineStr"/>
      <c r="BQ1276" t="inlineStr">
        <is>
          <t>x</t>
        </is>
      </c>
      <c r="BR1276" t="inlineStr"/>
      <c r="BS1276" t="inlineStr"/>
      <c r="BT1276" t="inlineStr"/>
      <c r="BU1276" t="inlineStr"/>
      <c r="BV1276" t="inlineStr"/>
      <c r="BW1276" t="inlineStr"/>
      <c r="BX1276" t="inlineStr"/>
      <c r="BY1276" t="inlineStr"/>
      <c r="BZ1276" t="inlineStr"/>
      <c r="CA1276" t="n">
        <v>10</v>
      </c>
      <c r="CB1276" t="inlineStr">
        <is>
          <t>Festigen oder belassen? Klucel? Rest.bedarf genauer kalkulieren!!</t>
        </is>
      </c>
      <c r="CC1276" t="inlineStr"/>
      <c r="CD1276" t="inlineStr"/>
      <c r="CE1276" t="inlineStr"/>
      <c r="CF1276" t="inlineStr"/>
      <c r="CG1276" t="inlineStr"/>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row>
    <row r="1277">
      <c r="A1277" t="b">
        <v>1</v>
      </c>
      <c r="B1277" t="inlineStr"/>
      <c r="C1277" t="inlineStr">
        <is>
          <t>L-9999-41428173X</t>
        </is>
      </c>
      <c r="D1277" t="inlineStr">
        <is>
          <t>1137966130</t>
        </is>
      </c>
      <c r="E1277" t="inlineStr">
        <is>
          <t>Qd</t>
        </is>
      </c>
      <c r="F1277" t="inlineStr"/>
      <c r="G1277" t="inlineStr">
        <is>
          <t>III 106, 3</t>
        </is>
      </c>
      <c r="H1277" t="inlineStr">
        <is>
          <t>III 106, 3</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c r="BZ1277" t="inlineStr"/>
      <c r="CA1277" t="inlineStr"/>
      <c r="CB1277" t="inlineStr"/>
      <c r="CC1277" t="inlineStr"/>
      <c r="CD1277" t="inlineStr"/>
      <c r="CE1277" t="inlineStr"/>
      <c r="CF1277" t="inlineStr"/>
      <c r="CG1277" t="inlineStr"/>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row>
    <row r="1278">
      <c r="A1278" t="b">
        <v>0</v>
      </c>
      <c r="B1278" t="n">
        <v>1166</v>
      </c>
      <c r="C1278" t="inlineStr">
        <is>
          <t>L-1535-670685798</t>
        </is>
      </c>
      <c r="D1278" t="inlineStr">
        <is>
          <t>1208710583</t>
        </is>
      </c>
      <c r="E1278" t="inlineStr"/>
      <c r="F1278" t="inlineStr">
        <is>
          <t>https://portal.dnb.de/opac.htm?method=simpleSearch&amp;cqlMode=true&amp;query=idn%3D1208710583</t>
        </is>
      </c>
      <c r="G1278" t="inlineStr">
        <is>
          <t>III 106, 3 (Angebundenes Werk)</t>
        </is>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n">
        <v>0</v>
      </c>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c r="BZ1278" t="inlineStr"/>
      <c r="CA1278" t="inlineStr"/>
      <c r="CB1278" t="inlineStr"/>
      <c r="CC1278" t="inlineStr"/>
      <c r="CD1278" t="inlineStr"/>
      <c r="CE1278" t="inlineStr"/>
      <c r="CF1278" t="inlineStr"/>
      <c r="CG1278" t="inlineStr"/>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row>
    <row r="1279">
      <c r="A1279" t="b">
        <v>1</v>
      </c>
      <c r="B1279" t="n">
        <v>1165</v>
      </c>
      <c r="C1279" t="inlineStr">
        <is>
          <t>L-1539-31533102X</t>
        </is>
      </c>
      <c r="D1279" t="inlineStr">
        <is>
          <t>1066873208</t>
        </is>
      </c>
      <c r="E1279" t="inlineStr">
        <is>
          <t>Aaf</t>
        </is>
      </c>
      <c r="F1279" t="inlineStr">
        <is>
          <t>https://portal.dnb.de/opac.htm?method=simpleSearch&amp;cqlMode=true&amp;query=idn%3D1066873208</t>
        </is>
      </c>
      <c r="G1279" t="inlineStr">
        <is>
          <t>III 106, 4</t>
        </is>
      </c>
      <c r="H1279" t="inlineStr">
        <is>
          <t>III 106, 4</t>
        </is>
      </c>
      <c r="I1279" t="inlineStr"/>
      <c r="J1279" t="inlineStr"/>
      <c r="K1279" t="inlineStr">
        <is>
          <t>bis 35 cm</t>
        </is>
      </c>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is>
          <t>Pg</t>
        </is>
      </c>
      <c r="AB1279" t="inlineStr">
        <is>
          <t>x</t>
        </is>
      </c>
      <c r="AC1279" t="inlineStr"/>
      <c r="AD1279" t="inlineStr">
        <is>
          <t>h</t>
        </is>
      </c>
      <c r="AE1279" t="inlineStr"/>
      <c r="AF1279" t="inlineStr"/>
      <c r="AG1279" t="inlineStr"/>
      <c r="AH1279" t="inlineStr">
        <is>
          <t>x</t>
        </is>
      </c>
      <c r="AI1279" t="inlineStr"/>
      <c r="AJ1279" t="inlineStr">
        <is>
          <t>Pa</t>
        </is>
      </c>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is>
          <t>110</t>
        </is>
      </c>
      <c r="AY1279" t="inlineStr"/>
      <c r="AZ1279" t="inlineStr"/>
      <c r="BA1279" t="inlineStr"/>
      <c r="BB1279" t="inlineStr">
        <is>
          <t>n</t>
        </is>
      </c>
      <c r="BC1279" t="n">
        <v>0</v>
      </c>
      <c r="BD1279" t="inlineStr"/>
      <c r="BE1279" t="inlineStr"/>
      <c r="BF1279" t="inlineStr"/>
      <c r="BG1279" t="inlineStr">
        <is>
          <t>x</t>
        </is>
      </c>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c r="BV1279" t="inlineStr"/>
      <c r="BW1279" t="inlineStr"/>
      <c r="BX1279" t="inlineStr"/>
      <c r="BY1279" t="inlineStr"/>
      <c r="BZ1279" t="inlineStr"/>
      <c r="CA1279" t="inlineStr"/>
      <c r="CB1279" t="inlineStr"/>
      <c r="CC1279" t="inlineStr"/>
      <c r="CD1279" t="inlineStr"/>
      <c r="CE1279" t="inlineStr"/>
      <c r="CF1279" t="inlineStr"/>
      <c r="CG1279" t="inlineStr"/>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row>
    <row r="1280">
      <c r="A1280" t="b">
        <v>1</v>
      </c>
      <c r="B1280" t="n">
        <v>1167</v>
      </c>
      <c r="C1280" t="inlineStr">
        <is>
          <t>L-1503-315490683</t>
        </is>
      </c>
      <c r="D1280" t="inlineStr">
        <is>
          <t>1066960178</t>
        </is>
      </c>
      <c r="E1280" t="inlineStr">
        <is>
          <t>Aaf</t>
        </is>
      </c>
      <c r="F1280" t="inlineStr">
        <is>
          <t>https://portal.dnb.de/opac.htm?method=simpleSearch&amp;cqlMode=true&amp;query=idn%3D1066960178</t>
        </is>
      </c>
      <c r="G1280" t="inlineStr">
        <is>
          <t>III 107, 1</t>
        </is>
      </c>
      <c r="H1280" t="inlineStr">
        <is>
          <t>III 107, 1 (ÜF / 4. OG: R73A/10/1)</t>
        </is>
      </c>
      <c r="I1280" t="inlineStr">
        <is>
          <t>X</t>
        </is>
      </c>
      <c r="J1280" t="inlineStr">
        <is>
          <t>Halbledereinband, Schließen, erhabene Buchbeschläge</t>
        </is>
      </c>
      <c r="K1280" t="inlineStr">
        <is>
          <t>bis 42 cm</t>
        </is>
      </c>
      <c r="L1280" t="inlineStr">
        <is>
          <t>80° bis 110°, einseitig digitalisierbar?</t>
        </is>
      </c>
      <c r="M1280" t="inlineStr">
        <is>
          <t>fester Rücken mit Schmuckprägung</t>
        </is>
      </c>
      <c r="N1280" t="inlineStr"/>
      <c r="O1280" t="inlineStr"/>
      <c r="P1280" t="inlineStr">
        <is>
          <t>Signaturfahne austauschen</t>
        </is>
      </c>
      <c r="Q1280" t="n">
        <v>0</v>
      </c>
      <c r="R1280" t="inlineStr"/>
      <c r="S1280" t="inlineStr">
        <is>
          <t>steht in ÜF</t>
        </is>
      </c>
      <c r="T1280" t="inlineStr"/>
      <c r="U1280" t="inlineStr"/>
      <c r="V1280" t="inlineStr"/>
      <c r="W1280" t="inlineStr"/>
      <c r="X1280" t="inlineStr"/>
      <c r="Y1280" t="inlineStr"/>
      <c r="Z1280" t="inlineStr"/>
      <c r="AA1280" t="inlineStr">
        <is>
          <t>HD</t>
        </is>
      </c>
      <c r="AB1280" t="inlineStr"/>
      <c r="AC1280" t="inlineStr">
        <is>
          <t>x</t>
        </is>
      </c>
      <c r="AD1280" t="inlineStr">
        <is>
          <t>f</t>
        </is>
      </c>
      <c r="AE1280" t="inlineStr"/>
      <c r="AF1280" t="inlineStr"/>
      <c r="AG1280" t="inlineStr"/>
      <c r="AH1280" t="inlineStr"/>
      <c r="AI1280" t="inlineStr"/>
      <c r="AJ1280" t="inlineStr">
        <is>
          <t>Pa</t>
        </is>
      </c>
      <c r="AK1280" t="inlineStr"/>
      <c r="AL1280" t="inlineStr"/>
      <c r="AM1280" t="inlineStr"/>
      <c r="AN1280" t="inlineStr"/>
      <c r="AO1280" t="inlineStr"/>
      <c r="AP1280" t="inlineStr"/>
      <c r="AQ1280" t="inlineStr"/>
      <c r="AR1280" t="inlineStr"/>
      <c r="AS1280" t="inlineStr"/>
      <c r="AT1280" t="inlineStr">
        <is>
          <t>I/R</t>
        </is>
      </c>
      <c r="AU1280" t="inlineStr">
        <is>
          <t>x</t>
        </is>
      </c>
      <c r="AV1280" t="inlineStr"/>
      <c r="AW1280" t="inlineStr"/>
      <c r="AX1280" t="inlineStr">
        <is>
          <t>110</t>
        </is>
      </c>
      <c r="AY1280" t="inlineStr"/>
      <c r="AZ1280" t="inlineStr"/>
      <c r="BA1280" t="inlineStr"/>
      <c r="BB1280" t="inlineStr">
        <is>
          <t>n</t>
        </is>
      </c>
      <c r="BC1280" t="n">
        <v>0</v>
      </c>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c r="BU1280" t="inlineStr"/>
      <c r="BV1280" t="inlineStr"/>
      <c r="BW1280" t="inlineStr"/>
      <c r="BX1280" t="inlineStr"/>
      <c r="BY1280" t="inlineStr"/>
      <c r="BZ1280" t="inlineStr"/>
      <c r="CA1280" t="inlineStr"/>
      <c r="CB1280" t="inlineStr"/>
      <c r="CC1280" t="inlineStr"/>
      <c r="CD1280" t="inlineStr"/>
      <c r="CE1280" t="inlineStr"/>
      <c r="CF1280" t="inlineStr"/>
      <c r="CG1280" t="inlineStr"/>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inlineStr"/>
    </row>
    <row r="1281">
      <c r="A1281" t="b">
        <v>1</v>
      </c>
      <c r="B1281" t="n">
        <v>1168</v>
      </c>
      <c r="C1281" t="inlineStr">
        <is>
          <t>L-1524-315493550</t>
        </is>
      </c>
      <c r="D1281" t="inlineStr">
        <is>
          <t>1066963290</t>
        </is>
      </c>
      <c r="E1281" t="inlineStr">
        <is>
          <t>Aaf</t>
        </is>
      </c>
      <c r="F1281" t="inlineStr">
        <is>
          <t>https://portal.dnb.de/opac.htm?method=simpleSearch&amp;cqlMode=true&amp;query=idn%3D1066963290</t>
        </is>
      </c>
      <c r="G1281" t="inlineStr">
        <is>
          <t>III 108, 1</t>
        </is>
      </c>
      <c r="H1281" t="inlineStr">
        <is>
          <t>III 108, 1</t>
        </is>
      </c>
      <c r="I1281" t="inlineStr"/>
      <c r="J1281" t="inlineStr"/>
      <c r="K1281" t="inlineStr">
        <is>
          <t>bis 25 cm</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is>
          <t>Pg</t>
        </is>
      </c>
      <c r="AB1281" t="inlineStr"/>
      <c r="AC1281" t="inlineStr">
        <is>
          <t>x</t>
        </is>
      </c>
      <c r="AD1281" t="inlineStr">
        <is>
          <t>h/E</t>
        </is>
      </c>
      <c r="AE1281" t="inlineStr"/>
      <c r="AF1281" t="inlineStr"/>
      <c r="AG1281" t="inlineStr"/>
      <c r="AH1281" t="inlineStr"/>
      <c r="AI1281" t="inlineStr"/>
      <c r="AJ1281" t="inlineStr">
        <is>
          <t>Pa</t>
        </is>
      </c>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is>
          <t>110</t>
        </is>
      </c>
      <c r="AY1281" t="inlineStr"/>
      <c r="AZ1281" t="inlineStr"/>
      <c r="BA1281" t="inlineStr"/>
      <c r="BB1281" t="inlineStr">
        <is>
          <t>n</t>
        </is>
      </c>
      <c r="BC1281" t="n">
        <v>0</v>
      </c>
      <c r="BD1281" t="inlineStr"/>
      <c r="BE1281" t="inlineStr">
        <is>
          <t>Gewebe</t>
        </is>
      </c>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c r="BZ1281" t="inlineStr"/>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row>
    <row r="1282">
      <c r="A1282" t="b">
        <v>1</v>
      </c>
      <c r="B1282" t="n">
        <v>1169</v>
      </c>
      <c r="C1282" t="inlineStr">
        <is>
          <t>L-1526-315493542</t>
        </is>
      </c>
      <c r="D1282" t="inlineStr">
        <is>
          <t>1066963274</t>
        </is>
      </c>
      <c r="E1282" t="inlineStr">
        <is>
          <t>Aaf</t>
        </is>
      </c>
      <c r="F1282" t="inlineStr">
        <is>
          <t>https://portal.dnb.de/opac.htm?method=simpleSearch&amp;cqlMode=true&amp;query=idn%3D1066963274</t>
        </is>
      </c>
      <c r="G1282" t="inlineStr">
        <is>
          <t>III 108, 2</t>
        </is>
      </c>
      <c r="H1282" t="inlineStr">
        <is>
          <t>III 108, 2</t>
        </is>
      </c>
      <c r="I1282" t="inlineStr"/>
      <c r="J1282" t="inlineStr"/>
      <c r="K1282" t="inlineStr">
        <is>
          <t>bis 25 cm</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is>
          <t>G</t>
        </is>
      </c>
      <c r="AB1282" t="inlineStr">
        <is>
          <t>x</t>
        </is>
      </c>
      <c r="AC1282" t="inlineStr"/>
      <c r="AD1282" t="inlineStr">
        <is>
          <t>h/E</t>
        </is>
      </c>
      <c r="AE1282" t="inlineStr"/>
      <c r="AF1282" t="inlineStr"/>
      <c r="AG1282" t="inlineStr"/>
      <c r="AH1282" t="inlineStr"/>
      <c r="AI1282" t="inlineStr"/>
      <c r="AJ1282" t="inlineStr">
        <is>
          <t>Pa</t>
        </is>
      </c>
      <c r="AK1282" t="inlineStr">
        <is>
          <t>x</t>
        </is>
      </c>
      <c r="AL1282" t="inlineStr"/>
      <c r="AM1282" t="inlineStr"/>
      <c r="AN1282" t="inlineStr"/>
      <c r="AO1282" t="inlineStr"/>
      <c r="AP1282" t="inlineStr"/>
      <c r="AQ1282" t="inlineStr"/>
      <c r="AR1282" t="inlineStr"/>
      <c r="AS1282" t="inlineStr"/>
      <c r="AT1282" t="inlineStr"/>
      <c r="AU1282" t="inlineStr"/>
      <c r="AV1282" t="inlineStr"/>
      <c r="AW1282" t="inlineStr"/>
      <c r="AX1282" t="inlineStr">
        <is>
          <t>110</t>
        </is>
      </c>
      <c r="AY1282" t="inlineStr"/>
      <c r="AZ1282" t="inlineStr"/>
      <c r="BA1282" t="inlineStr"/>
      <c r="BB1282" t="inlineStr">
        <is>
          <t>n</t>
        </is>
      </c>
      <c r="BC1282" t="n">
        <v>0</v>
      </c>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c r="BW1282" t="inlineStr"/>
      <c r="BX1282" t="inlineStr"/>
      <c r="BY1282" t="inlineStr"/>
      <c r="BZ1282" t="inlineStr"/>
      <c r="CA1282" t="inlineStr"/>
      <c r="CB1282" t="inlineStr"/>
      <c r="CC1282" t="inlineStr"/>
      <c r="CD1282" t="inlineStr"/>
      <c r="CE1282" t="inlineStr"/>
      <c r="CF1282" t="inlineStr"/>
      <c r="CG1282" t="inlineStr"/>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row>
    <row r="1283">
      <c r="A1283" t="b">
        <v>1</v>
      </c>
      <c r="B1283" t="n">
        <v>1173</v>
      </c>
      <c r="C1283" t="inlineStr">
        <is>
          <t>L-1522-180631152</t>
        </is>
      </c>
      <c r="D1283" t="inlineStr">
        <is>
          <t>1003783562</t>
        </is>
      </c>
      <c r="E1283" t="inlineStr">
        <is>
          <t>Aal</t>
        </is>
      </c>
      <c r="F1283" t="inlineStr">
        <is>
          <t>https://portal.dnb.de/opac.htm?method=simpleSearch&amp;cqlMode=true&amp;query=idn%3D1003783562</t>
        </is>
      </c>
      <c r="G1283" t="inlineStr">
        <is>
          <t>III 108, 2 a</t>
        </is>
      </c>
      <c r="H1283" t="inlineStr">
        <is>
          <t>III 108, 2a</t>
        </is>
      </c>
      <c r="I1283" t="inlineStr"/>
      <c r="J1283" t="inlineStr"/>
      <c r="K1283" t="inlineStr">
        <is>
          <t>bis 25 cm</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is>
          <t>Pa</t>
        </is>
      </c>
      <c r="AB1283" t="inlineStr"/>
      <c r="AC1283" t="inlineStr"/>
      <c r="AD1283" t="inlineStr">
        <is>
          <t>h/E</t>
        </is>
      </c>
      <c r="AE1283" t="inlineStr"/>
      <c r="AF1283" t="inlineStr"/>
      <c r="AG1283" t="inlineStr"/>
      <c r="AH1283" t="inlineStr"/>
      <c r="AI1283" t="inlineStr"/>
      <c r="AJ1283" t="inlineStr">
        <is>
          <t>Pa</t>
        </is>
      </c>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is>
          <t>110</t>
        </is>
      </c>
      <c r="AY1283" t="inlineStr"/>
      <c r="AZ1283" t="inlineStr">
        <is>
          <t>x</t>
        </is>
      </c>
      <c r="BA1283" t="inlineStr">
        <is>
          <t>x</t>
        </is>
      </c>
      <c r="BB1283" t="inlineStr">
        <is>
          <t>n</t>
        </is>
      </c>
      <c r="BC1283" t="n">
        <v>0</v>
      </c>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c r="BW1283" t="inlineStr"/>
      <c r="BX1283" t="inlineStr"/>
      <c r="BY1283" t="inlineStr"/>
      <c r="BZ1283" t="inlineStr"/>
      <c r="CA1283" t="inlineStr"/>
      <c r="CB1283" t="inlineStr"/>
      <c r="CC1283" t="inlineStr"/>
      <c r="CD1283" t="inlineStr"/>
      <c r="CE1283" t="inlineStr"/>
      <c r="CF1283" t="inlineStr"/>
      <c r="CG1283" t="inlineStr"/>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row>
    <row r="1284">
      <c r="A1284" t="b">
        <v>1</v>
      </c>
      <c r="B1284" t="n">
        <v>1174</v>
      </c>
      <c r="C1284" t="inlineStr">
        <is>
          <t>L-1528-163047200</t>
        </is>
      </c>
      <c r="D1284" t="inlineStr">
        <is>
          <t>996935924</t>
        </is>
      </c>
      <c r="E1284" t="inlineStr">
        <is>
          <t>Aal</t>
        </is>
      </c>
      <c r="F1284" t="inlineStr">
        <is>
          <t>https://portal.dnb.de/opac.htm?method=simpleSearch&amp;cqlMode=true&amp;query=idn%3D996935924</t>
        </is>
      </c>
      <c r="G1284" t="inlineStr">
        <is>
          <t>III 108, 2 b</t>
        </is>
      </c>
      <c r="H1284" t="inlineStr">
        <is>
          <t>III 108, 2 b</t>
        </is>
      </c>
      <c r="I1284" t="inlineStr"/>
      <c r="J1284" t="inlineStr"/>
      <c r="K1284" t="inlineStr">
        <is>
          <t>bis 25 cm</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is>
          <t>L</t>
        </is>
      </c>
      <c r="AB1284" t="inlineStr"/>
      <c r="AC1284" t="inlineStr">
        <is>
          <t>x</t>
        </is>
      </c>
      <c r="AD1284" t="inlineStr">
        <is>
          <t>f</t>
        </is>
      </c>
      <c r="AE1284" t="inlineStr"/>
      <c r="AF1284" t="inlineStr"/>
      <c r="AG1284" t="inlineStr"/>
      <c r="AH1284" t="inlineStr"/>
      <c r="AI1284" t="inlineStr"/>
      <c r="AJ1284" t="inlineStr">
        <is>
          <t>Pa</t>
        </is>
      </c>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is>
          <t>110</t>
        </is>
      </c>
      <c r="AY1284" t="inlineStr"/>
      <c r="AZ1284" t="inlineStr">
        <is>
          <t>x</t>
        </is>
      </c>
      <c r="BA1284" t="inlineStr"/>
      <c r="BB1284" t="inlineStr">
        <is>
          <t>n</t>
        </is>
      </c>
      <c r="BC1284" t="n">
        <v>0</v>
      </c>
      <c r="BD1284" t="inlineStr"/>
      <c r="BE1284" t="inlineStr">
        <is>
          <t>Gewebe</t>
        </is>
      </c>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c r="BW1284" t="inlineStr"/>
      <c r="BX1284" t="inlineStr"/>
      <c r="BY1284" t="inlineStr"/>
      <c r="BZ1284" t="inlineStr"/>
      <c r="CA1284" t="inlineStr"/>
      <c r="CB1284" t="inlineStr"/>
      <c r="CC1284" t="inlineStr"/>
      <c r="CD1284" t="inlineStr"/>
      <c r="CE1284" t="inlineStr"/>
      <c r="CF1284" t="inlineStr"/>
      <c r="CG1284" t="inlineStr"/>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row>
    <row r="1285">
      <c r="A1285" t="b">
        <v>0</v>
      </c>
      <c r="B1285" t="n">
        <v>1177</v>
      </c>
      <c r="C1285" t="inlineStr">
        <is>
          <t>L-1535-180631810</t>
        </is>
      </c>
      <c r="D1285" t="inlineStr">
        <is>
          <t>1003784208</t>
        </is>
      </c>
      <c r="E1285" t="inlineStr"/>
      <c r="F1285" t="inlineStr">
        <is>
          <t>https://portal.dnb.de/opac.htm?method=simpleSearch&amp;cqlMode=true&amp;query=idn%3D1003784208</t>
        </is>
      </c>
      <c r="G1285" t="inlineStr">
        <is>
          <t>III 108, 2 c</t>
        </is>
      </c>
      <c r="H1285" t="inlineStr"/>
      <c r="I1285" t="inlineStr"/>
      <c r="J1285" t="inlineStr"/>
      <c r="K1285" t="inlineStr">
        <is>
          <t>bis 25 cm</t>
        </is>
      </c>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is>
          <t>HD</t>
        </is>
      </c>
      <c r="AB1285" t="inlineStr"/>
      <c r="AC1285" t="inlineStr">
        <is>
          <t>x</t>
        </is>
      </c>
      <c r="AD1285" t="inlineStr">
        <is>
          <t>f</t>
        </is>
      </c>
      <c r="AE1285" t="inlineStr"/>
      <c r="AF1285" t="inlineStr"/>
      <c r="AG1285" t="inlineStr"/>
      <c r="AH1285" t="inlineStr"/>
      <c r="AI1285" t="inlineStr"/>
      <c r="AJ1285" t="inlineStr">
        <is>
          <t>Pa</t>
        </is>
      </c>
      <c r="AK1285" t="inlineStr"/>
      <c r="AL1285" t="inlineStr"/>
      <c r="AM1285" t="inlineStr"/>
      <c r="AN1285" t="inlineStr"/>
      <c r="AO1285" t="inlineStr"/>
      <c r="AP1285" t="inlineStr"/>
      <c r="AQ1285" t="inlineStr"/>
      <c r="AR1285" t="inlineStr"/>
      <c r="AS1285" t="inlineStr"/>
      <c r="AT1285" t="inlineStr"/>
      <c r="AU1285" t="inlineStr"/>
      <c r="AV1285" t="n">
        <v>0</v>
      </c>
      <c r="AW1285" t="inlineStr">
        <is>
          <t>x</t>
        </is>
      </c>
      <c r="AX1285" t="inlineStr">
        <is>
          <t>110</t>
        </is>
      </c>
      <c r="AY1285" t="inlineStr"/>
      <c r="AZ1285" t="inlineStr">
        <is>
          <t>x</t>
        </is>
      </c>
      <c r="BA1285" t="inlineStr"/>
      <c r="BB1285" t="inlineStr">
        <is>
          <t>n</t>
        </is>
      </c>
      <c r="BC1285" t="n">
        <v>0</v>
      </c>
      <c r="BD1285" t="inlineStr"/>
      <c r="BE1285" t="inlineStr">
        <is>
          <t>Gewebe</t>
        </is>
      </c>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c r="BV1285" t="inlineStr"/>
      <c r="BW1285" t="inlineStr"/>
      <c r="BX1285" t="inlineStr"/>
      <c r="BY1285" t="inlineStr"/>
      <c r="BZ1285" t="inlineStr"/>
      <c r="CA1285" t="inlineStr"/>
      <c r="CB1285" t="inlineStr"/>
      <c r="CC1285" t="inlineStr"/>
      <c r="CD1285" t="inlineStr"/>
      <c r="CE1285" t="inlineStr"/>
      <c r="CF1285" t="inlineStr"/>
      <c r="CG1285" t="inlineStr"/>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row>
    <row r="1286">
      <c r="A1286" t="b">
        <v>0</v>
      </c>
      <c r="B1286" t="n">
        <v>1175</v>
      </c>
      <c r="C1286" t="inlineStr">
        <is>
          <t>L-1530-180629530</t>
        </is>
      </c>
      <c r="D1286" t="inlineStr">
        <is>
          <t>1003782000</t>
        </is>
      </c>
      <c r="E1286" t="inlineStr"/>
      <c r="F1286" t="inlineStr">
        <is>
          <t>https://portal.dnb.de/opac.htm?method=simpleSearch&amp;cqlMode=true&amp;query=idn%3D1003782000</t>
        </is>
      </c>
      <c r="G1286" t="inlineStr">
        <is>
          <t>III 108, 2 c (angebunden)</t>
        </is>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n">
        <v>0</v>
      </c>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c r="BV1286" t="inlineStr"/>
      <c r="BW1286" t="inlineStr"/>
      <c r="BX1286" t="inlineStr"/>
      <c r="BY1286" t="inlineStr"/>
      <c r="BZ1286" t="inlineStr"/>
      <c r="CA1286" t="inlineStr"/>
      <c r="CB1286" t="inlineStr"/>
      <c r="CC1286" t="inlineStr"/>
      <c r="CD1286" t="inlineStr"/>
      <c r="CE1286" t="inlineStr"/>
      <c r="CF1286" t="inlineStr"/>
      <c r="CG1286" t="inlineStr"/>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row>
    <row r="1287">
      <c r="A1287" t="b">
        <v>0</v>
      </c>
      <c r="B1287" t="n">
        <v>1176</v>
      </c>
      <c r="C1287" t="inlineStr">
        <is>
          <t>L-1536-18062928X</t>
        </is>
      </c>
      <c r="D1287" t="inlineStr">
        <is>
          <t>1003781772</t>
        </is>
      </c>
      <c r="E1287" t="inlineStr"/>
      <c r="F1287" t="inlineStr">
        <is>
          <t>https://portal.dnb.de/opac.htm?method=simpleSearch&amp;cqlMode=true&amp;query=idn%3D1003781772</t>
        </is>
      </c>
      <c r="G1287" t="inlineStr">
        <is>
          <t>III 108, 2 c (angebunden)</t>
        </is>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n">
        <v>0</v>
      </c>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c r="BW1287" t="inlineStr"/>
      <c r="BX1287" t="inlineStr"/>
      <c r="BY1287" t="inlineStr"/>
      <c r="BZ1287" t="inlineStr"/>
      <c r="CA1287" t="inlineStr"/>
      <c r="CB1287" t="inlineStr"/>
      <c r="CC1287" t="inlineStr"/>
      <c r="CD1287" t="inlineStr"/>
      <c r="CE1287" t="inlineStr"/>
      <c r="CF1287" t="inlineStr"/>
      <c r="CG1287" t="inlineStr"/>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row>
    <row r="1288">
      <c r="A1288" t="b">
        <v>1</v>
      </c>
      <c r="B1288" t="inlineStr"/>
      <c r="C1288" t="inlineStr">
        <is>
          <t>L-1530-812451694</t>
        </is>
      </c>
      <c r="D1288" t="inlineStr">
        <is>
          <t>126787435X</t>
        </is>
      </c>
      <c r="E1288" t="inlineStr">
        <is>
          <t>Qd</t>
        </is>
      </c>
      <c r="F1288" t="inlineStr"/>
      <c r="G1288" t="inlineStr">
        <is>
          <t>III 108, 2c</t>
        </is>
      </c>
      <c r="H1288" t="inlineStr">
        <is>
          <t>III 108, 2c</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c r="BW1288" t="inlineStr"/>
      <c r="BX1288" t="inlineStr"/>
      <c r="BY1288" t="inlineStr"/>
      <c r="BZ1288" t="inlineStr"/>
      <c r="CA1288" t="inlineStr"/>
      <c r="CB1288" t="inlineStr"/>
      <c r="CC1288" t="inlineStr"/>
      <c r="CD1288" t="inlineStr"/>
      <c r="CE1288" t="inlineStr"/>
      <c r="CF1288" t="inlineStr"/>
      <c r="CG1288" t="inlineStr"/>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row>
    <row r="1289">
      <c r="A1289" t="b">
        <v>1</v>
      </c>
      <c r="B1289" t="n">
        <v>1170</v>
      </c>
      <c r="C1289" t="inlineStr">
        <is>
          <t>L-1551-315317175</t>
        </is>
      </c>
      <c r="D1289" t="inlineStr">
        <is>
          <t>1066858403</t>
        </is>
      </c>
      <c r="E1289" t="inlineStr">
        <is>
          <t>Aaf</t>
        </is>
      </c>
      <c r="F1289" t="inlineStr">
        <is>
          <t>https://portal.dnb.de/opac.htm?method=simpleSearch&amp;cqlMode=true&amp;query=idn%3D1066858403</t>
        </is>
      </c>
      <c r="G1289" t="inlineStr">
        <is>
          <t>III 108, 3</t>
        </is>
      </c>
      <c r="H1289" t="inlineStr">
        <is>
          <t>III 108, 3</t>
        </is>
      </c>
      <c r="I1289" t="inlineStr"/>
      <c r="J1289" t="inlineStr"/>
      <c r="K1289" t="inlineStr">
        <is>
          <t>bis 25 cm</t>
        </is>
      </c>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is>
          <t>G</t>
        </is>
      </c>
      <c r="AB1289" t="inlineStr">
        <is>
          <t>x</t>
        </is>
      </c>
      <c r="AC1289" t="inlineStr"/>
      <c r="AD1289" t="inlineStr">
        <is>
          <t>h/E</t>
        </is>
      </c>
      <c r="AE1289" t="inlineStr"/>
      <c r="AF1289" t="inlineStr"/>
      <c r="AG1289" t="inlineStr"/>
      <c r="AH1289" t="inlineStr"/>
      <c r="AI1289" t="inlineStr"/>
      <c r="AJ1289" t="inlineStr">
        <is>
          <t>Pa</t>
        </is>
      </c>
      <c r="AK1289" t="inlineStr">
        <is>
          <t>x</t>
        </is>
      </c>
      <c r="AL1289" t="inlineStr"/>
      <c r="AM1289" t="inlineStr"/>
      <c r="AN1289" t="inlineStr"/>
      <c r="AO1289" t="inlineStr"/>
      <c r="AP1289" t="inlineStr"/>
      <c r="AQ1289" t="inlineStr"/>
      <c r="AR1289" t="inlineStr"/>
      <c r="AS1289" t="inlineStr"/>
      <c r="AT1289" t="inlineStr"/>
      <c r="AU1289" t="inlineStr"/>
      <c r="AV1289" t="inlineStr"/>
      <c r="AW1289" t="inlineStr"/>
      <c r="AX1289" t="inlineStr">
        <is>
          <t>110</t>
        </is>
      </c>
      <c r="AY1289" t="inlineStr"/>
      <c r="AZ1289" t="inlineStr"/>
      <c r="BA1289" t="inlineStr"/>
      <c r="BB1289" t="inlineStr">
        <is>
          <t>n</t>
        </is>
      </c>
      <c r="BC1289" t="n">
        <v>0</v>
      </c>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c r="BV1289" t="inlineStr"/>
      <c r="BW1289" t="inlineStr"/>
      <c r="BX1289" t="inlineStr"/>
      <c r="BY1289" t="inlineStr"/>
      <c r="BZ1289" t="inlineStr"/>
      <c r="CA1289" t="inlineStr"/>
      <c r="CB1289" t="inlineStr"/>
      <c r="CC1289" t="inlineStr"/>
      <c r="CD1289" t="inlineStr"/>
      <c r="CE1289" t="inlineStr"/>
      <c r="CF1289" t="inlineStr"/>
      <c r="CG1289" t="inlineStr"/>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row>
    <row r="1290">
      <c r="A1290" t="b">
        <v>0</v>
      </c>
      <c r="B1290" t="n">
        <v>1171</v>
      </c>
      <c r="C1290" t="inlineStr">
        <is>
          <t>L-1557-315491930</t>
        </is>
      </c>
      <c r="D1290" t="inlineStr">
        <is>
          <t>1066961549</t>
        </is>
      </c>
      <c r="E1290" t="inlineStr"/>
      <c r="F1290" t="inlineStr">
        <is>
          <t>https://portal.dnb.de/opac.htm?method=simpleSearch&amp;cqlMode=true&amp;query=idn%3D1066961549</t>
        </is>
      </c>
      <c r="G1290" t="inlineStr">
        <is>
          <t>III 108, 4</t>
        </is>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is>
          <t>DA</t>
        </is>
      </c>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n">
        <v>0</v>
      </c>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c r="BW1290" t="inlineStr"/>
      <c r="BX1290" t="inlineStr"/>
      <c r="BY1290" t="inlineStr"/>
      <c r="BZ1290" t="inlineStr"/>
      <c r="CA1290" t="inlineStr"/>
      <c r="CB1290" t="inlineStr"/>
      <c r="CC1290" t="inlineStr"/>
      <c r="CD1290" t="inlineStr"/>
      <c r="CE1290" t="inlineStr"/>
      <c r="CF1290" t="inlineStr"/>
      <c r="CG1290" t="inlineStr"/>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row>
    <row r="1291">
      <c r="A1291" t="b">
        <v>0</v>
      </c>
      <c r="B1291" t="n">
        <v>1178</v>
      </c>
      <c r="C1291" t="inlineStr">
        <is>
          <t>L-1563-67490303X</t>
        </is>
      </c>
      <c r="D1291" t="inlineStr">
        <is>
          <t>120970370X</t>
        </is>
      </c>
      <c r="E1291" t="inlineStr"/>
      <c r="F1291" t="inlineStr">
        <is>
          <t>https://portal.dnb.de/opac.htm?method=simpleSearch&amp;cqlMode=true&amp;query=idn%3D120970370X</t>
        </is>
      </c>
      <c r="G1291" t="inlineStr">
        <is>
          <t>III 108, 4 (1. angebundenes Werk)</t>
        </is>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n">
        <v>0</v>
      </c>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c r="BV1291" t="inlineStr"/>
      <c r="BW1291" t="inlineStr"/>
      <c r="BX1291" t="inlineStr"/>
      <c r="BY1291" t="inlineStr"/>
      <c r="BZ1291" t="inlineStr"/>
      <c r="CA1291" t="inlineStr"/>
      <c r="CB1291" t="inlineStr"/>
      <c r="CC1291" t="inlineStr"/>
      <c r="CD1291" t="inlineStr"/>
      <c r="CE1291" t="inlineStr"/>
      <c r="CF1291" t="inlineStr"/>
      <c r="CG1291" t="inlineStr"/>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row>
    <row r="1292">
      <c r="A1292" t="b">
        <v>0</v>
      </c>
      <c r="B1292" t="n">
        <v>1179</v>
      </c>
      <c r="C1292" t="inlineStr">
        <is>
          <t>L-1563-674895401</t>
        </is>
      </c>
      <c r="D1292" t="inlineStr">
        <is>
          <t>1209695812</t>
        </is>
      </c>
      <c r="E1292" t="inlineStr"/>
      <c r="F1292" t="inlineStr">
        <is>
          <t>https://portal.dnb.de/opac.htm?method=simpleSearch&amp;cqlMode=true&amp;query=idn%3D1209695812</t>
        </is>
      </c>
      <c r="G1292" t="inlineStr">
        <is>
          <t>III 108, 4 (2. angebundenes Werk)</t>
        </is>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n">
        <v>0</v>
      </c>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c r="BV1292" t="inlineStr"/>
      <c r="BW1292" t="inlineStr"/>
      <c r="BX1292" t="inlineStr"/>
      <c r="BY1292" t="inlineStr"/>
      <c r="BZ1292" t="inlineStr"/>
      <c r="CA1292" t="inlineStr"/>
      <c r="CB1292" t="inlineStr"/>
      <c r="CC1292" t="inlineStr"/>
      <c r="CD1292" t="inlineStr"/>
      <c r="CE1292" t="inlineStr"/>
      <c r="CF1292" t="inlineStr"/>
      <c r="CG1292" t="inlineStr"/>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row>
    <row r="1293">
      <c r="A1293" t="b">
        <v>1</v>
      </c>
      <c r="B1293" t="n">
        <v>1172</v>
      </c>
      <c r="C1293" t="inlineStr">
        <is>
          <t>L-1544-315218762</t>
        </is>
      </c>
      <c r="D1293" t="inlineStr">
        <is>
          <t>106679863X</t>
        </is>
      </c>
      <c r="E1293" t="inlineStr">
        <is>
          <t>Aaf</t>
        </is>
      </c>
      <c r="F1293" t="inlineStr">
        <is>
          <t>https://portal.dnb.de/opac.htm?method=simpleSearch&amp;cqlMode=true&amp;query=idn%3D106679863X</t>
        </is>
      </c>
      <c r="G1293" t="inlineStr">
        <is>
          <t>III 108, 5</t>
        </is>
      </c>
      <c r="H1293" t="inlineStr">
        <is>
          <t>III 108, 5</t>
        </is>
      </c>
      <c r="I1293" t="inlineStr"/>
      <c r="J1293" t="inlineStr"/>
      <c r="K1293" t="inlineStr">
        <is>
          <t>bis 25 cm</t>
        </is>
      </c>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is>
          <t>L</t>
        </is>
      </c>
      <c r="AB1293" t="inlineStr"/>
      <c r="AC1293" t="inlineStr">
        <is>
          <t>x</t>
        </is>
      </c>
      <c r="AD1293" t="inlineStr">
        <is>
          <t>h/E</t>
        </is>
      </c>
      <c r="AE1293" t="inlineStr"/>
      <c r="AF1293" t="inlineStr"/>
      <c r="AG1293" t="inlineStr"/>
      <c r="AH1293" t="inlineStr"/>
      <c r="AI1293" t="inlineStr"/>
      <c r="AJ1293" t="inlineStr">
        <is>
          <t>Pa</t>
        </is>
      </c>
      <c r="AK1293" t="inlineStr"/>
      <c r="AL1293" t="inlineStr"/>
      <c r="AM1293" t="inlineStr"/>
      <c r="AN1293" t="inlineStr"/>
      <c r="AO1293" t="inlineStr">
        <is>
          <t>x</t>
        </is>
      </c>
      <c r="AP1293" t="inlineStr"/>
      <c r="AQ1293" t="inlineStr"/>
      <c r="AR1293" t="inlineStr"/>
      <c r="AS1293" t="inlineStr"/>
      <c r="AT1293" t="inlineStr"/>
      <c r="AU1293" t="inlineStr"/>
      <c r="AV1293" t="n">
        <v>0</v>
      </c>
      <c r="AW1293" t="inlineStr">
        <is>
          <t>x</t>
        </is>
      </c>
      <c r="AX1293" t="inlineStr">
        <is>
          <t>110</t>
        </is>
      </c>
      <c r="AY1293" t="inlineStr"/>
      <c r="AZ1293" t="inlineStr"/>
      <c r="BA1293" t="inlineStr"/>
      <c r="BB1293" t="inlineStr">
        <is>
          <t>n</t>
        </is>
      </c>
      <c r="BC1293" t="n">
        <v>0</v>
      </c>
      <c r="BD1293" t="inlineStr"/>
      <c r="BE1293" t="inlineStr">
        <is>
          <t>Gewebe mit Papier</t>
        </is>
      </c>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c r="BW1293" t="inlineStr"/>
      <c r="BX1293" t="inlineStr"/>
      <c r="BY1293" t="inlineStr"/>
      <c r="BZ1293" t="inlineStr"/>
      <c r="CA1293" t="inlineStr"/>
      <c r="CB1293" t="inlineStr"/>
      <c r="CC1293" t="inlineStr"/>
      <c r="CD1293" t="inlineStr"/>
      <c r="CE1293" t="inlineStr"/>
      <c r="CF1293" t="inlineStr"/>
      <c r="CG1293" t="inlineStr"/>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row>
    <row r="1294">
      <c r="A1294" t="b">
        <v>1</v>
      </c>
      <c r="B1294" t="n">
        <v>1180</v>
      </c>
      <c r="C1294" t="inlineStr">
        <is>
          <t>L-1524-16738046X</t>
        </is>
      </c>
      <c r="D1294" t="inlineStr">
        <is>
          <t>999030736</t>
        </is>
      </c>
      <c r="E1294" t="inlineStr">
        <is>
          <t>Aal</t>
        </is>
      </c>
      <c r="F1294" t="inlineStr">
        <is>
          <t>https://portal.dnb.de/opac.htm?method=simpleSearch&amp;cqlMode=true&amp;query=idn%3D999030736</t>
        </is>
      </c>
      <c r="G1294" t="inlineStr">
        <is>
          <t>III 109, 1</t>
        </is>
      </c>
      <c r="H1294" t="inlineStr">
        <is>
          <t>III 109, 1</t>
        </is>
      </c>
      <c r="I1294" t="inlineStr"/>
      <c r="J1294" t="inlineStr"/>
      <c r="K1294" t="inlineStr">
        <is>
          <t>bis 25 cm</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is>
          <t>HPg</t>
        </is>
      </c>
      <c r="AB1294" t="inlineStr"/>
      <c r="AC1294" t="inlineStr"/>
      <c r="AD1294" t="inlineStr">
        <is>
          <t>h/E</t>
        </is>
      </c>
      <c r="AE1294" t="inlineStr"/>
      <c r="AF1294" t="inlineStr"/>
      <c r="AG1294" t="inlineStr"/>
      <c r="AH1294" t="inlineStr"/>
      <c r="AI1294" t="inlineStr"/>
      <c r="AJ1294" t="inlineStr">
        <is>
          <t>Pa</t>
        </is>
      </c>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is>
          <t>110</t>
        </is>
      </c>
      <c r="AY1294" t="inlineStr"/>
      <c r="AZ1294" t="inlineStr">
        <is>
          <t>x</t>
        </is>
      </c>
      <c r="BA1294" t="inlineStr">
        <is>
          <t>x</t>
        </is>
      </c>
      <c r="BB1294" t="inlineStr">
        <is>
          <t>n</t>
        </is>
      </c>
      <c r="BC1294" t="n">
        <v>0</v>
      </c>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c r="BV1294" t="inlineStr"/>
      <c r="BW1294" t="inlineStr"/>
      <c r="BX1294" t="inlineStr"/>
      <c r="BY1294" t="inlineStr"/>
      <c r="BZ1294" t="inlineStr"/>
      <c r="CA1294" t="inlineStr"/>
      <c r="CB1294" t="inlineStr"/>
      <c r="CC1294" t="inlineStr"/>
      <c r="CD1294" t="inlineStr"/>
      <c r="CE1294" t="inlineStr"/>
      <c r="CF1294" t="inlineStr"/>
      <c r="CG1294" t="inlineStr"/>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row>
    <row r="1295">
      <c r="A1295" t="b">
        <v>0</v>
      </c>
      <c r="B1295" t="n">
        <v>1181</v>
      </c>
      <c r="C1295" t="inlineStr">
        <is>
          <t>L-1523-315469854</t>
        </is>
      </c>
      <c r="D1295" t="inlineStr">
        <is>
          <t>1066942218</t>
        </is>
      </c>
      <c r="E1295" t="inlineStr"/>
      <c r="F1295" t="inlineStr">
        <is>
          <t>https://portal.dnb.de/opac.htm?method=simpleSearch&amp;cqlMode=true&amp;query=idn%3D1066942218</t>
        </is>
      </c>
      <c r="G1295" t="inlineStr">
        <is>
          <t>III 109, 2</t>
        </is>
      </c>
      <c r="H1295" t="inlineStr"/>
      <c r="I1295" t="inlineStr"/>
      <c r="J1295" t="inlineStr"/>
      <c r="K1295" t="inlineStr">
        <is>
          <t>bis 25 cm</t>
        </is>
      </c>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is>
          <t>G</t>
        </is>
      </c>
      <c r="AB1295" t="inlineStr">
        <is>
          <t>x</t>
        </is>
      </c>
      <c r="AC1295" t="inlineStr"/>
      <c r="AD1295" t="inlineStr">
        <is>
          <t>h/E</t>
        </is>
      </c>
      <c r="AE1295" t="inlineStr"/>
      <c r="AF1295" t="inlineStr"/>
      <c r="AG1295" t="inlineStr"/>
      <c r="AH1295" t="inlineStr"/>
      <c r="AI1295" t="inlineStr"/>
      <c r="AJ1295" t="inlineStr">
        <is>
          <t>Pa</t>
        </is>
      </c>
      <c r="AK1295" t="inlineStr">
        <is>
          <t>x</t>
        </is>
      </c>
      <c r="AL1295" t="inlineStr"/>
      <c r="AM1295" t="inlineStr"/>
      <c r="AN1295" t="inlineStr"/>
      <c r="AO1295" t="inlineStr"/>
      <c r="AP1295" t="inlineStr"/>
      <c r="AQ1295" t="inlineStr"/>
      <c r="AR1295" t="inlineStr"/>
      <c r="AS1295" t="inlineStr"/>
      <c r="AT1295" t="inlineStr"/>
      <c r="AU1295" t="inlineStr"/>
      <c r="AV1295" t="inlineStr"/>
      <c r="AW1295" t="inlineStr"/>
      <c r="AX1295" t="inlineStr">
        <is>
          <t>110</t>
        </is>
      </c>
      <c r="AY1295" t="inlineStr"/>
      <c r="AZ1295" t="inlineStr"/>
      <c r="BA1295" t="inlineStr"/>
      <c r="BB1295" t="inlineStr">
        <is>
          <t>ja vor</t>
        </is>
      </c>
      <c r="BC1295" t="n">
        <v>1</v>
      </c>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v/h</t>
        </is>
      </c>
      <c r="BS1295" t="inlineStr"/>
      <c r="BT1295" t="inlineStr"/>
      <c r="BU1295" t="inlineStr"/>
      <c r="BV1295" t="inlineStr"/>
      <c r="BW1295" t="inlineStr"/>
      <c r="BX1295" t="inlineStr"/>
      <c r="BY1295" t="inlineStr"/>
      <c r="BZ1295" t="inlineStr"/>
      <c r="CA1295" t="n">
        <v>1</v>
      </c>
      <c r="CB1295" t="inlineStr"/>
      <c r="CC1295" t="inlineStr"/>
      <c r="CD1295" t="inlineStr"/>
      <c r="CE1295" t="inlineStr"/>
      <c r="CF1295" t="inlineStr"/>
      <c r="CG1295" t="inlineStr"/>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row>
    <row r="1296">
      <c r="A1296" t="b">
        <v>1</v>
      </c>
      <c r="B1296" t="inlineStr"/>
      <c r="C1296" t="inlineStr">
        <is>
          <t>L-9999-414378652</t>
        </is>
      </c>
      <c r="D1296" t="inlineStr">
        <is>
          <t>1138060933</t>
        </is>
      </c>
      <c r="E1296" t="inlineStr">
        <is>
          <t>Qd</t>
        </is>
      </c>
      <c r="F1296" t="inlineStr"/>
      <c r="G1296" t="inlineStr">
        <is>
          <t>III 109, 2</t>
        </is>
      </c>
      <c r="H1296" t="inlineStr">
        <is>
          <t>III 109, 2</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c r="BV1296" t="inlineStr"/>
      <c r="BW1296" t="inlineStr"/>
      <c r="BX1296" t="inlineStr"/>
      <c r="BY1296" t="inlineStr"/>
      <c r="BZ1296" t="inlineStr"/>
      <c r="CA1296" t="inlineStr"/>
      <c r="CB1296" t="inlineStr"/>
      <c r="CC1296" t="inlineStr"/>
      <c r="CD1296" t="inlineStr"/>
      <c r="CE1296" t="inlineStr"/>
      <c r="CF1296" t="inlineStr"/>
      <c r="CG1296" t="inlineStr"/>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row>
    <row r="1297">
      <c r="A1297" t="b">
        <v>0</v>
      </c>
      <c r="B1297" t="n">
        <v>1185</v>
      </c>
      <c r="C1297" t="inlineStr">
        <is>
          <t>L-1523-678531870</t>
        </is>
      </c>
      <c r="D1297" t="inlineStr">
        <is>
          <t>1210935163</t>
        </is>
      </c>
      <c r="E1297" t="inlineStr"/>
      <c r="F1297" t="inlineStr">
        <is>
          <t>https://portal.dnb.de/opac.htm?method=simpleSearch&amp;cqlMode=true&amp;query=idn%3D1210935163</t>
        </is>
      </c>
      <c r="G1297" t="inlineStr">
        <is>
          <t>III 109, 2 (1. angebundenes Werk)</t>
        </is>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n">
        <v>0</v>
      </c>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c r="CD1297" t="inlineStr"/>
      <c r="CE1297" t="inlineStr"/>
      <c r="CF1297" t="inlineStr"/>
      <c r="CG1297" t="inlineStr"/>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inlineStr"/>
    </row>
    <row r="1298">
      <c r="A1298" t="b">
        <v>0</v>
      </c>
      <c r="B1298" t="n">
        <v>1186</v>
      </c>
      <c r="C1298" t="inlineStr">
        <is>
          <t>L-1523-679441379</t>
        </is>
      </c>
      <c r="D1298" t="inlineStr">
        <is>
          <t>1211353079</t>
        </is>
      </c>
      <c r="E1298" t="inlineStr"/>
      <c r="F1298" t="inlineStr">
        <is>
          <t>https://portal.dnb.de/opac.htm?method=simpleSearch&amp;cqlMode=true&amp;query=idn%3D1211353079</t>
        </is>
      </c>
      <c r="G1298" t="inlineStr">
        <is>
          <t>III 109, 2 (2. angebundenes Werk)</t>
        </is>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n">
        <v>0</v>
      </c>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c r="BZ1298" t="inlineStr"/>
      <c r="CA1298" t="inlineStr"/>
      <c r="CB1298" t="inlineStr"/>
      <c r="CC1298" t="inlineStr"/>
      <c r="CD1298" t="inlineStr"/>
      <c r="CE1298" t="inlineStr"/>
      <c r="CF1298" t="inlineStr"/>
      <c r="CG1298" t="inlineStr"/>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inlineStr"/>
    </row>
    <row r="1299">
      <c r="A1299" t="b">
        <v>1</v>
      </c>
      <c r="B1299" t="n">
        <v>1182</v>
      </c>
      <c r="C1299" t="inlineStr">
        <is>
          <t>L-1523-315494522</t>
        </is>
      </c>
      <c r="D1299" t="inlineStr">
        <is>
          <t>1066964297</t>
        </is>
      </c>
      <c r="E1299" t="inlineStr">
        <is>
          <t>Aaf</t>
        </is>
      </c>
      <c r="F1299" t="inlineStr">
        <is>
          <t>https://portal.dnb.de/opac.htm?method=simpleSearch&amp;cqlMode=true&amp;query=idn%3D1066964297</t>
        </is>
      </c>
      <c r="G1299" t="inlineStr">
        <is>
          <t>III 109, 3</t>
        </is>
      </c>
      <c r="H1299" t="inlineStr">
        <is>
          <t>III 109, 3</t>
        </is>
      </c>
      <c r="I1299" t="inlineStr"/>
      <c r="J1299" t="inlineStr"/>
      <c r="K1299" t="inlineStr">
        <is>
          <t>bis 25 cm</t>
        </is>
      </c>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is>
          <t>G</t>
        </is>
      </c>
      <c r="AB1299" t="inlineStr">
        <is>
          <t>x</t>
        </is>
      </c>
      <c r="AC1299" t="inlineStr"/>
      <c r="AD1299" t="inlineStr">
        <is>
          <t>h/E</t>
        </is>
      </c>
      <c r="AE1299" t="inlineStr"/>
      <c r="AF1299" t="inlineStr"/>
      <c r="AG1299" t="inlineStr"/>
      <c r="AH1299" t="inlineStr"/>
      <c r="AI1299" t="inlineStr"/>
      <c r="AJ1299" t="inlineStr">
        <is>
          <t>Pa</t>
        </is>
      </c>
      <c r="AK1299" t="inlineStr">
        <is>
          <t>x</t>
        </is>
      </c>
      <c r="AL1299" t="inlineStr"/>
      <c r="AM1299" t="inlineStr"/>
      <c r="AN1299" t="inlineStr"/>
      <c r="AO1299" t="inlineStr"/>
      <c r="AP1299" t="inlineStr"/>
      <c r="AQ1299" t="inlineStr"/>
      <c r="AR1299" t="inlineStr"/>
      <c r="AS1299" t="inlineStr"/>
      <c r="AT1299" t="inlineStr"/>
      <c r="AU1299" t="inlineStr"/>
      <c r="AV1299" t="inlineStr"/>
      <c r="AW1299" t="inlineStr"/>
      <c r="AX1299" t="inlineStr">
        <is>
          <t>110</t>
        </is>
      </c>
      <c r="AY1299" t="inlineStr"/>
      <c r="AZ1299" t="inlineStr"/>
      <c r="BA1299" t="inlineStr"/>
      <c r="BB1299" t="inlineStr">
        <is>
          <t>ja vor</t>
        </is>
      </c>
      <c r="BC1299" t="n">
        <v>1</v>
      </c>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is>
          <t>v</t>
        </is>
      </c>
      <c r="BS1299" t="inlineStr"/>
      <c r="BT1299" t="inlineStr"/>
      <c r="BU1299" t="inlineStr"/>
      <c r="BV1299" t="inlineStr"/>
      <c r="BW1299" t="inlineStr"/>
      <c r="BX1299" t="inlineStr"/>
      <c r="BY1299" t="inlineStr"/>
      <c r="BZ1299" t="inlineStr"/>
      <c r="CA1299" t="n">
        <v>1</v>
      </c>
      <c r="CB1299" t="inlineStr"/>
      <c r="CC1299" t="inlineStr"/>
      <c r="CD1299" t="inlineStr"/>
      <c r="CE1299" t="inlineStr"/>
      <c r="CF1299" t="inlineStr"/>
      <c r="CG1299" t="inlineStr"/>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row>
    <row r="1300">
      <c r="A1300" t="b">
        <v>0</v>
      </c>
      <c r="B1300" t="n">
        <v>1183</v>
      </c>
      <c r="C1300" t="inlineStr">
        <is>
          <t>L-1524-315492341</t>
        </is>
      </c>
      <c r="D1300" t="inlineStr">
        <is>
          <t>1066961948</t>
        </is>
      </c>
      <c r="E1300" t="inlineStr"/>
      <c r="F1300" t="inlineStr">
        <is>
          <t>https://portal.dnb.de/opac.htm?method=simpleSearch&amp;cqlMode=true&amp;query=idn%3D1066961948</t>
        </is>
      </c>
      <c r="G1300" t="inlineStr">
        <is>
          <t>III 109, 4</t>
        </is>
      </c>
      <c r="H1300" t="inlineStr"/>
      <c r="I1300" t="inlineStr"/>
      <c r="J1300" t="inlineStr"/>
      <c r="K1300" t="inlineStr">
        <is>
          <t>bis 25 cm</t>
        </is>
      </c>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is>
          <t>HL</t>
        </is>
      </c>
      <c r="AB1300" t="inlineStr">
        <is>
          <t>x</t>
        </is>
      </c>
      <c r="AC1300" t="inlineStr"/>
      <c r="AD1300" t="inlineStr">
        <is>
          <t>h/E</t>
        </is>
      </c>
      <c r="AE1300" t="inlineStr"/>
      <c r="AF1300" t="inlineStr"/>
      <c r="AG1300" t="inlineStr"/>
      <c r="AH1300" t="inlineStr"/>
      <c r="AI1300" t="inlineStr"/>
      <c r="AJ1300" t="inlineStr">
        <is>
          <t>Pa</t>
        </is>
      </c>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is>
          <t>110</t>
        </is>
      </c>
      <c r="AY1300" t="inlineStr"/>
      <c r="AZ1300" t="inlineStr"/>
      <c r="BA1300" t="inlineStr"/>
      <c r="BB1300" t="inlineStr">
        <is>
          <t>n</t>
        </is>
      </c>
      <c r="BC1300" t="n">
        <v>0</v>
      </c>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c r="BZ1300" t="inlineStr"/>
      <c r="CA1300" t="inlineStr"/>
      <c r="CB1300" t="inlineStr"/>
      <c r="CC1300" t="inlineStr"/>
      <c r="CD1300" t="inlineStr"/>
      <c r="CE1300" t="inlineStr"/>
      <c r="CF1300" t="inlineStr"/>
      <c r="CG1300" t="inlineStr"/>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row>
    <row r="1301">
      <c r="A1301" t="b">
        <v>1</v>
      </c>
      <c r="B1301" t="inlineStr"/>
      <c r="C1301" t="inlineStr">
        <is>
          <t>L-9999-414828453</t>
        </is>
      </c>
      <c r="D1301" t="inlineStr">
        <is>
          <t>1138311448</t>
        </is>
      </c>
      <c r="E1301" t="inlineStr">
        <is>
          <t>Qd</t>
        </is>
      </c>
      <c r="F1301" t="inlineStr"/>
      <c r="G1301" t="inlineStr">
        <is>
          <t>III 109, 4</t>
        </is>
      </c>
      <c r="H1301" t="inlineStr">
        <is>
          <t>III 109, 4</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c r="BU1301" t="inlineStr"/>
      <c r="BV1301" t="inlineStr"/>
      <c r="BW1301" t="inlineStr"/>
      <c r="BX1301" t="inlineStr"/>
      <c r="BY1301" t="inlineStr"/>
      <c r="BZ1301" t="inlineStr"/>
      <c r="CA1301" t="inlineStr"/>
      <c r="CB1301" t="inlineStr"/>
      <c r="CC1301" t="inlineStr"/>
      <c r="CD1301" t="inlineStr"/>
      <c r="CE1301" t="inlineStr"/>
      <c r="CF1301" t="inlineStr"/>
      <c r="CG1301" t="inlineStr"/>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row>
    <row r="1302">
      <c r="A1302" t="b">
        <v>0</v>
      </c>
      <c r="B1302" t="n">
        <v>1187</v>
      </c>
      <c r="C1302" t="inlineStr">
        <is>
          <t>L-1879-670535966</t>
        </is>
      </c>
      <c r="D1302" t="inlineStr">
        <is>
          <t>1208644882</t>
        </is>
      </c>
      <c r="E1302" t="inlineStr"/>
      <c r="F1302" t="inlineStr">
        <is>
          <t>https://portal.dnb.de/opac.htm?method=simpleSearch&amp;cqlMode=true&amp;query=idn%3D1208644882</t>
        </is>
      </c>
      <c r="G1302" t="inlineStr">
        <is>
          <t>III 109, 4 (1. angebundenes Werk)</t>
        </is>
      </c>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n">
        <v>0</v>
      </c>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c r="BV1302" t="inlineStr"/>
      <c r="BW1302" t="inlineStr"/>
      <c r="BX1302" t="inlineStr"/>
      <c r="BY1302" t="inlineStr"/>
      <c r="BZ1302" t="inlineStr"/>
      <c r="CA1302" t="inlineStr"/>
      <c r="CB1302" t="inlineStr"/>
      <c r="CC1302" t="inlineStr"/>
      <c r="CD1302" t="inlineStr"/>
      <c r="CE1302" t="inlineStr"/>
      <c r="CF1302" t="inlineStr"/>
      <c r="CG1302" t="inlineStr"/>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row>
    <row r="1303">
      <c r="A1303" t="b">
        <v>0</v>
      </c>
      <c r="B1303" t="n">
        <v>1188</v>
      </c>
      <c r="C1303" t="inlineStr">
        <is>
          <t>L-1880-670535192</t>
        </is>
      </c>
      <c r="D1303" t="inlineStr">
        <is>
          <t>1208643959</t>
        </is>
      </c>
      <c r="E1303" t="inlineStr"/>
      <c r="F1303" t="inlineStr">
        <is>
          <t>https://portal.dnb.de/opac.htm?method=simpleSearch&amp;cqlMode=true&amp;query=idn%3D1208643959</t>
        </is>
      </c>
      <c r="G1303" t="inlineStr">
        <is>
          <t>III 109, 4 (2.angebundenes Werk)</t>
        </is>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n">
        <v>0</v>
      </c>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c r="BU1303" t="inlineStr"/>
      <c r="BV1303" t="inlineStr"/>
      <c r="BW1303" t="inlineStr"/>
      <c r="BX1303" t="inlineStr"/>
      <c r="BY1303" t="inlineStr"/>
      <c r="BZ1303" t="inlineStr"/>
      <c r="CA1303" t="inlineStr"/>
      <c r="CB1303" t="inlineStr"/>
      <c r="CC1303" t="inlineStr"/>
      <c r="CD1303" t="inlineStr"/>
      <c r="CE1303" t="inlineStr"/>
      <c r="CF1303" t="inlineStr"/>
      <c r="CG1303" t="inlineStr"/>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inlineStr"/>
    </row>
    <row r="1304">
      <c r="A1304" t="b">
        <v>0</v>
      </c>
      <c r="B1304" t="n">
        <v>1189</v>
      </c>
      <c r="C1304" t="inlineStr">
        <is>
          <t>L-1858-67053563X</t>
        </is>
      </c>
      <c r="D1304" t="inlineStr">
        <is>
          <t>994405022</t>
        </is>
      </c>
      <c r="E1304" t="inlineStr"/>
      <c r="F1304" t="inlineStr">
        <is>
          <t>https://portal.dnb.de/opac.htm?method=simpleSearch&amp;cqlMode=true&amp;query=idn%3D994405022</t>
        </is>
      </c>
      <c r="G1304" t="inlineStr">
        <is>
          <t>III 109, 4 (3. angebundenes Werk)</t>
        </is>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n">
        <v>0</v>
      </c>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c r="BU1304" t="inlineStr"/>
      <c r="BV1304" t="inlineStr"/>
      <c r="BW1304" t="inlineStr"/>
      <c r="BX1304" t="inlineStr"/>
      <c r="BY1304" t="inlineStr"/>
      <c r="BZ1304" t="inlineStr"/>
      <c r="CA1304" t="inlineStr"/>
      <c r="CB1304" t="inlineStr"/>
      <c r="CC1304" t="inlineStr"/>
      <c r="CD1304" t="inlineStr"/>
      <c r="CE1304" t="inlineStr"/>
      <c r="CF1304" t="inlineStr"/>
      <c r="CG1304" t="inlineStr"/>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inlineStr"/>
    </row>
    <row r="1305">
      <c r="A1305" t="b">
        <v>0</v>
      </c>
      <c r="B1305" t="n">
        <v>1190</v>
      </c>
      <c r="C1305" t="inlineStr">
        <is>
          <t>L-1870-670534641</t>
        </is>
      </c>
      <c r="D1305" t="inlineStr">
        <is>
          <t>10730419</t>
        </is>
      </c>
      <c r="E1305" t="inlineStr"/>
      <c r="F1305" t="inlineStr">
        <is>
          <t>https://portal.dnb.de/opac.htm?method=simpleSearch&amp;cqlMode=true&amp;query=idn%3D10730419</t>
        </is>
      </c>
      <c r="G1305" t="inlineStr">
        <is>
          <t>III 109, 4 (angebunden)</t>
        </is>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n">
        <v>0</v>
      </c>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c r="BU1305" t="inlineStr"/>
      <c r="BV1305" t="inlineStr"/>
      <c r="BW1305" t="inlineStr"/>
      <c r="BX1305" t="inlineStr"/>
      <c r="BY1305" t="inlineStr"/>
      <c r="BZ1305" t="inlineStr"/>
      <c r="CA1305" t="inlineStr"/>
      <c r="CB1305" t="inlineStr"/>
      <c r="CC1305" t="inlineStr"/>
      <c r="CD1305" t="inlineStr"/>
      <c r="CE1305" t="inlineStr"/>
      <c r="CF1305" t="inlineStr"/>
      <c r="CG1305" t="inlineStr"/>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inlineStr"/>
    </row>
    <row r="1306">
      <c r="A1306" t="b">
        <v>1</v>
      </c>
      <c r="B1306" t="n">
        <v>1184</v>
      </c>
      <c r="C1306" t="inlineStr">
        <is>
          <t>L-1540-315487720</t>
        </is>
      </c>
      <c r="D1306" t="inlineStr">
        <is>
          <t>106695710X</t>
        </is>
      </c>
      <c r="E1306" t="inlineStr">
        <is>
          <t>Aaf</t>
        </is>
      </c>
      <c r="F1306" t="inlineStr">
        <is>
          <t>https://portal.dnb.de/opac.htm?method=simpleSearch&amp;cqlMode=true&amp;query=idn%3D106695710X</t>
        </is>
      </c>
      <c r="G1306" t="inlineStr">
        <is>
          <t>III 109, 5</t>
        </is>
      </c>
      <c r="H1306" t="inlineStr">
        <is>
          <t>III 109, 5</t>
        </is>
      </c>
      <c r="I1306" t="inlineStr"/>
      <c r="J1306" t="inlineStr"/>
      <c r="K1306" t="inlineStr">
        <is>
          <t>bis 25 cm</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is>
          <t>Pg</t>
        </is>
      </c>
      <c r="AB1306" t="inlineStr">
        <is>
          <t>x</t>
        </is>
      </c>
      <c r="AC1306" t="inlineStr"/>
      <c r="AD1306" t="inlineStr">
        <is>
          <t>h/E</t>
        </is>
      </c>
      <c r="AE1306" t="inlineStr"/>
      <c r="AF1306" t="inlineStr"/>
      <c r="AG1306" t="inlineStr"/>
      <c r="AH1306" t="inlineStr"/>
      <c r="AI1306" t="inlineStr"/>
      <c r="AJ1306" t="inlineStr">
        <is>
          <t>Pa</t>
        </is>
      </c>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is>
          <t>110</t>
        </is>
      </c>
      <c r="AY1306" t="inlineStr"/>
      <c r="AZ1306" t="inlineStr"/>
      <c r="BA1306" t="inlineStr"/>
      <c r="BB1306" t="inlineStr">
        <is>
          <t>n</t>
        </is>
      </c>
      <c r="BC1306" t="n">
        <v>0</v>
      </c>
      <c r="BD1306" t="inlineStr"/>
      <c r="BE1306" t="inlineStr"/>
      <c r="BF1306" t="inlineStr"/>
      <c r="BG1306" t="inlineStr">
        <is>
          <t>x</t>
        </is>
      </c>
      <c r="BH1306" t="inlineStr"/>
      <c r="BI1306" t="inlineStr"/>
      <c r="BJ1306" t="inlineStr"/>
      <c r="BK1306" t="inlineStr"/>
      <c r="BL1306" t="inlineStr"/>
      <c r="BM1306" t="inlineStr"/>
      <c r="BN1306" t="inlineStr"/>
      <c r="BO1306" t="inlineStr"/>
      <c r="BP1306" t="inlineStr"/>
      <c r="BQ1306" t="inlineStr"/>
      <c r="BR1306" t="inlineStr"/>
      <c r="BS1306" t="inlineStr"/>
      <c r="BT1306" t="inlineStr"/>
      <c r="BU1306" t="inlineStr"/>
      <c r="BV1306" t="inlineStr"/>
      <c r="BW1306" t="inlineStr"/>
      <c r="BX1306" t="inlineStr"/>
      <c r="BY1306" t="inlineStr"/>
      <c r="BZ1306" t="inlineStr"/>
      <c r="CA1306" t="inlineStr"/>
      <c r="CB1306" t="inlineStr"/>
      <c r="CC1306" t="inlineStr"/>
      <c r="CD1306" t="inlineStr"/>
      <c r="CE1306" t="inlineStr"/>
      <c r="CF1306" t="inlineStr"/>
      <c r="CG1306" t="inlineStr"/>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inlineStr"/>
    </row>
    <row r="1307">
      <c r="A1307" t="b">
        <v>1</v>
      </c>
      <c r="B1307" t="n">
        <v>1191</v>
      </c>
      <c r="C1307" t="inlineStr">
        <is>
          <t>L-1525-315494344</t>
        </is>
      </c>
      <c r="D1307" t="inlineStr">
        <is>
          <t>1066964122</t>
        </is>
      </c>
      <c r="E1307" t="inlineStr">
        <is>
          <t>Aaf</t>
        </is>
      </c>
      <c r="F1307" t="inlineStr">
        <is>
          <t>https://portal.dnb.de/opac.htm?method=simpleSearch&amp;cqlMode=true&amp;query=idn%3D1066964122</t>
        </is>
      </c>
      <c r="G1307" t="inlineStr">
        <is>
          <t>III 110, 1</t>
        </is>
      </c>
      <c r="H1307" t="inlineStr">
        <is>
          <t>III 110, 1</t>
        </is>
      </c>
      <c r="I1307" t="inlineStr"/>
      <c r="J1307" t="inlineStr"/>
      <c r="K1307" t="inlineStr">
        <is>
          <t>bis 25 cm</t>
        </is>
      </c>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is>
          <t>HD</t>
        </is>
      </c>
      <c r="AB1307" t="inlineStr"/>
      <c r="AC1307" t="inlineStr">
        <is>
          <t>x</t>
        </is>
      </c>
      <c r="AD1307" t="inlineStr">
        <is>
          <t>f</t>
        </is>
      </c>
      <c r="AE1307" t="inlineStr"/>
      <c r="AF1307" t="inlineStr"/>
      <c r="AG1307" t="inlineStr"/>
      <c r="AH1307" t="inlineStr"/>
      <c r="AI1307" t="inlineStr"/>
      <c r="AJ1307" t="inlineStr">
        <is>
          <t>Pa</t>
        </is>
      </c>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is>
          <t>110</t>
        </is>
      </c>
      <c r="AY1307" t="inlineStr"/>
      <c r="AZ1307" t="inlineStr"/>
      <c r="BA1307" t="inlineStr"/>
      <c r="BB1307" t="inlineStr">
        <is>
          <t>n</t>
        </is>
      </c>
      <c r="BC1307" t="n">
        <v>0</v>
      </c>
      <c r="BD1307" t="inlineStr"/>
      <c r="BE1307" t="inlineStr"/>
      <c r="BF1307" t="inlineStr"/>
      <c r="BG1307" t="inlineStr"/>
      <c r="BH1307" t="inlineStr">
        <is>
          <t>x sauer</t>
        </is>
      </c>
      <c r="BI1307" t="inlineStr"/>
      <c r="BJ1307" t="inlineStr">
        <is>
          <t>x</t>
        </is>
      </c>
      <c r="BK1307" t="inlineStr"/>
      <c r="BL1307" t="inlineStr"/>
      <c r="BM1307" t="inlineStr">
        <is>
          <t>Buchschuh (abriebgefährdet)</t>
        </is>
      </c>
      <c r="BN1307" t="inlineStr"/>
      <c r="BO1307" t="inlineStr"/>
      <c r="BP1307" t="inlineStr"/>
      <c r="BQ1307" t="inlineStr"/>
      <c r="BR1307" t="inlineStr"/>
      <c r="BS1307" t="inlineStr"/>
      <c r="BT1307" t="inlineStr"/>
      <c r="BU1307" t="inlineStr"/>
      <c r="BV1307" t="inlineStr"/>
      <c r="BW1307" t="inlineStr"/>
      <c r="BX1307" t="inlineStr"/>
      <c r="BY1307" t="inlineStr"/>
      <c r="BZ1307" t="inlineStr"/>
      <c r="CA1307" t="inlineStr"/>
      <c r="CB1307" t="inlineStr"/>
      <c r="CC1307" t="inlineStr"/>
      <c r="CD1307" t="inlineStr"/>
      <c r="CE1307" t="inlineStr"/>
      <c r="CF1307" t="inlineStr"/>
      <c r="CG1307" t="inlineStr"/>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inlineStr"/>
    </row>
    <row r="1308">
      <c r="A1308" t="b">
        <v>1</v>
      </c>
      <c r="B1308" t="n">
        <v>1192</v>
      </c>
      <c r="C1308" t="inlineStr">
        <is>
          <t>L-1559-180416669</t>
        </is>
      </c>
      <c r="D1308" t="inlineStr">
        <is>
          <t>1003676618</t>
        </is>
      </c>
      <c r="E1308" t="inlineStr">
        <is>
          <t>Aal</t>
        </is>
      </c>
      <c r="F1308" t="inlineStr">
        <is>
          <t>https://portal.dnb.de/opac.htm?method=simpleSearch&amp;cqlMode=true&amp;query=idn%3D1003676618</t>
        </is>
      </c>
      <c r="G1308" t="inlineStr">
        <is>
          <t>III 110, 2</t>
        </is>
      </c>
      <c r="H1308" t="inlineStr">
        <is>
          <t>III 110, 2</t>
        </is>
      </c>
      <c r="I1308" t="inlineStr"/>
      <c r="J1308" t="inlineStr"/>
      <c r="K1308" t="inlineStr">
        <is>
          <t>bis 25 cm</t>
        </is>
      </c>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is>
          <t>Pa</t>
        </is>
      </c>
      <c r="AB1308" t="inlineStr"/>
      <c r="AC1308" t="inlineStr">
        <is>
          <t>x</t>
        </is>
      </c>
      <c r="AD1308" t="inlineStr">
        <is>
          <t>h/E</t>
        </is>
      </c>
      <c r="AE1308" t="inlineStr"/>
      <c r="AF1308" t="inlineStr"/>
      <c r="AG1308" t="inlineStr"/>
      <c r="AH1308" t="inlineStr"/>
      <c r="AI1308" t="inlineStr"/>
      <c r="AJ1308" t="inlineStr">
        <is>
          <t>Pa</t>
        </is>
      </c>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is>
          <t>110</t>
        </is>
      </c>
      <c r="AY1308" t="inlineStr"/>
      <c r="AZ1308" t="inlineStr"/>
      <c r="BA1308" t="inlineStr"/>
      <c r="BB1308" t="inlineStr">
        <is>
          <t>n</t>
        </is>
      </c>
      <c r="BC1308" t="n">
        <v>0</v>
      </c>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c r="BU1308" t="inlineStr"/>
      <c r="BV1308" t="inlineStr"/>
      <c r="BW1308" t="inlineStr"/>
      <c r="BX1308" t="inlineStr"/>
      <c r="BY1308" t="inlineStr"/>
      <c r="BZ1308" t="inlineStr"/>
      <c r="CA1308" t="inlineStr"/>
      <c r="CB1308" t="inlineStr"/>
      <c r="CC1308" t="inlineStr"/>
      <c r="CD1308" t="inlineStr"/>
      <c r="CE1308" t="inlineStr"/>
      <c r="CF1308" t="inlineStr"/>
      <c r="CG1308" t="inlineStr"/>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inlineStr"/>
    </row>
    <row r="1309">
      <c r="A1309" t="b">
        <v>1</v>
      </c>
      <c r="B1309" t="n">
        <v>1193</v>
      </c>
      <c r="C1309" t="inlineStr">
        <is>
          <t>L-1519-315487658</t>
        </is>
      </c>
      <c r="D1309" t="inlineStr">
        <is>
          <t>1066957037</t>
        </is>
      </c>
      <c r="E1309" t="inlineStr">
        <is>
          <t>Aaf</t>
        </is>
      </c>
      <c r="F1309" t="inlineStr">
        <is>
          <t>https://portal.dnb.de/opac.htm?method=simpleSearch&amp;cqlMode=true&amp;query=idn%3D1066957037</t>
        </is>
      </c>
      <c r="G1309" t="inlineStr">
        <is>
          <t>III 110, 3</t>
        </is>
      </c>
      <c r="H1309" t="inlineStr">
        <is>
          <t>III 110, 3</t>
        </is>
      </c>
      <c r="I1309" t="inlineStr"/>
      <c r="J1309" t="inlineStr"/>
      <c r="K1309" t="inlineStr">
        <is>
          <t>bis 25 cm</t>
        </is>
      </c>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is>
          <t>Pa</t>
        </is>
      </c>
      <c r="AB1309" t="inlineStr">
        <is>
          <t>x</t>
        </is>
      </c>
      <c r="AC1309" t="inlineStr"/>
      <c r="AD1309" t="inlineStr">
        <is>
          <t>h/E</t>
        </is>
      </c>
      <c r="AE1309" t="inlineStr"/>
      <c r="AF1309" t="inlineStr"/>
      <c r="AG1309" t="inlineStr"/>
      <c r="AH1309" t="inlineStr"/>
      <c r="AI1309" t="inlineStr"/>
      <c r="AJ1309" t="inlineStr">
        <is>
          <t>Pa</t>
        </is>
      </c>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is>
          <t>110</t>
        </is>
      </c>
      <c r="AY1309" t="inlineStr"/>
      <c r="AZ1309" t="inlineStr"/>
      <c r="BA1309" t="inlineStr"/>
      <c r="BB1309" t="inlineStr">
        <is>
          <t>n</t>
        </is>
      </c>
      <c r="BC1309" t="n">
        <v>0</v>
      </c>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c r="BV1309" t="inlineStr"/>
      <c r="BW1309" t="inlineStr"/>
      <c r="BX1309" t="inlineStr"/>
      <c r="BY1309" t="inlineStr"/>
      <c r="BZ1309" t="inlineStr"/>
      <c r="CA1309" t="inlineStr"/>
      <c r="CB1309" t="inlineStr"/>
      <c r="CC1309" t="inlineStr"/>
      <c r="CD1309" t="inlineStr"/>
      <c r="CE1309" t="inlineStr"/>
      <c r="CF1309" t="inlineStr"/>
      <c r="CG1309" t="inlineStr"/>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inlineStr"/>
    </row>
    <row r="1310">
      <c r="A1310" t="b">
        <v>0</v>
      </c>
      <c r="B1310" t="inlineStr"/>
      <c r="C1310" t="inlineStr"/>
      <c r="D1310" t="inlineStr"/>
      <c r="E1310" t="inlineStr"/>
      <c r="F1310" t="inlineStr"/>
      <c r="G1310" t="inlineStr">
        <is>
          <t>III 110, 4</t>
        </is>
      </c>
      <c r="H1310" t="inlineStr"/>
      <c r="I1310" t="inlineStr"/>
      <c r="J1310" t="inlineStr"/>
      <c r="K1310" t="inlineStr">
        <is>
          <t>bis 25 cm</t>
        </is>
      </c>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is>
          <t>Pa</t>
        </is>
      </c>
      <c r="AB1310" t="inlineStr"/>
      <c r="AC1310" t="inlineStr"/>
      <c r="AD1310" t="inlineStr">
        <is>
          <t>h/E</t>
        </is>
      </c>
      <c r="AE1310" t="inlineStr"/>
      <c r="AF1310" t="inlineStr"/>
      <c r="AG1310" t="inlineStr"/>
      <c r="AH1310" t="inlineStr"/>
      <c r="AI1310" t="inlineStr"/>
      <c r="AJ1310" t="inlineStr">
        <is>
          <t>Pa</t>
        </is>
      </c>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is>
          <t>110</t>
        </is>
      </c>
      <c r="AY1310" t="inlineStr"/>
      <c r="AZ1310" t="inlineStr"/>
      <c r="BA1310" t="inlineStr"/>
      <c r="BB1310" t="inlineStr">
        <is>
          <t>n</t>
        </is>
      </c>
      <c r="BC1310" t="n">
        <v>0</v>
      </c>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c r="BU1310" t="inlineStr"/>
      <c r="BV1310" t="inlineStr"/>
      <c r="BW1310" t="inlineStr"/>
      <c r="BX1310" t="inlineStr"/>
      <c r="BY1310" t="inlineStr"/>
      <c r="BZ1310" t="inlineStr"/>
      <c r="CA1310" t="inlineStr"/>
      <c r="CB1310" t="inlineStr"/>
      <c r="CC1310" t="inlineStr"/>
      <c r="CD1310" t="inlineStr"/>
      <c r="CE1310" t="inlineStr"/>
      <c r="CF1310" t="inlineStr"/>
      <c r="CG1310" t="inlineStr"/>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inlineStr"/>
    </row>
    <row r="1311">
      <c r="A1311" t="b">
        <v>1</v>
      </c>
      <c r="B1311" t="inlineStr"/>
      <c r="C1311" t="inlineStr">
        <is>
          <t>L-1530-833778196</t>
        </is>
      </c>
      <c r="D1311" t="inlineStr">
        <is>
          <t>1268682446</t>
        </is>
      </c>
      <c r="E1311" t="inlineStr">
        <is>
          <t>Aa</t>
        </is>
      </c>
      <c r="F1311" t="inlineStr"/>
      <c r="G1311" t="inlineStr">
        <is>
          <t>III 110, 4</t>
        </is>
      </c>
      <c r="H1311" t="inlineStr">
        <is>
          <t>III 110, 4</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c r="BU1311" t="inlineStr"/>
      <c r="BV1311" t="inlineStr"/>
      <c r="BW1311" t="inlineStr"/>
      <c r="BX1311" t="inlineStr"/>
      <c r="BY1311" t="inlineStr"/>
      <c r="BZ1311" t="inlineStr"/>
      <c r="CA1311" t="inlineStr"/>
      <c r="CB1311" t="inlineStr"/>
      <c r="CC1311" t="inlineStr"/>
      <c r="CD1311" t="inlineStr"/>
      <c r="CE1311" t="inlineStr"/>
      <c r="CF1311" t="inlineStr"/>
      <c r="CG1311" t="inlineStr"/>
      <c r="CH1311" t="inlineStr"/>
      <c r="CI1311" t="inlineStr"/>
      <c r="CJ1311" t="inlineStr"/>
      <c r="CK1311" t="inlineStr"/>
      <c r="CL1311" t="inlineStr"/>
      <c r="CM1311" t="inlineStr"/>
      <c r="CN1311" t="inlineStr"/>
      <c r="CO1311" t="inlineStr"/>
      <c r="CP1311" t="inlineStr"/>
      <c r="CQ1311" t="inlineStr"/>
      <c r="CR1311" t="inlineStr"/>
      <c r="CS1311" t="inlineStr"/>
      <c r="CT1311" t="inlineStr"/>
      <c r="CU1311" t="inlineStr"/>
    </row>
    <row r="1312">
      <c r="A1312" t="b">
        <v>1</v>
      </c>
      <c r="B1312" t="n">
        <v>1194</v>
      </c>
      <c r="C1312" t="inlineStr">
        <is>
          <t>L-1546-175573042</t>
        </is>
      </c>
      <c r="D1312" t="inlineStr">
        <is>
          <t>1001795830</t>
        </is>
      </c>
      <c r="E1312" t="inlineStr">
        <is>
          <t>Aal</t>
        </is>
      </c>
      <c r="F1312" t="inlineStr">
        <is>
          <t>https://portal.dnb.de/opac.htm?method=simpleSearch&amp;cqlMode=true&amp;query=idn%3D1001795830</t>
        </is>
      </c>
      <c r="G1312" t="inlineStr">
        <is>
          <t>III 110, 5</t>
        </is>
      </c>
      <c r="H1312" t="inlineStr">
        <is>
          <t>III 110, 5</t>
        </is>
      </c>
      <c r="I1312" t="inlineStr"/>
      <c r="J1312" t="inlineStr"/>
      <c r="K1312" t="inlineStr">
        <is>
          <t>bis 25 cm</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is>
          <t>Br</t>
        </is>
      </c>
      <c r="AB1312" t="inlineStr"/>
      <c r="AC1312" t="inlineStr"/>
      <c r="AD1312" t="inlineStr"/>
      <c r="AE1312" t="inlineStr"/>
      <c r="AF1312" t="inlineStr"/>
      <c r="AG1312" t="inlineStr"/>
      <c r="AH1312" t="inlineStr"/>
      <c r="AI1312" t="inlineStr"/>
      <c r="AJ1312" t="inlineStr">
        <is>
          <t>Pa</t>
        </is>
      </c>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is>
          <t>nur 110</t>
        </is>
      </c>
      <c r="AY1312" t="inlineStr"/>
      <c r="AZ1312" t="inlineStr">
        <is>
          <t>x</t>
        </is>
      </c>
      <c r="BA1312" t="inlineStr">
        <is>
          <t>x</t>
        </is>
      </c>
      <c r="BB1312" t="inlineStr">
        <is>
          <t>n</t>
        </is>
      </c>
      <c r="BC1312" t="n">
        <v>0</v>
      </c>
      <c r="BD1312" t="inlineStr"/>
      <c r="BE1312" t="inlineStr"/>
      <c r="BF1312" t="inlineStr"/>
      <c r="BG1312" t="inlineStr"/>
      <c r="BH1312" t="inlineStr"/>
      <c r="BI1312" t="inlineStr"/>
      <c r="BJ1312" t="inlineStr"/>
      <c r="BK1312" t="inlineStr"/>
      <c r="BL1312" t="inlineStr"/>
      <c r="BM1312" t="inlineStr">
        <is>
          <t>Jurismappe</t>
        </is>
      </c>
      <c r="BN1312" t="inlineStr"/>
      <c r="BO1312" t="inlineStr"/>
      <c r="BP1312" t="inlineStr"/>
      <c r="BQ1312" t="inlineStr"/>
      <c r="BR1312" t="inlineStr"/>
      <c r="BS1312" t="inlineStr"/>
      <c r="BT1312" t="inlineStr"/>
      <c r="BU1312" t="inlineStr"/>
      <c r="BV1312" t="inlineStr"/>
      <c r="BW1312" t="inlineStr"/>
      <c r="BX1312" t="inlineStr"/>
      <c r="BY1312" t="inlineStr"/>
      <c r="BZ1312" t="inlineStr"/>
      <c r="CA1312" t="inlineStr"/>
      <c r="CB1312" t="inlineStr"/>
      <c r="CC1312" t="inlineStr"/>
      <c r="CD1312" t="inlineStr"/>
      <c r="CE1312" t="inlineStr"/>
      <c r="CF1312" t="inlineStr"/>
      <c r="CG1312" t="inlineStr"/>
      <c r="CH1312" t="inlineStr"/>
      <c r="CI1312" t="inlineStr"/>
      <c r="CJ1312" t="inlineStr"/>
      <c r="CK1312" t="inlineStr"/>
      <c r="CL1312" t="inlineStr"/>
      <c r="CM1312" t="inlineStr"/>
      <c r="CN1312" t="inlineStr"/>
      <c r="CO1312" t="inlineStr"/>
      <c r="CP1312" t="inlineStr"/>
      <c r="CQ1312" t="inlineStr"/>
      <c r="CR1312" t="inlineStr"/>
      <c r="CS1312" t="inlineStr"/>
      <c r="CT1312" t="inlineStr"/>
      <c r="CU1312" t="inlineStr"/>
    </row>
    <row r="1313">
      <c r="A1313" t="b">
        <v>1</v>
      </c>
      <c r="B1313" t="n">
        <v>1195</v>
      </c>
      <c r="C1313" t="inlineStr">
        <is>
          <t>L-1583-315465247</t>
        </is>
      </c>
      <c r="D1313" t="inlineStr">
        <is>
          <t>1066937397</t>
        </is>
      </c>
      <c r="E1313" t="inlineStr">
        <is>
          <t>Aaf</t>
        </is>
      </c>
      <c r="F1313" t="inlineStr">
        <is>
          <t>https://portal.dnb.de/opac.htm?method=simpleSearch&amp;cqlMode=true&amp;query=idn%3D1066937397</t>
        </is>
      </c>
      <c r="G1313" t="inlineStr">
        <is>
          <t>III 110, 6</t>
        </is>
      </c>
      <c r="H1313" t="inlineStr">
        <is>
          <t>III 110, 6</t>
        </is>
      </c>
      <c r="I1313" t="inlineStr"/>
      <c r="J1313" t="inlineStr"/>
      <c r="K1313" t="inlineStr">
        <is>
          <t>bis 35 cm</t>
        </is>
      </c>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is>
          <t>HD</t>
        </is>
      </c>
      <c r="AB1313" t="inlineStr"/>
      <c r="AC1313" t="inlineStr"/>
      <c r="AD1313" t="inlineStr">
        <is>
          <t>h</t>
        </is>
      </c>
      <c r="AE1313" t="inlineStr"/>
      <c r="AF1313" t="inlineStr"/>
      <c r="AG1313" t="inlineStr"/>
      <c r="AH1313" t="inlineStr"/>
      <c r="AI1313" t="inlineStr"/>
      <c r="AJ1313" t="inlineStr">
        <is>
          <t>Pa</t>
        </is>
      </c>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is>
          <t>60</t>
        </is>
      </c>
      <c r="AY1313" t="inlineStr"/>
      <c r="AZ1313" t="inlineStr"/>
      <c r="BA1313" t="inlineStr"/>
      <c r="BB1313" t="inlineStr">
        <is>
          <t>n</t>
        </is>
      </c>
      <c r="BC1313" t="n">
        <v>0</v>
      </c>
      <c r="BD1313" t="inlineStr"/>
      <c r="BE1313" t="inlineStr">
        <is>
          <t>Gewebe mit Papier</t>
        </is>
      </c>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c r="BU1313" t="inlineStr"/>
      <c r="BV1313" t="inlineStr"/>
      <c r="BW1313" t="inlineStr"/>
      <c r="BX1313" t="inlineStr"/>
      <c r="BY1313" t="inlineStr"/>
      <c r="BZ1313" t="inlineStr"/>
      <c r="CA1313" t="inlineStr"/>
      <c r="CB1313" t="inlineStr"/>
      <c r="CC1313" t="inlineStr"/>
      <c r="CD1313" t="inlineStr"/>
      <c r="CE1313" t="inlineStr"/>
      <c r="CF1313" t="inlineStr"/>
      <c r="CG1313" t="inlineStr"/>
      <c r="CH1313" t="inlineStr"/>
      <c r="CI1313" t="inlineStr"/>
      <c r="CJ1313" t="inlineStr"/>
      <c r="CK1313" t="inlineStr"/>
      <c r="CL1313" t="inlineStr"/>
      <c r="CM1313" t="inlineStr"/>
      <c r="CN1313" t="inlineStr"/>
      <c r="CO1313" t="inlineStr"/>
      <c r="CP1313" t="inlineStr"/>
      <c r="CQ1313" t="inlineStr"/>
      <c r="CR1313" t="inlineStr"/>
      <c r="CS1313" t="inlineStr"/>
      <c r="CT1313" t="inlineStr"/>
      <c r="CU1313" t="inlineStr"/>
    </row>
    <row r="1314">
      <c r="A1314" t="b">
        <v>0</v>
      </c>
      <c r="B1314" t="n">
        <v>1196</v>
      </c>
      <c r="C1314" t="inlineStr">
        <is>
          <t>L-1521-315490349</t>
        </is>
      </c>
      <c r="D1314" t="inlineStr">
        <is>
          <t>106695982X</t>
        </is>
      </c>
      <c r="E1314" t="inlineStr"/>
      <c r="F1314" t="inlineStr">
        <is>
          <t>https://portal.dnb.de/opac.htm?method=simpleSearch&amp;cqlMode=true&amp;query=idn%3D106695982X</t>
        </is>
      </c>
      <c r="G1314" t="inlineStr">
        <is>
          <t>III 110, 7</t>
        </is>
      </c>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is>
          <t>DA</t>
        </is>
      </c>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n">
        <v>0</v>
      </c>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c r="BU1314" t="inlineStr"/>
      <c r="BV1314" t="inlineStr"/>
      <c r="BW1314" t="inlineStr"/>
      <c r="BX1314" t="inlineStr"/>
      <c r="BY1314" t="inlineStr"/>
      <c r="BZ1314" t="inlineStr"/>
      <c r="CA1314" t="inlineStr"/>
      <c r="CB1314" t="inlineStr"/>
      <c r="CC1314" t="inlineStr"/>
      <c r="CD1314" t="inlineStr"/>
      <c r="CE1314" t="inlineStr"/>
      <c r="CF1314" t="inlineStr"/>
      <c r="CG1314" t="inlineStr"/>
      <c r="CH1314" t="inlineStr"/>
      <c r="CI1314" t="inlineStr"/>
      <c r="CJ1314" t="inlineStr"/>
      <c r="CK1314" t="inlineStr"/>
      <c r="CL1314" t="inlineStr"/>
      <c r="CM1314" t="inlineStr"/>
      <c r="CN1314" t="inlineStr"/>
      <c r="CO1314" t="inlineStr"/>
      <c r="CP1314" t="inlineStr"/>
      <c r="CQ1314" t="inlineStr"/>
      <c r="CR1314" t="inlineStr"/>
      <c r="CS1314" t="inlineStr"/>
      <c r="CT1314" t="inlineStr"/>
      <c r="CU1314" t="inlineStr"/>
    </row>
    <row r="1315">
      <c r="A1315" t="b">
        <v>1</v>
      </c>
      <c r="B1315" t="n">
        <v>1197</v>
      </c>
      <c r="C1315" t="inlineStr">
        <is>
          <t>L-1546-15823796X</t>
        </is>
      </c>
      <c r="D1315" t="inlineStr">
        <is>
          <t>994870507</t>
        </is>
      </c>
      <c r="E1315" t="inlineStr">
        <is>
          <t>Aal</t>
        </is>
      </c>
      <c r="F1315" t="inlineStr">
        <is>
          <t>https://portal.dnb.de/opac.htm?method=simpleSearch&amp;cqlMode=true&amp;query=idn%3D994870507</t>
        </is>
      </c>
      <c r="G1315" t="inlineStr">
        <is>
          <t>III 110, 8</t>
        </is>
      </c>
      <c r="H1315" t="inlineStr">
        <is>
          <t>III 110, 8</t>
        </is>
      </c>
      <c r="I1315" t="inlineStr"/>
      <c r="J1315" t="inlineStr"/>
      <c r="K1315" t="inlineStr">
        <is>
          <t>bis 25 cm</t>
        </is>
      </c>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is>
          <t>HPg</t>
        </is>
      </c>
      <c r="AB1315" t="inlineStr"/>
      <c r="AC1315" t="inlineStr"/>
      <c r="AD1315" t="inlineStr">
        <is>
          <t>h/E</t>
        </is>
      </c>
      <c r="AE1315" t="inlineStr"/>
      <c r="AF1315" t="inlineStr"/>
      <c r="AG1315" t="inlineStr"/>
      <c r="AH1315" t="inlineStr"/>
      <c r="AI1315" t="inlineStr"/>
      <c r="AJ1315" t="inlineStr">
        <is>
          <t>Pa</t>
        </is>
      </c>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is>
          <t>110</t>
        </is>
      </c>
      <c r="AY1315" t="inlineStr"/>
      <c r="AZ1315" t="inlineStr"/>
      <c r="BA1315" t="inlineStr"/>
      <c r="BB1315" t="inlineStr">
        <is>
          <t>n</t>
        </is>
      </c>
      <c r="BC1315" t="n">
        <v>0</v>
      </c>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c r="BU1315" t="inlineStr"/>
      <c r="BV1315" t="inlineStr"/>
      <c r="BW1315" t="inlineStr"/>
      <c r="BX1315" t="inlineStr"/>
      <c r="BY1315" t="inlineStr"/>
      <c r="BZ1315" t="inlineStr"/>
      <c r="CA1315" t="inlineStr"/>
      <c r="CB1315" t="inlineStr"/>
      <c r="CC1315" t="inlineStr"/>
      <c r="CD1315" t="inlineStr"/>
      <c r="CE1315" t="inlineStr"/>
      <c r="CF1315" t="inlineStr"/>
      <c r="CG1315" t="inlineStr"/>
      <c r="CH1315" t="inlineStr"/>
      <c r="CI1315" t="inlineStr"/>
      <c r="CJ1315" t="inlineStr"/>
      <c r="CK1315" t="inlineStr"/>
      <c r="CL1315" t="inlineStr"/>
      <c r="CM1315" t="inlineStr"/>
      <c r="CN1315" t="inlineStr"/>
      <c r="CO1315" t="inlineStr"/>
      <c r="CP1315" t="inlineStr"/>
      <c r="CQ1315" t="inlineStr"/>
      <c r="CR1315" t="inlineStr"/>
      <c r="CS1315" t="inlineStr"/>
      <c r="CT1315" t="inlineStr"/>
      <c r="CU1315" t="inlineStr"/>
    </row>
    <row r="1316">
      <c r="A1316" t="b">
        <v>0</v>
      </c>
      <c r="B1316" t="inlineStr"/>
      <c r="C1316" t="inlineStr"/>
      <c r="D1316" t="inlineStr"/>
      <c r="E1316" t="inlineStr"/>
      <c r="F1316" t="inlineStr"/>
      <c r="G1316" t="inlineStr">
        <is>
          <t>Testsignatur 2022</t>
        </is>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is>
          <t>L</t>
        </is>
      </c>
      <c r="AB1316" t="inlineStr"/>
      <c r="AC1316" t="inlineStr"/>
      <c r="AD1316" t="inlineStr">
        <is>
          <t>f</t>
        </is>
      </c>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n">
        <v>0</v>
      </c>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c r="BU1316" t="inlineStr"/>
      <c r="BV1316" t="inlineStr"/>
      <c r="BW1316" t="inlineStr"/>
      <c r="BX1316" t="inlineStr"/>
      <c r="BY1316" t="inlineStr"/>
      <c r="BZ1316" t="inlineStr"/>
      <c r="CA1316" t="inlineStr"/>
      <c r="CB1316" t="inlineStr"/>
      <c r="CC1316" t="inlineStr"/>
      <c r="CD1316" t="inlineStr"/>
      <c r="CE1316" t="inlineStr"/>
      <c r="CF1316" t="inlineStr"/>
      <c r="CG1316" t="inlineStr"/>
      <c r="CH1316" t="inlineStr"/>
      <c r="CI1316" t="inlineStr"/>
      <c r="CJ1316" t="inlineStr"/>
      <c r="CK1316" t="inlineStr"/>
      <c r="CL1316" t="inlineStr"/>
      <c r="CM1316" t="inlineStr"/>
      <c r="CN1316" t="inlineStr"/>
      <c r="CO1316" t="inlineStr"/>
      <c r="CP1316" t="inlineStr"/>
      <c r="CQ1316" t="inlineStr"/>
      <c r="CR1316" t="inlineStr"/>
      <c r="CS1316" t="inlineStr"/>
      <c r="CT1316" t="inlineStr"/>
      <c r="CU1316" t="inlineStr"/>
    </row>
  </sheetData>
  <pageMargins left="0.75" right="0.75" top="1" bottom="1" header="0.5" footer="0.5"/>
  <tableParts count="1">
    <tablePart r:id="rId1"/>
  </tableParts>
</worksheet>
</file>

<file path=xl/worksheets/sheet2.xml><?xml version="1.0" encoding="utf-8"?>
<worksheet xmlns="http://schemas.openxmlformats.org/spreadsheetml/2006/main">
  <sheetPr>
    <outlinePr summaryBelow="1" summaryRight="1"/>
    <pageSetUpPr/>
  </sheetPr>
  <dimension ref="A2:C31"/>
  <sheetViews>
    <sheetView topLeftCell="A2" workbookViewId="0">
      <selection activeCell="A31" sqref="A31:XFD31"/>
    </sheetView>
  </sheetViews>
  <sheetFormatPr baseColWidth="10" defaultColWidth="11" defaultRowHeight="11.4"/>
  <cols>
    <col width="13.59765625" customWidth="1" style="96" min="1" max="2"/>
    <col width="155.59765625" customWidth="1" style="96" min="3" max="3"/>
    <col width="11" customWidth="1" style="96" min="4" max="7"/>
    <col width="11" customWidth="1" style="96" min="8" max="16384"/>
  </cols>
  <sheetData>
    <row r="2" ht="13.8" customHeight="1" s="118">
      <c r="A2" s="95" t="inlineStr">
        <is>
          <t>Klemmsammlung</t>
        </is>
      </c>
      <c r="B2" s="67" t="n"/>
      <c r="C2" s="67" t="n"/>
    </row>
    <row r="3">
      <c r="B3" s="67" t="n"/>
      <c r="C3" s="67" t="inlineStr">
        <is>
          <t xml:space="preserve"> </t>
        </is>
      </c>
    </row>
    <row r="4">
      <c r="A4" s="97" t="inlineStr">
        <is>
          <t xml:space="preserve">Signaturgruppe III </t>
        </is>
      </c>
      <c r="B4" s="67" t="n"/>
      <c r="C4" s="67" t="n"/>
    </row>
    <row r="5">
      <c r="B5" s="67" t="n"/>
      <c r="C5" s="67" t="n"/>
    </row>
    <row r="6">
      <c r="A6" s="96" t="inlineStr">
        <is>
          <t>Standorte</t>
        </is>
      </c>
      <c r="B6" s="67" t="n"/>
      <c r="C6" s="67" t="n"/>
    </row>
    <row r="7">
      <c r="A7" s="96" t="inlineStr">
        <is>
          <t>Standort Normalformate 4. EWB, 4. OG Reihe 44</t>
        </is>
      </c>
      <c r="B7" s="67" t="n"/>
      <c r="C7" s="67" t="n"/>
    </row>
    <row r="8">
      <c r="B8" s="67" t="n"/>
      <c r="C8" s="67" t="n"/>
    </row>
    <row r="9">
      <c r="A9" s="96" t="inlineStr">
        <is>
          <t>Standort Großformate 4. EWB, 4. OG Reihe 38</t>
        </is>
      </c>
      <c r="B9" s="67" t="n"/>
      <c r="C9" s="67" t="n"/>
    </row>
    <row r="10">
      <c r="A10" s="96" t="inlineStr">
        <is>
          <t>Standort ÜF 4. EWB, 4. OG R 73A/ 10/ 1</t>
        </is>
      </c>
      <c r="B10" s="67" t="n"/>
      <c r="C10" s="67" t="n"/>
    </row>
    <row r="16" ht="12.6" customHeight="1" s="118">
      <c r="A16" s="98" t="inlineStr">
        <is>
          <t>Informationen zu dieser Mappe</t>
        </is>
      </c>
    </row>
    <row r="18">
      <c r="A18" s="96" t="inlineStr">
        <is>
          <t>Die Mappe basiert auf der Excelliste, die 2020 erstellt worde. Veränderungen/Ergänzungen ab 2022 sind unten aufgeführt.</t>
        </is>
      </c>
    </row>
    <row r="20">
      <c r="A20" s="99" t="inlineStr">
        <is>
          <t>Veränderungen an dieser Mappe:</t>
        </is>
      </c>
    </row>
    <row r="21" customFormat="1" s="100">
      <c r="A21" s="100" t="inlineStr">
        <is>
          <t>Wichtig! Bitte alle relevanten Veränderungen (Einfügen von Zellbezügen, neuen Spalten...) ergänzen, da verschiedene Leute mit der Tabelle arbeiten!!!</t>
        </is>
      </c>
    </row>
    <row r="23">
      <c r="A23" s="96" t="inlineStr">
        <is>
          <t>wann</t>
        </is>
      </c>
      <c r="B23" s="96" t="inlineStr">
        <is>
          <t>wer</t>
        </is>
      </c>
      <c r="C23" s="96" t="inlineStr">
        <is>
          <t>was</t>
        </is>
      </c>
    </row>
    <row r="25">
      <c r="A25" s="101" t="n">
        <v>44595</v>
      </c>
      <c r="B25" s="96" t="inlineStr">
        <is>
          <t>F. Thomschke</t>
        </is>
      </c>
      <c r="C25" s="96" t="inlineStr">
        <is>
          <t>Einfügen neuer Spalten in das Hauptblatt "III_Drucke 1501-1560". Diese worden mit Zebra versehen.</t>
        </is>
      </c>
    </row>
    <row r="26">
      <c r="A26" s="101" t="n"/>
      <c r="C26" s="96" t="inlineStr">
        <is>
          <t>zusätzlich Zebra in Signaturspalte eingefügt</t>
        </is>
      </c>
    </row>
    <row r="27">
      <c r="A27" s="101" t="n"/>
      <c r="C27" s="96" t="inlineStr">
        <is>
          <t>neue Tabellenblätter in die Mappe eingefügt (Infos zu dieser Mappe, Legende_Thomschke, Schäden_Einband, Schäden_Buchblock)</t>
        </is>
      </c>
    </row>
    <row r="28">
      <c r="A28" s="101" t="n"/>
      <c r="C28" s="96" t="inlineStr">
        <is>
          <t>relative Zellbezüge eingefügt (auf III_Drucke 1501-1560, Schäden_Einband, Schäden_Buchblock)</t>
        </is>
      </c>
    </row>
    <row r="29">
      <c r="C29" s="96" t="inlineStr">
        <is>
          <t>grundsätzlich alle Spalten ausgeblendet, die F. Thomschke für die Erfassung nicht benötigt</t>
        </is>
      </c>
    </row>
    <row r="30" ht="22.8" customHeight="1" s="118">
      <c r="C30" s="102" t="inlineStr">
        <is>
          <t>auf dem Hauptblatt alle Zeilen oberhalb der Tabelle (=Angaben zur Aufstellung) auf das Blatt "Infos zu dieser Mappe" übernommen und auf dem Hauptblatt gelöscht --&gt; ist einfacher in Bezug auf 
die relativen Zellbezüge, wenn z.B. Zeilen eingefügt werden</t>
        </is>
      </c>
    </row>
    <row r="31" ht="22.8" customHeight="1" s="118">
      <c r="A31" s="101" t="n">
        <v>44734</v>
      </c>
      <c r="B31" s="96" t="inlineStr">
        <is>
          <t>F. Thomschke</t>
        </is>
      </c>
      <c r="C31" s="102" t="inlineStr">
        <is>
          <t>Tabellenblatt "Datentransfer" angelegt, damit eine Gesamtauswertung aller Erfassungstabellen erfolgen kann in der Arbeitsmappe "Auswertung_Erfassungstabellen_ab2022" (über dieses "Hilfsmittel" bleiben die relativen Zellbezüge in der Auswertungstabelle erhalten, wenn in den Erfassungstabellen noch Änderungen vorgenommen werden, wie Einfügen oder Löschen von Zeilen / Spalten)</t>
        </is>
      </c>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43"/>
  <sheetViews>
    <sheetView topLeftCell="A4" workbookViewId="0">
      <selection activeCell="B8" sqref="B8:B19"/>
    </sheetView>
  </sheetViews>
  <sheetFormatPr baseColWidth="10" defaultColWidth="10.8984375" defaultRowHeight="11.4"/>
  <cols>
    <col width="17.5" bestFit="1" customWidth="1" style="67" min="1" max="1"/>
    <col width="75.19921875" bestFit="1" customWidth="1" style="67" min="2" max="2"/>
    <col width="10.8984375" customWidth="1" style="67" min="3" max="6"/>
    <col width="10.8984375" customWidth="1" style="67" min="7" max="16384"/>
  </cols>
  <sheetData>
    <row r="1" customFormat="1" s="59">
      <c r="A1" s="112" t="inlineStr">
        <is>
          <t>Abkürzung</t>
        </is>
      </c>
      <c r="B1" s="59" t="inlineStr">
        <is>
          <t>Auflösung</t>
        </is>
      </c>
    </row>
    <row r="3">
      <c r="A3" s="58" t="inlineStr">
        <is>
          <t>allg.</t>
        </is>
      </c>
    </row>
    <row r="4">
      <c r="A4" s="67" t="inlineStr">
        <is>
          <t>ÜF</t>
        </is>
      </c>
      <c r="B4" s="67" t="inlineStr">
        <is>
          <t>Überformat</t>
        </is>
      </c>
    </row>
    <row r="5">
      <c r="A5" s="67" t="inlineStr">
        <is>
          <t>SB</t>
        </is>
      </c>
      <c r="B5" s="67" t="inlineStr">
        <is>
          <t>Schutzbehältnis</t>
        </is>
      </c>
    </row>
    <row r="7">
      <c r="A7" s="58" t="inlineStr">
        <is>
          <t>Einbandart</t>
        </is>
      </c>
    </row>
    <row r="8">
      <c r="A8" s="67" t="inlineStr">
        <is>
          <t>Pa</t>
        </is>
      </c>
      <c r="B8" t="inlineStr">
        <is>
          <t>Papier- oder Pappeinband</t>
        </is>
      </c>
    </row>
    <row r="9">
      <c r="A9" s="67" t="inlineStr">
        <is>
          <t>Br</t>
        </is>
      </c>
      <c r="B9" t="inlineStr">
        <is>
          <t>Broschur</t>
        </is>
      </c>
    </row>
    <row r="10">
      <c r="A10" s="67" t="inlineStr">
        <is>
          <t>G</t>
        </is>
      </c>
      <c r="B10" t="inlineStr">
        <is>
          <t>Gewebeeinband</t>
        </is>
      </c>
    </row>
    <row r="11">
      <c r="A11" s="67" t="inlineStr">
        <is>
          <t>HG</t>
        </is>
      </c>
      <c r="B11" t="inlineStr">
        <is>
          <t>Halbgewebeband</t>
        </is>
      </c>
    </row>
    <row r="12">
      <c r="A12" s="67" t="inlineStr">
        <is>
          <t>HD</t>
        </is>
      </c>
      <c r="B12" s="67" t="inlineStr">
        <is>
          <t>Holzdeckelband</t>
        </is>
      </c>
    </row>
    <row r="13">
      <c r="A13" s="67" t="inlineStr">
        <is>
          <t>L</t>
        </is>
      </c>
      <c r="B13" t="inlineStr">
        <is>
          <t>Ledereinband</t>
        </is>
      </c>
    </row>
    <row r="14">
      <c r="A14" s="67" t="inlineStr">
        <is>
          <t>HL</t>
        </is>
      </c>
      <c r="B14" t="inlineStr">
        <is>
          <t>Halbledereinband</t>
        </is>
      </c>
    </row>
    <row r="15">
      <c r="A15" s="67" t="inlineStr">
        <is>
          <t>Pg</t>
        </is>
      </c>
      <c r="B15" t="inlineStr">
        <is>
          <t>Pergamentband</t>
        </is>
      </c>
    </row>
    <row r="16">
      <c r="A16" s="67" t="inlineStr">
        <is>
          <t>HPg</t>
        </is>
      </c>
      <c r="B16" t="inlineStr">
        <is>
          <t>Halbpergamentband</t>
        </is>
      </c>
    </row>
    <row r="17">
      <c r="A17" s="67" t="inlineStr">
        <is>
          <t>Pg (Mak.)</t>
        </is>
      </c>
      <c r="B17" t="inlineStr">
        <is>
          <t>Pergamentband (Makulatur)</t>
        </is>
      </c>
    </row>
    <row r="18">
      <c r="A18" s="67" t="inlineStr">
        <is>
          <t>oE</t>
        </is>
      </c>
      <c r="B18" t="inlineStr">
        <is>
          <t>ohne Einband (ungebunden)</t>
        </is>
      </c>
    </row>
    <row r="19">
      <c r="A19" s="67" t="inlineStr">
        <is>
          <t>EB</t>
        </is>
      </c>
      <c r="B19" s="67" t="inlineStr">
        <is>
          <t>Einzelblätter</t>
        </is>
      </c>
    </row>
    <row r="21">
      <c r="A21" s="58" t="inlineStr">
        <is>
          <t>Rücken</t>
        </is>
      </c>
    </row>
    <row r="22">
      <c r="A22" s="67" t="inlineStr">
        <is>
          <t>f</t>
        </is>
      </c>
      <c r="B22" s="67" t="inlineStr">
        <is>
          <t>fester Rücken</t>
        </is>
      </c>
    </row>
    <row r="23">
      <c r="A23" s="67" t="inlineStr">
        <is>
          <t>f/V</t>
        </is>
      </c>
      <c r="B23" s="67" t="inlineStr">
        <is>
          <t>fester Rücken mit Vergoldung</t>
        </is>
      </c>
    </row>
    <row r="24">
      <c r="A24" s="67" t="inlineStr">
        <is>
          <t>h</t>
        </is>
      </c>
      <c r="B24" s="67" t="inlineStr">
        <is>
          <t>hohler Rücken</t>
        </is>
      </c>
    </row>
    <row r="25">
      <c r="A25" s="67" t="inlineStr">
        <is>
          <t>h/E</t>
        </is>
      </c>
      <c r="B25" s="67" t="inlineStr">
        <is>
          <t>hohler Rücken mit Einlage</t>
        </is>
      </c>
    </row>
    <row r="27">
      <c r="A27" s="58" t="inlineStr">
        <is>
          <t>Ausstattung</t>
        </is>
      </c>
    </row>
    <row r="28">
      <c r="A28" s="67" t="inlineStr">
        <is>
          <t>K</t>
        </is>
      </c>
      <c r="B28" s="67" t="inlineStr">
        <is>
          <t>Kolorierung</t>
        </is>
      </c>
    </row>
    <row r="29">
      <c r="A29" s="67" t="inlineStr">
        <is>
          <t>B</t>
        </is>
      </c>
      <c r="B29" s="67" t="inlineStr">
        <is>
          <t>Buchmalerei</t>
        </is>
      </c>
    </row>
    <row r="30">
      <c r="A30" s="67" t="inlineStr">
        <is>
          <t>I</t>
        </is>
      </c>
      <c r="B30" s="67" t="inlineStr">
        <is>
          <t>Initalien</t>
        </is>
      </c>
    </row>
    <row r="31">
      <c r="A31" s="67" t="inlineStr">
        <is>
          <t>R</t>
        </is>
      </c>
      <c r="B31" s="67" t="inlineStr">
        <is>
          <t>Rubrikation</t>
        </is>
      </c>
    </row>
    <row r="33">
      <c r="A33" s="58" t="inlineStr">
        <is>
          <t>Öffnungswinkel (ÖW)</t>
        </is>
      </c>
    </row>
    <row r="34">
      <c r="A34" s="67" t="inlineStr">
        <is>
          <t>nur 110</t>
        </is>
      </c>
      <c r="B34" s="67" t="inlineStr">
        <is>
          <t xml:space="preserve">wirklich nur bei 110 digitalisieren, z.B. wegen Schaden, weil kein Einband vorhanden ist o.ä. </t>
        </is>
      </c>
    </row>
    <row r="35" ht="45.6" customHeight="1" s="118">
      <c r="A35" s="67" t="inlineStr">
        <is>
          <t>max 45/60/110/180</t>
        </is>
      </c>
      <c r="B35" s="88" t="inlineStr">
        <is>
          <t>Vorteilhafter wäre aus konservatorischer Sicht ein geringerer ÖW, was aber wegen z.B. Faltkarten ws. nicht möglich ist.
Bei der Winkelangabe ist i.d.R. ein Spielraum von ca. 5° möglich, aber bei einigen Büchern eben tatsächlich nicht.</t>
        </is>
      </c>
    </row>
    <row r="37" ht="22.8" customHeight="1" s="118">
      <c r="A37" s="57" t="inlineStr">
        <is>
          <t>Schäden/
Restaurierung</t>
        </is>
      </c>
    </row>
    <row r="38">
      <c r="A38" s="67" t="inlineStr">
        <is>
          <t>v</t>
        </is>
      </c>
      <c r="B38" s="67" t="inlineStr">
        <is>
          <t>vorn</t>
        </is>
      </c>
    </row>
    <row r="39">
      <c r="A39" s="67" t="inlineStr">
        <is>
          <t>h</t>
        </is>
      </c>
      <c r="B39" s="67" t="inlineStr">
        <is>
          <t>hinten</t>
        </is>
      </c>
    </row>
    <row r="40">
      <c r="A40" s="67" t="inlineStr">
        <is>
          <t>VD</t>
        </is>
      </c>
      <c r="B40" s="67" t="inlineStr">
        <is>
          <t>Vorderdeckel</t>
        </is>
      </c>
    </row>
    <row r="41">
      <c r="A41" s="67" t="inlineStr">
        <is>
          <t>RD</t>
        </is>
      </c>
      <c r="B41" s="67" t="inlineStr">
        <is>
          <t>Rückdeckel</t>
        </is>
      </c>
    </row>
    <row r="42">
      <c r="A42" s="67" t="inlineStr">
        <is>
          <t>o</t>
        </is>
      </c>
      <c r="B42" s="67" t="inlineStr">
        <is>
          <t>oben</t>
        </is>
      </c>
    </row>
    <row r="43">
      <c r="A43" s="67" t="inlineStr">
        <is>
          <t>u</t>
        </is>
      </c>
      <c r="B43" s="67" t="inlineStr">
        <is>
          <t>unten</t>
        </is>
      </c>
    </row>
  </sheetData>
  <pageMargins left="0.7" right="0.7" top="0.787401575" bottom="0.787401575" header="0.3" footer="0.3"/>
</worksheet>
</file>

<file path=xl/worksheets/sheet4.xml><?xml version="1.0" encoding="utf-8"?>
<worksheet xmlns="http://schemas.openxmlformats.org/spreadsheetml/2006/main">
  <sheetPr>
    <outlinePr summaryBelow="1" summaryRight="1"/>
    <pageSetUpPr/>
  </sheetPr>
  <dimension ref="A2:N9"/>
  <sheetViews>
    <sheetView workbookViewId="0">
      <selection activeCell="N5" sqref="N5"/>
    </sheetView>
  </sheetViews>
  <sheetFormatPr baseColWidth="10" defaultRowHeight="11.4"/>
  <cols>
    <col width="19.69921875" bestFit="1" customWidth="1" style="118" min="1" max="1"/>
    <col width="21.09765625" customWidth="1" style="118" min="2" max="2"/>
    <col width="3.09765625" customWidth="1" style="118" min="3" max="3"/>
    <col width="4.19921875" customWidth="1" style="118" min="4" max="4"/>
    <col width="3.296875" customWidth="1" style="118" min="5" max="5"/>
    <col width="3.09765625" customWidth="1" style="118" min="6" max="6"/>
    <col width="4.19921875" customWidth="1" style="118" min="7" max="7"/>
    <col width="3.09765625" customWidth="1" style="118" min="8" max="11"/>
    <col width="9" customWidth="1" style="118" min="12" max="12"/>
    <col width="6.19921875" customWidth="1" style="118" min="13" max="13"/>
    <col width="14.296875" bestFit="1" customWidth="1" style="118" min="14" max="14"/>
  </cols>
  <sheetData>
    <row r="2">
      <c r="A2" s="113" t="inlineStr">
        <is>
          <t>Anzahl von IDN</t>
        </is>
      </c>
      <c r="B2" s="113" t="inlineStr">
        <is>
          <t>Spaltenbeschriftungen</t>
        </is>
      </c>
    </row>
    <row r="3">
      <c r="A3" s="113" t="inlineStr">
        <is>
          <t>Zeilenbeschriftungen</t>
        </is>
      </c>
      <c r="B3" t="inlineStr">
        <is>
          <t>Br</t>
        </is>
      </c>
      <c r="C3" t="inlineStr">
        <is>
          <t>G</t>
        </is>
      </c>
      <c r="D3" t="inlineStr">
        <is>
          <t>HD</t>
        </is>
      </c>
      <c r="E3" t="inlineStr">
        <is>
          <t>HG</t>
        </is>
      </c>
      <c r="F3" t="inlineStr">
        <is>
          <t>HL</t>
        </is>
      </c>
      <c r="G3" t="inlineStr">
        <is>
          <t>HPg</t>
        </is>
      </c>
      <c r="H3" t="inlineStr">
        <is>
          <t>L</t>
        </is>
      </c>
      <c r="I3" t="inlineStr">
        <is>
          <t>oE</t>
        </is>
      </c>
      <c r="J3" t="inlineStr">
        <is>
          <t>Pa</t>
        </is>
      </c>
      <c r="K3" t="inlineStr">
        <is>
          <t>Pg</t>
        </is>
      </c>
      <c r="L3" t="inlineStr">
        <is>
          <t>Pg (Mak.)</t>
        </is>
      </c>
      <c r="M3" t="inlineStr">
        <is>
          <t>(Leer)</t>
        </is>
      </c>
      <c r="N3" t="inlineStr">
        <is>
          <t>Gesamtergebnis</t>
        </is>
      </c>
    </row>
    <row r="4">
      <c r="A4" s="16" t="inlineStr">
        <is>
          <t>&gt; 42 cm</t>
        </is>
      </c>
      <c r="D4" t="n">
        <v>5</v>
      </c>
      <c r="N4" t="n">
        <v>5</v>
      </c>
    </row>
    <row r="5">
      <c r="A5" s="16" t="inlineStr">
        <is>
          <t>bis 25 cm</t>
        </is>
      </c>
      <c r="B5" t="n">
        <v>11</v>
      </c>
      <c r="C5" t="n">
        <v>45</v>
      </c>
      <c r="D5" t="n">
        <v>31</v>
      </c>
      <c r="E5" t="n">
        <v>3</v>
      </c>
      <c r="F5" t="n">
        <v>41</v>
      </c>
      <c r="G5" t="n">
        <v>61</v>
      </c>
      <c r="H5" t="n">
        <v>54</v>
      </c>
      <c r="I5" t="n">
        <v>21</v>
      </c>
      <c r="J5" t="n">
        <v>31</v>
      </c>
      <c r="K5" t="n">
        <v>28</v>
      </c>
      <c r="L5" t="n">
        <v>4</v>
      </c>
      <c r="M5" t="n">
        <v>259</v>
      </c>
      <c r="N5" t="n">
        <v>589</v>
      </c>
    </row>
    <row r="6">
      <c r="A6" s="16" t="inlineStr">
        <is>
          <t>bis 35 cm</t>
        </is>
      </c>
      <c r="B6" t="n">
        <v>1</v>
      </c>
      <c r="C6" t="n">
        <v>11</v>
      </c>
      <c r="D6" t="n">
        <v>48</v>
      </c>
      <c r="E6" t="n">
        <v>2</v>
      </c>
      <c r="F6" t="n">
        <v>26</v>
      </c>
      <c r="G6" t="n">
        <v>4</v>
      </c>
      <c r="H6" t="n">
        <v>29</v>
      </c>
      <c r="J6" t="n">
        <v>9</v>
      </c>
      <c r="K6" t="n">
        <v>20</v>
      </c>
      <c r="M6" t="n">
        <v>66</v>
      </c>
      <c r="N6" t="n">
        <v>216</v>
      </c>
    </row>
    <row r="7">
      <c r="A7" s="16" t="inlineStr">
        <is>
          <t>bis 42 cm</t>
        </is>
      </c>
      <c r="D7" t="n">
        <v>16</v>
      </c>
      <c r="F7" t="n">
        <v>4</v>
      </c>
      <c r="G7" t="n">
        <v>2</v>
      </c>
      <c r="H7" t="n">
        <v>1</v>
      </c>
      <c r="K7" t="n">
        <v>3</v>
      </c>
      <c r="N7" t="n">
        <v>26</v>
      </c>
    </row>
    <row r="8">
      <c r="A8" s="16" t="inlineStr">
        <is>
          <t>(Leer)</t>
        </is>
      </c>
      <c r="M8" t="n">
        <v>476</v>
      </c>
      <c r="N8" t="n">
        <v>476</v>
      </c>
    </row>
    <row r="9">
      <c r="A9" s="16" t="inlineStr">
        <is>
          <t>Gesamtergebnis</t>
        </is>
      </c>
      <c r="B9" t="n">
        <v>12</v>
      </c>
      <c r="C9" t="n">
        <v>56</v>
      </c>
      <c r="D9" t="n">
        <v>100</v>
      </c>
      <c r="E9" t="n">
        <v>5</v>
      </c>
      <c r="F9" t="n">
        <v>71</v>
      </c>
      <c r="G9" t="n">
        <v>67</v>
      </c>
      <c r="H9" t="n">
        <v>84</v>
      </c>
      <c r="I9" t="n">
        <v>21</v>
      </c>
      <c r="J9" t="n">
        <v>40</v>
      </c>
      <c r="K9" t="n">
        <v>51</v>
      </c>
      <c r="L9" t="n">
        <v>4</v>
      </c>
      <c r="M9" t="n">
        <v>801</v>
      </c>
      <c r="N9" t="n">
        <v>1312</v>
      </c>
    </row>
  </sheetData>
  <pageMargins left="0.7" right="0.7" top="0.787401575" bottom="0.7874015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R16"/>
  <sheetViews>
    <sheetView workbookViewId="0">
      <selection activeCell="E2" sqref="E2"/>
    </sheetView>
  </sheetViews>
  <sheetFormatPr baseColWidth="10" defaultColWidth="11" defaultRowHeight="11.4"/>
  <cols>
    <col width="7.5" customWidth="1" style="118" min="1" max="1"/>
    <col width="17.3984375" customWidth="1" style="118" min="2" max="2"/>
    <col width="11.09765625" bestFit="1" customWidth="1" style="118" min="3" max="3"/>
    <col width="22.5" customWidth="1" style="118" min="4" max="4"/>
    <col width="20.59765625" customWidth="1" style="118" min="5" max="5"/>
    <col hidden="1" width="13" customWidth="1" style="118" min="6" max="7"/>
    <col width="10.8984375" customWidth="1" style="118" min="8" max="8"/>
    <col hidden="1" width="13" customWidth="1" style="118" min="9" max="18"/>
    <col width="9.19921875" customWidth="1" style="118" min="19" max="20"/>
    <col width="9.09765625" customWidth="1" style="118" min="21" max="21"/>
    <col width="8" customWidth="1" style="118" min="22" max="23"/>
    <col width="10.8984375" customWidth="1" style="118" min="24" max="24"/>
    <col width="10.5" bestFit="1" customWidth="1" style="118" min="36" max="36"/>
    <col width="10.8984375" customWidth="1" style="118" min="40" max="42"/>
    <col width="10.8984375" bestFit="1" customWidth="1" style="118" min="44" max="44"/>
    <col width="9.09765625" bestFit="1" customWidth="1" style="118" min="45" max="45"/>
    <col width="9.09765625" customWidth="1" style="118" min="46" max="46"/>
    <col width="10.59765625" bestFit="1" customWidth="1" style="118" min="47" max="47"/>
    <col width="9.09765625" customWidth="1" style="118" min="48" max="48"/>
    <col width="33.59765625" customWidth="1" style="118" min="60" max="60"/>
    <col width="11.09765625" customWidth="1" style="118" min="65" max="65"/>
    <col width="11.09765625" customWidth="1" style="118" min="67" max="67"/>
    <col width="33.59765625" customWidth="1" style="118" min="77" max="77"/>
    <col width="33.59765625" customWidth="1" style="118" min="96" max="96"/>
  </cols>
  <sheetData>
    <row r="1" ht="176.4" customFormat="1" customHeight="1" s="67">
      <c r="A1" s="55" t="inlineStr">
        <is>
          <t>Lfd Nr.</t>
        </is>
      </c>
      <c r="B1" s="55" t="inlineStr">
        <is>
          <t>AKZ</t>
        </is>
      </c>
      <c r="C1" s="55" t="inlineStr">
        <is>
          <t>IDN</t>
        </is>
      </c>
      <c r="D1" s="55" t="inlineStr">
        <is>
          <t>Link zum Portal</t>
        </is>
      </c>
      <c r="E1" s="55" t="inlineStr">
        <is>
          <t>Signatur</t>
        </is>
      </c>
      <c r="F1" s="107" t="inlineStr">
        <is>
          <t>Provenienzmerkmal</t>
        </is>
      </c>
      <c r="G1" s="107" t="inlineStr">
        <is>
          <t>Material</t>
        </is>
      </c>
      <c r="H1" s="55" t="inlineStr">
        <is>
          <t>Format</t>
        </is>
      </c>
      <c r="I1" s="107" t="inlineStr">
        <is>
          <t>Öffnungswinkel</t>
        </is>
      </c>
      <c r="J1" s="107" t="inlineStr">
        <is>
          <t>Einschränkungen</t>
        </is>
      </c>
      <c r="K1" s="108" t="inlineStr">
        <is>
          <t xml:space="preserve">Glasplatte </t>
        </is>
      </c>
      <c r="L1" s="108" t="inlineStr">
        <is>
          <t>Verpackung</t>
        </is>
      </c>
      <c r="M1" s="107" t="inlineStr">
        <is>
          <t xml:space="preserve">Verpackung austauschen </t>
        </is>
      </c>
      <c r="N1" s="108" t="inlineStr">
        <is>
          <t>Schadensklasse</t>
        </is>
      </c>
      <c r="O1" s="107" t="inlineStr">
        <is>
          <t>notwendige Reparatur(en) vor der Digitalisierung, notwendige Reparatur(en) vor der Digitalisierung</t>
        </is>
      </c>
      <c r="P1" s="108" t="inlineStr">
        <is>
          <t>Bemerkungen</t>
        </is>
      </c>
      <c r="Q1" s="109" t="inlineStr">
        <is>
          <t>Fragen/ Hinweise
an DBSM</t>
        </is>
      </c>
      <c r="R1" s="110" t="inlineStr">
        <is>
          <t>Fragen an M. Steinberg</t>
        </is>
      </c>
      <c r="S1" s="60" t="inlineStr">
        <is>
          <t>nicht
am Stand-ort</t>
        </is>
      </c>
      <c r="T1" s="60" t="inlineStr">
        <is>
          <t>Größe ÜF
(BxH)</t>
        </is>
      </c>
      <c r="U1" s="61" t="inlineStr">
        <is>
          <t>Breite
(nur Ausreißer)</t>
        </is>
      </c>
      <c r="V1" s="61" t="inlineStr">
        <is>
          <t>Dicke
(&gt;12 cm)</t>
        </is>
      </c>
      <c r="W1" s="61" t="inlineStr">
        <is>
          <t>12° Format
(&lt;15 cm)</t>
        </is>
      </c>
      <c r="X1" s="61" t="inlineStr">
        <is>
          <t>Einband-
art</t>
        </is>
      </c>
      <c r="Y1" s="61" t="inlineStr">
        <is>
          <t>Einband über-
formt (ganz od. teilweise)</t>
        </is>
      </c>
      <c r="Z1" s="61" t="inlineStr">
        <is>
          <t>Buch bereits restau-riert</t>
        </is>
      </c>
      <c r="AA1" s="61" t="inlineStr">
        <is>
          <t>hohler/
fester Rücken (mit Einlage/
Vergoldung?)</t>
        </is>
      </c>
      <c r="AB1" s="61" t="inlineStr">
        <is>
          <t>Steh-
kanten
(bei Perg.)</t>
        </is>
      </c>
      <c r="AC1" s="61" t="inlineStr">
        <is>
          <t>Leder pudert ab/roter Zerfall (extrem)</t>
        </is>
      </c>
      <c r="AD1" s="61" t="inlineStr">
        <is>
          <t>Einband stark defor-miert</t>
        </is>
      </c>
      <c r="AE1" s="61" t="inlineStr">
        <is>
          <t>Be-schläge bes. auftra-gend</t>
        </is>
      </c>
      <c r="AF1" s="61" t="inlineStr">
        <is>
          <t>Buch-schließe steif</t>
        </is>
      </c>
      <c r="AG1" s="61" t="inlineStr">
        <is>
          <t>Buch-block Pa./Perg.</t>
        </is>
      </c>
      <c r="AH1" s="61" t="inlineStr">
        <is>
          <t>saures Füll-material</t>
        </is>
      </c>
      <c r="AI1" s="61" t="inlineStr">
        <is>
          <t>Register-marken</t>
        </is>
      </c>
      <c r="AJ1" s="61" t="inlineStr">
        <is>
          <t>seitliche Heftung</t>
        </is>
      </c>
      <c r="AK1" s="61" t="inlineStr">
        <is>
          <t>Buch-block sehr wellig</t>
        </is>
      </c>
      <c r="AL1" s="61" t="inlineStr">
        <is>
          <t>Buch-block neigt zum "Bauch"</t>
        </is>
      </c>
      <c r="AM1" s="61" t="inlineStr">
        <is>
          <t>ge-schloss-ene Lagen</t>
        </is>
      </c>
      <c r="AN1" s="61" t="inlineStr">
        <is>
          <t>Falttafeln</t>
        </is>
      </c>
      <c r="AO1" s="61" t="inlineStr">
        <is>
          <t>Größe Buch+
Falttafeln (BxH)</t>
        </is>
      </c>
      <c r="AP1" s="61" t="inlineStr">
        <is>
          <t>Original-grafik</t>
        </is>
      </c>
      <c r="AQ1" s="61" t="inlineStr">
        <is>
          <t>Kolorier-ung / Buch-malerei / Initialen / Rubri-kation</t>
        </is>
      </c>
      <c r="AR1" s="61" t="inlineStr">
        <is>
          <t>berühr-ungsfreie Digit.</t>
        </is>
      </c>
      <c r="AS1" s="61" t="inlineStr">
        <is>
          <t>Schrift weit bis in den Falz (Bund-steg in mm) Text-verlust</t>
        </is>
      </c>
      <c r="AT1" s="61" t="inlineStr">
        <is>
          <t>nicht digitali-sierbar wegen Bund-steg (vorraus-sichtlich)</t>
        </is>
      </c>
      <c r="AU1" s="61" t="inlineStr">
        <is>
          <t>max. Öffnungs-winkel</t>
        </is>
      </c>
      <c r="AV1" s="61" t="inlineStr">
        <is>
          <t>Digit. mit Begleit-ung</t>
        </is>
      </c>
      <c r="AW1" s="61" t="inlineStr">
        <is>
          <t>Rest.-Bericht einge-klebt</t>
        </is>
      </c>
      <c r="AX1" s="61" t="inlineStr">
        <is>
          <t xml:space="preserve">Blatt mit Notizen zum Buch eingeklebt </t>
        </is>
      </c>
      <c r="AY1" s="61" t="inlineStr">
        <is>
          <t>Rest.
not-wendig (ja/nein) (vor/nach der Digit.)</t>
        </is>
      </c>
      <c r="AZ1" s="61" t="inlineStr">
        <is>
          <t>Rest.-
Aufwand gesamt
(in Std.)</t>
        </is>
      </c>
      <c r="BA1" s="62" t="inlineStr">
        <is>
          <t>Rest.
erfolgt</t>
        </is>
      </c>
      <c r="BB1" s="61" t="inlineStr">
        <is>
          <t>Kassette</t>
        </is>
      </c>
      <c r="BC1" s="61" t="inlineStr">
        <is>
          <t>Schuber</t>
        </is>
      </c>
      <c r="BD1" s="61" t="inlineStr">
        <is>
          <t>Buch-schuh</t>
        </is>
      </c>
      <c r="BE1" s="61" t="inlineStr">
        <is>
          <t xml:space="preserve">Mappe </t>
        </is>
      </c>
      <c r="BF1" s="61" t="inlineStr">
        <is>
          <t>Um-schlag</t>
        </is>
      </c>
      <c r="BG1" s="61" t="inlineStr">
        <is>
          <t>SB neu</t>
        </is>
      </c>
      <c r="BH1" s="61" t="inlineStr">
        <is>
          <t>Anmerkungen (allg.)</t>
        </is>
      </c>
      <c r="BI1" s="71" t="inlineStr">
        <is>
          <t>für Testphase
vorsehen</t>
        </is>
      </c>
      <c r="BJ1" s="71" t="inlineStr">
        <is>
          <t>Schutzbehältnis empfohlen</t>
        </is>
      </c>
      <c r="BK1" s="71" t="inlineStr">
        <is>
          <t>Foto für Erheb. Rest. angefertigt (ab August)</t>
        </is>
      </c>
      <c r="BL1" s="103" t="inlineStr">
        <is>
          <t>feuchte-empfind-liches Leder</t>
        </is>
      </c>
      <c r="BM1" s="103" t="inlineStr">
        <is>
          <t>Material am Rücken/
Einband lose / eingeris-sen (auch Titelschild)</t>
        </is>
      </c>
      <c r="BN1" s="103" t="inlineStr">
        <is>
          <t>Narben spaltet sich ab</t>
        </is>
      </c>
      <c r="BO1" s="103" t="inlineStr">
        <is>
          <t>Gelenk(e) 
an/durch-gebro-chen</t>
        </is>
      </c>
      <c r="BP1" s="103" t="inlineStr">
        <is>
          <t>Bünde gebro-chen (Anzahl)</t>
        </is>
      </c>
      <c r="BQ1" s="103" t="inlineStr">
        <is>
          <t>Rücken lose/
halb lose</t>
        </is>
      </c>
      <c r="BR1" s="103" t="inlineStr">
        <is>
          <t>Be-schläge locker</t>
        </is>
      </c>
      <c r="BS1" s="103" t="inlineStr">
        <is>
          <t>Buch
schließe fragil</t>
        </is>
      </c>
      <c r="BT1" s="103" t="inlineStr">
        <is>
          <t>Deckel spaltet sich / Fehlstelle im Deckel</t>
        </is>
      </c>
      <c r="BU1" s="103" t="inlineStr">
        <is>
          <t>Deckel gebro-chen</t>
        </is>
      </c>
      <c r="BV1" s="103" t="inlineStr">
        <is>
          <t>Deckel lose / halb lose</t>
        </is>
      </c>
      <c r="BW1" s="103" t="inlineStr">
        <is>
          <t>Kapital fragil/
lose</t>
        </is>
      </c>
      <c r="BX1" s="103" t="inlineStr">
        <is>
          <t>Rest.-Aufwand Einband
(in Std.)</t>
        </is>
      </c>
      <c r="BY1" s="104" t="inlineStr">
        <is>
          <t>Anmerkungen für die Restaurierung am Einband</t>
        </is>
      </c>
      <c r="BZ1" s="105" t="inlineStr">
        <is>
          <t>Ver-schmutz-ung (Vorsatz / Ränder /
ges. BB)</t>
        </is>
      </c>
      <c r="CA1" s="105" t="inlineStr">
        <is>
          <t>mikro-bieller Befall</t>
        </is>
      </c>
      <c r="CB1" s="105" t="inlineStr">
        <is>
          <t>Farb-schicht pudert</t>
        </is>
      </c>
      <c r="CC1" s="105" t="inlineStr">
        <is>
          <t>Buch-block / Seiten verblockt</t>
        </is>
      </c>
      <c r="CD1" s="105" t="inlineStr">
        <is>
          <t>erste / letzte Lage oder Seiten lose</t>
        </is>
      </c>
      <c r="CE1" s="105" t="inlineStr">
        <is>
          <t>(halb-) lose Seiten im BB</t>
        </is>
      </c>
      <c r="CF1" s="105" t="inlineStr">
        <is>
          <t>Heftung zerstört</t>
        </is>
      </c>
      <c r="CG1" s="105" t="inlineStr">
        <is>
          <t>Risse / Fehl-stellen im Vorsatz</t>
        </is>
      </c>
      <c r="CH1" s="105" t="inlineStr">
        <is>
          <t>Risse im Text-bereich / an exponier-ter Stelle (z.B. Ecke)</t>
        </is>
      </c>
      <c r="CI1" s="105" t="inlineStr">
        <is>
          <t>Risse am Rand</t>
        </is>
      </c>
      <c r="CJ1" s="105" t="inlineStr">
        <is>
          <t xml:space="preserve">Fehl-stellen im BB
(groß) </t>
        </is>
      </c>
      <c r="CK1" s="105" t="inlineStr">
        <is>
          <t>Insekten-fraß (stark)</t>
        </is>
      </c>
      <c r="CL1" s="105" t="inlineStr">
        <is>
          <t>Falten / Knicke</t>
        </is>
      </c>
      <c r="CM1" s="105" t="inlineStr">
        <is>
          <t>saures /
brüchiges Papier</t>
        </is>
      </c>
      <c r="CN1" s="105" t="inlineStr">
        <is>
          <t>Tinten-/ Farbfraß (akut)</t>
        </is>
      </c>
      <c r="CO1" s="105" t="inlineStr">
        <is>
          <t>Register-marken fragil</t>
        </is>
      </c>
      <c r="CP1" s="105" t="inlineStr">
        <is>
          <t>Klebe-
streifen ablösen</t>
        </is>
      </c>
      <c r="CQ1" s="105" t="inlineStr">
        <is>
          <t>Rest.-Aufwand Buchblock
(in Std.)</t>
        </is>
      </c>
      <c r="CR1" s="106" t="inlineStr">
        <is>
          <t>Anmerkungen für die Restaurierung am Buchblock</t>
        </is>
      </c>
    </row>
    <row r="2" customFormat="1" s="67">
      <c r="D2" s="65" t="n"/>
      <c r="E2" s="71">
        <f>COUNTIF('III Drucke 1501-1560'!#REF!:'III Drucke 1501-1560'!#REF!,"&lt;&gt;")</f>
        <v/>
      </c>
      <c r="G2" s="88" t="n"/>
      <c r="H2" s="71">
        <f>COUNTIF('III Drucke 1501-1560'!#REF!:'III Drucke 1501-1560'!#REF!,"bis 25 cm")</f>
        <v/>
      </c>
      <c r="I2" s="68" t="n"/>
      <c r="J2" s="64" t="n"/>
      <c r="K2" s="63" t="n"/>
      <c r="L2" s="63" t="n"/>
      <c r="M2" s="63" t="n"/>
      <c r="N2" s="63" t="n"/>
      <c r="O2" s="63" t="n"/>
      <c r="P2" s="63" t="n"/>
      <c r="Q2" s="63" t="n"/>
      <c r="R2" s="63" t="n"/>
      <c r="S2" s="71">
        <f>COUNTIF('III Drucke 1501-1560'!#REF!:'III Drucke 1501-1560'!#REF!,"*")</f>
        <v/>
      </c>
      <c r="T2" s="71">
        <f>COUNTIF('III Drucke 1501-1560'!#REF!:'III Drucke 1501-1560'!#REF!,"&lt;&gt;")</f>
        <v/>
      </c>
      <c r="U2" s="71">
        <f>COUNTIF('III Drucke 1501-1560'!#REF!:'III Drucke 1501-1560'!#REF!,"&lt;&gt;")</f>
        <v/>
      </c>
      <c r="V2" s="71">
        <f>COUNTIF('III Drucke 1501-1560'!#REF!:'III Drucke 1501-1560'!#REF!,"&lt;&gt;")</f>
        <v/>
      </c>
      <c r="W2" s="71">
        <f>COUNTIF('III Drucke 1501-1560'!#REF!:'III Drucke 1501-1560'!#REF!,"x")</f>
        <v/>
      </c>
      <c r="X2" s="71">
        <f>COUNTIF('III Drucke 1501-1560'!#REF!:'III Drucke 1501-1560'!#REF!,"Pa")</f>
        <v/>
      </c>
      <c r="Y2" s="71">
        <f>COUNTIF('III Drucke 1501-1560'!#REF!:'III Drucke 1501-1560'!#REF!,"x")</f>
        <v/>
      </c>
      <c r="Z2" s="71">
        <f>COUNTIF('III Drucke 1501-1560'!#REF!:'III Drucke 1501-1560'!#REF!,"x")</f>
        <v/>
      </c>
      <c r="AA2" s="71">
        <f>COUNTIF('III Drucke 1501-1560'!#REF!:'III Drucke 1501-1560'!#REF!,"f")</f>
        <v/>
      </c>
      <c r="AB2" s="71">
        <f>COUNTIF('III Drucke 1501-1560'!#REF!:'III Drucke 1501-1560'!#REF!,"x")</f>
        <v/>
      </c>
      <c r="AC2" s="71">
        <f>COUNTIF('III Drucke 1501-1560'!#REF!:'III Drucke 1501-1560'!#REF!,"x")</f>
        <v/>
      </c>
      <c r="AD2" s="71">
        <f>COUNTIF('III Drucke 1501-1560'!#REF!:'III Drucke 1501-1560'!#REF!,"x")</f>
        <v/>
      </c>
      <c r="AE2" s="71">
        <f>COUNTIF('III Drucke 1501-1560'!#REF!:'III Drucke 1501-1560'!#REF!,"x")</f>
        <v/>
      </c>
      <c r="AF2" s="71">
        <f>COUNTIF('III Drucke 1501-1560'!#REF!:'III Drucke 1501-1560'!#REF!,"x")</f>
        <v/>
      </c>
      <c r="AG2" s="71">
        <f>COUNTIF('III Drucke 1501-1560'!#REF!:'III Drucke 1501-1560'!#REF!,"Pa")</f>
        <v/>
      </c>
      <c r="AH2" s="71">
        <f>COUNTIF('III Drucke 1501-1560'!#REF!:'III Drucke 1501-1560'!#REF!,"x")</f>
        <v/>
      </c>
      <c r="AI2" s="71">
        <f>COUNTIF('III Drucke 1501-1560'!#REF!:'III Drucke 1501-1560'!#REF!,"x")</f>
        <v/>
      </c>
      <c r="AJ2" s="71">
        <f>COUNTIF('III Drucke 1501-1560'!#REF!:'III Drucke 1501-1560'!#REF!,"x")</f>
        <v/>
      </c>
      <c r="AK2" s="71">
        <f>COUNTIF('III Drucke 1501-1560'!#REF!:'III Drucke 1501-1560'!#REF!,"x")</f>
        <v/>
      </c>
      <c r="AL2" s="71">
        <f>COUNTIF('III Drucke 1501-1560'!#REF!:'III Drucke 1501-1560'!#REF!,"x")</f>
        <v/>
      </c>
      <c r="AM2" s="71">
        <f>COUNTIF('III Drucke 1501-1560'!#REF!:'III Drucke 1501-1560'!#REF!,"x")</f>
        <v/>
      </c>
      <c r="AN2" s="71">
        <f>COUNTIF('III Drucke 1501-1560'!#REF!:'III Drucke 1501-1560'!#REF!,"x")</f>
        <v/>
      </c>
      <c r="AO2" s="71">
        <f>COUNTIF('III Drucke 1501-1560'!#REF!:'III Drucke 1501-1560'!#REF!,"&lt;&gt;")</f>
        <v/>
      </c>
      <c r="AP2" s="71">
        <f>COUNTIF('III Drucke 1501-1560'!#REF!:'III Drucke 1501-1560'!#REF!,"x")</f>
        <v/>
      </c>
      <c r="AQ2" s="71">
        <f>COUNTIF('III Drucke 1501-1560'!#REF!:'III Drucke 1501-1560'!#REF!,"K")</f>
        <v/>
      </c>
      <c r="AR2" s="71">
        <f>COUNTIF('III Drucke 1501-1560'!#REF!:'III Drucke 1501-1560'!#REF!,"x")</f>
        <v/>
      </c>
      <c r="AS2" s="71">
        <f>COUNTIF('III Drucke 1501-1560'!#REF!:'III Drucke 1501-1560'!#REF!,"0")</f>
        <v/>
      </c>
      <c r="AT2" s="71">
        <f>COUNTIF('III Drucke 1501-1560'!#REF!:'III Drucke 1501-1560'!#REF!,"x")</f>
        <v/>
      </c>
      <c r="AU2" s="71">
        <f>COUNTIF('III Drucke 1501-1560'!#REF!:'III Drucke 1501-1560'!#REF!,"0")</f>
        <v/>
      </c>
      <c r="AV2" s="71">
        <f>COUNTIF('III Drucke 1501-1560'!#REF!:'III Drucke 1501-1560'!#REF!,"&lt;&gt;")</f>
        <v/>
      </c>
      <c r="AW2" s="71">
        <f>COUNTIF('III Drucke 1501-1560'!#REF!:'III Drucke 1501-1560'!#REF!,"x")</f>
        <v/>
      </c>
      <c r="AX2" s="71">
        <f>COUNTIF('III Drucke 1501-1560'!#REF!:'III Drucke 1501-1560'!#REF!,"x")</f>
        <v/>
      </c>
      <c r="AY2" s="71">
        <f>COUNTIF('III Drucke 1501-1560'!#REF!:'III Drucke 1501-1560'!#REF!,"n")</f>
        <v/>
      </c>
      <c r="AZ2" s="66" t="n"/>
      <c r="BA2" s="71">
        <f>COUNTIF('III Drucke 1501-1560'!#REF!:'III Drucke 1501-1560'!#REF!,"x")</f>
        <v/>
      </c>
      <c r="BB2" s="71">
        <f>COUNTIF('III Drucke 1501-1560'!#REF!:'III Drucke 1501-1560'!#REF!,"Gewebe")</f>
        <v/>
      </c>
      <c r="BC2" s="71">
        <f>COUNTIF('III Drucke 1501-1560'!#REF!:'III Drucke 1501-1560'!#REF!,"x")</f>
        <v/>
      </c>
      <c r="BD2" s="71">
        <f>COUNTIF('III Drucke 1501-1560'!#REF!:'III Drucke 1501-1560'!#REF!,"x")</f>
        <v/>
      </c>
      <c r="BE2" s="71">
        <f>COUNTIF('III Drucke 1501-1560'!#REF!:'III Drucke 1501-1560'!#REF!,"x")</f>
        <v/>
      </c>
      <c r="BF2" s="71">
        <f>COUNTIF('III Drucke 1501-1560'!#REF!:'III Drucke 1501-1560'!#REF!,"x")</f>
        <v/>
      </c>
      <c r="BG2" s="71">
        <f>COUNTIF('III Drucke 1501-1560'!#REF!:'III Drucke 1501-1560'!#REF!,"x")</f>
        <v/>
      </c>
      <c r="BH2" s="71">
        <f>COUNTIF('III Drucke 1501-1560'!#REF!:'III Drucke 1501-1560'!#REF!,"&lt;&gt;")</f>
        <v/>
      </c>
      <c r="BI2" s="71">
        <f>COUNTIF('III Drucke 1501-1560'!#REF!:'III Drucke 1501-1560'!#REF!,"x 45")</f>
        <v/>
      </c>
      <c r="BJ2" s="88" t="n"/>
      <c r="BL2" s="69" t="n"/>
      <c r="BM2" s="69" t="n"/>
      <c r="BN2" s="69" t="n"/>
      <c r="BO2" s="69" t="n"/>
      <c r="BP2" s="69" t="n"/>
      <c r="BQ2" s="69" t="n"/>
      <c r="BR2" s="69" t="n"/>
      <c r="BS2" s="69" t="n"/>
      <c r="BT2" s="69" t="n"/>
      <c r="BU2" s="69" t="n"/>
      <c r="BV2" s="69" t="n"/>
      <c r="BW2" s="69" t="n"/>
      <c r="BX2" s="66" t="n"/>
      <c r="BY2" s="88" t="n"/>
      <c r="BZ2" s="71">
        <f>COUNTIF('III Drucke 1501-1560'!#REF!:'III Drucke 1501-1560'!#REF!,"x")</f>
        <v/>
      </c>
      <c r="CA2" s="71">
        <f>COUNTIF('III Drucke 1501-1560'!#REF!:'III Drucke 1501-1560'!#REF!,"x")</f>
        <v/>
      </c>
      <c r="CB2" s="69" t="n"/>
      <c r="CC2" s="69" t="n"/>
      <c r="CD2" s="69" t="n"/>
      <c r="CE2" s="69" t="n"/>
      <c r="CF2" s="69" t="n"/>
      <c r="CG2" s="69" t="n"/>
      <c r="CH2" s="69" t="n"/>
      <c r="CI2" s="69" t="n"/>
      <c r="CJ2" s="69" t="n"/>
      <c r="CK2" s="69" t="n"/>
      <c r="CL2" s="69" t="n"/>
      <c r="CM2" s="69" t="n"/>
      <c r="CN2" s="69" t="n"/>
      <c r="CO2" s="69" t="n"/>
      <c r="CP2" s="69" t="n"/>
      <c r="CQ2" s="66" t="n"/>
      <c r="CR2" s="88" t="n"/>
    </row>
    <row r="3" customFormat="1" s="67">
      <c r="D3" s="65" t="n"/>
      <c r="G3" s="88" t="n"/>
      <c r="H3" s="71">
        <f>COUNTIF('III Drucke 1501-1560'!#REF!:'III Drucke 1501-1560'!#REF!,"bis 35 cm")</f>
        <v/>
      </c>
      <c r="I3" s="68" t="n"/>
      <c r="J3" s="64" t="n"/>
      <c r="K3" s="63" t="n"/>
      <c r="L3" s="63" t="n"/>
      <c r="M3" s="63" t="n"/>
      <c r="N3" s="63" t="n"/>
      <c r="O3" s="63" t="n"/>
      <c r="P3" s="63" t="n"/>
      <c r="Q3" s="63" t="n"/>
      <c r="R3" s="63" t="n"/>
      <c r="S3" s="71" t="n"/>
      <c r="T3" s="71" t="n"/>
      <c r="U3" s="69" t="n"/>
      <c r="V3" s="69" t="n"/>
      <c r="W3" s="69" t="n"/>
      <c r="X3" s="71">
        <f>COUNTIF('III Drucke 1501-1560'!#REF!:'III Drucke 1501-1560'!#REF!,"Br")</f>
        <v/>
      </c>
      <c r="Y3" s="70" t="n"/>
      <c r="Z3" s="70" t="n"/>
      <c r="AA3" s="71">
        <f>COUNTIF('III Drucke 1501-1560'!#REF!:'III Drucke 1501-1560'!#REF!,"f/E")</f>
        <v/>
      </c>
      <c r="AB3" s="71" t="n"/>
      <c r="AC3" s="71">
        <f>COUNTIF('III Drucke 1501-1560'!#REF!:'III Drucke 1501-1560'!#REF!,"xx")</f>
        <v/>
      </c>
      <c r="AD3" s="71" t="n"/>
      <c r="AE3" s="71" t="n"/>
      <c r="AF3" s="71" t="n"/>
      <c r="AG3" s="72">
        <f>COUNTIF('III Drucke 1501-1560'!#REF!:'III Drucke 1501-1560'!#REF!,"Pg")</f>
        <v/>
      </c>
      <c r="AH3" s="69" t="n"/>
      <c r="AI3" s="69" t="n"/>
      <c r="AJ3" s="69" t="n"/>
      <c r="AK3" s="71">
        <f>COUNTIF('III Drucke 1501-1560'!#REF!:'III Drucke 1501-1560'!#REF!,"xx")</f>
        <v/>
      </c>
      <c r="AL3" s="71">
        <f>COUNTIF('III Drucke 1501-1560'!#REF!:'III Drucke 1501-1560'!#REF!,"xx")</f>
        <v/>
      </c>
      <c r="AM3" s="69" t="n"/>
      <c r="AN3" s="71">
        <f>COUNTIF('III Drucke 1501-1560'!#REF!:'III Drucke 1501-1560'!#REF!,"x durchgehend")</f>
        <v/>
      </c>
      <c r="AO3" s="69" t="n"/>
      <c r="AP3" s="69" t="n"/>
      <c r="AQ3" s="71">
        <f>COUNTIF('III Drucke 1501-1560'!#REF!:'III Drucke 1501-1560'!#REF!,"B")</f>
        <v/>
      </c>
      <c r="AR3" s="71">
        <f>COUNTIF('III Drucke 1501-1560'!#REF!:'III Drucke 1501-1560'!#REF!,"xx")</f>
        <v/>
      </c>
      <c r="AS3" s="71">
        <f>COUNTIF('III Drucke 1501-1560'!#REF!:'III Drucke 1501-1560'!#REF!,"2")</f>
        <v/>
      </c>
      <c r="AT3" s="71" t="n"/>
      <c r="AU3" s="71">
        <f>COUNTIF('III Drucke 1501-1560'!#REF!:'III Drucke 1501-1560'!#REF!,"45")</f>
        <v/>
      </c>
      <c r="AV3" s="71" t="n"/>
      <c r="AW3" s="69" t="n"/>
      <c r="AX3" s="69" t="n"/>
      <c r="AY3" s="71">
        <f>COUNTIF('III Drucke 1501-1560'!#REF!:'III Drucke 1501-1560'!#REF!,"ja vor")</f>
        <v/>
      </c>
      <c r="AZ3" s="73" t="n"/>
      <c r="BA3" s="70" t="n"/>
      <c r="BB3" s="71">
        <f>COUNTIF('III Drucke 1501-1560'!#REF!:'III Drucke 1501-1560'!#REF!,"Wellpappe")</f>
        <v/>
      </c>
      <c r="BC3" s="71">
        <f>COUNTIF('III Drucke 1501-1560'!#REF!:'III Drucke 1501-1560'!#REF!,"x sauer")</f>
        <v/>
      </c>
      <c r="BD3" s="69" t="n"/>
      <c r="BE3" s="71">
        <f>COUNTIF('III Drucke 1501-1560'!#REF!:'III Drucke 1501-1560'!#REF!,"x sauer")</f>
        <v/>
      </c>
      <c r="BF3" s="71">
        <f>COUNTIF('III Drucke 1501-1560'!#REF!:'III Drucke 1501-1560'!#REF!,"x sauer")</f>
        <v/>
      </c>
      <c r="BG3" s="69" t="n"/>
      <c r="BH3" s="88" t="n"/>
      <c r="BI3" s="71">
        <f>COUNTIF('III Drucke 1501-1560'!#REF!:'III Drucke 1501-1560'!#REF!,"x 110")</f>
        <v/>
      </c>
      <c r="BJ3" s="88" t="n"/>
      <c r="BL3" s="69" t="n"/>
      <c r="BM3" s="69" t="n"/>
      <c r="BN3" s="69" t="n"/>
      <c r="BO3" s="69" t="n"/>
      <c r="BP3" s="69" t="n"/>
      <c r="BQ3" s="69" t="n"/>
      <c r="BR3" s="69" t="n"/>
      <c r="BS3" s="69" t="n"/>
      <c r="BT3" s="69" t="n"/>
      <c r="BU3" s="69" t="n"/>
      <c r="BV3" s="69" t="n"/>
      <c r="BW3" s="69" t="n"/>
      <c r="BX3" s="66" t="n"/>
      <c r="BY3" s="88" t="n"/>
      <c r="BZ3" s="69" t="n"/>
      <c r="CA3" s="69" t="n"/>
      <c r="CB3" s="69" t="n"/>
      <c r="CC3" s="69" t="n"/>
      <c r="CD3" s="69" t="n"/>
      <c r="CE3" s="69" t="n"/>
      <c r="CF3" s="69" t="n"/>
      <c r="CG3" s="69" t="n"/>
      <c r="CH3" s="69" t="n"/>
      <c r="CI3" s="69" t="n"/>
      <c r="CJ3" s="69" t="n"/>
      <c r="CK3" s="69" t="n"/>
      <c r="CL3" s="69" t="n"/>
      <c r="CM3" s="69" t="n"/>
      <c r="CN3" s="69" t="n"/>
      <c r="CO3" s="69" t="n"/>
      <c r="CP3" s="69" t="n"/>
      <c r="CQ3" s="66" t="n"/>
      <c r="CR3" s="88" t="n"/>
    </row>
    <row r="4" customFormat="1" s="67">
      <c r="D4" s="65" t="n"/>
      <c r="G4" s="88" t="n"/>
      <c r="H4" s="71">
        <f>COUNTIF('III Drucke 1501-1560'!#REF!:'III Drucke 1501-1560'!#REF!,"bis 42 cm")</f>
        <v/>
      </c>
      <c r="I4" s="68" t="n"/>
      <c r="J4" s="64" t="n"/>
      <c r="K4" s="63" t="n"/>
      <c r="L4" s="63" t="n"/>
      <c r="M4" s="63" t="n"/>
      <c r="N4" s="63" t="n"/>
      <c r="O4" s="63" t="n"/>
      <c r="P4" s="63" t="n"/>
      <c r="Q4" s="63" t="n"/>
      <c r="R4" s="63" t="n"/>
      <c r="S4" s="71" t="n"/>
      <c r="T4" s="71" t="n"/>
      <c r="U4" s="69" t="n"/>
      <c r="V4" s="69" t="n"/>
      <c r="W4" s="69" t="n"/>
      <c r="X4" s="71">
        <f>COUNTIF('III Drucke 1501-1560'!#REF!:'III Drucke 1501-1560'!#REF!,"G")</f>
        <v/>
      </c>
      <c r="Y4" s="70" t="n"/>
      <c r="Z4" s="70" t="n"/>
      <c r="AA4" s="71">
        <f>COUNTIF('III Drucke 1501-1560'!#REF!:'III Drucke 1501-1560'!#REF!,"f/V")</f>
        <v/>
      </c>
      <c r="AB4" s="71" t="n"/>
      <c r="AC4" s="71" t="n"/>
      <c r="AD4" s="71" t="n"/>
      <c r="AE4" s="71" t="n"/>
      <c r="AF4" s="71" t="n"/>
      <c r="AG4" s="72">
        <f>COUNTIF('III Drucke 1501-1560'!#REF!:'III Drucke 1501-1560'!#REF!,"Pa/Pg")</f>
        <v/>
      </c>
      <c r="AH4" s="69" t="n"/>
      <c r="AI4" s="69" t="n"/>
      <c r="AJ4" s="69" t="n"/>
      <c r="AK4" s="69" t="n"/>
      <c r="AL4" s="69" t="n"/>
      <c r="AM4" s="69" t="n"/>
      <c r="AN4" s="69" t="n"/>
      <c r="AO4" s="69" t="n"/>
      <c r="AP4" s="69" t="n"/>
      <c r="AQ4" s="71">
        <f>COUNTIF('III Drucke 1501-1560'!#REF!:'III Drucke 1501-1560'!#REF!,"I")</f>
        <v/>
      </c>
      <c r="AR4" s="69" t="n"/>
      <c r="AS4" s="71">
        <f>COUNTIF('III Drucke 1501-1560'!#REF!:'III Drucke 1501-1560'!#REF!,"3")</f>
        <v/>
      </c>
      <c r="AT4" s="71" t="n"/>
      <c r="AU4" s="71">
        <f>COUNTIF('III Drucke 1501-1560'!#REF!:'III Drucke 1501-1560'!#REF!,"max 45")</f>
        <v/>
      </c>
      <c r="AV4" s="71" t="n"/>
      <c r="AW4" s="69" t="n"/>
      <c r="AX4" s="69" t="n"/>
      <c r="AY4" s="71">
        <f>COUNTIF('III Drucke 1501-1560'!#REF!:'III Drucke 1501-1560'!#REF!,"ja nach")</f>
        <v/>
      </c>
      <c r="AZ4" s="73" t="n"/>
      <c r="BA4" s="70" t="n"/>
      <c r="BB4" s="71">
        <f>COUNTIF('III Drucke 1501-1560'!#REF!:'III Drucke 1501-1560'!#REF!,"Halbgewebe mit Papier")</f>
        <v/>
      </c>
      <c r="BC4" s="71">
        <f>COUNTIF('III Drucke 1501-1560'!#REF!:'III Drucke 1501-1560'!#REF!,"historisch")</f>
        <v/>
      </c>
      <c r="BD4" s="69" t="n"/>
      <c r="BE4" s="71">
        <f>COUNTIF('III Drucke 1501-1560'!#REF!:'III Drucke 1501-1560'!#REF!,"x (Leder)")</f>
        <v/>
      </c>
      <c r="BF4" s="69" t="n"/>
      <c r="BG4" s="69" t="n"/>
      <c r="BH4" s="88" t="n"/>
      <c r="BI4" s="71">
        <f>COUNTIF('III Drucke 1501-1560'!#REF!:'III Drucke 1501-1560'!#REF!,"x nur 110")</f>
        <v/>
      </c>
      <c r="BJ4" s="88" t="n"/>
      <c r="BL4" s="69" t="n"/>
      <c r="BM4" s="69" t="n"/>
      <c r="BN4" s="69" t="n"/>
      <c r="BO4" s="69" t="n"/>
      <c r="BP4" s="69" t="n"/>
      <c r="BQ4" s="69" t="n"/>
      <c r="BR4" s="69" t="n"/>
      <c r="BS4" s="69" t="n"/>
      <c r="BT4" s="69" t="n"/>
      <c r="BU4" s="69" t="n"/>
      <c r="BV4" s="69" t="n"/>
      <c r="BW4" s="69" t="n"/>
      <c r="BX4" s="66" t="n"/>
      <c r="BY4" s="88" t="n"/>
      <c r="BZ4" s="69" t="n"/>
      <c r="CA4" s="69" t="n"/>
      <c r="CB4" s="69" t="n"/>
      <c r="CC4" s="69" t="n"/>
      <c r="CD4" s="69" t="n"/>
      <c r="CE4" s="69" t="n"/>
      <c r="CF4" s="69" t="n"/>
      <c r="CG4" s="69" t="n"/>
      <c r="CH4" s="69" t="n"/>
      <c r="CI4" s="69" t="n"/>
      <c r="CJ4" s="69" t="n"/>
      <c r="CK4" s="69" t="n"/>
      <c r="CL4" s="69" t="n"/>
      <c r="CM4" s="69" t="n"/>
      <c r="CN4" s="69" t="n"/>
      <c r="CO4" s="69" t="n"/>
      <c r="CP4" s="69" t="n"/>
      <c r="CQ4" s="66" t="n"/>
      <c r="CR4" s="88" t="n"/>
    </row>
    <row r="5" customFormat="1" s="67">
      <c r="D5" s="65" t="n"/>
      <c r="G5" s="88" t="n"/>
      <c r="H5" s="71">
        <f>COUNTIF('III Drucke 1501-1560'!#REF!:'III Drucke 1501-1560'!#REF!,"? 42 cm")</f>
        <v/>
      </c>
      <c r="I5" s="68" t="n"/>
      <c r="J5" s="64" t="n"/>
      <c r="K5" s="63" t="n"/>
      <c r="L5" s="63" t="n"/>
      <c r="M5" s="63" t="n"/>
      <c r="N5" s="63" t="n"/>
      <c r="O5" s="63" t="n"/>
      <c r="P5" s="63" t="n"/>
      <c r="Q5" s="63" t="n"/>
      <c r="R5" s="63" t="n"/>
      <c r="S5" s="71" t="n"/>
      <c r="T5" s="71" t="n"/>
      <c r="U5" s="69" t="n"/>
      <c r="V5" s="69" t="n"/>
      <c r="W5" s="69" t="n"/>
      <c r="X5" s="71">
        <f>COUNTIF('III Drucke 1501-1560'!#REF!:'III Drucke 1501-1560'!#REF!,"HG")</f>
        <v/>
      </c>
      <c r="Y5" s="70" t="n"/>
      <c r="Z5" s="70" t="n"/>
      <c r="AA5" s="71">
        <f>COUNTIF('III Drucke 1501-1560'!#REF!:'III Drucke 1501-1560'!#REF!,"h")</f>
        <v/>
      </c>
      <c r="AB5" s="71" t="n"/>
      <c r="AC5" s="71" t="n"/>
      <c r="AD5" s="71" t="n"/>
      <c r="AE5" s="71" t="n"/>
      <c r="AF5" s="71" t="n"/>
      <c r="AG5" s="69" t="n"/>
      <c r="AH5" s="69" t="n"/>
      <c r="AI5" s="69" t="n"/>
      <c r="AJ5" s="69" t="n"/>
      <c r="AK5" s="69" t="n"/>
      <c r="AL5" s="69" t="n"/>
      <c r="AM5" s="69" t="n"/>
      <c r="AN5" s="69" t="n"/>
      <c r="AO5" s="69" t="n"/>
      <c r="AP5" s="69" t="n"/>
      <c r="AQ5" s="71">
        <f>COUNTIF('III Drucke 1501-1560'!#REF!:'III Drucke 1501-1560'!#REF!,"R")</f>
        <v/>
      </c>
      <c r="AR5" s="69" t="n"/>
      <c r="AS5" s="71">
        <f>COUNTIF('III Drucke 1501-1560'!#REF!:'III Drucke 1501-1560'!#REF!,"4")</f>
        <v/>
      </c>
      <c r="AT5" s="71" t="n"/>
      <c r="AU5" s="71">
        <f>COUNTIF('III Drucke 1501-1560'!#REF!:'III Drucke 1501-1560'!#REF!,"60")</f>
        <v/>
      </c>
      <c r="AV5" s="71" t="n"/>
      <c r="AW5" s="69" t="n"/>
      <c r="AX5" s="69" t="n"/>
      <c r="AY5" s="71">
        <f>COUNTIF('III Drucke 1501-1560'!#REF!:'III Drucke 1501-1560'!#REF!,"ja vor und nach")</f>
        <v/>
      </c>
      <c r="AZ5" s="73" t="n"/>
      <c r="BA5" s="70" t="n"/>
      <c r="BB5" s="71">
        <f>COUNTIF('III Drucke 1501-1560'!#REF!:'III Drucke 1501-1560'!#REF!,"Gewebe mit Papier")</f>
        <v/>
      </c>
      <c r="BC5" s="69" t="n"/>
      <c r="BD5" s="69" t="n"/>
      <c r="BE5" s="69" t="n"/>
      <c r="BF5" s="69" t="n"/>
      <c r="BG5" s="69" t="n"/>
      <c r="BH5" s="88" t="n"/>
      <c r="BI5" s="71">
        <f>COUNTIF('III Drucke 1501-1560'!#REF!:'III Drucke 1501-1560'!#REF!,"x nur 110, mit Begleitung")</f>
        <v/>
      </c>
      <c r="BJ5" s="88" t="n"/>
      <c r="BL5" s="69" t="n"/>
      <c r="BM5" s="69" t="n"/>
      <c r="BN5" s="69" t="n"/>
      <c r="BO5" s="69" t="n"/>
      <c r="BP5" s="69" t="n"/>
      <c r="BQ5" s="69" t="n"/>
      <c r="BR5" s="69" t="n"/>
      <c r="BS5" s="69" t="n"/>
      <c r="BT5" s="69" t="n"/>
      <c r="BU5" s="69" t="n"/>
      <c r="BV5" s="69" t="n"/>
      <c r="BW5" s="69" t="n"/>
      <c r="BX5" s="66" t="n"/>
      <c r="BY5" s="88" t="n"/>
      <c r="BZ5" s="69" t="n"/>
      <c r="CA5" s="69" t="n"/>
      <c r="CB5" s="69" t="n"/>
      <c r="CC5" s="69" t="n"/>
      <c r="CD5" s="69" t="n"/>
      <c r="CE5" s="69" t="n"/>
      <c r="CF5" s="69" t="n"/>
      <c r="CG5" s="69" t="n"/>
      <c r="CH5" s="69" t="n"/>
      <c r="CI5" s="69" t="n"/>
      <c r="CJ5" s="69" t="n"/>
      <c r="CK5" s="69" t="n"/>
      <c r="CL5" s="69" t="n"/>
      <c r="CM5" s="69" t="n"/>
      <c r="CN5" s="69" t="n"/>
      <c r="CO5" s="69" t="n"/>
      <c r="CP5" s="69" t="n"/>
      <c r="CQ5" s="66" t="n"/>
      <c r="CR5" s="88" t="n"/>
    </row>
    <row r="6" customFormat="1" s="67">
      <c r="D6" s="65" t="n"/>
      <c r="G6" s="88" t="n"/>
      <c r="I6" s="68" t="n"/>
      <c r="J6" s="64" t="n"/>
      <c r="K6" s="63" t="n"/>
      <c r="L6" s="63" t="n"/>
      <c r="M6" s="63" t="n"/>
      <c r="N6" s="63" t="n"/>
      <c r="O6" s="63" t="n"/>
      <c r="P6" s="63" t="n"/>
      <c r="Q6" s="63" t="n"/>
      <c r="R6" s="63" t="n"/>
      <c r="S6" s="71" t="n"/>
      <c r="T6" s="71" t="n"/>
      <c r="U6" s="69" t="n"/>
      <c r="V6" s="69" t="n"/>
      <c r="W6" s="69" t="n"/>
      <c r="X6" s="71">
        <f>COUNTIF('III Drucke 1501-1560'!#REF!:'III Drucke 1501-1560'!#REF!,"HD")</f>
        <v/>
      </c>
      <c r="Y6" s="70" t="n"/>
      <c r="Z6" s="70" t="n"/>
      <c r="AA6" s="71">
        <f>COUNTIF('III Drucke 1501-1560'!#REF!:'III Drucke 1501-1560'!#REF!,"h/E")</f>
        <v/>
      </c>
      <c r="AB6" s="71" t="n"/>
      <c r="AC6" s="71" t="n"/>
      <c r="AD6" s="71" t="n"/>
      <c r="AE6" s="71" t="n"/>
      <c r="AF6" s="71" t="n"/>
      <c r="AG6" s="69" t="n"/>
      <c r="AH6" s="69" t="n"/>
      <c r="AI6" s="69" t="n"/>
      <c r="AJ6" s="69" t="n"/>
      <c r="AK6" s="69" t="n"/>
      <c r="AL6" s="69" t="n"/>
      <c r="AM6" s="69" t="n"/>
      <c r="AN6" s="69" t="n"/>
      <c r="AO6" s="69" t="n"/>
      <c r="AP6" s="69" t="n"/>
      <c r="AQ6" s="71">
        <f>COUNTIF('III Drucke 1501-1560'!#REF!:'III Drucke 1501-1560'!#REF!,"K/I")</f>
        <v/>
      </c>
      <c r="AR6" s="69" t="n"/>
      <c r="AS6" s="71">
        <f>COUNTIF('III Drucke 1501-1560'!#REF!:'III Drucke 1501-1560'!#REF!,"0-2")</f>
        <v/>
      </c>
      <c r="AT6" s="71" t="n"/>
      <c r="AU6" s="71">
        <f>COUNTIF('III Drucke 1501-1560'!#REF!:'III Drucke 1501-1560'!#REF!,"max 60")</f>
        <v/>
      </c>
      <c r="AV6" s="71" t="n"/>
      <c r="AW6" s="69" t="n"/>
      <c r="AX6" s="69" t="n"/>
      <c r="AY6" s="71">
        <f>COUNTIF('III Drucke 1501-1560'!#REF!:'III Drucke 1501-1560'!#REF!,"ja ÖW=0")</f>
        <v/>
      </c>
      <c r="AZ6" s="73" t="n"/>
      <c r="BA6" s="70" t="n"/>
      <c r="BB6" s="69" t="n"/>
      <c r="BC6" s="69" t="n"/>
      <c r="BD6" s="69" t="n"/>
      <c r="BE6" s="69" t="n"/>
      <c r="BF6" s="69" t="n"/>
      <c r="BG6" s="69" t="n"/>
      <c r="BH6" s="88" t="n"/>
      <c r="BI6" s="71">
        <f>COUNTIF('III Drucke 1501-1560'!#REF!:'III Drucke 1501-1560'!#REF!,"x? 45")</f>
        <v/>
      </c>
      <c r="BJ6" s="88" t="n"/>
      <c r="BL6" s="69" t="n"/>
      <c r="BM6" s="69" t="n"/>
      <c r="BN6" s="69" t="n"/>
      <c r="BO6" s="69" t="n"/>
      <c r="BP6" s="69" t="n"/>
      <c r="BQ6" s="69" t="n"/>
      <c r="BR6" s="69" t="n"/>
      <c r="BS6" s="69" t="n"/>
      <c r="BT6" s="69" t="n"/>
      <c r="BU6" s="69" t="n"/>
      <c r="BV6" s="69" t="n"/>
      <c r="BW6" s="69" t="n"/>
      <c r="BX6" s="66" t="n"/>
      <c r="BY6" s="88" t="n"/>
      <c r="BZ6" s="69" t="n"/>
      <c r="CA6" s="69" t="n"/>
      <c r="CB6" s="69" t="n"/>
      <c r="CC6" s="69" t="n"/>
      <c r="CD6" s="69" t="n"/>
      <c r="CE6" s="69" t="n"/>
      <c r="CF6" s="69" t="n"/>
      <c r="CG6" s="69" t="n"/>
      <c r="CH6" s="69" t="n"/>
      <c r="CI6" s="69" t="n"/>
      <c r="CJ6" s="69" t="n"/>
      <c r="CK6" s="69" t="n"/>
      <c r="CL6" s="69" t="n"/>
      <c r="CM6" s="69" t="n"/>
      <c r="CN6" s="69" t="n"/>
      <c r="CO6" s="69" t="n"/>
      <c r="CP6" s="69" t="n"/>
      <c r="CQ6" s="66" t="n"/>
      <c r="CR6" s="88" t="n"/>
    </row>
    <row r="7" customFormat="1" s="67">
      <c r="D7" s="65" t="n"/>
      <c r="G7" s="88" t="n"/>
      <c r="I7" s="68" t="n"/>
      <c r="J7" s="64" t="n"/>
      <c r="K7" s="63" t="n"/>
      <c r="L7" s="63" t="n"/>
      <c r="M7" s="63" t="n"/>
      <c r="N7" s="63" t="n"/>
      <c r="O7" s="63" t="n"/>
      <c r="P7" s="63" t="n"/>
      <c r="Q7" s="63" t="n"/>
      <c r="R7" s="63" t="n"/>
      <c r="S7" s="71" t="n"/>
      <c r="T7" s="71" t="n"/>
      <c r="U7" s="69" t="n"/>
      <c r="V7" s="69" t="n"/>
      <c r="W7" s="69" t="n"/>
      <c r="X7" s="71">
        <f>COUNTIF('III Drucke 1501-1560'!#REF!:'III Drucke 1501-1560'!#REF!,"L")</f>
        <v/>
      </c>
      <c r="Y7" s="70" t="n"/>
      <c r="Z7" s="70" t="n"/>
      <c r="AA7" s="71" t="n"/>
      <c r="AB7" s="71" t="n"/>
      <c r="AC7" s="71" t="n"/>
      <c r="AD7" s="71" t="n"/>
      <c r="AE7" s="71" t="n"/>
      <c r="AF7" s="71" t="n"/>
      <c r="AG7" s="69" t="n"/>
      <c r="AH7" s="69" t="n"/>
      <c r="AI7" s="69" t="n"/>
      <c r="AJ7" s="69" t="n"/>
      <c r="AK7" s="69" t="n"/>
      <c r="AL7" s="69" t="n"/>
      <c r="AM7" s="69" t="n"/>
      <c r="AN7" s="69" t="n"/>
      <c r="AO7" s="69" t="n"/>
      <c r="AP7" s="69" t="n"/>
      <c r="AQ7" s="71">
        <f>COUNTIF('III Drucke 1501-1560'!#REF!:'III Drucke 1501-1560'!#REF!,"B/I/R")</f>
        <v/>
      </c>
      <c r="AR7" s="69" t="n"/>
      <c r="AS7" s="71">
        <f>COUNTIF('III Drucke 1501-1560'!#REF!:'III Drucke 1501-1560'!#REF!,"0 (durchgängige Tafeln)")</f>
        <v/>
      </c>
      <c r="AT7" s="71" t="n"/>
      <c r="AU7" s="71">
        <f>COUNTIF('III Drucke 1501-1560'!#REF!:'III Drucke 1501-1560'!#REF!,"80")</f>
        <v/>
      </c>
      <c r="AV7" s="71" t="n"/>
      <c r="AW7" s="69" t="n"/>
      <c r="AX7" s="69" t="n"/>
      <c r="AY7" s="71" t="n"/>
      <c r="AZ7" s="73" t="n"/>
      <c r="BA7" s="70" t="n"/>
      <c r="BB7" s="69" t="n"/>
      <c r="BC7" s="69" t="n"/>
      <c r="BD7" s="69" t="n"/>
      <c r="BE7" s="69" t="n"/>
      <c r="BF7" s="69" t="n"/>
      <c r="BG7" s="69" t="n"/>
      <c r="BH7" s="88" t="n"/>
      <c r="BJ7" s="88" t="n"/>
      <c r="BL7" s="69" t="n"/>
      <c r="BM7" s="69" t="n"/>
      <c r="BN7" s="69" t="n"/>
      <c r="BO7" s="69" t="n"/>
      <c r="BP7" s="69" t="n"/>
      <c r="BQ7" s="69" t="n"/>
      <c r="BR7" s="69" t="n"/>
      <c r="BS7" s="69" t="n"/>
      <c r="BT7" s="69" t="n"/>
      <c r="BU7" s="69" t="n"/>
      <c r="BV7" s="69" t="n"/>
      <c r="BW7" s="69" t="n"/>
      <c r="BX7" s="66" t="n"/>
      <c r="BY7" s="88" t="n"/>
      <c r="BZ7" s="69" t="n"/>
      <c r="CA7" s="69" t="n"/>
      <c r="CB7" s="69" t="n"/>
      <c r="CC7" s="69" t="n"/>
      <c r="CD7" s="69" t="n"/>
      <c r="CE7" s="69" t="n"/>
      <c r="CF7" s="69" t="n"/>
      <c r="CG7" s="69" t="n"/>
      <c r="CH7" s="69" t="n"/>
      <c r="CI7" s="69" t="n"/>
      <c r="CJ7" s="69" t="n"/>
      <c r="CK7" s="69" t="n"/>
      <c r="CL7" s="69" t="n"/>
      <c r="CM7" s="69" t="n"/>
      <c r="CN7" s="69" t="n"/>
      <c r="CO7" s="69" t="n"/>
      <c r="CP7" s="69" t="n"/>
      <c r="CQ7" s="66" t="n"/>
      <c r="CR7" s="88" t="n"/>
    </row>
    <row r="8" customFormat="1" s="67">
      <c r="D8" s="65" t="n"/>
      <c r="G8" s="88" t="n"/>
      <c r="I8" s="68" t="n"/>
      <c r="J8" s="64" t="n"/>
      <c r="K8" s="63" t="n"/>
      <c r="L8" s="63" t="n"/>
      <c r="M8" s="63" t="n"/>
      <c r="N8" s="63" t="n"/>
      <c r="O8" s="63" t="n"/>
      <c r="P8" s="63" t="n"/>
      <c r="Q8" s="63" t="n"/>
      <c r="R8" s="63" t="n"/>
      <c r="S8" s="71" t="n"/>
      <c r="T8" s="71" t="n"/>
      <c r="U8" s="69" t="n"/>
      <c r="V8" s="69" t="n"/>
      <c r="W8" s="69" t="n"/>
      <c r="X8" s="71">
        <f>COUNTIF('III Drucke 1501-1560'!#REF!:'III Drucke 1501-1560'!#REF!,"HL")</f>
        <v/>
      </c>
      <c r="Y8" s="70" t="n"/>
      <c r="Z8" s="70" t="n"/>
      <c r="AA8" s="71" t="n"/>
      <c r="AB8" s="71" t="n"/>
      <c r="AC8" s="71" t="n"/>
      <c r="AD8" s="71" t="n"/>
      <c r="AE8" s="71" t="n"/>
      <c r="AF8" s="71" t="n"/>
      <c r="AG8" s="69" t="n"/>
      <c r="AH8" s="69" t="n"/>
      <c r="AI8" s="69" t="n"/>
      <c r="AJ8" s="69" t="n"/>
      <c r="AK8" s="69" t="n"/>
      <c r="AL8" s="69" t="n"/>
      <c r="AM8" s="69" t="n"/>
      <c r="AN8" s="69" t="n"/>
      <c r="AO8" s="69" t="n"/>
      <c r="AP8" s="69" t="n"/>
      <c r="AQ8" s="71">
        <f>COUNTIF('III Drucke 1501-1560'!#REF!:'III Drucke 1501-1560'!#REF!,"I/R")</f>
        <v/>
      </c>
      <c r="AR8" s="69" t="n"/>
      <c r="AS8" s="71" t="n"/>
      <c r="AT8" s="71" t="n"/>
      <c r="AU8" s="71">
        <f>COUNTIF('III Drucke 1501-1560'!#REF!:'III Drucke 1501-1560'!#REF!,"max 80")</f>
        <v/>
      </c>
      <c r="AV8" s="71" t="n"/>
      <c r="AW8" s="69" t="n"/>
      <c r="AX8" s="69" t="n"/>
      <c r="AY8" s="71" t="n"/>
      <c r="AZ8" s="73" t="n"/>
      <c r="BA8" s="70" t="n"/>
      <c r="BB8" s="69" t="n"/>
      <c r="BC8" s="69" t="n"/>
      <c r="BD8" s="69" t="n"/>
      <c r="BE8" s="69" t="n"/>
      <c r="BF8" s="69" t="n"/>
      <c r="BG8" s="69" t="n"/>
      <c r="BH8" s="88" t="n"/>
      <c r="BJ8" s="88" t="n"/>
      <c r="BL8" s="69" t="n"/>
      <c r="BM8" s="69" t="n"/>
      <c r="BN8" s="69" t="n"/>
      <c r="BO8" s="69" t="n"/>
      <c r="BP8" s="69" t="n"/>
      <c r="BQ8" s="69" t="n"/>
      <c r="BR8" s="69" t="n"/>
      <c r="BS8" s="69" t="n"/>
      <c r="BT8" s="69" t="n"/>
      <c r="BU8" s="69" t="n"/>
      <c r="BV8" s="69" t="n"/>
      <c r="BW8" s="69" t="n"/>
      <c r="BX8" s="66" t="n"/>
      <c r="BY8" s="88" t="n"/>
      <c r="BZ8" s="69" t="n"/>
      <c r="CA8" s="69" t="n"/>
      <c r="CB8" s="69" t="n"/>
      <c r="CC8" s="69" t="n"/>
      <c r="CD8" s="69" t="n"/>
      <c r="CE8" s="69" t="n"/>
      <c r="CF8" s="69" t="n"/>
      <c r="CG8" s="69" t="n"/>
      <c r="CH8" s="69" t="n"/>
      <c r="CI8" s="69" t="n"/>
      <c r="CJ8" s="69" t="n"/>
      <c r="CK8" s="69" t="n"/>
      <c r="CL8" s="69" t="n"/>
      <c r="CM8" s="69" t="n"/>
      <c r="CN8" s="69" t="n"/>
      <c r="CO8" s="69" t="n"/>
      <c r="CP8" s="69" t="n"/>
      <c r="CQ8" s="66" t="n"/>
      <c r="CR8" s="88" t="n"/>
    </row>
    <row r="9" customFormat="1" s="67">
      <c r="D9" s="65" t="n"/>
      <c r="G9" s="88" t="n"/>
      <c r="I9" s="68" t="n"/>
      <c r="J9" s="64" t="n"/>
      <c r="K9" s="63" t="n"/>
      <c r="L9" s="63" t="n"/>
      <c r="M9" s="63" t="n"/>
      <c r="N9" s="63" t="n"/>
      <c r="O9" s="63" t="n"/>
      <c r="P9" s="63" t="n"/>
      <c r="Q9" s="63" t="n"/>
      <c r="R9" s="63" t="n"/>
      <c r="S9" s="71" t="n"/>
      <c r="T9" s="71" t="n"/>
      <c r="U9" s="69" t="n"/>
      <c r="V9" s="69" t="n"/>
      <c r="W9" s="69" t="n"/>
      <c r="X9" s="74">
        <f>COUNTIF('III Drucke 1501-1560'!#REF!:'III Drucke 1501-1560'!#REF!,"Pg")</f>
        <v/>
      </c>
      <c r="Y9" s="70" t="n"/>
      <c r="Z9" s="70" t="n"/>
      <c r="AA9" s="71" t="n"/>
      <c r="AB9" s="71" t="n"/>
      <c r="AC9" s="71" t="n"/>
      <c r="AD9" s="71" t="n"/>
      <c r="AE9" s="71" t="n"/>
      <c r="AF9" s="71" t="n"/>
      <c r="AG9" s="69" t="n"/>
      <c r="AH9" s="69" t="n"/>
      <c r="AI9" s="69" t="n"/>
      <c r="AJ9" s="69" t="n"/>
      <c r="AK9" s="69" t="n"/>
      <c r="AL9" s="69" t="n"/>
      <c r="AM9" s="69" t="n"/>
      <c r="AN9" s="69" t="n"/>
      <c r="AO9" s="69" t="n"/>
      <c r="AP9" s="69" t="n"/>
      <c r="AQ9" s="69" t="n"/>
      <c r="AR9" s="69" t="n"/>
      <c r="AS9" s="71" t="n"/>
      <c r="AT9" s="71" t="n"/>
      <c r="AU9" s="71">
        <f>COUNTIF('III Drucke 1501-1560'!#REF!:'III Drucke 1501-1560'!#REF!,"110")</f>
        <v/>
      </c>
      <c r="AV9" s="71" t="n"/>
      <c r="AW9" s="69" t="n"/>
      <c r="AX9" s="69" t="n"/>
      <c r="AY9" s="71" t="n"/>
      <c r="AZ9" s="73" t="n"/>
      <c r="BA9" s="70" t="n"/>
      <c r="BB9" s="69" t="n"/>
      <c r="BC9" s="69" t="n"/>
      <c r="BD9" s="69" t="n"/>
      <c r="BE9" s="69" t="n"/>
      <c r="BF9" s="69" t="n"/>
      <c r="BG9" s="69" t="n"/>
      <c r="BH9" s="88" t="n"/>
      <c r="BJ9" s="88" t="n"/>
      <c r="BL9" s="69" t="n"/>
      <c r="BM9" s="69" t="n"/>
      <c r="BN9" s="69" t="n"/>
      <c r="BO9" s="69" t="n"/>
      <c r="BP9" s="69" t="n"/>
      <c r="BQ9" s="69" t="n"/>
      <c r="BR9" s="69" t="n"/>
      <c r="BS9" s="69" t="n"/>
      <c r="BT9" s="69" t="n"/>
      <c r="BU9" s="69" t="n"/>
      <c r="BV9" s="69" t="n"/>
      <c r="BW9" s="69" t="n"/>
      <c r="BX9" s="66" t="n"/>
      <c r="BY9" s="88" t="n"/>
      <c r="BZ9" s="69" t="n"/>
      <c r="CA9" s="69" t="n"/>
      <c r="CB9" s="69" t="n"/>
      <c r="CC9" s="69" t="n"/>
      <c r="CD9" s="69" t="n"/>
      <c r="CE9" s="69" t="n"/>
      <c r="CF9" s="69" t="n"/>
      <c r="CG9" s="69" t="n"/>
      <c r="CH9" s="69" t="n"/>
      <c r="CI9" s="69" t="n"/>
      <c r="CJ9" s="69" t="n"/>
      <c r="CK9" s="69" t="n"/>
      <c r="CL9" s="69" t="n"/>
      <c r="CM9" s="69" t="n"/>
      <c r="CN9" s="69" t="n"/>
      <c r="CO9" s="69" t="n"/>
      <c r="CP9" s="69" t="n"/>
      <c r="CQ9" s="66" t="n"/>
      <c r="CR9" s="88" t="n"/>
    </row>
    <row r="10" customFormat="1" s="67">
      <c r="D10" s="65" t="n"/>
      <c r="G10" s="88" t="n"/>
      <c r="I10" s="68" t="n"/>
      <c r="J10" s="64" t="n"/>
      <c r="K10" s="63" t="n"/>
      <c r="L10" s="63" t="n"/>
      <c r="M10" s="63" t="n"/>
      <c r="N10" s="63" t="n"/>
      <c r="O10" s="63" t="n"/>
      <c r="P10" s="63" t="n"/>
      <c r="Q10" s="63" t="n"/>
      <c r="R10" s="63" t="n"/>
      <c r="S10" s="71" t="n"/>
      <c r="T10" s="71" t="n"/>
      <c r="U10" s="69" t="n"/>
      <c r="V10" s="69" t="n"/>
      <c r="W10" s="69" t="n"/>
      <c r="X10" s="74">
        <f>COUNTIF('III Drucke 1501-1560'!#REF!:'III Drucke 1501-1560'!#REF!,"HPg")</f>
        <v/>
      </c>
      <c r="Y10" s="70" t="n"/>
      <c r="Z10" s="70" t="n"/>
      <c r="AA10" s="71" t="n"/>
      <c r="AB10" s="71" t="n"/>
      <c r="AC10" s="71" t="n"/>
      <c r="AD10" s="71" t="n"/>
      <c r="AE10" s="71" t="n"/>
      <c r="AF10" s="71" t="n"/>
      <c r="AG10" s="69" t="n"/>
      <c r="AH10" s="69" t="n"/>
      <c r="AI10" s="69" t="n"/>
      <c r="AJ10" s="69" t="n"/>
      <c r="AK10" s="69" t="n"/>
      <c r="AL10" s="69" t="n"/>
      <c r="AM10" s="69" t="n"/>
      <c r="AN10" s="69" t="n"/>
      <c r="AO10" s="69" t="n"/>
      <c r="AP10" s="69" t="n"/>
      <c r="AQ10" s="69" t="n"/>
      <c r="AR10" s="69" t="n"/>
      <c r="AS10" s="71" t="n"/>
      <c r="AT10" s="71" t="n"/>
      <c r="AU10" s="71">
        <f>COUNTIF('III Drucke 1501-1560'!#REF!:'III Drucke 1501-1560'!#REF!,"max 110")</f>
        <v/>
      </c>
      <c r="AV10" s="71" t="n"/>
      <c r="AW10" s="69" t="n"/>
      <c r="AX10" s="69" t="n"/>
      <c r="AY10" s="71" t="n"/>
      <c r="AZ10" s="73" t="n"/>
      <c r="BA10" s="70" t="n"/>
      <c r="BB10" s="69" t="n"/>
      <c r="BC10" s="69" t="n"/>
      <c r="BD10" s="69" t="n"/>
      <c r="BE10" s="69" t="n"/>
      <c r="BF10" s="69" t="n"/>
      <c r="BG10" s="69" t="n"/>
      <c r="BH10" s="88" t="n"/>
      <c r="BJ10" s="88" t="n"/>
      <c r="BL10" s="69" t="n"/>
      <c r="BM10" s="69" t="n"/>
      <c r="BN10" s="69" t="n"/>
      <c r="BO10" s="69" t="n"/>
      <c r="BP10" s="69" t="n"/>
      <c r="BQ10" s="69" t="n"/>
      <c r="BR10" s="69" t="n"/>
      <c r="BS10" s="69" t="n"/>
      <c r="BT10" s="69" t="n"/>
      <c r="BU10" s="69" t="n"/>
      <c r="BV10" s="69" t="n"/>
      <c r="BW10" s="69" t="n"/>
      <c r="BX10" s="66" t="n"/>
      <c r="BY10" s="88" t="n"/>
      <c r="BZ10" s="69" t="n"/>
      <c r="CA10" s="69" t="n"/>
      <c r="CB10" s="69" t="n"/>
      <c r="CC10" s="69" t="n"/>
      <c r="CD10" s="69" t="n"/>
      <c r="CE10" s="69" t="n"/>
      <c r="CF10" s="69" t="n"/>
      <c r="CG10" s="69" t="n"/>
      <c r="CH10" s="69" t="n"/>
      <c r="CI10" s="69" t="n"/>
      <c r="CJ10" s="69" t="n"/>
      <c r="CK10" s="69" t="n"/>
      <c r="CL10" s="69" t="n"/>
      <c r="CM10" s="69" t="n"/>
      <c r="CN10" s="69" t="n"/>
      <c r="CO10" s="69" t="n"/>
      <c r="CP10" s="69" t="n"/>
      <c r="CQ10" s="66" t="n"/>
      <c r="CR10" s="88" t="n"/>
    </row>
    <row r="11" customFormat="1" s="67">
      <c r="D11" s="65" t="n"/>
      <c r="G11" s="88" t="n"/>
      <c r="I11" s="68" t="n"/>
      <c r="J11" s="64" t="n"/>
      <c r="K11" s="63" t="n"/>
      <c r="L11" s="63" t="n"/>
      <c r="M11" s="63" t="n"/>
      <c r="N11" s="63" t="n"/>
      <c r="O11" s="63" t="n"/>
      <c r="P11" s="63" t="n"/>
      <c r="Q11" s="63" t="n"/>
      <c r="R11" s="63" t="n"/>
      <c r="S11" s="71" t="n"/>
      <c r="T11" s="71" t="n"/>
      <c r="U11" s="69" t="n"/>
      <c r="V11" s="69" t="n"/>
      <c r="W11" s="69" t="n"/>
      <c r="X11" s="74">
        <f>COUNTIF('III Drucke 1501-1560'!#REF!:'III Drucke 1501-1560'!#REF!,"Pg (Mak.)")</f>
        <v/>
      </c>
      <c r="Y11" s="70" t="n"/>
      <c r="Z11" s="70" t="n"/>
      <c r="AA11" s="71" t="n"/>
      <c r="AB11" s="71" t="n"/>
      <c r="AC11" s="71" t="n"/>
      <c r="AD11" s="71" t="n"/>
      <c r="AE11" s="71" t="n"/>
      <c r="AF11" s="71" t="n"/>
      <c r="AG11" s="69" t="n"/>
      <c r="AH11" s="69" t="n"/>
      <c r="AI11" s="69" t="n"/>
      <c r="AJ11" s="69" t="n"/>
      <c r="AK11" s="69" t="n"/>
      <c r="AL11" s="69" t="n"/>
      <c r="AM11" s="69" t="n"/>
      <c r="AN11" s="69" t="n"/>
      <c r="AO11" s="69" t="n"/>
      <c r="AP11" s="69" t="n"/>
      <c r="AQ11" s="69" t="n"/>
      <c r="AR11" s="69" t="n"/>
      <c r="AS11" s="71" t="n"/>
      <c r="AT11" s="71" t="n"/>
      <c r="AU11" s="71">
        <f>COUNTIF('III Drucke 1501-1560'!#REF!:'III Drucke 1501-1560'!#REF!,"nur 110")</f>
        <v/>
      </c>
      <c r="AV11" s="71" t="n"/>
      <c r="AW11" s="69" t="n"/>
      <c r="AX11" s="69" t="n"/>
      <c r="AY11" s="71" t="n"/>
      <c r="AZ11" s="73" t="n"/>
      <c r="BA11" s="70" t="n"/>
      <c r="BB11" s="69" t="n"/>
      <c r="BC11" s="69" t="n"/>
      <c r="BD11" s="69" t="n"/>
      <c r="BE11" s="69" t="n"/>
      <c r="BF11" s="69" t="n"/>
      <c r="BG11" s="69" t="n"/>
      <c r="BH11" s="88" t="n"/>
      <c r="BJ11" s="88" t="n"/>
      <c r="BL11" s="69" t="n"/>
      <c r="BM11" s="69" t="n"/>
      <c r="BN11" s="69" t="n"/>
      <c r="BO11" s="69" t="n"/>
      <c r="BP11" s="69" t="n"/>
      <c r="BQ11" s="69" t="n"/>
      <c r="BR11" s="69" t="n"/>
      <c r="BS11" s="69" t="n"/>
      <c r="BT11" s="69" t="n"/>
      <c r="BU11" s="69" t="n"/>
      <c r="BV11" s="69" t="n"/>
      <c r="BW11" s="69" t="n"/>
      <c r="BX11" s="66" t="n"/>
      <c r="BY11" s="88" t="n"/>
      <c r="BZ11" s="69" t="n"/>
      <c r="CA11" s="69" t="n"/>
      <c r="CB11" s="69" t="n"/>
      <c r="CC11" s="69" t="n"/>
      <c r="CD11" s="69" t="n"/>
      <c r="CE11" s="69" t="n"/>
      <c r="CF11" s="69" t="n"/>
      <c r="CG11" s="69" t="n"/>
      <c r="CH11" s="69" t="n"/>
      <c r="CI11" s="69" t="n"/>
      <c r="CJ11" s="69" t="n"/>
      <c r="CK11" s="69" t="n"/>
      <c r="CL11" s="69" t="n"/>
      <c r="CM11" s="69" t="n"/>
      <c r="CN11" s="69" t="n"/>
      <c r="CO11" s="69" t="n"/>
      <c r="CP11" s="69" t="n"/>
      <c r="CQ11" s="66" t="n"/>
      <c r="CR11" s="88" t="n"/>
    </row>
    <row r="12" customFormat="1" s="67">
      <c r="D12" s="65" t="n"/>
      <c r="G12" s="88" t="n"/>
      <c r="I12" s="68" t="n"/>
      <c r="J12" s="64" t="n"/>
      <c r="K12" s="63" t="n"/>
      <c r="L12" s="63" t="n"/>
      <c r="M12" s="63" t="n"/>
      <c r="N12" s="63" t="n"/>
      <c r="O12" s="63" t="n"/>
      <c r="P12" s="63" t="n"/>
      <c r="Q12" s="63" t="n"/>
      <c r="R12" s="63" t="n"/>
      <c r="S12" s="71" t="n"/>
      <c r="T12" s="71" t="n"/>
      <c r="U12" s="69" t="n"/>
      <c r="V12" s="69" t="n"/>
      <c r="W12" s="69" t="n"/>
      <c r="X12" s="71">
        <f>COUNTIF('III Drucke 1501-1560'!#REF!:'III Drucke 1501-1560'!#REF!,"oE")</f>
        <v/>
      </c>
      <c r="Y12" s="70" t="n"/>
      <c r="Z12" s="70" t="n"/>
      <c r="AA12" s="71" t="n"/>
      <c r="AB12" s="71" t="n"/>
      <c r="AC12" s="69" t="n"/>
      <c r="AD12" s="71" t="n"/>
      <c r="AE12" s="71" t="n"/>
      <c r="AF12" s="71" t="n"/>
      <c r="AG12" s="69" t="n"/>
      <c r="AH12" s="69" t="n"/>
      <c r="AI12" s="69" t="n"/>
      <c r="AJ12" s="69" t="n"/>
      <c r="AK12" s="69" t="n"/>
      <c r="AL12" s="69" t="n"/>
      <c r="AM12" s="69" t="n"/>
      <c r="AN12" s="69" t="n"/>
      <c r="AO12" s="69" t="n"/>
      <c r="AP12" s="69" t="n"/>
      <c r="AQ12" s="69" t="n"/>
      <c r="AR12" s="69" t="n"/>
      <c r="AS12" s="71" t="n"/>
      <c r="AT12" s="71" t="n"/>
      <c r="AU12" s="71">
        <f>COUNTIF('III Drucke 1501-1560'!#REF!:'III Drucke 1501-1560'!#REF!,"180")</f>
        <v/>
      </c>
      <c r="AV12" s="71" t="n"/>
      <c r="AW12" s="69" t="n"/>
      <c r="AX12" s="69" t="n"/>
      <c r="AY12" s="71" t="n"/>
      <c r="AZ12" s="73" t="n"/>
      <c r="BA12" s="70" t="n"/>
      <c r="BB12" s="69" t="n"/>
      <c r="BC12" s="69" t="n"/>
      <c r="BD12" s="69" t="n"/>
      <c r="BE12" s="69" t="n"/>
      <c r="BF12" s="69" t="n"/>
      <c r="BG12" s="69" t="n"/>
      <c r="BH12" s="88" t="n"/>
      <c r="BJ12" s="88" t="n"/>
      <c r="BL12" s="69" t="n"/>
      <c r="BM12" s="69" t="n"/>
      <c r="BN12" s="69" t="n"/>
      <c r="BO12" s="69" t="n"/>
      <c r="BP12" s="69" t="n"/>
      <c r="BQ12" s="69" t="n"/>
      <c r="BR12" s="69" t="n"/>
      <c r="BS12" s="69" t="n"/>
      <c r="BT12" s="69" t="n"/>
      <c r="BU12" s="69" t="n"/>
      <c r="BV12" s="69" t="n"/>
      <c r="BW12" s="69" t="n"/>
      <c r="BX12" s="66" t="n"/>
      <c r="BY12" s="88" t="n"/>
      <c r="BZ12" s="69" t="n"/>
      <c r="CA12" s="69" t="n"/>
      <c r="CB12" s="69" t="n"/>
      <c r="CC12" s="69" t="n"/>
      <c r="CD12" s="69" t="n"/>
      <c r="CE12" s="69" t="n"/>
      <c r="CF12" s="69" t="n"/>
      <c r="CG12" s="69" t="n"/>
      <c r="CH12" s="69" t="n"/>
      <c r="CI12" s="69" t="n"/>
      <c r="CJ12" s="69" t="n"/>
      <c r="CK12" s="69" t="n"/>
      <c r="CL12" s="69" t="n"/>
      <c r="CM12" s="69" t="n"/>
      <c r="CN12" s="69" t="n"/>
      <c r="CO12" s="69" t="n"/>
      <c r="CP12" s="69" t="n"/>
      <c r="CQ12" s="66" t="n"/>
      <c r="CR12" s="88" t="n"/>
    </row>
    <row r="13" customFormat="1" s="67">
      <c r="D13" s="65" t="n"/>
      <c r="E13" s="75" t="n"/>
      <c r="G13" s="88" t="n"/>
      <c r="H13" s="75" t="n"/>
      <c r="I13" s="68" t="n"/>
      <c r="J13" s="64" t="n"/>
      <c r="K13" s="63" t="n"/>
      <c r="L13" s="63" t="n"/>
      <c r="M13" s="63" t="n"/>
      <c r="N13" s="63" t="n"/>
      <c r="O13" s="63" t="n"/>
      <c r="P13" s="63" t="n"/>
      <c r="Q13" s="63" t="n"/>
      <c r="R13" s="63" t="n"/>
      <c r="S13" s="78" t="n"/>
      <c r="T13" s="78" t="n"/>
      <c r="U13" s="76" t="n"/>
      <c r="V13" s="76" t="n"/>
      <c r="W13" s="76" t="n"/>
      <c r="X13" s="78">
        <f>COUNTIF('III Drucke 1501-1560'!#REF!:'III Drucke 1501-1560'!#REF!,"EB")</f>
        <v/>
      </c>
      <c r="Y13" s="77" t="n"/>
      <c r="Z13" s="77" t="n"/>
      <c r="AA13" s="78" t="n"/>
      <c r="AB13" s="78" t="n"/>
      <c r="AC13" s="78" t="n"/>
      <c r="AD13" s="78" t="n"/>
      <c r="AE13" s="78" t="n"/>
      <c r="AF13" s="78" t="n"/>
      <c r="AG13" s="76" t="n"/>
      <c r="AH13" s="76" t="n"/>
      <c r="AI13" s="76" t="n"/>
      <c r="AJ13" s="76" t="n"/>
      <c r="AK13" s="76" t="n"/>
      <c r="AL13" s="76" t="n"/>
      <c r="AM13" s="76" t="n"/>
      <c r="AN13" s="76" t="n"/>
      <c r="AO13" s="76" t="n"/>
      <c r="AP13" s="76" t="n"/>
      <c r="AQ13" s="76" t="n"/>
      <c r="AR13" s="76" t="n"/>
      <c r="AS13" s="78" t="n"/>
      <c r="AT13" s="78" t="n"/>
      <c r="AU13" s="78">
        <f>COUNTIF('III Drucke 1501-1560'!#REF!:'III Drucke 1501-1560'!#REF!,"max 180")</f>
        <v/>
      </c>
      <c r="AV13" s="78" t="n"/>
      <c r="AW13" s="76" t="n"/>
      <c r="AX13" s="76" t="n"/>
      <c r="AY13" s="78" t="n"/>
      <c r="AZ13" s="79" t="n"/>
      <c r="BA13" s="77" t="n"/>
      <c r="BB13" s="76" t="n"/>
      <c r="BC13" s="76" t="n"/>
      <c r="BD13" s="76" t="n"/>
      <c r="BE13" s="76" t="n"/>
      <c r="BF13" s="76" t="n"/>
      <c r="BG13" s="76" t="n"/>
      <c r="BH13" s="80" t="n"/>
      <c r="BJ13" s="88" t="n"/>
      <c r="BL13" s="69" t="n"/>
      <c r="BM13" s="69" t="n"/>
      <c r="BN13" s="69" t="n"/>
      <c r="BO13" s="69" t="n"/>
      <c r="BP13" s="69" t="n"/>
      <c r="BQ13" s="69" t="n"/>
      <c r="BR13" s="69" t="n"/>
      <c r="BS13" s="69" t="n"/>
      <c r="BT13" s="69" t="n"/>
      <c r="BU13" s="69" t="n"/>
      <c r="BV13" s="69" t="n"/>
      <c r="BW13" s="69" t="n"/>
      <c r="BX13" s="66" t="n"/>
      <c r="BY13" s="88" t="n"/>
      <c r="BZ13" s="76" t="n"/>
      <c r="CA13" s="76" t="n"/>
      <c r="CB13" s="69" t="n"/>
      <c r="CC13" s="69" t="n"/>
      <c r="CD13" s="69" t="n"/>
      <c r="CE13" s="69" t="n"/>
      <c r="CF13" s="69" t="n"/>
      <c r="CG13" s="69" t="n"/>
      <c r="CH13" s="69" t="n"/>
      <c r="CI13" s="69" t="n"/>
      <c r="CJ13" s="69" t="n"/>
      <c r="CK13" s="69" t="n"/>
      <c r="CL13" s="69" t="n"/>
      <c r="CM13" s="69" t="n"/>
      <c r="CN13" s="69" t="n"/>
      <c r="CO13" s="69" t="n"/>
      <c r="CP13" s="69" t="n"/>
      <c r="CQ13" s="66" t="n"/>
      <c r="CR13" s="88" t="n"/>
    </row>
    <row r="14" customFormat="1" s="67">
      <c r="D14" s="65" t="n"/>
      <c r="E14" s="81">
        <f>SUM(E2:E13)</f>
        <v/>
      </c>
      <c r="G14" s="88" t="n"/>
      <c r="H14" s="82">
        <f>SUM(H2:H13)</f>
        <v/>
      </c>
      <c r="I14" s="83" t="n"/>
      <c r="J14" s="84" t="n"/>
      <c r="K14" s="85" t="n"/>
      <c r="L14" s="85" t="n"/>
      <c r="M14" s="85" t="n"/>
      <c r="N14" s="85" t="n"/>
      <c r="O14" s="85" t="n"/>
      <c r="P14" s="85" t="n"/>
      <c r="Q14" s="85" t="n"/>
      <c r="R14" s="85" t="n"/>
      <c r="S14" s="86">
        <f>SUM(S2:S13)</f>
        <v/>
      </c>
      <c r="T14" s="86">
        <f>SUM(T2:T13)</f>
        <v/>
      </c>
      <c r="U14" s="86">
        <f>SUM(U2:U13)</f>
        <v/>
      </c>
      <c r="V14" s="86">
        <f>SUM(V2:V13)</f>
        <v/>
      </c>
      <c r="W14" s="86">
        <f>SUM(W2:W13)</f>
        <v/>
      </c>
      <c r="X14" s="86" t="n"/>
      <c r="Y14" s="86">
        <f>SUM(Y2:Y13)</f>
        <v/>
      </c>
      <c r="Z14" s="86">
        <f>SUM(Z2:Z13)</f>
        <v/>
      </c>
      <c r="AA14" s="86">
        <f>SUM(AA2:AA4)</f>
        <v/>
      </c>
      <c r="AB14" s="86">
        <f>SUM(AB2:AB13)</f>
        <v/>
      </c>
      <c r="AC14" s="81">
        <f>SUM(AC2:AC13)</f>
        <v/>
      </c>
      <c r="AD14" s="86">
        <f>SUM(AD2:AD13)</f>
        <v/>
      </c>
      <c r="AE14" s="86">
        <f>SUM(AE2:AE13)</f>
        <v/>
      </c>
      <c r="AF14" s="86">
        <f>SUM(AF2:AF13)</f>
        <v/>
      </c>
      <c r="AG14" s="72">
        <f>SUM(AG3:AG4)</f>
        <v/>
      </c>
      <c r="AH14" s="86">
        <f>SUM(AH2:AH13)</f>
        <v/>
      </c>
      <c r="AI14" s="86">
        <f>SUM(AI2:AI13)</f>
        <v/>
      </c>
      <c r="AJ14" s="86">
        <f>SUM(AJ2:AJ13)</f>
        <v/>
      </c>
      <c r="AK14" s="81">
        <f>SUM(AK2:AK13)</f>
        <v/>
      </c>
      <c r="AL14" s="81">
        <f>SUM(AL2:AL13)</f>
        <v/>
      </c>
      <c r="AM14" s="86">
        <f>SUM(AM2:AM13)</f>
        <v/>
      </c>
      <c r="AN14" s="86">
        <f>SUM(AN2:AN13)</f>
        <v/>
      </c>
      <c r="AO14" s="86">
        <f>SUM(AO2:AO13)</f>
        <v/>
      </c>
      <c r="AP14" s="86">
        <f>SUM(AP2:AP13)</f>
        <v/>
      </c>
      <c r="AQ14" s="81">
        <f>SUM(AQ2:AQ13)</f>
        <v/>
      </c>
      <c r="AR14" s="81">
        <f>SUM(AR2:AR13)</f>
        <v/>
      </c>
      <c r="AS14" s="81">
        <f>SUM(AS2:AS13)</f>
        <v/>
      </c>
      <c r="AT14" s="86">
        <f>SUM(AT2:AT13)</f>
        <v/>
      </c>
      <c r="AU14" s="86">
        <f>SUM(AU2:AU13)</f>
        <v/>
      </c>
      <c r="AV14" s="86">
        <f>SUM(AV2:AV13)</f>
        <v/>
      </c>
      <c r="AW14" s="86">
        <f>SUM(AW2:AW13)</f>
        <v/>
      </c>
      <c r="AX14" s="86">
        <f>SUM(AX2:AX13)</f>
        <v/>
      </c>
      <c r="AY14" s="86">
        <f>SUM(AY3:AY6)</f>
        <v/>
      </c>
      <c r="AZ14" s="87">
        <f>SUM('III Drucke 1501-1560'!#REF!:'III Drucke 1501-1560'!#REF!)</f>
        <v/>
      </c>
      <c r="BA14" s="86">
        <f>SUM(BA2:BA13)</f>
        <v/>
      </c>
      <c r="BB14" s="86">
        <f>SUM(BB2:BB13)</f>
        <v/>
      </c>
      <c r="BC14" s="86">
        <f>SUM(BC2:BC13)</f>
        <v/>
      </c>
      <c r="BD14" s="86">
        <f>SUM(BD2:BD13)</f>
        <v/>
      </c>
      <c r="BE14" s="86">
        <f>SUM(BE2:BE13)</f>
        <v/>
      </c>
      <c r="BF14" s="86">
        <f>SUM(BF2:BF13)</f>
        <v/>
      </c>
      <c r="BG14" s="86">
        <f>SUM(BG2:BG13)</f>
        <v/>
      </c>
      <c r="BH14" s="86">
        <f>SUM(BH2:BH13)</f>
        <v/>
      </c>
      <c r="BI14" s="94">
        <f>BI2+BI6</f>
        <v/>
      </c>
      <c r="BJ14" s="88" t="n"/>
      <c r="BL14" s="69" t="n"/>
      <c r="BM14" s="69" t="n"/>
      <c r="BN14" s="69" t="n"/>
      <c r="BO14" s="69" t="n"/>
      <c r="BP14" s="69" t="n"/>
      <c r="BQ14" s="69" t="n"/>
      <c r="BR14" s="69" t="n"/>
      <c r="BS14" s="69" t="n"/>
      <c r="BT14" s="69" t="n"/>
      <c r="BU14" s="69" t="n"/>
      <c r="BV14" s="69" t="n"/>
      <c r="BW14" s="69" t="n"/>
      <c r="BX14" s="66" t="n"/>
      <c r="BY14" s="88" t="n"/>
      <c r="BZ14" s="86">
        <f>SUM(BZ2:BZ13)</f>
        <v/>
      </c>
      <c r="CA14" s="86">
        <f>SUM(CA2:CA13)</f>
        <v/>
      </c>
      <c r="CB14" s="69" t="n"/>
      <c r="CC14" s="69" t="n"/>
      <c r="CD14" s="69" t="n"/>
      <c r="CE14" s="69" t="n"/>
      <c r="CF14" s="69" t="n"/>
      <c r="CG14" s="69" t="n"/>
      <c r="CH14" s="69" t="n"/>
      <c r="CI14" s="69" t="n"/>
      <c r="CJ14" s="69" t="n"/>
      <c r="CK14" s="69" t="n"/>
      <c r="CL14" s="69" t="n"/>
      <c r="CM14" s="69" t="n"/>
      <c r="CN14" s="69" t="n"/>
      <c r="CO14" s="69" t="n"/>
      <c r="CP14" s="69" t="n"/>
      <c r="CQ14" s="66" t="n"/>
      <c r="CR14" s="88" t="n"/>
    </row>
    <row r="15" customFormat="1" s="67">
      <c r="G15" s="88" t="n"/>
      <c r="I15" s="88" t="n"/>
      <c r="J15" s="88" t="n"/>
      <c r="S15" s="69" t="n"/>
      <c r="T15" s="69" t="n"/>
      <c r="U15" s="69" t="n"/>
      <c r="V15" s="69" t="n"/>
      <c r="W15" s="69" t="n"/>
      <c r="X15" s="69" t="n"/>
      <c r="Y15" s="69" t="n"/>
      <c r="Z15" s="69" t="n"/>
      <c r="AA15" s="86">
        <f>SUM(AA5:AA6)</f>
        <v/>
      </c>
      <c r="AB15" s="69" t="n"/>
      <c r="AC15" s="69" t="n"/>
      <c r="AD15" s="69" t="n"/>
      <c r="AE15" s="69" t="n"/>
      <c r="AF15" s="69" t="n"/>
      <c r="AG15" s="69" t="n"/>
      <c r="AH15" s="69" t="n"/>
      <c r="AI15" s="69" t="n"/>
      <c r="AJ15" s="69" t="n"/>
      <c r="AK15" s="69" t="n"/>
      <c r="AL15" s="69" t="n"/>
      <c r="AM15" s="69" t="n"/>
      <c r="AN15" s="69" t="n"/>
      <c r="AO15" s="69" t="n"/>
      <c r="AP15" s="69" t="n"/>
      <c r="AQ15" s="69" t="n"/>
      <c r="AR15" s="69" t="n"/>
      <c r="AS15" s="69" t="n"/>
      <c r="AT15" s="69" t="n"/>
      <c r="AU15" s="69" t="n"/>
      <c r="AV15" s="69" t="n"/>
      <c r="AW15" s="69" t="n"/>
      <c r="AX15" s="69" t="n"/>
      <c r="AY15" s="71" t="n"/>
      <c r="AZ15" s="66" t="n"/>
      <c r="BA15" s="69" t="n"/>
      <c r="BB15" s="69" t="n"/>
      <c r="BC15" s="69" t="n"/>
      <c r="BD15" s="69" t="n"/>
      <c r="BE15" s="69" t="n"/>
      <c r="BF15" s="69" t="n"/>
      <c r="BG15" s="69" t="n"/>
      <c r="BH15" s="88" t="n"/>
      <c r="BI15" s="69">
        <f>BI3+BI4+BI5</f>
        <v/>
      </c>
      <c r="BJ15" s="88" t="n"/>
      <c r="BL15" s="69" t="n"/>
      <c r="BM15" s="69" t="n"/>
      <c r="BN15" s="69" t="n"/>
      <c r="BO15" s="69" t="n"/>
      <c r="BP15" s="69" t="n"/>
      <c r="BQ15" s="69" t="n"/>
      <c r="BR15" s="69" t="n"/>
      <c r="BS15" s="69" t="n"/>
      <c r="BT15" s="69" t="n"/>
      <c r="BU15" s="69" t="n"/>
      <c r="BV15" s="69" t="n"/>
      <c r="BW15" s="69" t="n"/>
      <c r="BX15" s="66" t="n"/>
      <c r="BY15" s="88" t="n"/>
      <c r="BZ15" s="69" t="n"/>
      <c r="CA15" s="69" t="n"/>
      <c r="CB15" s="69" t="n"/>
      <c r="CC15" s="69" t="n"/>
      <c r="CD15" s="69" t="n"/>
      <c r="CE15" s="69" t="n"/>
      <c r="CF15" s="69" t="n"/>
      <c r="CG15" s="69" t="n"/>
      <c r="CH15" s="69" t="n"/>
      <c r="CI15" s="69" t="n"/>
      <c r="CJ15" s="69" t="n"/>
      <c r="CK15" s="69" t="n"/>
      <c r="CL15" s="69" t="n"/>
      <c r="CM15" s="69" t="n"/>
      <c r="CN15" s="69" t="n"/>
      <c r="CO15" s="69" t="n"/>
      <c r="CP15" s="69" t="n"/>
      <c r="CQ15" s="66" t="n"/>
      <c r="CR15" s="88" t="n"/>
    </row>
    <row r="16" customFormat="1" s="67">
      <c r="G16" s="88" t="n"/>
      <c r="I16" s="88" t="n"/>
      <c r="J16" s="88" t="n"/>
      <c r="S16" s="69" t="n"/>
      <c r="T16" s="69" t="n"/>
      <c r="U16" s="69" t="n"/>
      <c r="V16" s="69" t="n"/>
      <c r="W16" s="69" t="n"/>
      <c r="X16" s="69" t="n"/>
      <c r="Y16" s="69" t="n"/>
      <c r="Z16" s="69" t="n"/>
      <c r="AA16" s="69" t="n"/>
      <c r="AB16" s="69" t="n"/>
      <c r="AC16" s="69" t="n"/>
      <c r="AD16" s="69" t="n"/>
      <c r="AE16" s="69" t="n"/>
      <c r="AF16" s="69" t="n"/>
      <c r="AG16" s="69" t="n"/>
      <c r="AH16" s="69" t="n"/>
      <c r="AI16" s="69" t="n"/>
      <c r="AJ16" s="69" t="n"/>
      <c r="AK16" s="69" t="n"/>
      <c r="AL16" s="69" t="n"/>
      <c r="AM16" s="69" t="n"/>
      <c r="AN16" s="69" t="n"/>
      <c r="AO16" s="69" t="n"/>
      <c r="AP16" s="69" t="n"/>
      <c r="AQ16" s="69" t="n"/>
      <c r="AR16" s="69" t="n"/>
      <c r="AS16" s="69" t="n"/>
      <c r="AT16" s="69" t="n"/>
      <c r="AU16" s="69" t="n"/>
      <c r="AV16" s="69" t="n"/>
      <c r="AW16" s="69" t="n"/>
      <c r="AX16" s="69" t="n"/>
      <c r="AY16" s="71" t="n"/>
      <c r="AZ16" s="71" t="n"/>
      <c r="BA16" s="69" t="n"/>
      <c r="BB16" s="69" t="n"/>
      <c r="BC16" s="69" t="n"/>
      <c r="BD16" s="69" t="n"/>
      <c r="BE16" s="69" t="n"/>
      <c r="BF16" s="69" t="n"/>
      <c r="BG16" s="69" t="n"/>
      <c r="BH16" s="88" t="n"/>
      <c r="BI16" s="93">
        <f>SUM(BI2:BI13)</f>
        <v/>
      </c>
      <c r="BJ16" s="88" t="n"/>
      <c r="BL16" s="69" t="n"/>
      <c r="BM16" s="69" t="n"/>
      <c r="BN16" s="69" t="n"/>
      <c r="BO16" s="69" t="n"/>
      <c r="BP16" s="69" t="n"/>
      <c r="BQ16" s="69" t="n"/>
      <c r="BR16" s="69" t="n"/>
      <c r="BS16" s="69" t="n"/>
      <c r="BT16" s="69" t="n"/>
      <c r="BU16" s="69" t="n"/>
      <c r="BV16" s="69" t="n"/>
      <c r="BW16" s="69" t="n"/>
      <c r="BX16" s="66" t="n"/>
      <c r="BY16" s="88" t="n"/>
      <c r="BZ16" s="69" t="n"/>
      <c r="CA16" s="69" t="n"/>
      <c r="CB16" s="69" t="n"/>
      <c r="CC16" s="69" t="n"/>
      <c r="CD16" s="69" t="n"/>
      <c r="CE16" s="69" t="n"/>
      <c r="CF16" s="69" t="n"/>
      <c r="CG16" s="69" t="n"/>
      <c r="CH16" s="69" t="n"/>
      <c r="CI16" s="69" t="n"/>
      <c r="CJ16" s="69" t="n"/>
      <c r="CK16" s="69" t="n"/>
      <c r="CL16" s="69" t="n"/>
      <c r="CM16" s="69" t="n"/>
      <c r="CN16" s="69" t="n"/>
      <c r="CO16" s="69" t="n"/>
      <c r="CP16" s="69" t="n"/>
      <c r="CQ16" s="66" t="n"/>
      <c r="CR16" s="88" t="n"/>
    </row>
  </sheetData>
  <pageMargins left="0.7" right="0.7" top="0.787401575" bottom="0.787401575" header="0.3" footer="0.3"/>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E85"/>
  <sheetViews>
    <sheetView workbookViewId="0">
      <selection activeCell="C29" sqref="C29"/>
    </sheetView>
  </sheetViews>
  <sheetFormatPr baseColWidth="10" defaultColWidth="11" defaultRowHeight="11.4"/>
  <cols>
    <col width="16.69921875" customWidth="1" style="88" min="1" max="1"/>
    <col width="23.69921875" bestFit="1" customWidth="1" style="88" min="2" max="2"/>
    <col width="11" customWidth="1" style="88" min="3" max="6"/>
    <col width="11" customWidth="1" style="88" min="7" max="16384"/>
  </cols>
  <sheetData>
    <row r="1" ht="33.75" customHeight="1" s="118">
      <c r="A1" s="116" t="inlineStr">
        <is>
          <t>Datentransferblatt für III Drucke 1501-1560</t>
        </is>
      </c>
      <c r="B1" s="117" t="n"/>
    </row>
    <row r="2" ht="22.8" customHeight="1" s="118">
      <c r="A2" s="88" t="inlineStr">
        <is>
          <t>Signaturen Gesamtanzahl</t>
        </is>
      </c>
      <c r="B2" s="89" t="n"/>
      <c r="C2" s="111">
        <f>Zählenwenn!E14</f>
        <v/>
      </c>
    </row>
    <row r="3" ht="22.8" customHeight="1" s="118">
      <c r="A3" s="88" t="inlineStr">
        <is>
          <t>Buchbinderische Einheiten</t>
        </is>
      </c>
      <c r="B3" s="89" t="n"/>
      <c r="C3" s="88">
        <f>'III Drucke 1501-1560'!#REF!</f>
        <v/>
      </c>
    </row>
    <row r="4" ht="34.2" customHeight="1" s="118">
      <c r="A4" s="88" t="inlineStr">
        <is>
          <t>Anzahl geprüfte Bücher durch Thomschke</t>
        </is>
      </c>
      <c r="B4" s="89" t="n"/>
      <c r="C4" s="88">
        <f>'III Drucke 1501-1560'!#REF!</f>
        <v/>
      </c>
    </row>
    <row r="5" ht="22.8" customHeight="1" s="118">
      <c r="A5" s="88" t="inlineStr">
        <is>
          <t>nicht
am Standort (DA)</t>
        </is>
      </c>
      <c r="B5" s="89" t="n"/>
      <c r="C5" s="88">
        <f>'III Drucke 1501-1560'!#REF!</f>
        <v/>
      </c>
    </row>
    <row r="6">
      <c r="A6" s="88" t="inlineStr">
        <is>
          <t>Format</t>
        </is>
      </c>
      <c r="B6" s="89" t="inlineStr">
        <is>
          <t>bis 25 cm</t>
        </is>
      </c>
      <c r="C6" s="88">
        <f>'III Drucke 1501-1560'!#REF!</f>
        <v/>
      </c>
    </row>
    <row r="7">
      <c r="B7" s="89" t="inlineStr">
        <is>
          <t>bis 35 cm</t>
        </is>
      </c>
      <c r="C7" s="88">
        <f>'III Drucke 1501-1560'!#REF!</f>
        <v/>
      </c>
    </row>
    <row r="8">
      <c r="B8" s="89" t="inlineStr">
        <is>
          <t>bis 42 cm</t>
        </is>
      </c>
      <c r="C8" s="88">
        <f>'III Drucke 1501-1560'!#REF!</f>
        <v/>
      </c>
    </row>
    <row r="9" ht="22.8" customHeight="1" s="118">
      <c r="B9" s="89" t="inlineStr">
        <is>
          <t>&gt; 42 cm</t>
        </is>
      </c>
      <c r="C9" s="88">
        <f>'III Drucke 1501-1560'!#REF!</f>
        <v/>
      </c>
      <c r="E9" s="88" t="inlineStr">
        <is>
          <t>Test 1216 hier drunter</t>
        </is>
      </c>
    </row>
    <row r="10">
      <c r="A10" s="88" t="inlineStr">
        <is>
          <t>Anzahl Überformat</t>
        </is>
      </c>
      <c r="B10" s="89" t="n"/>
      <c r="C10" s="88">
        <f>'III Drucke 1501-1560'!#REF!</f>
        <v/>
      </c>
      <c r="E10" s="88">
        <f>GETPIVOTDATA("IDN",Pivots!$A$2)</f>
        <v/>
      </c>
    </row>
    <row r="11">
      <c r="A11" s="88" t="inlineStr">
        <is>
          <t>Anzahl Querformat</t>
        </is>
      </c>
      <c r="B11" s="89" t="n"/>
      <c r="C11" s="88">
        <f>'III Drucke 1501-1560'!#REF!</f>
        <v/>
      </c>
    </row>
    <row r="12" ht="22.8" customHeight="1" s="118">
      <c r="A12" s="88" t="inlineStr">
        <is>
          <t>Dicke
(&gt;12 cm)</t>
        </is>
      </c>
      <c r="B12" s="89" t="n"/>
      <c r="C12" s="88">
        <f>'III Drucke 1501-1560'!#REF!</f>
        <v/>
      </c>
    </row>
    <row r="13" ht="22.8" customHeight="1" s="118">
      <c r="A13" s="88" t="inlineStr">
        <is>
          <t>12° Format
(&lt;15 cm)</t>
        </is>
      </c>
      <c r="B13" s="89" t="n"/>
      <c r="C13" s="88">
        <f>'III Drucke 1501-1560'!#REF!</f>
        <v/>
      </c>
    </row>
    <row r="14">
      <c r="A14" s="88" t="inlineStr">
        <is>
          <t>Einbandart</t>
        </is>
      </c>
      <c r="B14" s="117" t="inlineStr">
        <is>
          <t>Papier- oder Pappeinband</t>
        </is>
      </c>
      <c r="C14" s="88">
        <f>'III Drucke 1501-1560'!#REF!</f>
        <v/>
      </c>
    </row>
    <row r="15">
      <c r="B15" s="117" t="inlineStr">
        <is>
          <t>Broschur</t>
        </is>
      </c>
      <c r="C15" s="88">
        <f>'III Drucke 1501-1560'!#REF!</f>
        <v/>
      </c>
    </row>
    <row r="16">
      <c r="B16" s="117" t="inlineStr">
        <is>
          <t>Gewebeeinband</t>
        </is>
      </c>
      <c r="C16" s="88">
        <f>'III Drucke 1501-1560'!#REF!</f>
        <v/>
      </c>
    </row>
    <row r="17">
      <c r="B17" s="117" t="inlineStr">
        <is>
          <t>Halbgewebeband</t>
        </is>
      </c>
      <c r="C17" s="88">
        <f>'III Drucke 1501-1560'!#REF!</f>
        <v/>
      </c>
    </row>
    <row r="18">
      <c r="B18" s="90" t="inlineStr">
        <is>
          <t>Holzdeckelband</t>
        </is>
      </c>
      <c r="C18" s="88">
        <f>'III Drucke 1501-1560'!#REF!</f>
        <v/>
      </c>
    </row>
    <row r="19">
      <c r="B19" s="117" t="inlineStr">
        <is>
          <t>Ledereinband</t>
        </is>
      </c>
      <c r="C19" s="88">
        <f>'III Drucke 1501-1560'!#REF!</f>
        <v/>
      </c>
    </row>
    <row r="20">
      <c r="B20" s="117" t="inlineStr">
        <is>
          <t>Halbledereinband</t>
        </is>
      </c>
      <c r="C20" s="88">
        <f>'III Drucke 1501-1560'!#REF!</f>
        <v/>
      </c>
    </row>
    <row r="21">
      <c r="B21" s="117" t="inlineStr">
        <is>
          <t>Pergamentband</t>
        </is>
      </c>
      <c r="C21" s="91">
        <f>'III Drucke 1501-1560'!#REF!</f>
        <v/>
      </c>
    </row>
    <row r="22">
      <c r="B22" s="117" t="inlineStr">
        <is>
          <t>Halbpergamentband</t>
        </is>
      </c>
      <c r="C22" s="91">
        <f>'III Drucke 1501-1560'!#REF!</f>
        <v/>
      </c>
    </row>
    <row r="23">
      <c r="B23" s="117" t="inlineStr">
        <is>
          <t>Pergamentband (Makulatur)</t>
        </is>
      </c>
      <c r="C23" s="91">
        <f>'III Drucke 1501-1560'!#REF!</f>
        <v/>
      </c>
    </row>
    <row r="24">
      <c r="B24" s="117" t="inlineStr">
        <is>
          <t>ohne Einband (ungebunden)</t>
        </is>
      </c>
      <c r="C24" s="88">
        <f>'III Drucke 1501-1560'!#REF!</f>
        <v/>
      </c>
    </row>
    <row r="25">
      <c r="B25" s="90" t="inlineStr">
        <is>
          <t>Einzelblätter</t>
        </is>
      </c>
      <c r="C25" s="88">
        <f>'III Drucke 1501-1560'!#REF!</f>
        <v/>
      </c>
    </row>
    <row r="26">
      <c r="B26" s="90" t="inlineStr">
        <is>
          <t>Besonderheiten (z.B. Perlen)</t>
        </is>
      </c>
    </row>
    <row r="27" ht="22.8" customHeight="1" s="118">
      <c r="A27" s="88" t="inlineStr">
        <is>
          <t>Einband überformt (ganz od. teilweise)</t>
        </is>
      </c>
      <c r="B27" s="89" t="n"/>
      <c r="C27" s="88">
        <f>'III Drucke 1501-1560'!#REF!</f>
        <v/>
      </c>
    </row>
    <row r="28" ht="22.8" customHeight="1" s="118">
      <c r="A28" s="88" t="inlineStr">
        <is>
          <t>Buch bereits restauriert</t>
        </is>
      </c>
      <c r="B28" s="89" t="n"/>
      <c r="C28" s="88">
        <f>'III Drucke 1501-1560'!#REF!</f>
        <v/>
      </c>
    </row>
    <row r="29" ht="34.2" customHeight="1" s="118">
      <c r="A29" s="88" t="inlineStr">
        <is>
          <t>fester Rücken (mit und ohne Vergoldung)</t>
        </is>
      </c>
      <c r="B29" s="89" t="n"/>
      <c r="C29" s="88">
        <f>'III Drucke 1501-1560'!#REF!</f>
        <v/>
      </c>
    </row>
    <row r="30" ht="22.8" customHeight="1" s="118">
      <c r="A30" s="88" t="inlineStr">
        <is>
          <t>hohler Rücken (mit und ohne Einlage)</t>
        </is>
      </c>
      <c r="B30" s="89" t="n"/>
      <c r="C30" s="88">
        <f>'III Drucke 1501-1560'!#REF!</f>
        <v/>
      </c>
    </row>
    <row r="31" ht="22.8" customHeight="1" s="118">
      <c r="A31" s="88" t="inlineStr">
        <is>
          <t>Stehkanten
(bei Perg.)</t>
        </is>
      </c>
      <c r="B31" s="89" t="n"/>
      <c r="C31" s="88">
        <f>'III Drucke 1501-1560'!#REF!</f>
        <v/>
      </c>
    </row>
    <row r="32" ht="34.2" customHeight="1" s="118">
      <c r="A32" s="88" t="inlineStr">
        <is>
          <t>Leder pudert ab/
roter Zerfall (extrem)</t>
        </is>
      </c>
      <c r="B32" s="89" t="n"/>
      <c r="C32" s="88">
        <f>'III Drucke 1501-1560'!#REF!</f>
        <v/>
      </c>
    </row>
    <row r="33" ht="22.8" customHeight="1" s="118">
      <c r="A33" s="88" t="inlineStr">
        <is>
          <t>Einband stark deformiert</t>
        </is>
      </c>
      <c r="B33" s="89" t="n"/>
      <c r="C33" s="88">
        <f>'III Drucke 1501-1560'!#REF!</f>
        <v/>
      </c>
    </row>
    <row r="34" ht="22.8" customHeight="1" s="118">
      <c r="A34" s="88" t="inlineStr">
        <is>
          <t>Beschläge bes. auftragend</t>
        </is>
      </c>
      <c r="B34" s="89" t="n"/>
      <c r="C34" s="88">
        <f>'III Drucke 1501-1560'!#REF!</f>
        <v/>
      </c>
    </row>
    <row r="35">
      <c r="A35" s="88" t="inlineStr">
        <is>
          <t>Buchschließe steif</t>
        </is>
      </c>
      <c r="B35" s="89" t="n"/>
      <c r="C35" s="88">
        <f>'III Drucke 1501-1560'!#REF!</f>
        <v/>
      </c>
    </row>
    <row r="36">
      <c r="A36" s="88" t="inlineStr">
        <is>
          <t>Buchblock</t>
        </is>
      </c>
      <c r="B36" s="89" t="inlineStr">
        <is>
          <t>Papier</t>
        </is>
      </c>
      <c r="C36" s="88">
        <f>'III Drucke 1501-1560'!#REF!</f>
        <v/>
      </c>
    </row>
    <row r="37">
      <c r="B37" s="89" t="inlineStr">
        <is>
          <t>Pergament</t>
        </is>
      </c>
      <c r="C37" s="91">
        <f>'III Drucke 1501-1560'!#REF!</f>
        <v/>
      </c>
    </row>
    <row r="38" ht="22.8" customHeight="1" s="118">
      <c r="A38" s="88" t="inlineStr">
        <is>
          <t>saures
Fülmaterial</t>
        </is>
      </c>
      <c r="B38" s="89" t="n"/>
      <c r="C38" s="88">
        <f>'III Drucke 1501-1560'!#REF!</f>
        <v/>
      </c>
    </row>
    <row r="39">
      <c r="A39" s="88" t="inlineStr">
        <is>
          <t>Registermarken</t>
        </is>
      </c>
      <c r="B39" s="89" t="n"/>
      <c r="C39" s="88">
        <f>'III Drucke 1501-1560'!#REF!</f>
        <v/>
      </c>
    </row>
    <row r="40">
      <c r="A40" s="88" t="inlineStr">
        <is>
          <t>seitliche Heftung</t>
        </is>
      </c>
      <c r="B40" s="89" t="n"/>
      <c r="C40" s="88">
        <f>'III Drucke 1501-1560'!#REF!</f>
        <v/>
      </c>
    </row>
    <row r="41">
      <c r="A41" s="88" t="inlineStr">
        <is>
          <t>Buchblock sehr wellig</t>
        </is>
      </c>
      <c r="B41" s="89" t="n"/>
      <c r="C41" s="88">
        <f>'III Drucke 1501-1560'!#REF!</f>
        <v/>
      </c>
    </row>
    <row r="42" ht="22.8" customHeight="1" s="118">
      <c r="A42" s="88" t="inlineStr">
        <is>
          <t>Buchblock neigt zum "Bauch"</t>
        </is>
      </c>
      <c r="B42" s="89" t="n"/>
      <c r="C42" s="88">
        <f>'III Drucke 1501-1560'!#REF!</f>
        <v/>
      </c>
    </row>
    <row r="43">
      <c r="A43" s="88" t="inlineStr">
        <is>
          <t>geschlossene Lagen</t>
        </is>
      </c>
      <c r="B43" s="89" t="n"/>
      <c r="C43" s="88">
        <f>'III Drucke 1501-1560'!#REF!</f>
        <v/>
      </c>
    </row>
    <row r="44" ht="22.8" customHeight="1" s="118">
      <c r="A44" s="88" t="inlineStr">
        <is>
          <t>Anzahl Bücher mit Falttafeln</t>
        </is>
      </c>
      <c r="B44" s="89" t="n"/>
      <c r="C44" s="88">
        <f>'III Drucke 1501-1560'!#REF!</f>
        <v/>
      </c>
    </row>
    <row r="45" ht="22.8" customHeight="1" s="118">
      <c r="A45" s="88" t="inlineStr">
        <is>
          <t>Größe Buch+
Falttafeln (BxH)</t>
        </is>
      </c>
      <c r="B45" s="89" t="n"/>
    </row>
    <row r="46">
      <c r="A46" s="88" t="inlineStr">
        <is>
          <t>Originalgrafik</t>
        </is>
      </c>
      <c r="B46" s="89" t="n"/>
      <c r="C46" s="88">
        <f>'III Drucke 1501-1560'!#REF!</f>
        <v/>
      </c>
    </row>
    <row r="47" ht="34.2" customHeight="1" s="118">
      <c r="A47" s="88" t="inlineStr">
        <is>
          <t>Kolorierung / Buchmalerei / Initialen / Rubrikation</t>
        </is>
      </c>
      <c r="B47" s="89" t="n"/>
      <c r="C47" s="88">
        <f>'III Drucke 1501-1560'!#REF!</f>
        <v/>
      </c>
    </row>
    <row r="48">
      <c r="A48" s="88" t="inlineStr">
        <is>
          <t>berührungsfreie Digit.</t>
        </is>
      </c>
      <c r="B48" s="89" t="n"/>
      <c r="C48" s="88">
        <f>'III Drucke 1501-1560'!#REF!</f>
        <v/>
      </c>
    </row>
    <row r="49" ht="34.2" customHeight="1" s="118">
      <c r="A49" s="88" t="inlineStr">
        <is>
          <t>Schrift weit bis in den Falz (Bundsteg in mm) Textverlust</t>
        </is>
      </c>
      <c r="B49" s="89" t="n"/>
      <c r="C49" s="88">
        <f>'III Drucke 1501-1560'!#REF!</f>
        <v/>
      </c>
    </row>
    <row r="50" ht="34.2" customHeight="1" s="118">
      <c r="A50" s="88" t="inlineStr">
        <is>
          <t>nicht digitalisierbar wegen Bundsteg (vorraussichtlich)</t>
        </is>
      </c>
      <c r="B50" s="89" t="n"/>
    </row>
    <row r="51">
      <c r="A51" s="88" t="inlineStr">
        <is>
          <t>max. Öffnungswinkel</t>
        </is>
      </c>
      <c r="B51" s="89" t="n">
        <v>0</v>
      </c>
      <c r="C51" s="88">
        <f>'III Drucke 1501-1560'!#REF!</f>
        <v/>
      </c>
    </row>
    <row r="52">
      <c r="B52" s="89" t="n">
        <v>45</v>
      </c>
      <c r="C52" s="88">
        <f>'III Drucke 1501-1560'!#REF!</f>
        <v/>
      </c>
    </row>
    <row r="53">
      <c r="B53" s="89" t="inlineStr">
        <is>
          <t>max 45</t>
        </is>
      </c>
      <c r="C53" s="88">
        <f>'III Drucke 1501-1560'!#REF!</f>
        <v/>
      </c>
    </row>
    <row r="54">
      <c r="B54" s="89" t="n">
        <v>60</v>
      </c>
      <c r="C54" s="88">
        <f>'III Drucke 1501-1560'!#REF!</f>
        <v/>
      </c>
    </row>
    <row r="55">
      <c r="B55" s="89" t="inlineStr">
        <is>
          <t>max 60</t>
        </is>
      </c>
      <c r="C55" s="88">
        <f>'III Drucke 1501-1560'!#REF!</f>
        <v/>
      </c>
    </row>
    <row r="56">
      <c r="B56" s="89" t="n">
        <v>80</v>
      </c>
      <c r="C56" s="88">
        <f>'III Drucke 1501-1560'!#REF!</f>
        <v/>
      </c>
    </row>
    <row r="57">
      <c r="B57" s="89" t="inlineStr">
        <is>
          <t>max 80</t>
        </is>
      </c>
      <c r="C57" s="88">
        <f>'III Drucke 1501-1560'!#REF!</f>
        <v/>
      </c>
    </row>
    <row r="58">
      <c r="B58" s="89" t="n">
        <v>110</v>
      </c>
      <c r="C58" s="88">
        <f>'III Drucke 1501-1560'!#REF!</f>
        <v/>
      </c>
    </row>
    <row r="59">
      <c r="B59" s="89" t="inlineStr">
        <is>
          <t>max 110</t>
        </is>
      </c>
      <c r="C59" s="88">
        <f>'III Drucke 1501-1560'!#REF!</f>
        <v/>
      </c>
    </row>
    <row r="60">
      <c r="B60" s="89" t="inlineStr">
        <is>
          <t>nur 110</t>
        </is>
      </c>
      <c r="C60" s="88">
        <f>'III Drucke 1501-1560'!#REF!</f>
        <v/>
      </c>
    </row>
    <row r="61">
      <c r="B61" s="89" t="n">
        <v>180</v>
      </c>
      <c r="C61" s="88">
        <f>'III Drucke 1501-1560'!#REF!</f>
        <v/>
      </c>
    </row>
    <row r="62">
      <c r="B62" s="89" t="inlineStr">
        <is>
          <t>max 180</t>
        </is>
      </c>
      <c r="C62" s="88">
        <f>'III Drucke 1501-1560'!#REF!</f>
        <v/>
      </c>
    </row>
    <row r="63">
      <c r="A63" s="88" t="inlineStr">
        <is>
          <t>Digit. mit Begleitung</t>
        </is>
      </c>
      <c r="B63" s="89" t="n"/>
      <c r="C63" s="88">
        <f>'III Drucke 1501-1560'!#REF!</f>
        <v/>
      </c>
    </row>
    <row r="64" ht="34.2" customHeight="1" s="118">
      <c r="A64" s="88" t="inlineStr">
        <is>
          <t>Verschmutzung (Vorsatz / Ränder /
ges. BB)</t>
        </is>
      </c>
      <c r="B64" s="89" t="n"/>
      <c r="C64" s="88">
        <f>'III Drucke 1501-1560'!#REF!</f>
        <v/>
      </c>
    </row>
    <row r="65">
      <c r="A65" s="88" t="inlineStr">
        <is>
          <t>mikrobieller Befall</t>
        </is>
      </c>
      <c r="B65" s="89" t="n"/>
      <c r="C65" s="88">
        <f>'III Drucke 1501-1560'!#REF!</f>
        <v/>
      </c>
    </row>
    <row r="66" ht="22.8" customHeight="1" s="118">
      <c r="A66" s="88" t="inlineStr">
        <is>
          <t>Rest.-Bericht eingeklebt</t>
        </is>
      </c>
      <c r="B66" s="89" t="n"/>
      <c r="C66" s="88">
        <f>'III Drucke 1501-1560'!#REF!</f>
        <v/>
      </c>
    </row>
    <row r="67" ht="22.8" customHeight="1" s="118">
      <c r="A67" s="88" t="inlineStr">
        <is>
          <t xml:space="preserve">Blatt mit Notizen zum Buch eingeklebt </t>
        </is>
      </c>
      <c r="B67" s="89" t="n"/>
      <c r="C67" s="88">
        <f>'III Drucke 1501-1560'!#REF!</f>
        <v/>
      </c>
    </row>
    <row r="68" ht="22.8" customHeight="1" s="118">
      <c r="A68" s="88" t="inlineStr">
        <is>
          <t>Rest.
notwendig</t>
        </is>
      </c>
      <c r="B68" s="89" t="inlineStr">
        <is>
          <t>gesamt</t>
        </is>
      </c>
      <c r="C68" s="88">
        <f>'III Drucke 1501-1560'!#REF!</f>
        <v/>
      </c>
    </row>
    <row r="69">
      <c r="B69" s="89" t="inlineStr">
        <is>
          <t>vor Digit.</t>
        </is>
      </c>
      <c r="C69" s="88">
        <f>'III Drucke 1501-1560'!#REF!</f>
        <v/>
      </c>
    </row>
    <row r="70">
      <c r="B70" s="89" t="inlineStr">
        <is>
          <t>nach Digit.</t>
        </is>
      </c>
      <c r="C70" s="88">
        <f>'III Drucke 1501-1560'!#REF!</f>
        <v/>
      </c>
    </row>
    <row r="71">
      <c r="B71" s="89" t="inlineStr">
        <is>
          <t>vor und nach Digit.</t>
        </is>
      </c>
      <c r="C71" s="88">
        <f>'III Drucke 1501-1560'!#REF!</f>
        <v/>
      </c>
    </row>
    <row r="72">
      <c r="B72" s="89" t="inlineStr">
        <is>
          <t>ja ÖW=0</t>
        </is>
      </c>
      <c r="C72" s="88">
        <f>'III Drucke 1501-1560'!#REF!</f>
        <v/>
      </c>
    </row>
    <row r="73" ht="34.2" customHeight="1" s="118">
      <c r="A73" s="88" t="inlineStr">
        <is>
          <t>Rest.-Aufwand gesamt
(in Std.)</t>
        </is>
      </c>
      <c r="B73" s="89" t="n"/>
      <c r="C73" s="92">
        <f>'III Drucke 1501-1560'!#REF!</f>
        <v/>
      </c>
    </row>
    <row r="74" ht="22.8" customHeight="1" s="118">
      <c r="A74" s="88" t="inlineStr">
        <is>
          <t>Anzahl erfolgter Restaurierung</t>
        </is>
      </c>
      <c r="B74" s="89" t="n"/>
      <c r="C74" s="88">
        <f>'III Drucke 1501-1560'!#REF!</f>
        <v/>
      </c>
    </row>
    <row r="75">
      <c r="A75" s="88" t="inlineStr">
        <is>
          <t>Kassette</t>
        </is>
      </c>
      <c r="B75" s="89" t="n"/>
      <c r="C75" s="88">
        <f>'III Drucke 1501-1560'!#REF!</f>
        <v/>
      </c>
    </row>
    <row r="76">
      <c r="A76" s="88" t="inlineStr">
        <is>
          <t>Schuber</t>
        </is>
      </c>
      <c r="B76" s="89" t="n"/>
      <c r="C76" s="88">
        <f>'III Drucke 1501-1560'!#REF!</f>
        <v/>
      </c>
    </row>
    <row r="77">
      <c r="A77" s="88" t="inlineStr">
        <is>
          <t>Buchschuh</t>
        </is>
      </c>
      <c r="B77" s="89" t="n"/>
      <c r="C77" s="88">
        <f>'III Drucke 1501-1560'!#REF!</f>
        <v/>
      </c>
    </row>
    <row r="78">
      <c r="A78" s="88" t="inlineStr">
        <is>
          <t xml:space="preserve">Mappe </t>
        </is>
      </c>
      <c r="B78" s="89" t="n"/>
      <c r="C78" s="88">
        <f>'III Drucke 1501-1560'!#REF!</f>
        <v/>
      </c>
    </row>
    <row r="79">
      <c r="A79" s="88" t="inlineStr">
        <is>
          <t>Umschlag</t>
        </is>
      </c>
      <c r="B79" s="89" t="n"/>
      <c r="C79" s="88">
        <f>'III Drucke 1501-1560'!#REF!</f>
        <v/>
      </c>
      <c r="D79" s="88">
        <f>C79-'III Drucke 1501-1560'!#REF!</f>
        <v/>
      </c>
    </row>
    <row r="80">
      <c r="A80" s="88" t="inlineStr">
        <is>
          <t>SB neu</t>
        </is>
      </c>
      <c r="B80" s="89" t="n"/>
      <c r="C80" s="88">
        <f>'III Drucke 1501-1560'!#REF!</f>
        <v/>
      </c>
    </row>
    <row r="81">
      <c r="A81" s="88" t="inlineStr">
        <is>
          <t>Anmerkungen (allg.)</t>
        </is>
      </c>
      <c r="B81" s="89" t="n"/>
      <c r="C81" s="88">
        <f>'III Drucke 1501-1560'!#REF!</f>
        <v/>
      </c>
    </row>
    <row r="82" ht="22.8" customHeight="1" s="118">
      <c r="A82" s="88" t="inlineStr">
        <is>
          <t>für Testphase
vorsehen</t>
        </is>
      </c>
      <c r="B82" s="89" t="inlineStr">
        <is>
          <t>gesamt</t>
        </is>
      </c>
      <c r="C82" s="88">
        <f>'III Drucke 1501-1560'!#REF!</f>
        <v/>
      </c>
    </row>
    <row r="83">
      <c r="B83" s="89" t="inlineStr">
        <is>
          <t>Öffnungswinkel 45</t>
        </is>
      </c>
      <c r="C83" s="88">
        <f>'III Drucke 1501-1560'!#REF!</f>
        <v/>
      </c>
    </row>
    <row r="84">
      <c r="B84" s="89" t="inlineStr">
        <is>
          <t>Öffnungswinkel 110</t>
        </is>
      </c>
      <c r="C84" s="88">
        <f>'III Drucke 1501-1560'!#REF!</f>
        <v/>
      </c>
    </row>
    <row r="85" ht="22.8" customHeight="1" s="118">
      <c r="A85" s="88" t="inlineStr">
        <is>
          <t>Schutzbehältnis empfohlen</t>
        </is>
      </c>
      <c r="B85" s="89" t="n"/>
    </row>
  </sheetData>
  <mergeCells count="1">
    <mergeCell ref="A1:B1"/>
  </mergeCells>
  <pageMargins left="0.7" right="0.7" top="0.787401575" bottom="0.787401575" header="0.3" footer="0.3"/>
  <pageSetup orientation="portrait" paperSize="9"/>
  <legacyDrawing r:id="anysvml"/>
</worksheet>
</file>

<file path=xl/worksheets/sheet7.xml><?xml version="1.0" encoding="utf-8"?>
<worksheet xmlns="http://schemas.openxmlformats.org/spreadsheetml/2006/main">
  <sheetPr codeName="Tabelle1">
    <outlinePr summaryBelow="1" summaryRight="1"/>
    <pageSetUpPr/>
  </sheetPr>
  <dimension ref="A1:F73"/>
  <sheetViews>
    <sheetView topLeftCell="A13" zoomScaleNormal="100" workbookViewId="0">
      <selection activeCell="E10" sqref="E10"/>
    </sheetView>
  </sheetViews>
  <sheetFormatPr baseColWidth="10" defaultRowHeight="11.4"/>
  <cols>
    <col width="62.19921875" customWidth="1" style="118" min="2" max="2"/>
    <col width="44.59765625" customWidth="1" style="118" min="3" max="3"/>
    <col width="34.3984375" customWidth="1" style="118" min="4" max="4"/>
    <col width="36.19921875" customWidth="1" style="118" min="6" max="6"/>
  </cols>
  <sheetData>
    <row r="1" ht="13.8" customHeight="1" s="118">
      <c r="A1" s="1" t="inlineStr">
        <is>
          <t>Zustandsbewertung Klemmsammlung</t>
        </is>
      </c>
    </row>
    <row r="6">
      <c r="A6" t="inlineStr">
        <is>
          <t xml:space="preserve">insgesamt ca. X m Regalborde </t>
        </is>
      </c>
    </row>
    <row r="7">
      <c r="A7" t="inlineStr">
        <is>
          <t>insgesamt ca. 16.000 Bände</t>
        </is>
      </c>
    </row>
    <row r="9">
      <c r="A9" s="2" t="inlineStr">
        <is>
          <t>Begutachtet werden insgesamt mindestens 1500 Bände</t>
        </is>
      </c>
    </row>
    <row r="13">
      <c r="A13" t="inlineStr">
        <is>
          <t>Für die zu begutachtenden Objekte werden die Schadensklasse,</t>
        </is>
      </c>
    </row>
    <row r="14">
      <c r="A14" t="inlineStr">
        <is>
          <t xml:space="preserve">das verwendete Material und die bei Schadensklasse 1 und 2 </t>
        </is>
      </c>
    </row>
    <row r="15">
      <c r="A15" t="inlineStr">
        <is>
          <t>notwendigen Reparaturmaßnahme(en) dokumentiert.</t>
        </is>
      </c>
    </row>
    <row r="18">
      <c r="A18" t="inlineStr">
        <is>
          <t>Materialien</t>
        </is>
      </c>
    </row>
    <row r="19">
      <c r="A19" s="40" t="inlineStr">
        <is>
          <t>Kürzel</t>
        </is>
      </c>
      <c r="B19" s="40" t="inlineStr">
        <is>
          <t>Materialbezeichnung</t>
        </is>
      </c>
      <c r="C19" s="52" t="inlineStr">
        <is>
          <t>Einschränkungen</t>
        </is>
      </c>
      <c r="D19" s="40" t="inlineStr">
        <is>
          <t>Verpackung</t>
        </is>
      </c>
      <c r="E19" s="40" t="inlineStr">
        <is>
          <t>Format</t>
        </is>
      </c>
      <c r="F19" s="40" t="inlineStr">
        <is>
          <t>Winkel</t>
        </is>
      </c>
    </row>
    <row r="20">
      <c r="A20" s="43" t="n"/>
      <c r="B20" s="43" t="inlineStr">
        <is>
          <t>Papier- oder Pappeinband</t>
        </is>
      </c>
      <c r="C20" s="43" t="inlineStr">
        <is>
          <t>hohler Rücken</t>
        </is>
      </c>
      <c r="D20" s="43" t="inlineStr">
        <is>
          <t>Schuber</t>
        </is>
      </c>
      <c r="E20" s="43" t="inlineStr">
        <is>
          <t>bis 25 cm</t>
        </is>
      </c>
      <c r="F20" s="43" t="inlineStr">
        <is>
          <t>180°</t>
        </is>
      </c>
    </row>
    <row r="21">
      <c r="A21" s="43" t="n"/>
      <c r="B21" s="43" t="inlineStr">
        <is>
          <t>Broschur</t>
        </is>
      </c>
      <c r="C21" s="43" t="inlineStr">
        <is>
          <t>fester Rücken mit Schmuckprägung</t>
        </is>
      </c>
      <c r="D21" s="43" t="inlineStr">
        <is>
          <t>Archivkarton</t>
        </is>
      </c>
      <c r="E21" s="43" t="inlineStr">
        <is>
          <t>bis 35 cm</t>
        </is>
      </c>
      <c r="F21" s="43" t="inlineStr">
        <is>
          <t>80° bis 110°, einseitig digitalisierbar?</t>
        </is>
      </c>
    </row>
    <row r="22">
      <c r="A22" s="43" t="n"/>
      <c r="B22" s="43" t="inlineStr">
        <is>
          <t>Halbledereinband</t>
        </is>
      </c>
      <c r="C22" s="43" t="inlineStr">
        <is>
          <t>gefaltete Blätter</t>
        </is>
      </c>
      <c r="D22" s="43" t="inlineStr">
        <is>
          <t xml:space="preserve">Papierumschlag </t>
        </is>
      </c>
      <c r="E22" s="43" t="inlineStr">
        <is>
          <t>bis 42 cm</t>
        </is>
      </c>
      <c r="F22" s="43" t="inlineStr">
        <is>
          <t>nur sehr geringer Öffnungswinkel</t>
        </is>
      </c>
    </row>
    <row r="23">
      <c r="A23" s="43" t="n"/>
      <c r="B23" s="43" t="inlineStr">
        <is>
          <t>Ledereinband</t>
        </is>
      </c>
      <c r="C23" t="inlineStr">
        <is>
          <t>welliger Buchblock</t>
        </is>
      </c>
      <c r="D23" s="43" t="inlineStr">
        <is>
          <t>Mappe</t>
        </is>
      </c>
      <c r="E23" s="43" t="inlineStr">
        <is>
          <t>&gt; 42 cm</t>
        </is>
      </c>
    </row>
    <row r="24">
      <c r="A24" s="43" t="n"/>
      <c r="B24" s="43" t="inlineStr">
        <is>
          <t>Gewebeeinband</t>
        </is>
      </c>
      <c r="C24" s="43" t="inlineStr">
        <is>
          <t>Schrift bis in den Falz</t>
        </is>
      </c>
      <c r="D24" s="43" t="inlineStr">
        <is>
          <t>Kapsel</t>
        </is>
      </c>
    </row>
    <row r="25">
      <c r="A25" s="43" t="n"/>
      <c r="B25" s="43" t="inlineStr">
        <is>
          <t>Halbgewebeband</t>
        </is>
      </c>
      <c r="C25" s="43" t="inlineStr">
        <is>
          <t>Einband mit Schutz- oder Stoßkanten</t>
        </is>
      </c>
      <c r="D25" s="43" t="inlineStr">
        <is>
          <t>Buchschuh</t>
        </is>
      </c>
    </row>
    <row r="26">
      <c r="A26" s="43" t="n"/>
      <c r="B26" s="43" t="inlineStr">
        <is>
          <t>Halbpergamentband</t>
        </is>
      </c>
      <c r="C26" s="43" t="inlineStr">
        <is>
          <t>Buchblock nicht aufgeschnitten</t>
        </is>
      </c>
      <c r="D26" s="43" t="inlineStr">
        <is>
          <t>Kassette</t>
        </is>
      </c>
    </row>
    <row r="27">
      <c r="A27" s="43" t="n"/>
      <c r="B27" s="43" t="inlineStr">
        <is>
          <t>Pergamentband</t>
        </is>
      </c>
      <c r="C27" s="56" t="inlineStr">
        <is>
          <t>stark brüchiges Papier</t>
        </is>
      </c>
      <c r="D27" s="43" t="inlineStr">
        <is>
          <t>Folie</t>
        </is>
      </c>
    </row>
    <row r="28">
      <c r="A28" s="43" t="n"/>
      <c r="B28" s="43" t="inlineStr">
        <is>
          <t>Buchblock aus Pergament</t>
        </is>
      </c>
      <c r="C28" s="43" t="inlineStr">
        <is>
          <t>stark brüchiges Einbandmaterial</t>
        </is>
      </c>
      <c r="D28" s="53" t="inlineStr">
        <is>
          <t>Kassette im Schuber</t>
        </is>
      </c>
    </row>
    <row r="29">
      <c r="A29" s="51" t="n"/>
      <c r="B29" s="51" t="inlineStr">
        <is>
          <t>Schließen, erhabene Buchbeschläge</t>
        </is>
      </c>
      <c r="C29" s="56" t="inlineStr">
        <is>
          <t>Tintenfraß</t>
        </is>
      </c>
    </row>
    <row r="30" customFormat="1" s="43">
      <c r="B30" s="43" t="inlineStr">
        <is>
          <t>Mappen</t>
        </is>
      </c>
      <c r="C30" s="43" t="inlineStr">
        <is>
          <t>Kupferfraß</t>
        </is>
      </c>
    </row>
    <row r="31">
      <c r="A31" s="43" t="n"/>
      <c r="B31" s="43" t="inlineStr">
        <is>
          <t>Originale Schutzhülle</t>
        </is>
      </c>
      <c r="C31" s="43" t="inlineStr">
        <is>
          <t>seitliche Klammerung oder Bindung</t>
        </is>
      </c>
    </row>
    <row r="32">
      <c r="A32" s="43" t="n"/>
      <c r="B32" s="43" t="inlineStr">
        <is>
          <t>Ungebunden</t>
        </is>
      </c>
      <c r="C32" s="43" t="inlineStr">
        <is>
          <t>erhabene Illuminationen</t>
        </is>
      </c>
    </row>
    <row r="33">
      <c r="C33" s="43" t="inlineStr">
        <is>
          <t>stark deformiertes Objekt</t>
        </is>
      </c>
    </row>
    <row r="34">
      <c r="C34" s="56" t="inlineStr">
        <is>
          <t>Buchblock dicker als 20 cm</t>
        </is>
      </c>
    </row>
    <row r="35">
      <c r="C35" s="43" t="inlineStr">
        <is>
          <t>Mehrfacheinbände innerhalb eines Buches</t>
        </is>
      </c>
    </row>
    <row r="36">
      <c r="A36" t="inlineStr">
        <is>
          <t>Reparaturmaßnahmen</t>
        </is>
      </c>
      <c r="C36" s="43" t="inlineStr">
        <is>
          <t>Kreide, Pastell oder Rußtinte</t>
        </is>
      </c>
    </row>
    <row r="37">
      <c r="A37" s="40" t="inlineStr">
        <is>
          <t>Wer</t>
        </is>
      </c>
      <c r="B37" s="40" t="inlineStr">
        <is>
          <t>Reparaturmaßnahme</t>
        </is>
      </c>
      <c r="C37" s="43" t="inlineStr">
        <is>
          <t>ungewöhnliche Buchform (Dreieck usw.)</t>
        </is>
      </c>
    </row>
    <row r="38">
      <c r="A38" s="54" t="n"/>
      <c r="B38" s="54" t="inlineStr">
        <is>
          <t>Trockenreinigung</t>
        </is>
      </c>
      <c r="C38" s="40" t="inlineStr">
        <is>
          <t>Glasplatte</t>
        </is>
      </c>
    </row>
    <row r="39">
      <c r="A39" s="43" t="n"/>
      <c r="B39" s="43" t="inlineStr">
        <is>
          <t>Risse schließen</t>
        </is>
      </c>
      <c r="C39" s="43" t="inlineStr">
        <is>
          <t>nicht auflegen</t>
        </is>
      </c>
    </row>
    <row r="40">
      <c r="A40" s="43" t="n"/>
      <c r="B40" s="43" t="inlineStr">
        <is>
          <t>Einbandsicherung</t>
        </is>
      </c>
      <c r="C40" s="43" t="inlineStr">
        <is>
          <t>nicht verwenden</t>
        </is>
      </c>
    </row>
    <row r="41">
      <c r="A41" s="43" t="n"/>
      <c r="B41" s="43" t="inlineStr">
        <is>
          <t>Heftung sichern</t>
        </is>
      </c>
      <c r="C41" s="43" t="n"/>
    </row>
    <row r="42">
      <c r="A42" s="43" t="n"/>
      <c r="B42" s="43" t="inlineStr">
        <is>
          <t>Kapital sichern</t>
        </is>
      </c>
      <c r="C42" s="43" t="n"/>
    </row>
    <row r="43">
      <c r="A43" s="43" t="n"/>
      <c r="B43" s="43" t="inlineStr">
        <is>
          <t>Bindung lösen</t>
        </is>
      </c>
    </row>
    <row r="44">
      <c r="A44" s="43" t="n"/>
      <c r="B44" s="43" t="inlineStr">
        <is>
          <t>Seiten glätten</t>
        </is>
      </c>
    </row>
    <row r="45">
      <c r="A45" s="43" t="n"/>
      <c r="B45" s="43" t="inlineStr">
        <is>
          <t>Verklebung lösen</t>
        </is>
      </c>
    </row>
    <row r="46">
      <c r="A46" s="43" t="n"/>
      <c r="B46" s="43" t="inlineStr">
        <is>
          <t>lose Seiten befestigen</t>
        </is>
      </c>
      <c r="D46" s="43" t="inlineStr">
        <is>
          <t>Ja</t>
        </is>
      </c>
    </row>
    <row r="47">
      <c r="A47" s="43" t="n"/>
      <c r="B47" s="43" t="n"/>
      <c r="D47" s="43" t="inlineStr">
        <is>
          <t>Signaturfahne austauschen</t>
        </is>
      </c>
    </row>
    <row r="48">
      <c r="A48" s="43" t="n"/>
      <c r="B48" s="43" t="inlineStr">
        <is>
          <t>Klebestreifen entfernen</t>
        </is>
      </c>
      <c r="D48" s="43" t="inlineStr">
        <is>
          <t>Nein</t>
        </is>
      </c>
    </row>
    <row r="49">
      <c r="A49" s="43" t="n"/>
      <c r="B49" s="43" t="inlineStr">
        <is>
          <t>Kupferfraß sichern</t>
        </is>
      </c>
      <c r="D49" t="inlineStr">
        <is>
          <t>Unklar</t>
        </is>
      </c>
    </row>
    <row r="50">
      <c r="A50" s="43" t="n"/>
      <c r="B50" s="43" t="inlineStr">
        <is>
          <t>Tintenfraß sichern</t>
        </is>
      </c>
      <c r="D50" t="inlineStr">
        <is>
          <t>X</t>
        </is>
      </c>
    </row>
    <row r="52">
      <c r="A52" t="inlineStr">
        <is>
          <t>Schadensklassen</t>
        </is>
      </c>
    </row>
    <row r="53">
      <c r="A53" s="40" t="inlineStr">
        <is>
          <t>Klasse</t>
        </is>
      </c>
      <c r="B53" s="40" t="inlineStr">
        <is>
          <t>Beschreibung</t>
        </is>
      </c>
    </row>
    <row r="54" ht="12.6" customHeight="1" s="118">
      <c r="A54" s="44" t="n">
        <v>0</v>
      </c>
      <c r="B54" s="45" t="inlineStr">
        <is>
          <t>Objekt ist vollständig benutzbar</t>
        </is>
      </c>
      <c r="D54" s="41" t="n"/>
      <c r="E54" s="41" t="n"/>
      <c r="F54" s="41" t="n"/>
    </row>
    <row r="55" ht="12.75" customHeight="1" s="118">
      <c r="A55" s="44" t="n">
        <v>1</v>
      </c>
      <c r="B55" s="45" t="inlineStr">
        <is>
          <t>eingeschränkte Benutzbarkeit, geringer Reparaturaufwand</t>
        </is>
      </c>
      <c r="D55" s="41" t="n"/>
      <c r="E55" s="41" t="n"/>
      <c r="F55" s="41" t="n"/>
    </row>
    <row r="56" ht="27.75" customHeight="1" s="118">
      <c r="A56" s="44" t="n">
        <v>2</v>
      </c>
      <c r="B56" s="45" t="inlineStr">
        <is>
          <t>eingeschränkte Benutzbarkeit, hoher Reparaturaufwand</t>
        </is>
      </c>
      <c r="D56" s="41" t="n"/>
      <c r="E56" s="41" t="n"/>
      <c r="F56" s="41" t="n"/>
    </row>
    <row r="57" ht="24.75" customHeight="1" s="118">
      <c r="A57" s="46" t="n">
        <v>3</v>
      </c>
      <c r="B57" s="45" t="inlineStr">
        <is>
          <t>Objekt ist nicht benutzbar, größtmöglicher Aufwand</t>
        </is>
      </c>
      <c r="D57" s="41" t="n"/>
      <c r="E57" s="41" t="n"/>
      <c r="F57" s="41" t="n"/>
    </row>
    <row r="60">
      <c r="A60" s="47" t="n"/>
      <c r="B60" s="48" t="n"/>
    </row>
    <row r="61">
      <c r="A61" s="43" t="n"/>
      <c r="B61" s="49" t="n"/>
    </row>
    <row r="62">
      <c r="A62" s="43" t="n"/>
      <c r="B62" s="49" t="n"/>
    </row>
    <row r="63" ht="12.6" customHeight="1" s="118">
      <c r="A63" s="43" t="n"/>
      <c r="B63" s="43" t="n"/>
      <c r="C63" s="42" t="n"/>
    </row>
    <row r="64" ht="12.6" customHeight="1" s="118">
      <c r="A64" s="43" t="n"/>
      <c r="B64" s="49" t="n"/>
      <c r="C64" s="42" t="n"/>
    </row>
    <row r="65" ht="12.6" customHeight="1" s="118">
      <c r="C65" s="42" t="n"/>
    </row>
    <row r="66" ht="12.6" customHeight="1" s="118">
      <c r="C66" s="42" t="n"/>
    </row>
    <row r="69">
      <c r="C69" s="40" t="n"/>
    </row>
    <row r="70">
      <c r="C70" s="50" t="n"/>
    </row>
    <row r="71">
      <c r="C71" s="50" t="n"/>
    </row>
    <row r="72">
      <c r="C72" s="50" t="n"/>
    </row>
    <row r="73">
      <c r="C73" s="50" t="n"/>
    </row>
  </sheetData>
  <pageMargins left="0.7086614173228347" right="0.7086614173228347" top="0.7874015748031497" bottom="0.7874015748031497" header="0.3149606299212598" footer="0.3149606299212598"/>
  <pageSetup orientation="portrait" paperSize="9"/>
</worksheet>
</file>

<file path=xl/worksheets/sheet8.xml><?xml version="1.0" encoding="utf-8"?>
<worksheet xmlns="http://schemas.openxmlformats.org/spreadsheetml/2006/main">
  <sheetPr codeName="Tabelle3">
    <outlinePr summaryBelow="1" summaryRight="1"/>
    <pageSetUpPr fitToPage="1"/>
  </sheetPr>
  <dimension ref="A1:D41"/>
  <sheetViews>
    <sheetView workbookViewId="0">
      <selection activeCell="E8" sqref="E8"/>
    </sheetView>
  </sheetViews>
  <sheetFormatPr baseColWidth="10" defaultRowHeight="11.4"/>
  <cols>
    <col width="16" customWidth="1" style="118" min="1" max="1"/>
    <col width="11" customWidth="1" style="12" min="2" max="3"/>
    <col width="12.19921875" customWidth="1" style="12" min="4" max="4"/>
    <col width="11" customWidth="1" style="12" min="5" max="5"/>
    <col width="28.09765625" customWidth="1" style="15" min="6" max="6"/>
    <col width="4.69921875" customWidth="1" style="118" min="7" max="7"/>
    <col width="2.5" customWidth="1" style="118" min="13" max="13"/>
  </cols>
  <sheetData>
    <row r="1" ht="13.8" customHeight="1" s="118">
      <c r="A1" s="1" t="inlineStr">
        <is>
          <t>Zustandsbewertung Klemmsammlung</t>
        </is>
      </c>
    </row>
    <row r="3">
      <c r="A3" s="30" t="n"/>
      <c r="B3" s="31" t="n"/>
      <c r="C3" s="31" t="n"/>
      <c r="D3" s="32" t="n"/>
    </row>
    <row r="4">
      <c r="A4" s="43" t="n"/>
      <c r="B4" s="10" t="n"/>
      <c r="C4" s="9" t="n"/>
      <c r="D4" s="8" t="n"/>
    </row>
    <row r="5">
      <c r="B5" s="14" t="n"/>
      <c r="D5" s="15" t="n"/>
    </row>
    <row r="6">
      <c r="A6" s="33" t="n"/>
      <c r="B6" s="31" t="n"/>
      <c r="C6" s="34" t="n"/>
      <c r="D6" s="35" t="n"/>
    </row>
    <row r="7">
      <c r="A7" s="3" t="n"/>
      <c r="B7" s="17" t="n"/>
      <c r="C7" s="27" t="n"/>
      <c r="D7" s="24" t="n"/>
    </row>
    <row r="8">
      <c r="A8" s="3" t="n"/>
      <c r="B8" s="17" t="n"/>
      <c r="C8" s="27" t="n"/>
      <c r="D8" s="25" t="n"/>
    </row>
    <row r="9">
      <c r="A9" s="3" t="n"/>
      <c r="B9" s="17" t="n"/>
      <c r="C9" s="27" t="n"/>
      <c r="D9" s="25" t="n"/>
    </row>
    <row r="10">
      <c r="A10" s="4" t="n"/>
      <c r="B10" s="18" t="n"/>
      <c r="C10" s="28" t="n"/>
      <c r="D10" s="26" t="n"/>
    </row>
    <row r="11">
      <c r="B11" s="19" t="n"/>
      <c r="C11" s="29" t="n"/>
      <c r="D11" s="15" t="n"/>
    </row>
    <row r="12">
      <c r="A12" s="30" t="n"/>
      <c r="B12" s="36" t="n"/>
      <c r="C12" s="37" t="n"/>
      <c r="D12" s="35" t="n"/>
    </row>
    <row r="13">
      <c r="A13" s="3" t="n"/>
      <c r="B13" s="20" t="n"/>
      <c r="C13" s="27" t="n"/>
      <c r="D13" s="24" t="n"/>
    </row>
    <row r="14">
      <c r="A14" s="3" t="n"/>
      <c r="B14" s="17" t="n"/>
      <c r="C14" s="27" t="n"/>
      <c r="D14" s="25" t="n"/>
    </row>
    <row r="15">
      <c r="A15" s="4" t="n"/>
      <c r="B15" s="18" t="n"/>
      <c r="C15" s="28" t="n"/>
      <c r="D15" s="26" t="n"/>
    </row>
    <row r="16">
      <c r="B16" s="19" t="n"/>
      <c r="C16" s="19" t="n"/>
      <c r="D16" s="15" t="n"/>
    </row>
    <row r="17">
      <c r="A17" s="30" t="n"/>
      <c r="B17" s="36" t="n"/>
      <c r="C17" s="38" t="n"/>
      <c r="D17" s="35" t="n"/>
    </row>
    <row r="18" ht="12.6" customHeight="1" s="118">
      <c r="A18" s="5" t="n"/>
      <c r="B18" s="21" t="n"/>
      <c r="C18" s="20" t="n"/>
      <c r="D18" s="24" t="n"/>
    </row>
    <row r="19" ht="12.6" customHeight="1" s="118">
      <c r="A19" s="6" t="n"/>
      <c r="B19" s="22" t="n"/>
      <c r="C19" s="17" t="n"/>
      <c r="D19" s="25" t="n"/>
    </row>
    <row r="20" ht="12.6" customHeight="1" s="118">
      <c r="A20" s="6" t="n"/>
      <c r="B20" s="22" t="n"/>
      <c r="C20" s="17" t="n"/>
      <c r="D20" s="25" t="n"/>
    </row>
    <row r="21" ht="12.6" customHeight="1" s="118">
      <c r="A21" s="6" t="n"/>
      <c r="B21" s="22" t="n"/>
      <c r="C21" s="17" t="n"/>
      <c r="D21" s="25" t="n"/>
    </row>
    <row r="22" ht="12.6" customHeight="1" s="118">
      <c r="A22" s="6" t="n"/>
      <c r="B22" s="22" t="n"/>
      <c r="C22" s="17" t="n"/>
      <c r="D22" s="25" t="n"/>
    </row>
    <row r="23" ht="12.6" customHeight="1" s="118">
      <c r="A23" s="6" t="n"/>
      <c r="B23" s="22" t="n"/>
      <c r="C23" s="17" t="n"/>
      <c r="D23" s="25" t="n"/>
    </row>
    <row r="24" ht="12.6" customHeight="1" s="118">
      <c r="A24" s="6" t="n"/>
      <c r="B24" s="22" t="n"/>
      <c r="C24" s="17" t="n"/>
      <c r="D24" s="25" t="n"/>
    </row>
    <row r="25" ht="12.6" customHeight="1" s="118">
      <c r="A25" s="6" t="n"/>
      <c r="B25" s="22" t="n"/>
      <c r="C25" s="17" t="n"/>
      <c r="D25" s="25" t="n"/>
    </row>
    <row r="26" ht="12.6" customHeight="1" s="118">
      <c r="A26" s="7" t="n"/>
      <c r="B26" s="23" t="n"/>
      <c r="C26" s="18" t="n"/>
      <c r="D26" s="26" t="n"/>
    </row>
    <row r="27">
      <c r="B27" s="19" t="n"/>
      <c r="C27" s="19" t="n"/>
      <c r="D27" s="15" t="n"/>
    </row>
    <row r="28">
      <c r="A28" s="39" t="n"/>
      <c r="B28" s="36" t="n"/>
      <c r="C28" s="38" t="n"/>
      <c r="D28" s="35" t="n"/>
    </row>
    <row r="29" ht="12.6" customHeight="1" s="118">
      <c r="A29" s="5" t="n"/>
      <c r="B29" s="21" t="n"/>
      <c r="C29" s="20" t="n"/>
      <c r="D29" s="24" t="n"/>
    </row>
    <row r="30" ht="12.6" customHeight="1" s="118">
      <c r="A30" s="6" t="n"/>
      <c r="B30" s="22" t="n"/>
      <c r="C30" s="17" t="n"/>
      <c r="D30" s="25" t="n"/>
    </row>
    <row r="31" ht="12.6" customHeight="1" s="118">
      <c r="A31" s="6" t="n"/>
      <c r="B31" s="22" t="n"/>
      <c r="C31" s="17" t="n"/>
      <c r="D31" s="25" t="n"/>
    </row>
    <row r="32" ht="12.6" customHeight="1" s="118">
      <c r="A32" s="6" t="n"/>
      <c r="B32" s="22" t="n"/>
      <c r="C32" s="17" t="n"/>
      <c r="D32" s="25" t="n"/>
    </row>
    <row r="33" ht="12.6" customHeight="1" s="118">
      <c r="A33" s="6" t="n"/>
      <c r="B33" s="22" t="n"/>
      <c r="C33" s="17" t="n"/>
      <c r="D33" s="25" t="n"/>
    </row>
    <row r="34" ht="12.6" customHeight="1" s="118">
      <c r="A34" s="6" t="n"/>
      <c r="B34" s="22" t="n"/>
      <c r="C34" s="17" t="n"/>
      <c r="D34" s="25" t="n"/>
    </row>
    <row r="35" ht="12.6" customHeight="1" s="118">
      <c r="A35" s="6" t="n"/>
      <c r="B35" s="22" t="n"/>
      <c r="C35" s="17" t="n"/>
      <c r="D35" s="25" t="n"/>
    </row>
    <row r="36" ht="12.6" customHeight="1" s="118">
      <c r="A36" s="6" t="n"/>
      <c r="B36" s="22" t="n"/>
      <c r="C36" s="17" t="n"/>
      <c r="D36" s="25" t="n"/>
    </row>
    <row r="37" ht="12.6" customHeight="1" s="118">
      <c r="A37" s="7" t="n"/>
      <c r="B37" s="13" t="n"/>
      <c r="C37" s="11" t="n"/>
      <c r="D37" s="26" t="n"/>
    </row>
    <row r="40">
      <c r="B40" s="16" t="n"/>
    </row>
    <row r="41">
      <c r="B41" s="16" t="n"/>
    </row>
  </sheetData>
  <pageMargins left="0.7086614173228347" right="0.7086614173228347" top="0.7874015748031497" bottom="0.7874015748031497" header="0.3149606299212598" footer="0.3149606299212598"/>
  <pageSetup orientation="portrait" paperSize="9" scale="67"/>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Schuhmann, Katharina</dc:creator>
  <dcterms:created xsi:type="dcterms:W3CDTF">2015-02-11T08:00:51Z</dcterms:created>
  <dcterms:modified xsi:type="dcterms:W3CDTF">2022-11-11T16:33:21Z</dcterms:modified>
  <cp:lastModifiedBy>Wendler, André</cp:lastModifiedBy>
  <cp:lastPrinted>2022-06-14T10:14:52Z</cp:lastPrinted>
</cp:coreProperties>
</file>