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analysis\datasets\"/>
    </mc:Choice>
  </mc:AlternateContent>
  <xr:revisionPtr revIDLastSave="0" documentId="13_ncr:1_{A0965368-9CBD-46E8-90F1-A158E6D77C55}" xr6:coauthVersionLast="47" xr6:coauthVersionMax="47" xr10:uidLastSave="{00000000-0000-0000-0000-000000000000}"/>
  <bookViews>
    <workbookView xWindow="-108" yWindow="-108" windowWidth="23256" windowHeight="12576" activeTab="4" xr2:uid="{3903A072-393E-44A6-891F-FB2AF789B221}"/>
  </bookViews>
  <sheets>
    <sheet name="offense passing" sheetId="1" r:id="rId1"/>
    <sheet name="offense rushing" sheetId="3" r:id="rId2"/>
    <sheet name="offense scoring" sheetId="4" r:id="rId3"/>
    <sheet name="offense downs" sheetId="5" r:id="rId4"/>
    <sheet name="special teams scoring" sheetId="6" r:id="rId5"/>
  </sheets>
  <definedNames>
    <definedName name="_xlchart.v1.0" hidden="1">'offense passing'!$E$1</definedName>
    <definedName name="_xlchart.v1.1" hidden="1">'offense passing'!$E$2:$E$33</definedName>
    <definedName name="_xlchart.v1.2" hidden="1">'offense passing'!$H$1</definedName>
    <definedName name="_xlchart.v1.3" hidden="1">'offense passing'!$H$2:$H$33</definedName>
    <definedName name="_xlchart.v1.4" hidden="1">'offense rushing'!$B$1</definedName>
    <definedName name="_xlchart.v1.5" hidden="1">'offense rushing'!$B$2:$B$33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2" i="6"/>
  <c r="G2" i="6"/>
</calcChain>
</file>

<file path=xl/sharedStrings.xml><?xml version="1.0" encoding="utf-8"?>
<sst xmlns="http://schemas.openxmlformats.org/spreadsheetml/2006/main" count="278" uniqueCount="83">
  <si>
    <t>Team</t>
  </si>
  <si>
    <t>Att</t>
  </si>
  <si>
    <t>Cmp</t>
  </si>
  <si>
    <t>Cmp %</t>
  </si>
  <si>
    <t>Yds/Att</t>
  </si>
  <si>
    <t>Pass Yds</t>
  </si>
  <si>
    <t>TD</t>
  </si>
  <si>
    <t>INT</t>
  </si>
  <si>
    <t>20+</t>
  </si>
  <si>
    <t>40+</t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</si>
  <si>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</si>
  <si>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</si>
  <si>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</si>
  <si>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</si>
  <si>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</si>
  <si>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</si>
  <si>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</si>
  <si>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</si>
  <si>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</si>
  <si>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</si>
  <si>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</si>
  <si>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Commanders</t>
  </si>
  <si>
    <t>Cowboys</t>
  </si>
  <si>
    <t>Dolphins</t>
  </si>
  <si>
    <t>Eagles</t>
  </si>
  <si>
    <t>Falcons</t>
  </si>
  <si>
    <t>Giants</t>
  </si>
  <si>
    <t>Jaguars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</si>
  <si>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</si>
  <si>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</si>
  <si>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</si>
  <si>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</si>
  <si>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</si>
  <si>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</si>
  <si>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</si>
  <si>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</si>
  <si>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Saints</t>
  </si>
  <si>
    <t>Seahawks</t>
  </si>
  <si>
    <t>Steelers</t>
  </si>
  <si>
    <t>Texans</t>
  </si>
  <si>
    <t>Titans</t>
  </si>
  <si>
    <t>Vikings</t>
  </si>
  <si>
    <t>Standard Error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</si>
  <si>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</si>
  <si>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</si>
  <si>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</si>
  <si>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</si>
  <si>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</si>
  <si>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</si>
  <si>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</si>
  <si>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</si>
  <si>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</si>
  <si>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</si>
  <si>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</si>
  <si>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</si>
  <si>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LEAGUE DESCRIPTIVE STATISTICS</t>
  </si>
  <si>
    <t>LEAGUE CORRELATION TABLE</t>
  </si>
  <si>
    <t>positive skewed right, negative skewed left, 0 is symmetrical</t>
  </si>
  <si>
    <t>heavily skewed histograms can be precendents for how strong a rank is</t>
  </si>
  <si>
    <t>ie stats placing with the skew, on the sparse side, are strong indicators</t>
  </si>
  <si>
    <t>Rush Yds</t>
  </si>
  <si>
    <t>YPC</t>
  </si>
  <si>
    <t>Rush 1st%</t>
  </si>
  <si>
    <t>Rush FUM</t>
  </si>
  <si>
    <t>Rsh TD</t>
  </si>
  <si>
    <t>Rec TD</t>
  </si>
  <si>
    <t>Tot TD</t>
  </si>
  <si>
    <t>2-PT</t>
  </si>
  <si>
    <t>3rd Att</t>
  </si>
  <si>
    <t>3rd Md</t>
  </si>
  <si>
    <t>4th Att</t>
  </si>
  <si>
    <t>4th Md</t>
  </si>
  <si>
    <t>Scrm Plys</t>
  </si>
  <si>
    <t>FGM</t>
  </si>
  <si>
    <t>FG %</t>
  </si>
  <si>
    <t>XPM</t>
  </si>
  <si>
    <t>XP Pct</t>
  </si>
  <si>
    <t>scrm plays</t>
  </si>
  <si>
    <t>tot td</t>
  </si>
  <si>
    <t>rush yds</t>
  </si>
  <si>
    <t>rush att</t>
  </si>
  <si>
    <t>pass Cmp %</t>
  </si>
  <si>
    <t>pass Yds/Att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</si>
</sst>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1" fillId="3" borderId="2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1" xfId="0" applyFill="1" applyBorder="1" applyAlignment="1"/>
    <xf numFmtId="0" fontId="2" fillId="0" borderId="0" xfId="0" applyFont="1"/>
    <xf numFmtId="0" fontId="3" fillId="0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4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Distrtibtuion of TD's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Distrtibtuion of TD's</a:t>
          </a:r>
        </a:p>
      </cx:txPr>
    </cx:title>
    <cx:plotArea>
      <cx:plotAreaRegion>
        <cx:series layoutId="clusteredColumn" uniqueId="{2CA4EDC5-D0E6-4429-8F0C-D8AA3FD2ACB8}">
          <cx:tx>
            <cx:txData>
              <cx:f>_xlchart.v1.2</cx:f>
              <cx:v>TD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Yds/Att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Yds/Att</a:t>
          </a:r>
        </a:p>
      </cx:txPr>
    </cx:title>
    <cx:plotArea>
      <cx:plotAreaRegion>
        <cx:series layoutId="clusteredColumn" uniqueId="{067FCB7B-F531-46AC-B7B4-89BE43C8F92D}">
          <cx:tx>
            <cx:txData>
              <cx:f>_xlchart.v1.0</cx:f>
              <cx:v>Yds/Att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Atts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Atts</a:t>
          </a:r>
        </a:p>
      </cx:txPr>
    </cx:title>
    <cx:plotArea>
      <cx:plotAreaRegion>
        <cx:series layoutId="clusteredColumn" uniqueId="{E101F4EA-061F-4BF1-9322-69EADE44C27F}">
          <cx:tx>
            <cx:txData>
              <cx:f>_xlchart.v1.4</cx:f>
              <cx:v>Att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83820</xdr:colOff>
      <xdr:row>0</xdr:row>
      <xdr:rowOff>34290</xdr:rowOff>
    </xdr:from>
    <xdr:to>
      <xdr:col>24</xdr:col>
      <xdr:colOff>388620</xdr:colOff>
      <xdr:row>14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8D026D3-2F51-FB8F-480F-5E7057603F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3760" y="342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434340</xdr:colOff>
      <xdr:row>0</xdr:row>
      <xdr:rowOff>49530</xdr:rowOff>
    </xdr:from>
    <xdr:to>
      <xdr:col>32</xdr:col>
      <xdr:colOff>129540</xdr:colOff>
      <xdr:row>14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7680355-EBE8-0740-EFA1-4DCDF11622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51480" y="495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213360</xdr:colOff>
      <xdr:row>0</xdr:row>
      <xdr:rowOff>148590</xdr:rowOff>
    </xdr:from>
    <xdr:to>
      <xdr:col>26</xdr:col>
      <xdr:colOff>518160</xdr:colOff>
      <xdr:row>15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2C7DA88-C323-CD03-333C-3F077765F1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95760" y="1485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0596-8731-4122-9E2F-2A520479409E}">
  <dimension ref="A1:W33"/>
  <sheetViews>
    <sheetView topLeftCell="A8" workbookViewId="0">
      <selection activeCell="D1" sqref="D1:G33"/>
    </sheetView>
  </sheetViews>
  <sheetFormatPr defaultRowHeight="14.4" x14ac:dyDescent="0.3"/>
  <cols>
    <col min="10" max="10" width="17.44140625" bestFit="1" customWidth="1"/>
  </cols>
  <sheetData>
    <row r="1" spans="1:23" ht="21.6" thickBot="1" x14ac:dyDescent="0.45">
      <c r="A1" t="s">
        <v>0</v>
      </c>
      <c r="B1" t="s">
        <v>1</v>
      </c>
      <c r="C1" t="s">
        <v>2</v>
      </c>
      <c r="D1" s="11" t="s">
        <v>3</v>
      </c>
      <c r="E1" s="11" t="s">
        <v>4</v>
      </c>
      <c r="F1" s="11" t="s">
        <v>5</v>
      </c>
      <c r="G1" s="11" t="s">
        <v>7</v>
      </c>
      <c r="H1" t="s">
        <v>6</v>
      </c>
      <c r="J1" s="8" t="s">
        <v>56</v>
      </c>
    </row>
    <row r="2" spans="1:23" x14ac:dyDescent="0.3">
      <c r="A2" t="s">
        <v>10</v>
      </c>
      <c r="B2">
        <v>251</v>
      </c>
      <c r="C2">
        <v>160</v>
      </c>
      <c r="D2">
        <v>63.8</v>
      </c>
      <c r="E2">
        <v>7.9</v>
      </c>
      <c r="F2">
        <v>1985</v>
      </c>
      <c r="G2">
        <v>6</v>
      </c>
      <c r="H2">
        <v>12</v>
      </c>
      <c r="J2" s="3"/>
      <c r="K2" s="3" t="s">
        <v>1</v>
      </c>
      <c r="L2" s="3" t="s">
        <v>2</v>
      </c>
      <c r="M2" s="5" t="s">
        <v>3</v>
      </c>
      <c r="N2" s="5" t="s">
        <v>4</v>
      </c>
      <c r="O2" s="5" t="s">
        <v>5</v>
      </c>
      <c r="P2" s="3" t="s">
        <v>7</v>
      </c>
      <c r="Q2" s="3" t="s">
        <v>6</v>
      </c>
    </row>
    <row r="3" spans="1:23" x14ac:dyDescent="0.3">
      <c r="A3" t="s">
        <v>11</v>
      </c>
      <c r="B3">
        <v>188</v>
      </c>
      <c r="C3">
        <v>111</v>
      </c>
      <c r="D3">
        <v>59</v>
      </c>
      <c r="E3">
        <v>7.1</v>
      </c>
      <c r="F3">
        <v>1327</v>
      </c>
      <c r="G3">
        <v>6</v>
      </c>
      <c r="H3">
        <v>10</v>
      </c>
      <c r="J3" s="1" t="s">
        <v>1</v>
      </c>
      <c r="K3" s="1">
        <v>1</v>
      </c>
      <c r="L3" s="1"/>
      <c r="M3" s="4"/>
      <c r="N3" s="1"/>
      <c r="O3" s="1"/>
      <c r="P3" s="1"/>
      <c r="Q3" s="1"/>
    </row>
    <row r="4" spans="1:23" x14ac:dyDescent="0.3">
      <c r="A4" t="s">
        <v>12</v>
      </c>
      <c r="B4">
        <v>337</v>
      </c>
      <c r="C4">
        <v>237</v>
      </c>
      <c r="D4">
        <v>70.3</v>
      </c>
      <c r="E4">
        <v>7.7</v>
      </c>
      <c r="F4">
        <v>2580</v>
      </c>
      <c r="G4">
        <v>6</v>
      </c>
      <c r="H4">
        <v>18</v>
      </c>
      <c r="J4" s="1" t="s">
        <v>2</v>
      </c>
      <c r="K4" s="1">
        <v>0.96652752390600971</v>
      </c>
      <c r="L4" s="1">
        <v>1</v>
      </c>
      <c r="M4" s="4"/>
      <c r="N4" s="1"/>
      <c r="O4" s="1"/>
      <c r="P4" s="1"/>
      <c r="Q4" s="1"/>
    </row>
    <row r="5" spans="1:23" x14ac:dyDescent="0.3">
      <c r="A5" t="s">
        <v>13</v>
      </c>
      <c r="B5">
        <v>305</v>
      </c>
      <c r="C5">
        <v>193</v>
      </c>
      <c r="D5">
        <v>63.3</v>
      </c>
      <c r="E5">
        <v>7.9</v>
      </c>
      <c r="F5">
        <v>2411</v>
      </c>
      <c r="G5">
        <v>8</v>
      </c>
      <c r="H5">
        <v>19</v>
      </c>
      <c r="J5" s="1" t="s">
        <v>3</v>
      </c>
      <c r="K5" s="1">
        <v>0.36747386324561565</v>
      </c>
      <c r="L5" s="1">
        <v>0.59103054041609271</v>
      </c>
      <c r="M5" s="4">
        <v>1</v>
      </c>
      <c r="N5" s="1"/>
      <c r="O5" s="1"/>
      <c r="P5" s="1"/>
      <c r="Q5" s="1"/>
    </row>
    <row r="6" spans="1:23" x14ac:dyDescent="0.3">
      <c r="A6" t="s">
        <v>14</v>
      </c>
      <c r="B6">
        <v>274</v>
      </c>
      <c r="C6">
        <v>158</v>
      </c>
      <c r="D6">
        <v>57.7</v>
      </c>
      <c r="E6">
        <v>7</v>
      </c>
      <c r="F6">
        <v>1919</v>
      </c>
      <c r="G6">
        <v>5</v>
      </c>
      <c r="H6">
        <v>6</v>
      </c>
      <c r="J6" s="1" t="s">
        <v>4</v>
      </c>
      <c r="K6" s="1">
        <v>-0.21211267594796263</v>
      </c>
      <c r="L6" s="1">
        <v>-0.11793602389199422</v>
      </c>
      <c r="M6" s="6">
        <v>0.25728070660888636</v>
      </c>
      <c r="N6" s="1">
        <v>1</v>
      </c>
      <c r="O6" s="1"/>
      <c r="P6" s="1"/>
      <c r="Q6" s="1"/>
    </row>
    <row r="7" spans="1:23" x14ac:dyDescent="0.3">
      <c r="A7" t="s">
        <v>15</v>
      </c>
      <c r="B7">
        <v>256</v>
      </c>
      <c r="C7">
        <v>163</v>
      </c>
      <c r="D7">
        <v>63.7</v>
      </c>
      <c r="E7">
        <v>7.3</v>
      </c>
      <c r="F7">
        <v>1862</v>
      </c>
      <c r="G7">
        <v>6</v>
      </c>
      <c r="H7">
        <v>7</v>
      </c>
      <c r="J7" s="1" t="s">
        <v>5</v>
      </c>
      <c r="K7" s="1">
        <v>0.8411696270807909</v>
      </c>
      <c r="L7" s="1">
        <v>0.86010989720555453</v>
      </c>
      <c r="M7" s="6">
        <v>0.49039838873932068</v>
      </c>
      <c r="N7" s="6">
        <v>0.34375749825153112</v>
      </c>
      <c r="O7" s="1">
        <v>1</v>
      </c>
      <c r="P7" s="1"/>
      <c r="Q7" s="1"/>
    </row>
    <row r="8" spans="1:23" x14ac:dyDescent="0.3">
      <c r="A8" t="s">
        <v>16</v>
      </c>
      <c r="B8">
        <v>398</v>
      </c>
      <c r="C8">
        <v>260</v>
      </c>
      <c r="D8">
        <v>65.3</v>
      </c>
      <c r="E8">
        <v>6.4</v>
      </c>
      <c r="F8">
        <v>2547</v>
      </c>
      <c r="G8">
        <v>1</v>
      </c>
      <c r="H8">
        <v>10</v>
      </c>
      <c r="J8" s="1" t="s">
        <v>7</v>
      </c>
      <c r="K8" s="1">
        <v>0.14494058438880855</v>
      </c>
      <c r="L8" s="1">
        <v>0.11206052963345552</v>
      </c>
      <c r="M8" s="6">
        <v>-2.9603119496747227E-2</v>
      </c>
      <c r="N8" s="6">
        <v>-9.1428872680200848E-2</v>
      </c>
      <c r="O8" s="6">
        <v>0.10758069634234978</v>
      </c>
      <c r="P8" s="1">
        <v>1</v>
      </c>
      <c r="Q8" s="1"/>
    </row>
    <row r="9" spans="1:23" ht="15" thickBot="1" x14ac:dyDescent="0.35">
      <c r="A9" t="s">
        <v>17</v>
      </c>
      <c r="B9">
        <v>364</v>
      </c>
      <c r="C9">
        <v>242</v>
      </c>
      <c r="D9">
        <v>66.5</v>
      </c>
      <c r="E9">
        <v>6</v>
      </c>
      <c r="F9">
        <v>2180</v>
      </c>
      <c r="G9">
        <v>6</v>
      </c>
      <c r="H9">
        <v>12</v>
      </c>
      <c r="J9" s="2" t="s">
        <v>6</v>
      </c>
      <c r="K9" s="2">
        <v>0.40906493046482378</v>
      </c>
      <c r="L9" s="2">
        <v>0.44835187842195467</v>
      </c>
      <c r="M9" s="7">
        <v>0.34231973567020524</v>
      </c>
      <c r="N9" s="7">
        <v>0.51506317933526335</v>
      </c>
      <c r="O9" s="7">
        <v>0.69315879954621706</v>
      </c>
      <c r="P9" s="2">
        <v>9.4895266031290657E-2</v>
      </c>
      <c r="Q9" s="2">
        <v>1</v>
      </c>
    </row>
    <row r="10" spans="1:23" x14ac:dyDescent="0.3">
      <c r="A10" t="s">
        <v>18</v>
      </c>
      <c r="B10">
        <v>351</v>
      </c>
      <c r="C10">
        <v>233</v>
      </c>
      <c r="D10">
        <v>66.400000000000006</v>
      </c>
      <c r="E10">
        <v>6.4</v>
      </c>
      <c r="F10">
        <v>2254</v>
      </c>
      <c r="G10">
        <v>5</v>
      </c>
      <c r="H10">
        <v>13</v>
      </c>
    </row>
    <row r="11" spans="1:23" x14ac:dyDescent="0.3">
      <c r="A11" t="s">
        <v>19</v>
      </c>
      <c r="B11">
        <v>334</v>
      </c>
      <c r="C11">
        <v>219</v>
      </c>
      <c r="D11">
        <v>65.599999999999994</v>
      </c>
      <c r="E11">
        <v>7.8</v>
      </c>
      <c r="F11">
        <v>2605</v>
      </c>
      <c r="G11">
        <v>6</v>
      </c>
      <c r="H11">
        <v>21</v>
      </c>
    </row>
    <row r="12" spans="1:23" ht="21.6" thickBot="1" x14ac:dyDescent="0.45">
      <c r="A12" t="s">
        <v>20</v>
      </c>
      <c r="B12">
        <v>349</v>
      </c>
      <c r="C12">
        <v>235</v>
      </c>
      <c r="D12">
        <v>67.3</v>
      </c>
      <c r="E12">
        <v>6.6</v>
      </c>
      <c r="F12">
        <v>2312</v>
      </c>
      <c r="G12">
        <v>10</v>
      </c>
      <c r="H12">
        <v>9</v>
      </c>
      <c r="J12" s="8" t="s">
        <v>55</v>
      </c>
    </row>
    <row r="13" spans="1:23" x14ac:dyDescent="0.3">
      <c r="A13" t="s">
        <v>21</v>
      </c>
      <c r="B13">
        <v>324</v>
      </c>
      <c r="C13">
        <v>202</v>
      </c>
      <c r="D13">
        <v>62.4</v>
      </c>
      <c r="E13">
        <v>6.5</v>
      </c>
      <c r="F13">
        <v>2118</v>
      </c>
      <c r="G13">
        <v>9</v>
      </c>
      <c r="H13">
        <v>15</v>
      </c>
      <c r="J13" s="3"/>
      <c r="K13" s="9" t="s">
        <v>1</v>
      </c>
      <c r="L13" s="9" t="s">
        <v>2</v>
      </c>
      <c r="M13" s="10" t="s">
        <v>3</v>
      </c>
      <c r="N13" s="9" t="s">
        <v>4</v>
      </c>
      <c r="O13" s="9" t="s">
        <v>5</v>
      </c>
      <c r="P13" s="9" t="s">
        <v>7</v>
      </c>
      <c r="Q13" s="10" t="s">
        <v>6</v>
      </c>
    </row>
    <row r="14" spans="1:23" x14ac:dyDescent="0.3">
      <c r="A14" t="s">
        <v>22</v>
      </c>
      <c r="B14">
        <v>237</v>
      </c>
      <c r="C14">
        <v>144</v>
      </c>
      <c r="D14">
        <v>60.8</v>
      </c>
      <c r="E14">
        <v>6.8</v>
      </c>
      <c r="F14">
        <v>1611</v>
      </c>
      <c r="G14">
        <v>5</v>
      </c>
      <c r="H14">
        <v>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3">
      <c r="A15" t="s">
        <v>23</v>
      </c>
      <c r="B15">
        <v>322</v>
      </c>
      <c r="C15">
        <v>214</v>
      </c>
      <c r="D15">
        <v>66.5</v>
      </c>
      <c r="E15">
        <v>8.6</v>
      </c>
      <c r="F15">
        <v>2757</v>
      </c>
      <c r="G15">
        <v>7</v>
      </c>
      <c r="H15">
        <v>18</v>
      </c>
      <c r="J15" s="1" t="s">
        <v>43</v>
      </c>
      <c r="K15" s="1">
        <v>288.625</v>
      </c>
      <c r="L15" s="1">
        <v>185.8125</v>
      </c>
      <c r="M15" s="6">
        <v>64.174999999999983</v>
      </c>
      <c r="N15" s="1">
        <v>7.0499999999999989</v>
      </c>
      <c r="O15" s="1">
        <v>2026.875</v>
      </c>
      <c r="P15" s="1">
        <v>6.4375</v>
      </c>
      <c r="Q15" s="6">
        <v>11.71875</v>
      </c>
    </row>
    <row r="16" spans="1:23" x14ac:dyDescent="0.3">
      <c r="A16" t="s">
        <v>24</v>
      </c>
      <c r="B16">
        <v>241</v>
      </c>
      <c r="C16">
        <v>164</v>
      </c>
      <c r="D16">
        <v>68</v>
      </c>
      <c r="E16">
        <v>8.6</v>
      </c>
      <c r="F16">
        <v>2065</v>
      </c>
      <c r="G16">
        <v>2</v>
      </c>
      <c r="H16">
        <v>12</v>
      </c>
      <c r="J16" s="1" t="s">
        <v>42</v>
      </c>
      <c r="K16" s="1">
        <v>8.807958964994798</v>
      </c>
      <c r="L16" s="1">
        <v>6.471469254699131</v>
      </c>
      <c r="M16" s="1">
        <v>0.6176340131449598</v>
      </c>
      <c r="N16" s="1">
        <v>0.11913667943625407</v>
      </c>
      <c r="O16" s="1">
        <v>63.56443184649526</v>
      </c>
      <c r="P16" s="1">
        <v>0.38869482805259797</v>
      </c>
      <c r="Q16" s="1">
        <v>0.70886434476153015</v>
      </c>
    </row>
    <row r="17" spans="1:19" x14ac:dyDescent="0.3">
      <c r="A17" t="s">
        <v>25</v>
      </c>
      <c r="B17">
        <v>231</v>
      </c>
      <c r="C17">
        <v>143</v>
      </c>
      <c r="D17">
        <v>61.9</v>
      </c>
      <c r="E17">
        <v>7.6</v>
      </c>
      <c r="F17">
        <v>1747</v>
      </c>
      <c r="G17">
        <v>7</v>
      </c>
      <c r="H17">
        <v>12</v>
      </c>
      <c r="J17" s="1" t="s">
        <v>44</v>
      </c>
      <c r="K17" s="1">
        <v>287</v>
      </c>
      <c r="L17" s="1">
        <v>190.5</v>
      </c>
      <c r="M17" s="1">
        <v>64.349999999999994</v>
      </c>
      <c r="N17" s="1">
        <v>6.85</v>
      </c>
      <c r="O17" s="1">
        <v>2039.5</v>
      </c>
      <c r="P17" s="1">
        <v>6</v>
      </c>
      <c r="Q17" s="1">
        <v>11.5</v>
      </c>
    </row>
    <row r="18" spans="1:19" x14ac:dyDescent="0.3">
      <c r="A18" t="s">
        <v>26</v>
      </c>
      <c r="B18">
        <v>223</v>
      </c>
      <c r="C18">
        <v>144</v>
      </c>
      <c r="D18">
        <v>64.599999999999994</v>
      </c>
      <c r="E18">
        <v>6.3</v>
      </c>
      <c r="F18">
        <v>1410</v>
      </c>
      <c r="G18">
        <v>3</v>
      </c>
      <c r="H18">
        <v>6</v>
      </c>
      <c r="J18" s="1" t="s">
        <v>45</v>
      </c>
      <c r="K18" s="1">
        <v>324</v>
      </c>
      <c r="L18" s="1">
        <v>160</v>
      </c>
      <c r="M18" s="1">
        <v>66.5</v>
      </c>
      <c r="N18" s="1">
        <v>6.6</v>
      </c>
      <c r="O18" s="1" t="e">
        <v>#N/A</v>
      </c>
      <c r="P18" s="1">
        <v>6</v>
      </c>
      <c r="Q18" s="1">
        <v>12</v>
      </c>
    </row>
    <row r="19" spans="1:19" x14ac:dyDescent="0.3">
      <c r="A19" t="s">
        <v>27</v>
      </c>
      <c r="B19">
        <v>309</v>
      </c>
      <c r="C19">
        <v>198</v>
      </c>
      <c r="D19">
        <v>64.099999999999994</v>
      </c>
      <c r="E19">
        <v>6.7</v>
      </c>
      <c r="F19">
        <v>2075</v>
      </c>
      <c r="G19">
        <v>6</v>
      </c>
      <c r="H19">
        <v>11</v>
      </c>
      <c r="J19" s="1" t="s">
        <v>46</v>
      </c>
      <c r="K19" s="1">
        <v>49.825340100485334</v>
      </c>
      <c r="L19" s="1">
        <v>36.608158353904066</v>
      </c>
      <c r="M19" s="6">
        <v>3.4938655918900987</v>
      </c>
      <c r="N19" s="1">
        <v>0.67393883133938537</v>
      </c>
      <c r="O19" s="1">
        <v>359.57472640741554</v>
      </c>
      <c r="P19" s="1">
        <v>2.1987899898250491</v>
      </c>
      <c r="Q19" s="6">
        <v>4.009942280977894</v>
      </c>
    </row>
    <row r="20" spans="1:19" x14ac:dyDescent="0.3">
      <c r="A20" t="s">
        <v>28</v>
      </c>
      <c r="B20">
        <v>324</v>
      </c>
      <c r="C20">
        <v>189</v>
      </c>
      <c r="D20">
        <v>58.3</v>
      </c>
      <c r="E20">
        <v>6.6</v>
      </c>
      <c r="F20">
        <v>2122</v>
      </c>
      <c r="G20">
        <v>8</v>
      </c>
      <c r="H20">
        <v>10</v>
      </c>
      <c r="J20" s="1" t="s">
        <v>47</v>
      </c>
      <c r="K20" s="1">
        <v>2482.5645161290322</v>
      </c>
      <c r="L20" s="1">
        <v>1340.1572580645161</v>
      </c>
      <c r="M20" s="1">
        <v>12.20709677419355</v>
      </c>
      <c r="N20" s="1">
        <v>0.45419354838709647</v>
      </c>
      <c r="O20" s="1">
        <v>129293.98387096774</v>
      </c>
      <c r="P20" s="1">
        <v>4.834677419354839</v>
      </c>
      <c r="Q20" s="1">
        <v>16.079637096774192</v>
      </c>
    </row>
    <row r="21" spans="1:19" x14ac:dyDescent="0.3">
      <c r="A21" t="s">
        <v>29</v>
      </c>
      <c r="B21">
        <v>276</v>
      </c>
      <c r="C21">
        <v>174</v>
      </c>
      <c r="D21">
        <v>63</v>
      </c>
      <c r="E21">
        <v>7.4</v>
      </c>
      <c r="F21">
        <v>2047</v>
      </c>
      <c r="G21">
        <v>7</v>
      </c>
      <c r="H21">
        <v>14</v>
      </c>
      <c r="J21" s="1" t="s">
        <v>48</v>
      </c>
      <c r="K21" s="1">
        <v>6.0353439861820402E-2</v>
      </c>
      <c r="L21" s="1">
        <v>-0.20560675806733197</v>
      </c>
      <c r="M21" s="1">
        <v>0.29961658405471114</v>
      </c>
      <c r="N21" s="1">
        <v>-8.5524833463943573E-2</v>
      </c>
      <c r="O21" s="1">
        <v>6.652562949086116E-2</v>
      </c>
      <c r="P21" s="1">
        <v>0.33151827725255378</v>
      </c>
      <c r="Q21" s="1">
        <v>-0.36932992238111018</v>
      </c>
    </row>
    <row r="22" spans="1:19" x14ac:dyDescent="0.3">
      <c r="A22" t="s">
        <v>30</v>
      </c>
      <c r="B22">
        <v>326</v>
      </c>
      <c r="C22">
        <v>211</v>
      </c>
      <c r="D22">
        <v>64.7</v>
      </c>
      <c r="E22">
        <v>6.6</v>
      </c>
      <c r="F22">
        <v>2164</v>
      </c>
      <c r="G22">
        <v>7</v>
      </c>
      <c r="H22">
        <v>14</v>
      </c>
      <c r="J22" s="1" t="s">
        <v>49</v>
      </c>
      <c r="K22" s="1">
        <v>-0.19748917230959551</v>
      </c>
      <c r="L22" s="1">
        <v>-0.13472244121901783</v>
      </c>
      <c r="M22" s="1">
        <v>0.13312633519348102</v>
      </c>
      <c r="N22" s="6">
        <v>0.64950593788658451</v>
      </c>
      <c r="O22" s="1">
        <v>-0.16936461309127407</v>
      </c>
      <c r="P22" s="6">
        <v>-0.3281811076931393</v>
      </c>
      <c r="Q22" s="6">
        <v>0.45695773590404948</v>
      </c>
      <c r="R22" t="s">
        <v>57</v>
      </c>
    </row>
    <row r="23" spans="1:19" x14ac:dyDescent="0.3">
      <c r="A23" t="s">
        <v>31</v>
      </c>
      <c r="B23">
        <v>284</v>
      </c>
      <c r="C23">
        <v>164</v>
      </c>
      <c r="D23">
        <v>57.8</v>
      </c>
      <c r="E23">
        <v>6.7</v>
      </c>
      <c r="F23">
        <v>1907</v>
      </c>
      <c r="G23">
        <v>8</v>
      </c>
      <c r="H23">
        <v>9</v>
      </c>
      <c r="J23" s="1" t="s">
        <v>50</v>
      </c>
      <c r="K23" s="1">
        <v>222</v>
      </c>
      <c r="L23" s="1">
        <v>153</v>
      </c>
      <c r="M23" s="1">
        <v>15.200000000000003</v>
      </c>
      <c r="N23" s="1">
        <v>2.5999999999999996</v>
      </c>
      <c r="O23" s="1">
        <v>1519</v>
      </c>
      <c r="P23" s="1">
        <v>9</v>
      </c>
      <c r="Q23" s="1">
        <v>15</v>
      </c>
      <c r="R23" t="s">
        <v>58</v>
      </c>
    </row>
    <row r="24" spans="1:19" x14ac:dyDescent="0.3">
      <c r="A24" t="s">
        <v>32</v>
      </c>
      <c r="B24">
        <v>266</v>
      </c>
      <c r="C24">
        <v>181</v>
      </c>
      <c r="D24">
        <v>68</v>
      </c>
      <c r="E24">
        <v>7.4</v>
      </c>
      <c r="F24">
        <v>1958</v>
      </c>
      <c r="G24">
        <v>10</v>
      </c>
      <c r="H24">
        <v>9</v>
      </c>
      <c r="J24" s="1" t="s">
        <v>51</v>
      </c>
      <c r="K24" s="1">
        <v>176</v>
      </c>
      <c r="L24" s="1">
        <v>107</v>
      </c>
      <c r="M24" s="6">
        <v>57.7</v>
      </c>
      <c r="N24" s="1">
        <v>6</v>
      </c>
      <c r="O24" s="1">
        <v>1238</v>
      </c>
      <c r="P24" s="1">
        <v>1</v>
      </c>
      <c r="Q24" s="6">
        <v>6</v>
      </c>
      <c r="S24" t="s">
        <v>59</v>
      </c>
    </row>
    <row r="25" spans="1:19" x14ac:dyDescent="0.3">
      <c r="A25" t="s">
        <v>33</v>
      </c>
      <c r="B25">
        <v>287</v>
      </c>
      <c r="C25">
        <v>179</v>
      </c>
      <c r="D25">
        <v>62.4</v>
      </c>
      <c r="E25">
        <v>6.8</v>
      </c>
      <c r="F25">
        <v>1956</v>
      </c>
      <c r="G25">
        <v>5</v>
      </c>
      <c r="H25">
        <v>11</v>
      </c>
      <c r="J25" s="1" t="s">
        <v>52</v>
      </c>
      <c r="K25" s="1">
        <v>398</v>
      </c>
      <c r="L25" s="1">
        <v>260</v>
      </c>
      <c r="M25" s="6">
        <v>72.900000000000006</v>
      </c>
      <c r="N25" s="1">
        <v>8.6</v>
      </c>
      <c r="O25" s="1">
        <v>2757</v>
      </c>
      <c r="P25" s="1">
        <v>10</v>
      </c>
      <c r="Q25" s="6">
        <v>21</v>
      </c>
    </row>
    <row r="26" spans="1:19" x14ac:dyDescent="0.3">
      <c r="A26" t="s">
        <v>34</v>
      </c>
      <c r="B26">
        <v>287</v>
      </c>
      <c r="C26">
        <v>196</v>
      </c>
      <c r="D26">
        <v>68.3</v>
      </c>
      <c r="E26">
        <v>6.8</v>
      </c>
      <c r="F26">
        <v>1940</v>
      </c>
      <c r="G26">
        <v>8</v>
      </c>
      <c r="H26">
        <v>8</v>
      </c>
      <c r="J26" s="1" t="s">
        <v>53</v>
      </c>
      <c r="K26" s="1">
        <v>9236</v>
      </c>
      <c r="L26" s="1">
        <v>5946</v>
      </c>
      <c r="M26" s="1">
        <v>2053.5999999999995</v>
      </c>
      <c r="N26" s="1">
        <v>225.59999999999997</v>
      </c>
      <c r="O26" s="1">
        <v>64860</v>
      </c>
      <c r="P26" s="1">
        <v>206</v>
      </c>
      <c r="Q26" s="6">
        <v>375</v>
      </c>
    </row>
    <row r="27" spans="1:19" ht="15" thickBot="1" x14ac:dyDescent="0.35">
      <c r="A27" t="s">
        <v>35</v>
      </c>
      <c r="B27">
        <v>257</v>
      </c>
      <c r="C27">
        <v>160</v>
      </c>
      <c r="D27">
        <v>62.3</v>
      </c>
      <c r="E27">
        <v>6.9</v>
      </c>
      <c r="F27">
        <v>1768</v>
      </c>
      <c r="G27">
        <v>6</v>
      </c>
      <c r="H27">
        <v>16</v>
      </c>
      <c r="J27" s="2" t="s">
        <v>54</v>
      </c>
      <c r="K27" s="2">
        <v>32</v>
      </c>
      <c r="L27" s="2">
        <v>32</v>
      </c>
      <c r="M27" s="2">
        <v>32</v>
      </c>
      <c r="N27" s="2">
        <v>32</v>
      </c>
      <c r="O27" s="2">
        <v>32</v>
      </c>
      <c r="P27" s="2">
        <v>32</v>
      </c>
      <c r="Q27" s="2">
        <v>32</v>
      </c>
    </row>
    <row r="28" spans="1:19" x14ac:dyDescent="0.3">
      <c r="A28" t="s">
        <v>36</v>
      </c>
      <c r="B28">
        <v>314</v>
      </c>
      <c r="C28">
        <v>204</v>
      </c>
      <c r="D28">
        <v>65</v>
      </c>
      <c r="E28">
        <v>7.5</v>
      </c>
      <c r="F28">
        <v>2344</v>
      </c>
      <c r="G28">
        <v>10</v>
      </c>
      <c r="H28">
        <v>15</v>
      </c>
    </row>
    <row r="29" spans="1:19" x14ac:dyDescent="0.3">
      <c r="A29" t="s">
        <v>37</v>
      </c>
      <c r="B29">
        <v>284</v>
      </c>
      <c r="C29">
        <v>207</v>
      </c>
      <c r="D29">
        <v>72.900000000000006</v>
      </c>
      <c r="E29">
        <v>7.7</v>
      </c>
      <c r="F29">
        <v>2199</v>
      </c>
      <c r="G29">
        <v>5</v>
      </c>
      <c r="H29">
        <v>15</v>
      </c>
    </row>
    <row r="30" spans="1:19" x14ac:dyDescent="0.3">
      <c r="A30" t="s">
        <v>38</v>
      </c>
      <c r="B30">
        <v>295</v>
      </c>
      <c r="C30">
        <v>192</v>
      </c>
      <c r="D30">
        <v>65.099999999999994</v>
      </c>
      <c r="E30">
        <v>6</v>
      </c>
      <c r="F30">
        <v>1764</v>
      </c>
      <c r="G30">
        <v>10</v>
      </c>
      <c r="H30">
        <v>6</v>
      </c>
    </row>
    <row r="31" spans="1:19" x14ac:dyDescent="0.3">
      <c r="A31" t="s">
        <v>39</v>
      </c>
      <c r="B31">
        <v>259</v>
      </c>
      <c r="C31">
        <v>162</v>
      </c>
      <c r="D31">
        <v>62.6</v>
      </c>
      <c r="E31">
        <v>6.4</v>
      </c>
      <c r="F31">
        <v>1656</v>
      </c>
      <c r="G31">
        <v>8</v>
      </c>
      <c r="H31">
        <v>10</v>
      </c>
    </row>
    <row r="32" spans="1:19" x14ac:dyDescent="0.3">
      <c r="A32" t="s">
        <v>40</v>
      </c>
      <c r="B32">
        <v>176</v>
      </c>
      <c r="C32">
        <v>107</v>
      </c>
      <c r="D32">
        <v>60.8</v>
      </c>
      <c r="E32">
        <v>7</v>
      </c>
      <c r="F32">
        <v>1238</v>
      </c>
      <c r="G32">
        <v>4</v>
      </c>
      <c r="H32">
        <v>6</v>
      </c>
    </row>
    <row r="33" spans="1:8" x14ac:dyDescent="0.3">
      <c r="A33" t="s">
        <v>41</v>
      </c>
      <c r="B33">
        <v>307</v>
      </c>
      <c r="C33">
        <v>200</v>
      </c>
      <c r="D33">
        <v>65.2</v>
      </c>
      <c r="E33">
        <v>6.6</v>
      </c>
      <c r="F33">
        <v>2032</v>
      </c>
      <c r="G33">
        <v>6</v>
      </c>
      <c r="H33">
        <v>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C9C45-6CD3-49CC-8C1A-2B685B4BAD8B}">
  <dimension ref="A1:Z33"/>
  <sheetViews>
    <sheetView workbookViewId="0">
      <selection activeCell="G16" sqref="G16"/>
    </sheetView>
  </sheetViews>
  <sheetFormatPr defaultRowHeight="14.4" x14ac:dyDescent="0.3"/>
  <cols>
    <col min="8" max="8" width="8.88671875" customWidth="1"/>
  </cols>
  <sheetData>
    <row r="1" spans="1:26" ht="15" thickBot="1" x14ac:dyDescent="0.35">
      <c r="A1" t="s">
        <v>0</v>
      </c>
      <c r="B1" s="11" t="s">
        <v>1</v>
      </c>
      <c r="C1" s="11" t="s">
        <v>60</v>
      </c>
      <c r="D1" t="s">
        <v>61</v>
      </c>
      <c r="E1" t="s">
        <v>8</v>
      </c>
      <c r="F1" t="s">
        <v>9</v>
      </c>
      <c r="G1" t="s">
        <v>62</v>
      </c>
      <c r="H1" t="s">
        <v>63</v>
      </c>
      <c r="I1" t="s">
        <v>6</v>
      </c>
    </row>
    <row r="2" spans="1:26" x14ac:dyDescent="0.3">
      <c r="A2" t="s">
        <v>10</v>
      </c>
      <c r="B2">
        <v>212</v>
      </c>
      <c r="C2">
        <v>956</v>
      </c>
      <c r="D2">
        <v>4.5</v>
      </c>
      <c r="E2">
        <v>9</v>
      </c>
      <c r="F2">
        <v>2</v>
      </c>
      <c r="G2">
        <v>26.4</v>
      </c>
      <c r="H2">
        <v>6</v>
      </c>
      <c r="I2">
        <v>7</v>
      </c>
      <c r="K2" s="3"/>
      <c r="L2" s="5" t="s">
        <v>1</v>
      </c>
      <c r="M2" s="3" t="s">
        <v>60</v>
      </c>
      <c r="N2" s="3" t="s">
        <v>61</v>
      </c>
      <c r="O2" s="3" t="s">
        <v>8</v>
      </c>
      <c r="P2" s="3" t="s">
        <v>9</v>
      </c>
      <c r="Q2" s="3" t="s">
        <v>62</v>
      </c>
      <c r="R2" s="3" t="s">
        <v>63</v>
      </c>
      <c r="S2" s="3" t="s">
        <v>6</v>
      </c>
    </row>
    <row r="3" spans="1:26" x14ac:dyDescent="0.3">
      <c r="A3" t="s">
        <v>11</v>
      </c>
      <c r="B3">
        <v>325</v>
      </c>
      <c r="C3">
        <v>1759</v>
      </c>
      <c r="D3">
        <v>5.4</v>
      </c>
      <c r="E3">
        <v>11</v>
      </c>
      <c r="F3">
        <v>4</v>
      </c>
      <c r="G3">
        <v>27.7</v>
      </c>
      <c r="H3">
        <v>5</v>
      </c>
      <c r="I3">
        <v>10</v>
      </c>
      <c r="K3" s="1" t="s">
        <v>1</v>
      </c>
      <c r="L3" s="1">
        <v>1</v>
      </c>
      <c r="M3" s="1"/>
      <c r="N3" s="1"/>
      <c r="O3" s="1"/>
      <c r="P3" s="1"/>
      <c r="Q3" s="1"/>
      <c r="R3" s="1"/>
      <c r="S3" s="1"/>
    </row>
    <row r="4" spans="1:26" x14ac:dyDescent="0.3">
      <c r="A4" t="s">
        <v>12</v>
      </c>
      <c r="B4">
        <v>222</v>
      </c>
      <c r="C4">
        <v>889</v>
      </c>
      <c r="D4">
        <v>4</v>
      </c>
      <c r="E4">
        <v>6</v>
      </c>
      <c r="F4">
        <v>0</v>
      </c>
      <c r="G4">
        <v>26.6</v>
      </c>
      <c r="H4">
        <v>0</v>
      </c>
      <c r="I4">
        <v>10</v>
      </c>
      <c r="K4" s="1" t="s">
        <v>60</v>
      </c>
      <c r="L4" s="1">
        <v>0.92217431218856816</v>
      </c>
      <c r="M4" s="1">
        <v>1</v>
      </c>
      <c r="N4" s="1"/>
      <c r="O4" s="1"/>
      <c r="P4" s="1"/>
      <c r="Q4" s="1"/>
      <c r="R4" s="1"/>
      <c r="S4" s="1"/>
    </row>
    <row r="5" spans="1:26" x14ac:dyDescent="0.3">
      <c r="A5" t="s">
        <v>13</v>
      </c>
      <c r="B5">
        <v>195</v>
      </c>
      <c r="C5">
        <v>994</v>
      </c>
      <c r="D5">
        <v>5.0999999999999996</v>
      </c>
      <c r="E5">
        <v>9</v>
      </c>
      <c r="F5">
        <v>1</v>
      </c>
      <c r="G5">
        <v>29.7</v>
      </c>
      <c r="H5">
        <v>6</v>
      </c>
      <c r="I5">
        <v>6</v>
      </c>
      <c r="K5" s="1" t="s">
        <v>61</v>
      </c>
      <c r="L5" s="1">
        <v>0.5436009630233184</v>
      </c>
      <c r="M5" s="1">
        <v>0.81731544592244731</v>
      </c>
      <c r="N5" s="1">
        <v>1</v>
      </c>
      <c r="O5" s="1"/>
      <c r="P5" s="1"/>
      <c r="Q5" s="1"/>
      <c r="R5" s="1"/>
      <c r="S5" s="1"/>
    </row>
    <row r="6" spans="1:26" x14ac:dyDescent="0.3">
      <c r="A6" t="s">
        <v>14</v>
      </c>
      <c r="B6">
        <v>211</v>
      </c>
      <c r="C6">
        <v>867</v>
      </c>
      <c r="D6">
        <v>4.0999999999999996</v>
      </c>
      <c r="E6">
        <v>0</v>
      </c>
      <c r="F6">
        <v>0</v>
      </c>
      <c r="G6">
        <v>20.399999999999999</v>
      </c>
      <c r="H6">
        <v>4</v>
      </c>
      <c r="I6">
        <v>5</v>
      </c>
      <c r="K6" s="1" t="s">
        <v>8</v>
      </c>
      <c r="L6" s="1">
        <v>0.64815258705055567</v>
      </c>
      <c r="M6" s="1">
        <v>0.78986872205676584</v>
      </c>
      <c r="N6" s="1">
        <v>0.77650759664215452</v>
      </c>
      <c r="O6" s="1">
        <v>1</v>
      </c>
      <c r="P6" s="1"/>
      <c r="Q6" s="1"/>
      <c r="R6" s="1"/>
      <c r="S6" s="1"/>
    </row>
    <row r="7" spans="1:26" x14ac:dyDescent="0.3">
      <c r="A7" t="s">
        <v>15</v>
      </c>
      <c r="B7">
        <v>266</v>
      </c>
      <c r="C7">
        <v>1317</v>
      </c>
      <c r="D7">
        <v>5</v>
      </c>
      <c r="E7">
        <v>13</v>
      </c>
      <c r="F7">
        <v>1</v>
      </c>
      <c r="G7">
        <v>29.7</v>
      </c>
      <c r="H7">
        <v>0</v>
      </c>
      <c r="I7">
        <v>15</v>
      </c>
      <c r="K7" s="1" t="s">
        <v>9</v>
      </c>
      <c r="L7" s="1">
        <v>0.50977345237460436</v>
      </c>
      <c r="M7" s="1">
        <v>0.66790057470153208</v>
      </c>
      <c r="N7" s="1">
        <v>0.68170723093127961</v>
      </c>
      <c r="O7" s="1">
        <v>0.61417339926862768</v>
      </c>
      <c r="P7" s="1">
        <v>1</v>
      </c>
      <c r="Q7" s="1"/>
      <c r="R7" s="1"/>
      <c r="S7" s="1"/>
    </row>
    <row r="8" spans="1:26" x14ac:dyDescent="0.3">
      <c r="A8" t="s">
        <v>16</v>
      </c>
      <c r="B8">
        <v>183</v>
      </c>
      <c r="C8">
        <v>546</v>
      </c>
      <c r="D8">
        <v>3</v>
      </c>
      <c r="E8">
        <v>0</v>
      </c>
      <c r="F8">
        <v>0</v>
      </c>
      <c r="G8">
        <v>19.100000000000001</v>
      </c>
      <c r="H8">
        <v>2</v>
      </c>
      <c r="I8">
        <v>3</v>
      </c>
      <c r="K8" s="1" t="s">
        <v>62</v>
      </c>
      <c r="L8" s="1">
        <v>0.41847632173671134</v>
      </c>
      <c r="M8" s="1">
        <v>0.63312632838264726</v>
      </c>
      <c r="N8" s="1">
        <v>0.78742581389329502</v>
      </c>
      <c r="O8" s="1">
        <v>0.61642706062681718</v>
      </c>
      <c r="P8" s="1">
        <v>0.32366696649515597</v>
      </c>
      <c r="Q8" s="1">
        <v>1</v>
      </c>
      <c r="R8" s="1"/>
      <c r="S8" s="1"/>
    </row>
    <row r="9" spans="1:26" x14ac:dyDescent="0.3">
      <c r="A9" t="s">
        <v>17</v>
      </c>
      <c r="B9">
        <v>234</v>
      </c>
      <c r="C9">
        <v>1053</v>
      </c>
      <c r="D9">
        <v>4.5</v>
      </c>
      <c r="E9">
        <v>5</v>
      </c>
      <c r="F9">
        <v>2</v>
      </c>
      <c r="G9">
        <v>27.4</v>
      </c>
      <c r="H9">
        <v>6</v>
      </c>
      <c r="I9">
        <v>7</v>
      </c>
      <c r="K9" s="1" t="s">
        <v>63</v>
      </c>
      <c r="L9" s="1">
        <v>0.2602597113872655</v>
      </c>
      <c r="M9" s="1">
        <v>0.29252651986812822</v>
      </c>
      <c r="N9" s="1">
        <v>0.26041261123561688</v>
      </c>
      <c r="O9" s="1">
        <v>0.18321198724436283</v>
      </c>
      <c r="P9" s="1">
        <v>0.28055564065186755</v>
      </c>
      <c r="Q9" s="1">
        <v>0.2338983257515222</v>
      </c>
      <c r="R9" s="1">
        <v>1</v>
      </c>
      <c r="S9" s="1"/>
    </row>
    <row r="10" spans="1:26" ht="15" thickBot="1" x14ac:dyDescent="0.35">
      <c r="A10" t="s">
        <v>18</v>
      </c>
      <c r="B10">
        <v>191</v>
      </c>
      <c r="C10">
        <v>713</v>
      </c>
      <c r="D10">
        <v>3.7</v>
      </c>
      <c r="E10">
        <v>3</v>
      </c>
      <c r="F10">
        <v>1</v>
      </c>
      <c r="G10">
        <v>20.399999999999999</v>
      </c>
      <c r="H10">
        <v>2</v>
      </c>
      <c r="I10">
        <v>7</v>
      </c>
      <c r="K10" s="7" t="s">
        <v>6</v>
      </c>
      <c r="L10" s="7">
        <v>0.61173704585446587</v>
      </c>
      <c r="M10" s="2">
        <v>0.60911689407482583</v>
      </c>
      <c r="N10" s="2">
        <v>0.46265955825811012</v>
      </c>
      <c r="O10" s="2">
        <v>0.59492404120424447</v>
      </c>
      <c r="P10" s="2">
        <v>0.44361634316939758</v>
      </c>
      <c r="Q10" s="2">
        <v>0.35843565749446099</v>
      </c>
      <c r="R10" s="2">
        <v>-0.12139809669351309</v>
      </c>
      <c r="S10" s="2">
        <v>1</v>
      </c>
    </row>
    <row r="11" spans="1:26" x14ac:dyDescent="0.3">
      <c r="A11" t="s">
        <v>19</v>
      </c>
      <c r="B11">
        <v>186</v>
      </c>
      <c r="C11">
        <v>828</v>
      </c>
      <c r="D11">
        <v>4.4000000000000004</v>
      </c>
      <c r="E11">
        <v>6</v>
      </c>
      <c r="F11">
        <v>1</v>
      </c>
      <c r="G11">
        <v>23.1</v>
      </c>
      <c r="H11">
        <v>3</v>
      </c>
      <c r="I11">
        <v>8</v>
      </c>
    </row>
    <row r="12" spans="1:26" ht="15" thickBot="1" x14ac:dyDescent="0.35">
      <c r="A12" t="s">
        <v>20</v>
      </c>
      <c r="B12">
        <v>211</v>
      </c>
      <c r="C12">
        <v>780</v>
      </c>
      <c r="D12">
        <v>3.7</v>
      </c>
      <c r="E12">
        <v>4</v>
      </c>
      <c r="F12">
        <v>0</v>
      </c>
      <c r="G12">
        <v>20.8</v>
      </c>
      <c r="H12">
        <v>4</v>
      </c>
      <c r="I12">
        <v>3</v>
      </c>
    </row>
    <row r="13" spans="1:26" x14ac:dyDescent="0.3">
      <c r="A13" t="s">
        <v>21</v>
      </c>
      <c r="B13">
        <v>239</v>
      </c>
      <c r="C13">
        <v>972</v>
      </c>
      <c r="D13">
        <v>4.0999999999999996</v>
      </c>
      <c r="E13">
        <v>6</v>
      </c>
      <c r="F13">
        <v>0</v>
      </c>
      <c r="G13">
        <v>23.4</v>
      </c>
      <c r="H13">
        <v>4</v>
      </c>
      <c r="I13">
        <v>4</v>
      </c>
      <c r="K13" s="3"/>
      <c r="L13" s="3" t="s">
        <v>1</v>
      </c>
      <c r="M13" s="3" t="s">
        <v>60</v>
      </c>
      <c r="N13" s="3" t="s">
        <v>61</v>
      </c>
      <c r="O13" s="3" t="s">
        <v>8</v>
      </c>
      <c r="P13" s="3" t="s">
        <v>9</v>
      </c>
      <c r="Q13" s="3" t="s">
        <v>62</v>
      </c>
      <c r="R13" s="3" t="s">
        <v>63</v>
      </c>
      <c r="S13" s="3" t="s">
        <v>6</v>
      </c>
    </row>
    <row r="14" spans="1:26" x14ac:dyDescent="0.3">
      <c r="A14" t="s">
        <v>22</v>
      </c>
      <c r="B14">
        <v>225</v>
      </c>
      <c r="C14">
        <v>1052</v>
      </c>
      <c r="D14">
        <v>4.7</v>
      </c>
      <c r="E14">
        <v>7</v>
      </c>
      <c r="F14">
        <v>3</v>
      </c>
      <c r="G14">
        <v>23.6</v>
      </c>
      <c r="H14">
        <v>0</v>
      </c>
      <c r="I14">
        <v>10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t="s">
        <v>23</v>
      </c>
      <c r="B15">
        <v>202</v>
      </c>
      <c r="C15">
        <v>782</v>
      </c>
      <c r="D15">
        <v>3.9</v>
      </c>
      <c r="E15">
        <v>5</v>
      </c>
      <c r="F15">
        <v>0</v>
      </c>
      <c r="G15">
        <v>21.8</v>
      </c>
      <c r="H15">
        <v>1</v>
      </c>
      <c r="I15">
        <v>6</v>
      </c>
      <c r="K15" s="1" t="s">
        <v>43</v>
      </c>
      <c r="L15" s="1">
        <v>228.375</v>
      </c>
      <c r="M15" s="1">
        <v>1037.65625</v>
      </c>
      <c r="N15" s="1">
        <v>4.4875000000000007</v>
      </c>
      <c r="O15" s="1">
        <v>6.25</v>
      </c>
      <c r="P15" s="1">
        <v>1.46875</v>
      </c>
      <c r="Q15" s="1">
        <v>24.943749999999998</v>
      </c>
      <c r="R15" s="1">
        <v>2.9375</v>
      </c>
      <c r="S15" s="1">
        <v>8.03125</v>
      </c>
    </row>
    <row r="16" spans="1:26" x14ac:dyDescent="0.3">
      <c r="A16" t="s">
        <v>24</v>
      </c>
      <c r="B16">
        <v>276</v>
      </c>
      <c r="C16">
        <v>1190</v>
      </c>
      <c r="D16">
        <v>4.3</v>
      </c>
      <c r="E16">
        <v>6</v>
      </c>
      <c r="F16">
        <v>0</v>
      </c>
      <c r="G16">
        <v>27.5</v>
      </c>
      <c r="H16">
        <v>4</v>
      </c>
      <c r="I16">
        <v>16</v>
      </c>
      <c r="K16" s="1" t="s">
        <v>42</v>
      </c>
      <c r="L16" s="1">
        <v>6.9970832056719718</v>
      </c>
      <c r="M16" s="1">
        <v>49.427990335220272</v>
      </c>
      <c r="N16" s="1">
        <v>0.10642182501117645</v>
      </c>
      <c r="O16" s="1">
        <v>0.61237243569579447</v>
      </c>
      <c r="P16" s="1">
        <v>0.24993698802672437</v>
      </c>
      <c r="Q16" s="1">
        <v>0.62983512787590545</v>
      </c>
      <c r="R16" s="1">
        <v>0.30099800395865878</v>
      </c>
      <c r="S16" s="1">
        <v>0.57761393059947974</v>
      </c>
    </row>
    <row r="17" spans="1:19" x14ac:dyDescent="0.3">
      <c r="A17" t="s">
        <v>25</v>
      </c>
      <c r="B17">
        <v>328</v>
      </c>
      <c r="C17">
        <v>1604</v>
      </c>
      <c r="D17">
        <v>4.9000000000000004</v>
      </c>
      <c r="E17">
        <v>10</v>
      </c>
      <c r="F17">
        <v>3</v>
      </c>
      <c r="G17">
        <v>26.8</v>
      </c>
      <c r="H17">
        <v>5</v>
      </c>
      <c r="I17">
        <v>11</v>
      </c>
      <c r="K17" s="1" t="s">
        <v>44</v>
      </c>
      <c r="L17" s="1">
        <v>224.5</v>
      </c>
      <c r="M17" s="1">
        <v>1048</v>
      </c>
      <c r="N17" s="1">
        <v>4.55</v>
      </c>
      <c r="O17" s="1">
        <v>6</v>
      </c>
      <c r="P17" s="1">
        <v>1</v>
      </c>
      <c r="Q17" s="1">
        <v>25.8</v>
      </c>
      <c r="R17" s="1">
        <v>3</v>
      </c>
      <c r="S17" s="1">
        <v>9</v>
      </c>
    </row>
    <row r="18" spans="1:19" x14ac:dyDescent="0.3">
      <c r="A18" t="s">
        <v>26</v>
      </c>
      <c r="B18">
        <v>263</v>
      </c>
      <c r="C18">
        <v>1292</v>
      </c>
      <c r="D18">
        <v>4.9000000000000004</v>
      </c>
      <c r="E18">
        <v>8</v>
      </c>
      <c r="F18">
        <v>2</v>
      </c>
      <c r="G18">
        <v>27.8</v>
      </c>
      <c r="H18">
        <v>2</v>
      </c>
      <c r="I18">
        <v>10</v>
      </c>
      <c r="K18" s="1" t="s">
        <v>45</v>
      </c>
      <c r="L18" s="1">
        <v>211</v>
      </c>
      <c r="M18" s="1" t="e">
        <v>#N/A</v>
      </c>
      <c r="N18" s="1">
        <v>5.0999999999999996</v>
      </c>
      <c r="O18" s="1">
        <v>6</v>
      </c>
      <c r="P18" s="1">
        <v>0</v>
      </c>
      <c r="Q18" s="1">
        <v>27.7</v>
      </c>
      <c r="R18" s="1">
        <v>4</v>
      </c>
      <c r="S18" s="1">
        <v>10</v>
      </c>
    </row>
    <row r="19" spans="1:19" x14ac:dyDescent="0.3">
      <c r="A19" t="s">
        <v>27</v>
      </c>
      <c r="B19">
        <v>259</v>
      </c>
      <c r="C19">
        <v>1321</v>
      </c>
      <c r="D19">
        <v>5.0999999999999996</v>
      </c>
      <c r="E19">
        <v>12</v>
      </c>
      <c r="F19">
        <v>5</v>
      </c>
      <c r="G19">
        <v>27.4</v>
      </c>
      <c r="H19">
        <v>4</v>
      </c>
      <c r="I19">
        <v>11</v>
      </c>
      <c r="K19" s="1" t="s">
        <v>46</v>
      </c>
      <c r="L19" s="1">
        <v>39.581479866057265</v>
      </c>
      <c r="M19" s="1">
        <v>279.60693717165913</v>
      </c>
      <c r="N19" s="1">
        <v>0.60201275305320801</v>
      </c>
      <c r="O19" s="1">
        <v>3.4641016151377544</v>
      </c>
      <c r="P19" s="1">
        <v>1.413857112824302</v>
      </c>
      <c r="Q19" s="1">
        <v>3.5628855196043925</v>
      </c>
      <c r="R19" s="1">
        <v>1.7027018377822634</v>
      </c>
      <c r="S19" s="1">
        <v>3.2674778178776638</v>
      </c>
    </row>
    <row r="20" spans="1:19" x14ac:dyDescent="0.3">
      <c r="A20" t="s">
        <v>28</v>
      </c>
      <c r="B20">
        <v>225</v>
      </c>
      <c r="C20">
        <v>1044</v>
      </c>
      <c r="D20">
        <v>4.5999999999999996</v>
      </c>
      <c r="E20">
        <v>8</v>
      </c>
      <c r="F20">
        <v>1</v>
      </c>
      <c r="G20">
        <v>21.3</v>
      </c>
      <c r="H20">
        <v>1</v>
      </c>
      <c r="I20">
        <v>10</v>
      </c>
      <c r="K20" s="1" t="s">
        <v>47</v>
      </c>
      <c r="L20" s="1">
        <v>1566.6935483870968</v>
      </c>
      <c r="M20" s="1">
        <v>78180.039314516136</v>
      </c>
      <c r="N20" s="1">
        <v>0.3624193548387028</v>
      </c>
      <c r="O20" s="1">
        <v>12</v>
      </c>
      <c r="P20" s="1">
        <v>1.998991935483871</v>
      </c>
      <c r="Q20" s="1">
        <v>12.694153225806662</v>
      </c>
      <c r="R20" s="1">
        <v>2.899193548387097</v>
      </c>
      <c r="S20" s="1">
        <v>10.67641129032258</v>
      </c>
    </row>
    <row r="21" spans="1:19" x14ac:dyDescent="0.3">
      <c r="A21" t="s">
        <v>29</v>
      </c>
      <c r="B21">
        <v>214</v>
      </c>
      <c r="C21">
        <v>1073</v>
      </c>
      <c r="D21">
        <v>5</v>
      </c>
      <c r="E21">
        <v>6</v>
      </c>
      <c r="F21">
        <v>4</v>
      </c>
      <c r="G21">
        <v>23.4</v>
      </c>
      <c r="H21">
        <v>2</v>
      </c>
      <c r="I21">
        <v>9</v>
      </c>
      <c r="K21" s="1" t="s">
        <v>48</v>
      </c>
      <c r="L21" s="1">
        <v>0.50470665233215417</v>
      </c>
      <c r="M21" s="1">
        <v>0.49534079316234081</v>
      </c>
      <c r="N21" s="1">
        <v>7.8372880561385028E-2</v>
      </c>
      <c r="O21" s="1">
        <v>-0.46152206154986875</v>
      </c>
      <c r="P21" s="1">
        <v>-0.25217468099062357</v>
      </c>
      <c r="Q21" s="1">
        <v>-0.52764543098933769</v>
      </c>
      <c r="R21" s="1">
        <v>-0.60215296705167587</v>
      </c>
      <c r="S21" s="1">
        <v>9.7915299754966156E-2</v>
      </c>
    </row>
    <row r="22" spans="1:19" x14ac:dyDescent="0.3">
      <c r="A22" t="s">
        <v>30</v>
      </c>
      <c r="B22">
        <v>224</v>
      </c>
      <c r="C22">
        <v>1086</v>
      </c>
      <c r="D22">
        <v>4.8</v>
      </c>
      <c r="E22">
        <v>5</v>
      </c>
      <c r="F22">
        <v>0</v>
      </c>
      <c r="G22">
        <v>27.7</v>
      </c>
      <c r="H22">
        <v>2</v>
      </c>
      <c r="I22">
        <v>3</v>
      </c>
      <c r="K22" s="1" t="s">
        <v>49</v>
      </c>
      <c r="L22" s="6">
        <v>0.79760836348408015</v>
      </c>
      <c r="M22" s="6">
        <v>0.5818429252033992</v>
      </c>
      <c r="N22" s="6">
        <v>-0.57572777130772446</v>
      </c>
      <c r="O22" s="1">
        <v>-6.2080674106411646E-3</v>
      </c>
      <c r="P22" s="6">
        <v>0.76164220760356427</v>
      </c>
      <c r="Q22" s="1">
        <v>-5.8963822499476008E-2</v>
      </c>
      <c r="R22" s="1">
        <v>6.175246530436939E-2</v>
      </c>
      <c r="S22" s="1">
        <v>0.26036632619196515</v>
      </c>
    </row>
    <row r="23" spans="1:19" x14ac:dyDescent="0.3">
      <c r="A23" t="s">
        <v>31</v>
      </c>
      <c r="B23">
        <v>252</v>
      </c>
      <c r="C23">
        <v>1180</v>
      </c>
      <c r="D23">
        <v>4.7</v>
      </c>
      <c r="E23">
        <v>6</v>
      </c>
      <c r="F23">
        <v>3</v>
      </c>
      <c r="G23">
        <v>23.8</v>
      </c>
      <c r="H23">
        <v>4</v>
      </c>
      <c r="I23">
        <v>10</v>
      </c>
      <c r="K23" s="1" t="s">
        <v>50</v>
      </c>
      <c r="L23" s="1">
        <v>157</v>
      </c>
      <c r="M23" s="1">
        <v>1213</v>
      </c>
      <c r="N23" s="1">
        <v>2.5</v>
      </c>
      <c r="O23" s="1">
        <v>13</v>
      </c>
      <c r="P23" s="1">
        <v>5</v>
      </c>
      <c r="Q23" s="1">
        <v>15</v>
      </c>
      <c r="R23" s="1">
        <v>6</v>
      </c>
      <c r="S23" s="1">
        <v>13</v>
      </c>
    </row>
    <row r="24" spans="1:19" x14ac:dyDescent="0.3">
      <c r="A24" t="s">
        <v>32</v>
      </c>
      <c r="B24">
        <v>259</v>
      </c>
      <c r="C24">
        <v>1055</v>
      </c>
      <c r="D24">
        <v>4.0999999999999996</v>
      </c>
      <c r="E24">
        <v>4</v>
      </c>
      <c r="F24">
        <v>1</v>
      </c>
      <c r="G24">
        <v>22.8</v>
      </c>
      <c r="H24">
        <v>2</v>
      </c>
      <c r="I24">
        <v>9</v>
      </c>
      <c r="K24" s="1" t="s">
        <v>51</v>
      </c>
      <c r="L24" s="1">
        <v>171</v>
      </c>
      <c r="M24" s="1">
        <v>546</v>
      </c>
      <c r="N24" s="1">
        <v>3</v>
      </c>
      <c r="O24" s="1">
        <v>0</v>
      </c>
      <c r="P24" s="1">
        <v>0</v>
      </c>
      <c r="Q24" s="1">
        <v>17.5</v>
      </c>
      <c r="R24" s="1">
        <v>0</v>
      </c>
      <c r="S24" s="1">
        <v>3</v>
      </c>
    </row>
    <row r="25" spans="1:19" x14ac:dyDescent="0.3">
      <c r="A25" t="s">
        <v>33</v>
      </c>
      <c r="B25">
        <v>174</v>
      </c>
      <c r="C25">
        <v>882</v>
      </c>
      <c r="D25">
        <v>5.0999999999999996</v>
      </c>
      <c r="E25">
        <v>5</v>
      </c>
      <c r="F25">
        <v>1</v>
      </c>
      <c r="G25">
        <v>30.5</v>
      </c>
      <c r="H25">
        <v>3</v>
      </c>
      <c r="I25">
        <v>6</v>
      </c>
      <c r="K25" s="1" t="s">
        <v>52</v>
      </c>
      <c r="L25" s="1">
        <v>328</v>
      </c>
      <c r="M25" s="1">
        <v>1759</v>
      </c>
      <c r="N25" s="1">
        <v>5.5</v>
      </c>
      <c r="O25" s="1">
        <v>13</v>
      </c>
      <c r="P25" s="1">
        <v>5</v>
      </c>
      <c r="Q25" s="1">
        <v>32.5</v>
      </c>
      <c r="R25" s="1">
        <v>6</v>
      </c>
      <c r="S25" s="1">
        <v>16</v>
      </c>
    </row>
    <row r="26" spans="1:19" x14ac:dyDescent="0.3">
      <c r="A26" t="s">
        <v>34</v>
      </c>
      <c r="B26">
        <v>171</v>
      </c>
      <c r="C26">
        <v>547</v>
      </c>
      <c r="D26">
        <v>3.2</v>
      </c>
      <c r="E26">
        <v>2</v>
      </c>
      <c r="F26">
        <v>0</v>
      </c>
      <c r="G26">
        <v>17.5</v>
      </c>
      <c r="H26">
        <v>2</v>
      </c>
      <c r="I26">
        <v>6</v>
      </c>
      <c r="K26" s="1" t="s">
        <v>53</v>
      </c>
      <c r="L26" s="1">
        <v>7308</v>
      </c>
      <c r="M26" s="1">
        <v>33205</v>
      </c>
      <c r="N26" s="1">
        <v>143.60000000000002</v>
      </c>
      <c r="O26" s="1">
        <v>200</v>
      </c>
      <c r="P26" s="1">
        <v>47</v>
      </c>
      <c r="Q26" s="1">
        <v>798.19999999999993</v>
      </c>
      <c r="R26" s="1">
        <v>94</v>
      </c>
      <c r="S26" s="1">
        <v>257</v>
      </c>
    </row>
    <row r="27" spans="1:19" ht="15" thickBot="1" x14ac:dyDescent="0.35">
      <c r="A27" t="s">
        <v>35</v>
      </c>
      <c r="B27">
        <v>274</v>
      </c>
      <c r="C27">
        <v>1513</v>
      </c>
      <c r="D27">
        <v>5.5</v>
      </c>
      <c r="E27">
        <v>11</v>
      </c>
      <c r="F27">
        <v>2</v>
      </c>
      <c r="G27">
        <v>32.5</v>
      </c>
      <c r="H27">
        <v>3</v>
      </c>
      <c r="I27">
        <v>9</v>
      </c>
      <c r="K27" s="2" t="s">
        <v>54</v>
      </c>
      <c r="L27" s="2">
        <v>32</v>
      </c>
      <c r="M27" s="2">
        <v>32</v>
      </c>
      <c r="N27" s="2">
        <v>32</v>
      </c>
      <c r="O27" s="2">
        <v>32</v>
      </c>
      <c r="P27" s="2">
        <v>32</v>
      </c>
      <c r="Q27" s="2">
        <v>32</v>
      </c>
      <c r="R27" s="2">
        <v>32</v>
      </c>
      <c r="S27" s="2">
        <v>32</v>
      </c>
    </row>
    <row r="28" spans="1:19" x14ac:dyDescent="0.3">
      <c r="A28" t="s">
        <v>36</v>
      </c>
      <c r="B28">
        <v>239</v>
      </c>
      <c r="C28">
        <v>1178</v>
      </c>
      <c r="D28">
        <v>4.9000000000000004</v>
      </c>
      <c r="E28">
        <v>6</v>
      </c>
      <c r="F28">
        <v>3</v>
      </c>
      <c r="G28">
        <v>26.8</v>
      </c>
      <c r="H28">
        <v>4</v>
      </c>
      <c r="I28">
        <v>9</v>
      </c>
    </row>
    <row r="29" spans="1:19" x14ac:dyDescent="0.3">
      <c r="A29" t="s">
        <v>37</v>
      </c>
      <c r="B29">
        <v>233</v>
      </c>
      <c r="C29">
        <v>1204</v>
      </c>
      <c r="D29">
        <v>5.2</v>
      </c>
      <c r="E29">
        <v>11</v>
      </c>
      <c r="F29">
        <v>3</v>
      </c>
      <c r="G29">
        <v>26.2</v>
      </c>
      <c r="H29">
        <v>4</v>
      </c>
      <c r="I29">
        <v>10</v>
      </c>
    </row>
    <row r="30" spans="1:19" x14ac:dyDescent="0.3">
      <c r="A30" t="s">
        <v>38</v>
      </c>
      <c r="B30">
        <v>190</v>
      </c>
      <c r="C30">
        <v>759</v>
      </c>
      <c r="D30">
        <v>4</v>
      </c>
      <c r="E30">
        <v>0</v>
      </c>
      <c r="F30">
        <v>0</v>
      </c>
      <c r="G30">
        <v>23.2</v>
      </c>
      <c r="H30">
        <v>3</v>
      </c>
      <c r="I30">
        <v>4</v>
      </c>
    </row>
    <row r="31" spans="1:19" x14ac:dyDescent="0.3">
      <c r="A31" t="s">
        <v>39</v>
      </c>
      <c r="B31">
        <v>188</v>
      </c>
      <c r="C31">
        <v>815</v>
      </c>
      <c r="D31">
        <v>4.3</v>
      </c>
      <c r="E31">
        <v>5</v>
      </c>
      <c r="F31">
        <v>1</v>
      </c>
      <c r="G31">
        <v>26.1</v>
      </c>
      <c r="H31">
        <v>2</v>
      </c>
      <c r="I31">
        <v>3</v>
      </c>
    </row>
    <row r="32" spans="1:19" x14ac:dyDescent="0.3">
      <c r="A32" t="s">
        <v>40</v>
      </c>
      <c r="B32">
        <v>249</v>
      </c>
      <c r="C32">
        <v>1138</v>
      </c>
      <c r="D32">
        <v>4.5999999999999996</v>
      </c>
      <c r="E32">
        <v>9</v>
      </c>
      <c r="F32">
        <v>2</v>
      </c>
      <c r="G32">
        <v>21.3</v>
      </c>
      <c r="H32">
        <v>3</v>
      </c>
      <c r="I32">
        <v>10</v>
      </c>
    </row>
    <row r="33" spans="1:9" x14ac:dyDescent="0.3">
      <c r="A33" t="s">
        <v>41</v>
      </c>
      <c r="B33">
        <v>188</v>
      </c>
      <c r="C33">
        <v>816</v>
      </c>
      <c r="D33">
        <v>4.3</v>
      </c>
      <c r="E33">
        <v>2</v>
      </c>
      <c r="F33">
        <v>1</v>
      </c>
      <c r="G33">
        <v>25.5</v>
      </c>
      <c r="H33">
        <v>1</v>
      </c>
      <c r="I33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556A-4E90-4743-AF78-758ADFA9BFF4}">
  <dimension ref="A1:E33"/>
  <sheetViews>
    <sheetView workbookViewId="0">
      <selection activeCell="F3" sqref="F3"/>
    </sheetView>
  </sheetViews>
  <sheetFormatPr defaultRowHeight="14.4" x14ac:dyDescent="0.3"/>
  <sheetData>
    <row r="1" spans="1:5" x14ac:dyDescent="0.3">
      <c r="A1" t="s">
        <v>0</v>
      </c>
      <c r="B1" t="s">
        <v>64</v>
      </c>
      <c r="C1" t="s">
        <v>65</v>
      </c>
      <c r="D1" s="11" t="s">
        <v>66</v>
      </c>
      <c r="E1" s="12" t="s">
        <v>67</v>
      </c>
    </row>
    <row r="2" spans="1:5" x14ac:dyDescent="0.3">
      <c r="A2" t="s">
        <v>10</v>
      </c>
      <c r="B2">
        <v>7</v>
      </c>
      <c r="C2">
        <v>12</v>
      </c>
      <c r="D2">
        <v>21</v>
      </c>
      <c r="E2">
        <v>0</v>
      </c>
    </row>
    <row r="3" spans="1:5" x14ac:dyDescent="0.3">
      <c r="A3" t="s">
        <v>11</v>
      </c>
      <c r="B3">
        <v>10</v>
      </c>
      <c r="C3">
        <v>10</v>
      </c>
      <c r="D3">
        <v>20</v>
      </c>
      <c r="E3">
        <v>1</v>
      </c>
    </row>
    <row r="4" spans="1:5" x14ac:dyDescent="0.3">
      <c r="A4" t="s">
        <v>12</v>
      </c>
      <c r="B4">
        <v>10</v>
      </c>
      <c r="C4">
        <v>18</v>
      </c>
      <c r="D4">
        <v>28</v>
      </c>
      <c r="E4">
        <v>2</v>
      </c>
    </row>
    <row r="5" spans="1:5" x14ac:dyDescent="0.3">
      <c r="A5" t="s">
        <v>13</v>
      </c>
      <c r="B5">
        <v>6</v>
      </c>
      <c r="C5">
        <v>19</v>
      </c>
      <c r="D5">
        <v>26</v>
      </c>
      <c r="E5">
        <v>0</v>
      </c>
    </row>
    <row r="6" spans="1:5" x14ac:dyDescent="0.3">
      <c r="A6" t="s">
        <v>14</v>
      </c>
      <c r="B6">
        <v>5</v>
      </c>
      <c r="C6">
        <v>6</v>
      </c>
      <c r="D6">
        <v>11</v>
      </c>
      <c r="E6">
        <v>0</v>
      </c>
    </row>
    <row r="7" spans="1:5" x14ac:dyDescent="0.3">
      <c r="A7" t="s">
        <v>15</v>
      </c>
      <c r="B7">
        <v>15</v>
      </c>
      <c r="C7">
        <v>7</v>
      </c>
      <c r="D7">
        <v>22</v>
      </c>
      <c r="E7">
        <v>1</v>
      </c>
    </row>
    <row r="8" spans="1:5" x14ac:dyDescent="0.3">
      <c r="A8" t="s">
        <v>16</v>
      </c>
      <c r="B8">
        <v>3</v>
      </c>
      <c r="C8">
        <v>10</v>
      </c>
      <c r="D8">
        <v>14</v>
      </c>
      <c r="E8">
        <v>1</v>
      </c>
    </row>
    <row r="9" spans="1:5" x14ac:dyDescent="0.3">
      <c r="A9" t="s">
        <v>17</v>
      </c>
      <c r="B9">
        <v>7</v>
      </c>
      <c r="C9">
        <v>12</v>
      </c>
      <c r="D9">
        <v>22</v>
      </c>
      <c r="E9">
        <v>5</v>
      </c>
    </row>
    <row r="10" spans="1:5" x14ac:dyDescent="0.3">
      <c r="A10" t="s">
        <v>18</v>
      </c>
      <c r="B10">
        <v>7</v>
      </c>
      <c r="C10">
        <v>13</v>
      </c>
      <c r="D10">
        <v>20</v>
      </c>
      <c r="E10">
        <v>0</v>
      </c>
    </row>
    <row r="11" spans="1:5" x14ac:dyDescent="0.3">
      <c r="A11" t="s">
        <v>19</v>
      </c>
      <c r="B11">
        <v>8</v>
      </c>
      <c r="C11">
        <v>21</v>
      </c>
      <c r="D11">
        <v>30</v>
      </c>
      <c r="E11">
        <v>2</v>
      </c>
    </row>
    <row r="12" spans="1:5" x14ac:dyDescent="0.3">
      <c r="A12" t="s">
        <v>20</v>
      </c>
      <c r="B12">
        <v>3</v>
      </c>
      <c r="C12">
        <v>9</v>
      </c>
      <c r="D12">
        <v>12</v>
      </c>
      <c r="E12">
        <v>1</v>
      </c>
    </row>
    <row r="13" spans="1:5" x14ac:dyDescent="0.3">
      <c r="A13" t="s">
        <v>21</v>
      </c>
      <c r="B13">
        <v>4</v>
      </c>
      <c r="C13">
        <v>15</v>
      </c>
      <c r="D13">
        <v>19</v>
      </c>
      <c r="E13">
        <v>2</v>
      </c>
    </row>
    <row r="14" spans="1:5" x14ac:dyDescent="0.3">
      <c r="A14" t="s">
        <v>22</v>
      </c>
      <c r="B14">
        <v>10</v>
      </c>
      <c r="C14">
        <v>8</v>
      </c>
      <c r="D14">
        <v>18</v>
      </c>
      <c r="E14">
        <v>0</v>
      </c>
    </row>
    <row r="15" spans="1:5" x14ac:dyDescent="0.3">
      <c r="A15" t="s">
        <v>23</v>
      </c>
      <c r="B15">
        <v>6</v>
      </c>
      <c r="C15">
        <v>18</v>
      </c>
      <c r="D15">
        <v>25</v>
      </c>
      <c r="E15">
        <v>0</v>
      </c>
    </row>
    <row r="16" spans="1:5" x14ac:dyDescent="0.3">
      <c r="A16" t="s">
        <v>24</v>
      </c>
      <c r="B16">
        <v>16</v>
      </c>
      <c r="C16">
        <v>12</v>
      </c>
      <c r="D16">
        <v>29</v>
      </c>
      <c r="E16">
        <v>1</v>
      </c>
    </row>
    <row r="17" spans="1:5" x14ac:dyDescent="0.3">
      <c r="A17" t="s">
        <v>25</v>
      </c>
      <c r="B17">
        <v>11</v>
      </c>
      <c r="C17">
        <v>12</v>
      </c>
      <c r="D17">
        <v>26</v>
      </c>
      <c r="E17">
        <v>2</v>
      </c>
    </row>
    <row r="18" spans="1:5" x14ac:dyDescent="0.3">
      <c r="A18" t="s">
        <v>26</v>
      </c>
      <c r="B18">
        <v>10</v>
      </c>
      <c r="C18">
        <v>6</v>
      </c>
      <c r="D18">
        <v>16</v>
      </c>
      <c r="E18">
        <v>1</v>
      </c>
    </row>
    <row r="19" spans="1:5" x14ac:dyDescent="0.3">
      <c r="A19" t="s">
        <v>27</v>
      </c>
      <c r="B19">
        <v>11</v>
      </c>
      <c r="C19">
        <v>11</v>
      </c>
      <c r="D19">
        <v>23</v>
      </c>
      <c r="E19">
        <v>2</v>
      </c>
    </row>
    <row r="20" spans="1:5" x14ac:dyDescent="0.3">
      <c r="A20" t="s">
        <v>28</v>
      </c>
      <c r="B20">
        <v>10</v>
      </c>
      <c r="C20">
        <v>10</v>
      </c>
      <c r="D20">
        <v>21</v>
      </c>
      <c r="E20">
        <v>0</v>
      </c>
    </row>
    <row r="21" spans="1:5" x14ac:dyDescent="0.3">
      <c r="A21" t="s">
        <v>29</v>
      </c>
      <c r="B21">
        <v>9</v>
      </c>
      <c r="C21">
        <v>14</v>
      </c>
      <c r="D21">
        <v>23</v>
      </c>
      <c r="E21">
        <v>3</v>
      </c>
    </row>
    <row r="22" spans="1:5" x14ac:dyDescent="0.3">
      <c r="A22" t="s">
        <v>30</v>
      </c>
      <c r="B22">
        <v>3</v>
      </c>
      <c r="C22">
        <v>14</v>
      </c>
      <c r="D22">
        <v>18</v>
      </c>
      <c r="E22">
        <v>0</v>
      </c>
    </row>
    <row r="23" spans="1:5" x14ac:dyDescent="0.3">
      <c r="A23" t="s">
        <v>31</v>
      </c>
      <c r="B23">
        <v>10</v>
      </c>
      <c r="C23">
        <v>9</v>
      </c>
      <c r="D23">
        <v>21</v>
      </c>
      <c r="E23">
        <v>1</v>
      </c>
    </row>
    <row r="24" spans="1:5" x14ac:dyDescent="0.3">
      <c r="A24" t="s">
        <v>32</v>
      </c>
      <c r="B24">
        <v>9</v>
      </c>
      <c r="C24">
        <v>9</v>
      </c>
      <c r="D24">
        <v>20</v>
      </c>
      <c r="E24">
        <v>0</v>
      </c>
    </row>
    <row r="25" spans="1:5" x14ac:dyDescent="0.3">
      <c r="A25" t="s">
        <v>33</v>
      </c>
      <c r="B25">
        <v>6</v>
      </c>
      <c r="C25">
        <v>11</v>
      </c>
      <c r="D25">
        <v>18</v>
      </c>
      <c r="E25">
        <v>0</v>
      </c>
    </row>
    <row r="26" spans="1:5" x14ac:dyDescent="0.3">
      <c r="A26" t="s">
        <v>34</v>
      </c>
      <c r="B26">
        <v>6</v>
      </c>
      <c r="C26">
        <v>8</v>
      </c>
      <c r="D26">
        <v>14</v>
      </c>
      <c r="E26">
        <v>0</v>
      </c>
    </row>
    <row r="27" spans="1:5" x14ac:dyDescent="0.3">
      <c r="A27" t="s">
        <v>35</v>
      </c>
      <c r="B27">
        <v>9</v>
      </c>
      <c r="C27">
        <v>16</v>
      </c>
      <c r="D27">
        <v>26</v>
      </c>
      <c r="E27">
        <v>0</v>
      </c>
    </row>
    <row r="28" spans="1:5" x14ac:dyDescent="0.3">
      <c r="A28" t="s">
        <v>36</v>
      </c>
      <c r="B28">
        <v>9</v>
      </c>
      <c r="C28">
        <v>15</v>
      </c>
      <c r="D28">
        <v>24</v>
      </c>
      <c r="E28">
        <v>3</v>
      </c>
    </row>
    <row r="29" spans="1:5" x14ac:dyDescent="0.3">
      <c r="A29" t="s">
        <v>37</v>
      </c>
      <c r="B29">
        <v>10</v>
      </c>
      <c r="C29">
        <v>15</v>
      </c>
      <c r="D29">
        <v>27</v>
      </c>
      <c r="E29">
        <v>0</v>
      </c>
    </row>
    <row r="30" spans="1:5" x14ac:dyDescent="0.3">
      <c r="A30" t="s">
        <v>38</v>
      </c>
      <c r="B30">
        <v>4</v>
      </c>
      <c r="C30">
        <v>6</v>
      </c>
      <c r="D30">
        <v>11</v>
      </c>
      <c r="E30">
        <v>1</v>
      </c>
    </row>
    <row r="31" spans="1:5" x14ac:dyDescent="0.3">
      <c r="A31" t="s">
        <v>39</v>
      </c>
      <c r="B31">
        <v>3</v>
      </c>
      <c r="C31">
        <v>10</v>
      </c>
      <c r="D31">
        <v>13</v>
      </c>
      <c r="E31">
        <v>0</v>
      </c>
    </row>
    <row r="32" spans="1:5" x14ac:dyDescent="0.3">
      <c r="A32" t="s">
        <v>40</v>
      </c>
      <c r="B32">
        <v>10</v>
      </c>
      <c r="C32">
        <v>6</v>
      </c>
      <c r="D32">
        <v>17</v>
      </c>
      <c r="E32">
        <v>0</v>
      </c>
    </row>
    <row r="33" spans="1:5" x14ac:dyDescent="0.3">
      <c r="A33" t="s">
        <v>41</v>
      </c>
      <c r="B33">
        <v>10</v>
      </c>
      <c r="C33">
        <v>13</v>
      </c>
      <c r="D33">
        <v>23</v>
      </c>
      <c r="E33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CCDE6-9189-4492-8A79-79ABBFF53175}">
  <dimension ref="A1:F33"/>
  <sheetViews>
    <sheetView workbookViewId="0">
      <selection activeCell="F1" sqref="F1"/>
    </sheetView>
  </sheetViews>
  <sheetFormatPr defaultRowHeight="14.4" x14ac:dyDescent="0.3"/>
  <sheetData>
    <row r="1" spans="1:6" x14ac:dyDescent="0.3">
      <c r="A1" t="s">
        <v>0</v>
      </c>
      <c r="B1" t="s">
        <v>68</v>
      </c>
      <c r="C1" t="s">
        <v>69</v>
      </c>
      <c r="D1" t="s">
        <v>70</v>
      </c>
      <c r="E1" t="s">
        <v>71</v>
      </c>
      <c r="F1" s="11" t="s">
        <v>72</v>
      </c>
    </row>
    <row r="2" spans="1:6" x14ac:dyDescent="0.3">
      <c r="A2" t="s">
        <v>10</v>
      </c>
      <c r="B2">
        <v>97</v>
      </c>
      <c r="C2">
        <v>43</v>
      </c>
      <c r="D2">
        <v>7</v>
      </c>
      <c r="E2">
        <v>2</v>
      </c>
      <c r="F2">
        <v>480</v>
      </c>
    </row>
    <row r="3" spans="1:6" x14ac:dyDescent="0.3">
      <c r="A3" t="s">
        <v>11</v>
      </c>
      <c r="B3">
        <v>122</v>
      </c>
      <c r="C3">
        <v>53</v>
      </c>
      <c r="D3">
        <v>12</v>
      </c>
      <c r="E3">
        <v>5</v>
      </c>
      <c r="F3">
        <v>546</v>
      </c>
    </row>
    <row r="4" spans="1:6" x14ac:dyDescent="0.3">
      <c r="A4" t="s">
        <v>12</v>
      </c>
      <c r="B4">
        <v>113</v>
      </c>
      <c r="C4">
        <v>56</v>
      </c>
      <c r="D4">
        <v>9</v>
      </c>
      <c r="E4">
        <v>2</v>
      </c>
      <c r="F4">
        <v>591</v>
      </c>
    </row>
    <row r="5" spans="1:6" x14ac:dyDescent="0.3">
      <c r="A5" t="s">
        <v>13</v>
      </c>
      <c r="B5">
        <v>92</v>
      </c>
      <c r="C5">
        <v>48</v>
      </c>
      <c r="D5">
        <v>11</v>
      </c>
      <c r="E5">
        <v>6</v>
      </c>
      <c r="F5">
        <v>516</v>
      </c>
    </row>
    <row r="6" spans="1:6" x14ac:dyDescent="0.3">
      <c r="A6" t="s">
        <v>14</v>
      </c>
      <c r="B6">
        <v>113</v>
      </c>
      <c r="C6">
        <v>33</v>
      </c>
      <c r="D6">
        <v>12</v>
      </c>
      <c r="E6">
        <v>6</v>
      </c>
      <c r="F6">
        <v>509</v>
      </c>
    </row>
    <row r="7" spans="1:6" x14ac:dyDescent="0.3">
      <c r="A7" t="s">
        <v>15</v>
      </c>
      <c r="B7">
        <v>109</v>
      </c>
      <c r="C7">
        <v>45</v>
      </c>
      <c r="D7">
        <v>16</v>
      </c>
      <c r="E7">
        <v>10</v>
      </c>
      <c r="F7">
        <v>538</v>
      </c>
    </row>
    <row r="8" spans="1:6" x14ac:dyDescent="0.3">
      <c r="A8" t="s">
        <v>16</v>
      </c>
      <c r="B8">
        <v>128</v>
      </c>
      <c r="C8">
        <v>46</v>
      </c>
      <c r="D8">
        <v>11</v>
      </c>
      <c r="E8">
        <v>5</v>
      </c>
      <c r="F8">
        <v>595</v>
      </c>
    </row>
    <row r="9" spans="1:6" x14ac:dyDescent="0.3">
      <c r="A9" t="s">
        <v>17</v>
      </c>
      <c r="B9">
        <v>123</v>
      </c>
      <c r="C9">
        <v>43</v>
      </c>
      <c r="D9">
        <v>26</v>
      </c>
      <c r="E9">
        <v>13</v>
      </c>
      <c r="F9">
        <v>623</v>
      </c>
    </row>
    <row r="10" spans="1:6" x14ac:dyDescent="0.3">
      <c r="A10" t="s">
        <v>18</v>
      </c>
      <c r="B10">
        <v>122</v>
      </c>
      <c r="C10">
        <v>51</v>
      </c>
      <c r="D10">
        <v>18</v>
      </c>
      <c r="E10">
        <v>8</v>
      </c>
      <c r="F10">
        <v>552</v>
      </c>
    </row>
    <row r="11" spans="1:6" x14ac:dyDescent="0.3">
      <c r="A11" t="s">
        <v>19</v>
      </c>
      <c r="B11">
        <v>98</v>
      </c>
      <c r="C11">
        <v>49</v>
      </c>
      <c r="D11">
        <v>7</v>
      </c>
      <c r="E11">
        <v>5</v>
      </c>
      <c r="F11">
        <v>536</v>
      </c>
    </row>
    <row r="12" spans="1:6" x14ac:dyDescent="0.3">
      <c r="A12" t="s">
        <v>20</v>
      </c>
      <c r="B12">
        <v>123</v>
      </c>
      <c r="C12">
        <v>44</v>
      </c>
      <c r="D12">
        <v>9</v>
      </c>
      <c r="E12">
        <v>2</v>
      </c>
      <c r="F12">
        <v>595</v>
      </c>
    </row>
    <row r="13" spans="1:6" x14ac:dyDescent="0.3">
      <c r="A13" t="s">
        <v>21</v>
      </c>
      <c r="B13">
        <v>117</v>
      </c>
      <c r="C13">
        <v>40</v>
      </c>
      <c r="D13">
        <v>12</v>
      </c>
      <c r="E13">
        <v>4</v>
      </c>
      <c r="F13">
        <v>592</v>
      </c>
    </row>
    <row r="14" spans="1:6" x14ac:dyDescent="0.3">
      <c r="A14" t="s">
        <v>22</v>
      </c>
      <c r="B14">
        <v>98</v>
      </c>
      <c r="C14">
        <v>37</v>
      </c>
      <c r="D14">
        <v>8</v>
      </c>
      <c r="E14">
        <v>4</v>
      </c>
      <c r="F14">
        <v>474</v>
      </c>
    </row>
    <row r="15" spans="1:6" x14ac:dyDescent="0.3">
      <c r="A15" t="s">
        <v>23</v>
      </c>
      <c r="B15">
        <v>104</v>
      </c>
      <c r="C15">
        <v>43</v>
      </c>
      <c r="D15">
        <v>12</v>
      </c>
      <c r="E15">
        <v>5</v>
      </c>
      <c r="F15">
        <v>541</v>
      </c>
    </row>
    <row r="16" spans="1:6" x14ac:dyDescent="0.3">
      <c r="A16" t="s">
        <v>24</v>
      </c>
      <c r="B16">
        <v>109</v>
      </c>
      <c r="C16">
        <v>50</v>
      </c>
      <c r="D16">
        <v>16</v>
      </c>
      <c r="E16">
        <v>12</v>
      </c>
      <c r="F16">
        <v>539</v>
      </c>
    </row>
    <row r="17" spans="1:6" x14ac:dyDescent="0.3">
      <c r="A17" t="s">
        <v>25</v>
      </c>
      <c r="B17">
        <v>111</v>
      </c>
      <c r="C17">
        <v>48</v>
      </c>
      <c r="D17">
        <v>5</v>
      </c>
      <c r="E17">
        <v>2</v>
      </c>
      <c r="F17">
        <v>585</v>
      </c>
    </row>
    <row r="18" spans="1:6" x14ac:dyDescent="0.3">
      <c r="A18" t="s">
        <v>26</v>
      </c>
      <c r="B18">
        <v>106</v>
      </c>
      <c r="C18">
        <v>42</v>
      </c>
      <c r="D18">
        <v>6</v>
      </c>
      <c r="E18">
        <v>2</v>
      </c>
      <c r="F18">
        <v>511</v>
      </c>
    </row>
    <row r="19" spans="1:6" x14ac:dyDescent="0.3">
      <c r="A19" t="s">
        <v>27</v>
      </c>
      <c r="B19">
        <v>112</v>
      </c>
      <c r="C19">
        <v>49</v>
      </c>
      <c r="D19">
        <v>17</v>
      </c>
      <c r="E19">
        <v>7</v>
      </c>
      <c r="F19">
        <v>580</v>
      </c>
    </row>
    <row r="20" spans="1:6" x14ac:dyDescent="0.3">
      <c r="A20" t="s">
        <v>28</v>
      </c>
      <c r="B20">
        <v>125</v>
      </c>
      <c r="C20">
        <v>42</v>
      </c>
      <c r="D20">
        <v>13</v>
      </c>
      <c r="E20">
        <v>7</v>
      </c>
      <c r="F20">
        <v>570</v>
      </c>
    </row>
    <row r="21" spans="1:6" x14ac:dyDescent="0.3">
      <c r="A21" t="s">
        <v>29</v>
      </c>
      <c r="B21">
        <v>94</v>
      </c>
      <c r="C21">
        <v>37</v>
      </c>
      <c r="D21">
        <v>22</v>
      </c>
      <c r="E21">
        <v>9</v>
      </c>
      <c r="F21">
        <v>503</v>
      </c>
    </row>
    <row r="22" spans="1:6" x14ac:dyDescent="0.3">
      <c r="A22" t="s">
        <v>30</v>
      </c>
      <c r="B22">
        <v>106</v>
      </c>
      <c r="C22">
        <v>42</v>
      </c>
      <c r="D22">
        <v>15</v>
      </c>
      <c r="E22">
        <v>3</v>
      </c>
      <c r="F22">
        <v>568</v>
      </c>
    </row>
    <row r="23" spans="1:6" x14ac:dyDescent="0.3">
      <c r="A23" t="s">
        <v>31</v>
      </c>
      <c r="B23">
        <v>120</v>
      </c>
      <c r="C23">
        <v>34</v>
      </c>
      <c r="D23">
        <v>13</v>
      </c>
      <c r="E23">
        <v>7</v>
      </c>
      <c r="F23">
        <v>558</v>
      </c>
    </row>
    <row r="24" spans="1:6" x14ac:dyDescent="0.3">
      <c r="A24" t="s">
        <v>32</v>
      </c>
      <c r="B24">
        <v>115</v>
      </c>
      <c r="C24">
        <v>45</v>
      </c>
      <c r="D24">
        <v>6</v>
      </c>
      <c r="E24">
        <v>2</v>
      </c>
      <c r="F24">
        <v>547</v>
      </c>
    </row>
    <row r="25" spans="1:6" x14ac:dyDescent="0.3">
      <c r="A25" t="s">
        <v>33</v>
      </c>
      <c r="B25">
        <v>95</v>
      </c>
      <c r="C25">
        <v>36</v>
      </c>
      <c r="D25">
        <v>14</v>
      </c>
      <c r="E25">
        <v>9</v>
      </c>
      <c r="F25">
        <v>480</v>
      </c>
    </row>
    <row r="26" spans="1:6" x14ac:dyDescent="0.3">
      <c r="A26" t="s">
        <v>34</v>
      </c>
      <c r="B26">
        <v>103</v>
      </c>
      <c r="C26">
        <v>44</v>
      </c>
      <c r="D26">
        <v>7</v>
      </c>
      <c r="E26">
        <v>5</v>
      </c>
      <c r="F26">
        <v>486</v>
      </c>
    </row>
    <row r="27" spans="1:6" x14ac:dyDescent="0.3">
      <c r="A27" t="s">
        <v>35</v>
      </c>
      <c r="B27">
        <v>111</v>
      </c>
      <c r="C27">
        <v>50</v>
      </c>
      <c r="D27">
        <v>9</v>
      </c>
      <c r="E27">
        <v>4</v>
      </c>
      <c r="F27">
        <v>551</v>
      </c>
    </row>
    <row r="28" spans="1:6" x14ac:dyDescent="0.3">
      <c r="A28" t="s">
        <v>36</v>
      </c>
      <c r="B28">
        <v>116</v>
      </c>
      <c r="C28">
        <v>49</v>
      </c>
      <c r="D28">
        <v>6</v>
      </c>
      <c r="E28">
        <v>3</v>
      </c>
      <c r="F28">
        <v>572</v>
      </c>
    </row>
    <row r="29" spans="1:6" x14ac:dyDescent="0.3">
      <c r="A29" t="s">
        <v>37</v>
      </c>
      <c r="B29">
        <v>107</v>
      </c>
      <c r="C29">
        <v>49</v>
      </c>
      <c r="D29">
        <v>9</v>
      </c>
      <c r="E29">
        <v>4</v>
      </c>
      <c r="F29">
        <v>538</v>
      </c>
    </row>
    <row r="30" spans="1:6" x14ac:dyDescent="0.3">
      <c r="A30" t="s">
        <v>38</v>
      </c>
      <c r="B30">
        <v>107</v>
      </c>
      <c r="C30">
        <v>36</v>
      </c>
      <c r="D30">
        <v>11</v>
      </c>
      <c r="E30">
        <v>8</v>
      </c>
      <c r="F30">
        <v>506</v>
      </c>
    </row>
    <row r="31" spans="1:6" x14ac:dyDescent="0.3">
      <c r="A31" t="s">
        <v>39</v>
      </c>
      <c r="B31">
        <v>103</v>
      </c>
      <c r="C31">
        <v>32</v>
      </c>
      <c r="D31">
        <v>10</v>
      </c>
      <c r="E31">
        <v>5</v>
      </c>
      <c r="F31">
        <v>466</v>
      </c>
    </row>
    <row r="32" spans="1:6" x14ac:dyDescent="0.3">
      <c r="A32" t="s">
        <v>40</v>
      </c>
      <c r="B32">
        <v>94</v>
      </c>
      <c r="C32">
        <v>31</v>
      </c>
      <c r="D32">
        <v>5</v>
      </c>
      <c r="E32">
        <v>3</v>
      </c>
      <c r="F32">
        <v>445</v>
      </c>
    </row>
    <row r="33" spans="1:6" x14ac:dyDescent="0.3">
      <c r="A33" t="s">
        <v>41</v>
      </c>
      <c r="B33">
        <v>104</v>
      </c>
      <c r="C33">
        <v>42</v>
      </c>
      <c r="D33">
        <v>5</v>
      </c>
      <c r="E33">
        <v>3</v>
      </c>
      <c r="F33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4F20-F06E-4E48-9188-A4A37B583B9D}">
  <dimension ref="A1:N33"/>
  <sheetViews>
    <sheetView tabSelected="1" workbookViewId="0">
      <selection activeCell="O4" sqref="O4"/>
    </sheetView>
  </sheetViews>
  <sheetFormatPr defaultRowHeight="14.4" x14ac:dyDescent="0.3"/>
  <sheetData>
    <row r="1" spans="1:14" x14ac:dyDescent="0.3">
      <c r="A1" t="s">
        <v>0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5</v>
      </c>
      <c r="M1" t="s">
        <v>7</v>
      </c>
      <c r="N1" t="s">
        <v>63</v>
      </c>
    </row>
    <row r="2" spans="1:14" x14ac:dyDescent="0.3">
      <c r="A2" t="s">
        <v>10</v>
      </c>
      <c r="B2">
        <v>10</v>
      </c>
      <c r="C2">
        <v>76.900000000000006</v>
      </c>
      <c r="D2">
        <v>20</v>
      </c>
      <c r="E2">
        <v>95.2</v>
      </c>
      <c r="F2">
        <f>VLOOKUP(A2, 'offense downs'!A$1:F$33,6, FALSE)</f>
        <v>480</v>
      </c>
      <c r="G2">
        <f>VLOOKUP(A2, 'offense scoring'!A$1:E$33, 4, FALSE)</f>
        <v>21</v>
      </c>
      <c r="H2">
        <f>VLOOKUP(A2,'offense rushing'!A$1:I$33, 3,FALSE)</f>
        <v>956</v>
      </c>
      <c r="I2">
        <f>VLOOKUP(A2, 'offense rushing'!A$1:B$33, 2, FALSE)</f>
        <v>212</v>
      </c>
      <c r="J2">
        <v>63.8</v>
      </c>
      <c r="K2">
        <v>7.9</v>
      </c>
      <c r="L2">
        <v>1985</v>
      </c>
      <c r="M2">
        <v>6</v>
      </c>
      <c r="N2">
        <v>6</v>
      </c>
    </row>
    <row r="3" spans="1:14" x14ac:dyDescent="0.3">
      <c r="A3" t="s">
        <v>11</v>
      </c>
      <c r="B3">
        <v>17</v>
      </c>
      <c r="C3">
        <v>100</v>
      </c>
      <c r="D3">
        <v>14</v>
      </c>
      <c r="E3">
        <v>87.5</v>
      </c>
      <c r="F3">
        <f>VLOOKUP(A3, 'offense downs'!A$1:F$33,6, FALSE)</f>
        <v>546</v>
      </c>
      <c r="G3">
        <f>VLOOKUP(A3, 'offense scoring'!A$1:E$33, 4, FALSE)</f>
        <v>20</v>
      </c>
      <c r="H3">
        <f>VLOOKUP(A3,'offense rushing'!A$1:I$33, 3,FALSE)</f>
        <v>1759</v>
      </c>
      <c r="I3">
        <f>VLOOKUP(A3, 'offense rushing'!A$1:B$33, 2, FALSE)</f>
        <v>325</v>
      </c>
      <c r="J3">
        <v>59</v>
      </c>
      <c r="K3">
        <v>7.1</v>
      </c>
      <c r="L3">
        <v>1327</v>
      </c>
      <c r="M3">
        <v>6</v>
      </c>
      <c r="N3">
        <v>5</v>
      </c>
    </row>
    <row r="4" spans="1:14" x14ac:dyDescent="0.3">
      <c r="A4" t="s">
        <v>12</v>
      </c>
      <c r="B4">
        <v>11</v>
      </c>
      <c r="C4">
        <v>73.3</v>
      </c>
      <c r="D4">
        <v>23</v>
      </c>
      <c r="E4">
        <v>92</v>
      </c>
      <c r="F4">
        <f>VLOOKUP(A4, 'offense downs'!A$1:F$33,6, FALSE)</f>
        <v>591</v>
      </c>
      <c r="G4">
        <f>VLOOKUP(A4, 'offense scoring'!A$1:E$33, 4, FALSE)</f>
        <v>28</v>
      </c>
      <c r="H4">
        <f>VLOOKUP(A4,'offense rushing'!A$1:I$33, 3,FALSE)</f>
        <v>889</v>
      </c>
      <c r="I4">
        <f>VLOOKUP(A4, 'offense rushing'!A$1:B$33, 2, FALSE)</f>
        <v>222</v>
      </c>
      <c r="J4">
        <v>70.3</v>
      </c>
      <c r="K4">
        <v>7.7</v>
      </c>
      <c r="L4">
        <v>2580</v>
      </c>
      <c r="M4">
        <v>6</v>
      </c>
      <c r="N4">
        <v>0</v>
      </c>
    </row>
    <row r="5" spans="1:14" x14ac:dyDescent="0.3">
      <c r="A5" t="s">
        <v>13</v>
      </c>
      <c r="B5">
        <v>12</v>
      </c>
      <c r="C5">
        <v>80</v>
      </c>
      <c r="D5">
        <v>26</v>
      </c>
      <c r="E5">
        <v>100</v>
      </c>
      <c r="F5">
        <f>VLOOKUP(A5, 'offense downs'!A$1:F$33,6, FALSE)</f>
        <v>516</v>
      </c>
      <c r="G5">
        <f>VLOOKUP(A5, 'offense scoring'!A$1:E$33, 4, FALSE)</f>
        <v>26</v>
      </c>
      <c r="H5">
        <f>VLOOKUP(A5,'offense rushing'!A$1:I$33, 3,FALSE)</f>
        <v>994</v>
      </c>
      <c r="I5">
        <f>VLOOKUP(A5, 'offense rushing'!A$1:B$33, 2, FALSE)</f>
        <v>195</v>
      </c>
      <c r="J5">
        <v>63.3</v>
      </c>
      <c r="K5">
        <v>7.9</v>
      </c>
      <c r="L5">
        <v>2411</v>
      </c>
      <c r="M5">
        <v>8</v>
      </c>
      <c r="N5">
        <v>6</v>
      </c>
    </row>
    <row r="6" spans="1:14" x14ac:dyDescent="0.3">
      <c r="A6" t="s">
        <v>14</v>
      </c>
      <c r="B6">
        <v>15</v>
      </c>
      <c r="C6">
        <v>79</v>
      </c>
      <c r="D6">
        <v>8</v>
      </c>
      <c r="E6">
        <v>80</v>
      </c>
      <c r="F6">
        <f>VLOOKUP(A6, 'offense downs'!A$1:F$33,6, FALSE)</f>
        <v>509</v>
      </c>
      <c r="G6">
        <f>VLOOKUP(A6, 'offense scoring'!A$1:E$33, 4, FALSE)</f>
        <v>11</v>
      </c>
      <c r="H6">
        <f>VLOOKUP(A6,'offense rushing'!A$1:I$33, 3,FALSE)</f>
        <v>867</v>
      </c>
      <c r="I6">
        <f>VLOOKUP(A6, 'offense rushing'!A$1:B$33, 2, FALSE)</f>
        <v>211</v>
      </c>
      <c r="J6">
        <v>57.7</v>
      </c>
      <c r="K6">
        <v>7</v>
      </c>
      <c r="L6">
        <v>1919</v>
      </c>
      <c r="M6">
        <v>5</v>
      </c>
      <c r="N6">
        <v>4</v>
      </c>
    </row>
    <row r="7" spans="1:14" x14ac:dyDescent="0.3">
      <c r="A7" t="s">
        <v>15</v>
      </c>
      <c r="B7">
        <v>14</v>
      </c>
      <c r="C7">
        <v>77.8</v>
      </c>
      <c r="D7">
        <v>18</v>
      </c>
      <c r="E7">
        <v>90</v>
      </c>
      <c r="F7">
        <f>VLOOKUP(A7, 'offense downs'!A$1:F$33,6, FALSE)</f>
        <v>538</v>
      </c>
      <c r="G7">
        <f>VLOOKUP(A7, 'offense scoring'!A$1:E$33, 4, FALSE)</f>
        <v>22</v>
      </c>
      <c r="H7">
        <f>VLOOKUP(A7,'offense rushing'!A$1:I$33, 3,FALSE)</f>
        <v>1317</v>
      </c>
      <c r="I7">
        <f>VLOOKUP(A7, 'offense rushing'!A$1:B$33, 2, FALSE)</f>
        <v>266</v>
      </c>
      <c r="J7">
        <v>63.7</v>
      </c>
      <c r="K7">
        <v>7.3</v>
      </c>
      <c r="L7">
        <v>1862</v>
      </c>
      <c r="M7">
        <v>6</v>
      </c>
      <c r="N7">
        <v>0</v>
      </c>
    </row>
    <row r="8" spans="1:14" x14ac:dyDescent="0.3">
      <c r="A8" t="s">
        <v>16</v>
      </c>
      <c r="B8">
        <v>22</v>
      </c>
      <c r="C8">
        <v>91.7</v>
      </c>
      <c r="D8">
        <v>10</v>
      </c>
      <c r="E8">
        <v>100</v>
      </c>
      <c r="F8">
        <f>VLOOKUP(A8, 'offense downs'!A$1:F$33,6, FALSE)</f>
        <v>595</v>
      </c>
      <c r="G8">
        <f>VLOOKUP(A8, 'offense scoring'!A$1:E$33, 4, FALSE)</f>
        <v>14</v>
      </c>
      <c r="H8">
        <f>VLOOKUP(A8,'offense rushing'!A$1:I$33, 3,FALSE)</f>
        <v>546</v>
      </c>
      <c r="I8">
        <f>VLOOKUP(A8, 'offense rushing'!A$1:B$33, 2, FALSE)</f>
        <v>183</v>
      </c>
      <c r="J8">
        <v>65.3</v>
      </c>
      <c r="K8">
        <v>6.4</v>
      </c>
      <c r="L8">
        <v>2547</v>
      </c>
      <c r="M8">
        <v>1</v>
      </c>
      <c r="N8">
        <v>2</v>
      </c>
    </row>
    <row r="9" spans="1:14" x14ac:dyDescent="0.3">
      <c r="A9" t="s">
        <v>17</v>
      </c>
      <c r="B9">
        <v>12</v>
      </c>
      <c r="C9">
        <v>92.3</v>
      </c>
      <c r="D9">
        <v>13</v>
      </c>
      <c r="E9">
        <v>86.7</v>
      </c>
      <c r="F9">
        <f>VLOOKUP(A9, 'offense downs'!A$1:F$33,6, FALSE)</f>
        <v>623</v>
      </c>
      <c r="G9">
        <f>VLOOKUP(A9, 'offense scoring'!A$1:E$33, 4, FALSE)</f>
        <v>22</v>
      </c>
      <c r="H9">
        <f>VLOOKUP(A9,'offense rushing'!A$1:I$33, 3,FALSE)</f>
        <v>1053</v>
      </c>
      <c r="I9">
        <f>VLOOKUP(A9, 'offense rushing'!A$1:B$33, 2, FALSE)</f>
        <v>234</v>
      </c>
      <c r="J9">
        <v>66.5</v>
      </c>
      <c r="K9">
        <v>6</v>
      </c>
      <c r="L9">
        <v>2180</v>
      </c>
      <c r="M9">
        <v>6</v>
      </c>
      <c r="N9">
        <v>6</v>
      </c>
    </row>
    <row r="10" spans="1:14" x14ac:dyDescent="0.3">
      <c r="A10" t="s">
        <v>18</v>
      </c>
      <c r="B10">
        <v>14</v>
      </c>
      <c r="C10">
        <v>93.3</v>
      </c>
      <c r="D10">
        <v>20</v>
      </c>
      <c r="E10">
        <v>100</v>
      </c>
      <c r="F10">
        <f>VLOOKUP(A10, 'offense downs'!A$1:F$33,6, FALSE)</f>
        <v>552</v>
      </c>
      <c r="G10">
        <f>VLOOKUP(A10, 'offense scoring'!A$1:E$33, 4, FALSE)</f>
        <v>20</v>
      </c>
      <c r="H10">
        <f>VLOOKUP(A10,'offense rushing'!A$1:I$33, 3,FALSE)</f>
        <v>713</v>
      </c>
      <c r="I10">
        <f>VLOOKUP(A10, 'offense rushing'!A$1:B$33, 2, FALSE)</f>
        <v>191</v>
      </c>
      <c r="J10">
        <v>66.400000000000006</v>
      </c>
      <c r="K10">
        <v>6.4</v>
      </c>
      <c r="L10">
        <v>2254</v>
      </c>
      <c r="M10">
        <v>5</v>
      </c>
      <c r="N10">
        <v>2</v>
      </c>
    </row>
    <row r="11" spans="1:14" x14ac:dyDescent="0.3">
      <c r="A11" t="s">
        <v>19</v>
      </c>
      <c r="B11">
        <v>11</v>
      </c>
      <c r="C11">
        <v>68.8</v>
      </c>
      <c r="D11">
        <v>24</v>
      </c>
      <c r="E11">
        <v>88.9</v>
      </c>
      <c r="F11">
        <f>VLOOKUP(A11, 'offense downs'!A$1:F$33,6, FALSE)</f>
        <v>536</v>
      </c>
      <c r="G11">
        <f>VLOOKUP(A11, 'offense scoring'!A$1:E$33, 4, FALSE)</f>
        <v>30</v>
      </c>
      <c r="H11">
        <f>VLOOKUP(A11,'offense rushing'!A$1:I$33, 3,FALSE)</f>
        <v>828</v>
      </c>
      <c r="I11">
        <f>VLOOKUP(A11, 'offense rushing'!A$1:B$33, 2, FALSE)</f>
        <v>186</v>
      </c>
      <c r="J11">
        <v>65.599999999999994</v>
      </c>
      <c r="K11">
        <v>7.8</v>
      </c>
      <c r="L11">
        <v>2605</v>
      </c>
      <c r="M11">
        <v>6</v>
      </c>
      <c r="N11">
        <v>3</v>
      </c>
    </row>
    <row r="12" spans="1:14" x14ac:dyDescent="0.3">
      <c r="A12" t="s">
        <v>20</v>
      </c>
      <c r="B12">
        <v>16</v>
      </c>
      <c r="C12">
        <v>84.2</v>
      </c>
      <c r="D12">
        <v>10</v>
      </c>
      <c r="E12">
        <v>100</v>
      </c>
      <c r="F12">
        <f>VLOOKUP(A12, 'offense downs'!A$1:F$33,6, FALSE)</f>
        <v>595</v>
      </c>
      <c r="G12">
        <f>VLOOKUP(A12, 'offense scoring'!A$1:E$33, 4, FALSE)</f>
        <v>12</v>
      </c>
      <c r="H12">
        <f>VLOOKUP(A12,'offense rushing'!A$1:I$33, 3,FALSE)</f>
        <v>780</v>
      </c>
      <c r="I12">
        <f>VLOOKUP(A12, 'offense rushing'!A$1:B$33, 2, FALSE)</f>
        <v>211</v>
      </c>
      <c r="J12">
        <v>67.3</v>
      </c>
      <c r="K12">
        <v>6.6</v>
      </c>
      <c r="L12">
        <v>2312</v>
      </c>
      <c r="M12">
        <v>10</v>
      </c>
      <c r="N12">
        <v>4</v>
      </c>
    </row>
    <row r="13" spans="1:14" x14ac:dyDescent="0.3">
      <c r="A13" t="s">
        <v>21</v>
      </c>
      <c r="B13">
        <v>9</v>
      </c>
      <c r="C13">
        <v>81.8</v>
      </c>
      <c r="D13">
        <v>12</v>
      </c>
      <c r="E13">
        <v>92.3</v>
      </c>
      <c r="F13">
        <f>VLOOKUP(A13, 'offense downs'!A$1:F$33,6, FALSE)</f>
        <v>592</v>
      </c>
      <c r="G13">
        <f>VLOOKUP(A13, 'offense scoring'!A$1:E$33, 4, FALSE)</f>
        <v>19</v>
      </c>
      <c r="H13">
        <f>VLOOKUP(A13,'offense rushing'!A$1:I$33, 3,FALSE)</f>
        <v>972</v>
      </c>
      <c r="I13">
        <f>VLOOKUP(A13, 'offense rushing'!A$1:B$33, 2, FALSE)</f>
        <v>239</v>
      </c>
      <c r="J13">
        <v>62.4</v>
      </c>
      <c r="K13">
        <v>6.5</v>
      </c>
      <c r="L13">
        <v>2118</v>
      </c>
      <c r="M13">
        <v>9</v>
      </c>
      <c r="N13">
        <v>4</v>
      </c>
    </row>
    <row r="14" spans="1:14" x14ac:dyDescent="0.3">
      <c r="A14" t="s">
        <v>22</v>
      </c>
      <c r="B14">
        <v>15</v>
      </c>
      <c r="C14">
        <v>88.2</v>
      </c>
      <c r="D14">
        <v>18</v>
      </c>
      <c r="E14">
        <v>94.7</v>
      </c>
      <c r="F14">
        <f>VLOOKUP(A14, 'offense downs'!A$1:F$33,6, FALSE)</f>
        <v>474</v>
      </c>
      <c r="G14">
        <f>VLOOKUP(A14, 'offense scoring'!A$1:E$33, 4, FALSE)</f>
        <v>18</v>
      </c>
      <c r="H14">
        <f>VLOOKUP(A14,'offense rushing'!A$1:I$33, 3,FALSE)</f>
        <v>1052</v>
      </c>
      <c r="I14">
        <f>VLOOKUP(A14, 'offense rushing'!A$1:B$33, 2, FALSE)</f>
        <v>225</v>
      </c>
      <c r="J14">
        <v>60.8</v>
      </c>
      <c r="K14">
        <v>6.8</v>
      </c>
      <c r="L14">
        <v>1611</v>
      </c>
      <c r="M14">
        <v>5</v>
      </c>
      <c r="N14">
        <v>0</v>
      </c>
    </row>
    <row r="15" spans="1:14" x14ac:dyDescent="0.3">
      <c r="A15" t="s">
        <v>23</v>
      </c>
      <c r="B15">
        <v>11</v>
      </c>
      <c r="C15">
        <v>73.3</v>
      </c>
      <c r="D15">
        <v>24</v>
      </c>
      <c r="E15">
        <v>96</v>
      </c>
      <c r="F15">
        <f>VLOOKUP(A15, 'offense downs'!A$1:F$33,6, FALSE)</f>
        <v>541</v>
      </c>
      <c r="G15">
        <f>VLOOKUP(A15, 'offense scoring'!A$1:E$33, 4, FALSE)</f>
        <v>25</v>
      </c>
      <c r="H15">
        <f>VLOOKUP(A15,'offense rushing'!A$1:I$33, 3,FALSE)</f>
        <v>782</v>
      </c>
      <c r="I15">
        <f>VLOOKUP(A15, 'offense rushing'!A$1:B$33, 2, FALSE)</f>
        <v>202</v>
      </c>
      <c r="J15">
        <v>66.5</v>
      </c>
      <c r="K15">
        <v>8.6</v>
      </c>
      <c r="L15">
        <v>2757</v>
      </c>
      <c r="M15">
        <v>7</v>
      </c>
      <c r="N15">
        <v>1</v>
      </c>
    </row>
    <row r="16" spans="1:14" x14ac:dyDescent="0.3">
      <c r="A16" t="s">
        <v>24</v>
      </c>
      <c r="B16">
        <v>8</v>
      </c>
      <c r="C16">
        <v>80</v>
      </c>
      <c r="D16">
        <v>25</v>
      </c>
      <c r="E16">
        <v>96.2</v>
      </c>
      <c r="F16">
        <f>VLOOKUP(A16, 'offense downs'!A$1:F$33,6, FALSE)</f>
        <v>539</v>
      </c>
      <c r="G16">
        <f>VLOOKUP(A16, 'offense scoring'!A$1:E$33, 4, FALSE)</f>
        <v>29</v>
      </c>
      <c r="H16">
        <f>VLOOKUP(A16,'offense rushing'!A$1:I$33, 3,FALSE)</f>
        <v>1190</v>
      </c>
      <c r="I16">
        <f>VLOOKUP(A16, 'offense rushing'!A$1:B$33, 2, FALSE)</f>
        <v>276</v>
      </c>
      <c r="J16">
        <v>68</v>
      </c>
      <c r="K16">
        <v>8.6</v>
      </c>
      <c r="L16">
        <v>2065</v>
      </c>
      <c r="M16">
        <v>2</v>
      </c>
      <c r="N16">
        <v>4</v>
      </c>
    </row>
    <row r="17" spans="1:14" x14ac:dyDescent="0.3">
      <c r="A17" t="s">
        <v>25</v>
      </c>
      <c r="B17">
        <v>16</v>
      </c>
      <c r="C17">
        <v>80</v>
      </c>
      <c r="D17">
        <v>22</v>
      </c>
      <c r="E17">
        <v>91.7</v>
      </c>
      <c r="F17">
        <f>VLOOKUP(A17, 'offense downs'!A$1:F$33,6, FALSE)</f>
        <v>585</v>
      </c>
      <c r="G17">
        <f>VLOOKUP(A17, 'offense scoring'!A$1:E$33, 4, FALSE)</f>
        <v>26</v>
      </c>
      <c r="H17">
        <f>VLOOKUP(A17,'offense rushing'!A$1:I$33, 3,FALSE)</f>
        <v>1604</v>
      </c>
      <c r="I17">
        <f>VLOOKUP(A17, 'offense rushing'!A$1:B$33, 2, FALSE)</f>
        <v>328</v>
      </c>
      <c r="J17">
        <v>61.9</v>
      </c>
      <c r="K17">
        <v>7.6</v>
      </c>
      <c r="L17">
        <v>1747</v>
      </c>
      <c r="M17">
        <v>7</v>
      </c>
      <c r="N17">
        <v>5</v>
      </c>
    </row>
    <row r="18" spans="1:14" x14ac:dyDescent="0.3">
      <c r="A18" t="s">
        <v>26</v>
      </c>
      <c r="B18">
        <v>17</v>
      </c>
      <c r="C18">
        <v>89.5</v>
      </c>
      <c r="D18">
        <v>14</v>
      </c>
      <c r="E18">
        <v>100</v>
      </c>
      <c r="F18">
        <f>VLOOKUP(A18, 'offense downs'!A$1:F$33,6, FALSE)</f>
        <v>511</v>
      </c>
      <c r="G18">
        <f>VLOOKUP(A18, 'offense scoring'!A$1:E$33, 4, FALSE)</f>
        <v>16</v>
      </c>
      <c r="H18">
        <f>VLOOKUP(A18,'offense rushing'!A$1:I$33, 3,FALSE)</f>
        <v>1292</v>
      </c>
      <c r="I18">
        <f>VLOOKUP(A18, 'offense rushing'!A$1:B$33, 2, FALSE)</f>
        <v>263</v>
      </c>
      <c r="J18">
        <v>64.599999999999994</v>
      </c>
      <c r="K18">
        <v>6.3</v>
      </c>
      <c r="L18">
        <v>1410</v>
      </c>
      <c r="M18">
        <v>3</v>
      </c>
      <c r="N18">
        <v>2</v>
      </c>
    </row>
    <row r="19" spans="1:14" x14ac:dyDescent="0.3">
      <c r="A19" t="s">
        <v>27</v>
      </c>
      <c r="B19">
        <v>13</v>
      </c>
      <c r="C19">
        <v>86.7</v>
      </c>
      <c r="D19">
        <v>18</v>
      </c>
      <c r="E19">
        <v>94.7</v>
      </c>
      <c r="F19">
        <f>VLOOKUP(A19, 'offense downs'!A$1:F$33,6, FALSE)</f>
        <v>580</v>
      </c>
      <c r="G19">
        <f>VLOOKUP(A19, 'offense scoring'!A$1:E$33, 4, FALSE)</f>
        <v>23</v>
      </c>
      <c r="H19">
        <f>VLOOKUP(A19,'offense rushing'!A$1:I$33, 3,FALSE)</f>
        <v>1321</v>
      </c>
      <c r="I19">
        <f>VLOOKUP(A19, 'offense rushing'!A$1:B$33, 2, FALSE)</f>
        <v>259</v>
      </c>
      <c r="J19">
        <v>64.099999999999994</v>
      </c>
      <c r="K19">
        <v>6.7</v>
      </c>
      <c r="L19">
        <v>2075</v>
      </c>
      <c r="M19">
        <v>6</v>
      </c>
      <c r="N19">
        <v>4</v>
      </c>
    </row>
    <row r="20" spans="1:14" x14ac:dyDescent="0.3">
      <c r="A20" t="s">
        <v>28</v>
      </c>
      <c r="B20">
        <v>16</v>
      </c>
      <c r="C20">
        <v>84.2</v>
      </c>
      <c r="D20">
        <v>20</v>
      </c>
      <c r="E20">
        <v>95.2</v>
      </c>
      <c r="F20">
        <f>VLOOKUP(A20, 'offense downs'!A$1:F$33,6, FALSE)</f>
        <v>570</v>
      </c>
      <c r="G20">
        <f>VLOOKUP(A20, 'offense scoring'!A$1:E$33, 4, FALSE)</f>
        <v>21</v>
      </c>
      <c r="H20">
        <f>VLOOKUP(A20,'offense rushing'!A$1:I$33, 3,FALSE)</f>
        <v>1044</v>
      </c>
      <c r="I20">
        <f>VLOOKUP(A20, 'offense rushing'!A$1:B$33, 2, FALSE)</f>
        <v>225</v>
      </c>
      <c r="J20">
        <v>58.3</v>
      </c>
      <c r="K20">
        <v>6.6</v>
      </c>
      <c r="L20">
        <v>2122</v>
      </c>
      <c r="M20">
        <v>8</v>
      </c>
      <c r="N20">
        <v>1</v>
      </c>
    </row>
    <row r="21" spans="1:14" x14ac:dyDescent="0.3">
      <c r="A21" t="s">
        <v>29</v>
      </c>
      <c r="B21">
        <v>8</v>
      </c>
      <c r="C21">
        <v>80</v>
      </c>
      <c r="D21">
        <v>18</v>
      </c>
      <c r="E21">
        <v>90</v>
      </c>
      <c r="F21">
        <f>VLOOKUP(A21, 'offense downs'!A$1:F$33,6, FALSE)</f>
        <v>503</v>
      </c>
      <c r="G21">
        <f>VLOOKUP(A21, 'offense scoring'!A$1:E$33, 4, FALSE)</f>
        <v>23</v>
      </c>
      <c r="H21">
        <f>VLOOKUP(A21,'offense rushing'!A$1:I$33, 3,FALSE)</f>
        <v>1073</v>
      </c>
      <c r="I21">
        <f>VLOOKUP(A21, 'offense rushing'!A$1:B$33, 2, FALSE)</f>
        <v>214</v>
      </c>
      <c r="J21">
        <v>63</v>
      </c>
      <c r="K21">
        <v>7.4</v>
      </c>
      <c r="L21">
        <v>2047</v>
      </c>
      <c r="M21">
        <v>7</v>
      </c>
      <c r="N21">
        <v>2</v>
      </c>
    </row>
    <row r="22" spans="1:14" x14ac:dyDescent="0.3">
      <c r="A22" t="s">
        <v>30</v>
      </c>
      <c r="B22">
        <v>9</v>
      </c>
      <c r="C22">
        <v>81.8</v>
      </c>
      <c r="D22">
        <v>17</v>
      </c>
      <c r="E22">
        <v>100</v>
      </c>
      <c r="F22">
        <f>VLOOKUP(A22, 'offense downs'!A$1:F$33,6, FALSE)</f>
        <v>568</v>
      </c>
      <c r="G22">
        <f>VLOOKUP(A22, 'offense scoring'!A$1:E$33, 4, FALSE)</f>
        <v>18</v>
      </c>
      <c r="H22">
        <f>VLOOKUP(A22,'offense rushing'!A$1:I$33, 3,FALSE)</f>
        <v>1086</v>
      </c>
      <c r="I22">
        <f>VLOOKUP(A22, 'offense rushing'!A$1:B$33, 2, FALSE)</f>
        <v>224</v>
      </c>
      <c r="J22">
        <v>64.7</v>
      </c>
      <c r="K22">
        <v>6.6</v>
      </c>
      <c r="L22">
        <v>2164</v>
      </c>
      <c r="M22">
        <v>7</v>
      </c>
      <c r="N22">
        <v>2</v>
      </c>
    </row>
    <row r="23" spans="1:14" x14ac:dyDescent="0.3">
      <c r="A23" t="s">
        <v>31</v>
      </c>
      <c r="B23">
        <v>18</v>
      </c>
      <c r="C23">
        <v>90</v>
      </c>
      <c r="D23">
        <v>16</v>
      </c>
      <c r="E23">
        <v>88.9</v>
      </c>
      <c r="F23">
        <f>VLOOKUP(A23, 'offense downs'!A$1:F$33,6, FALSE)</f>
        <v>558</v>
      </c>
      <c r="G23">
        <f>VLOOKUP(A23, 'offense scoring'!A$1:E$33, 4, FALSE)</f>
        <v>21</v>
      </c>
      <c r="H23">
        <f>VLOOKUP(A23,'offense rushing'!A$1:I$33, 3,FALSE)</f>
        <v>1180</v>
      </c>
      <c r="I23">
        <f>VLOOKUP(A23, 'offense rushing'!A$1:B$33, 2, FALSE)</f>
        <v>252</v>
      </c>
      <c r="J23">
        <v>57.8</v>
      </c>
      <c r="K23">
        <v>6.7</v>
      </c>
      <c r="L23">
        <v>1907</v>
      </c>
      <c r="M23">
        <v>8</v>
      </c>
      <c r="N23">
        <v>4</v>
      </c>
    </row>
    <row r="24" spans="1:14" x14ac:dyDescent="0.3">
      <c r="A24" t="s">
        <v>32</v>
      </c>
      <c r="B24">
        <v>19</v>
      </c>
      <c r="C24">
        <v>90.5</v>
      </c>
      <c r="D24">
        <v>20</v>
      </c>
      <c r="E24">
        <v>100</v>
      </c>
      <c r="F24">
        <f>VLOOKUP(A24, 'offense downs'!A$1:F$33,6, FALSE)</f>
        <v>547</v>
      </c>
      <c r="G24">
        <f>VLOOKUP(A24, 'offense scoring'!A$1:E$33, 4, FALSE)</f>
        <v>20</v>
      </c>
      <c r="H24">
        <f>VLOOKUP(A24,'offense rushing'!A$1:I$33, 3,FALSE)</f>
        <v>1055</v>
      </c>
      <c r="I24">
        <f>VLOOKUP(A24, 'offense rushing'!A$1:B$33, 2, FALSE)</f>
        <v>259</v>
      </c>
      <c r="J24">
        <v>68</v>
      </c>
      <c r="K24">
        <v>7.4</v>
      </c>
      <c r="L24">
        <v>1958</v>
      </c>
      <c r="M24">
        <v>10</v>
      </c>
      <c r="N24">
        <v>2</v>
      </c>
    </row>
    <row r="25" spans="1:14" x14ac:dyDescent="0.3">
      <c r="A25" t="s">
        <v>33</v>
      </c>
      <c r="B25">
        <v>18</v>
      </c>
      <c r="C25">
        <v>100</v>
      </c>
      <c r="D25">
        <v>15</v>
      </c>
      <c r="E25">
        <v>93.8</v>
      </c>
      <c r="F25">
        <f>VLOOKUP(A25, 'offense downs'!A$1:F$33,6, FALSE)</f>
        <v>480</v>
      </c>
      <c r="G25">
        <f>VLOOKUP(A25, 'offense scoring'!A$1:E$33, 4, FALSE)</f>
        <v>18</v>
      </c>
      <c r="H25">
        <f>VLOOKUP(A25,'offense rushing'!A$1:I$33, 3,FALSE)</f>
        <v>882</v>
      </c>
      <c r="I25">
        <f>VLOOKUP(A25, 'offense rushing'!A$1:B$33, 2, FALSE)</f>
        <v>174</v>
      </c>
      <c r="J25">
        <v>62.4</v>
      </c>
      <c r="K25">
        <v>6.8</v>
      </c>
      <c r="L25">
        <v>1956</v>
      </c>
      <c r="M25">
        <v>5</v>
      </c>
      <c r="N25">
        <v>3</v>
      </c>
    </row>
    <row r="26" spans="1:14" x14ac:dyDescent="0.3">
      <c r="A26" t="s">
        <v>34</v>
      </c>
      <c r="B26">
        <v>11</v>
      </c>
      <c r="C26">
        <v>91.7</v>
      </c>
      <c r="D26">
        <v>14</v>
      </c>
      <c r="E26">
        <v>100</v>
      </c>
      <c r="F26">
        <f>VLOOKUP(A26, 'offense downs'!A$1:F$33,6, FALSE)</f>
        <v>486</v>
      </c>
      <c r="G26">
        <f>VLOOKUP(A26, 'offense scoring'!A$1:E$33, 4, FALSE)</f>
        <v>14</v>
      </c>
      <c r="H26">
        <f>VLOOKUP(A26,'offense rushing'!A$1:I$33, 3,FALSE)</f>
        <v>547</v>
      </c>
      <c r="I26">
        <f>VLOOKUP(A26, 'offense rushing'!A$1:B$33, 2, FALSE)</f>
        <v>171</v>
      </c>
      <c r="J26">
        <v>68.3</v>
      </c>
      <c r="K26">
        <v>6.8</v>
      </c>
      <c r="L26">
        <v>1940</v>
      </c>
      <c r="M26">
        <v>8</v>
      </c>
      <c r="N26">
        <v>2</v>
      </c>
    </row>
    <row r="27" spans="1:14" x14ac:dyDescent="0.3">
      <c r="A27" t="s">
        <v>35</v>
      </c>
      <c r="B27">
        <v>18</v>
      </c>
      <c r="C27">
        <v>90</v>
      </c>
      <c r="D27">
        <v>25</v>
      </c>
      <c r="E27">
        <v>96.2</v>
      </c>
      <c r="F27">
        <f>VLOOKUP(A27, 'offense downs'!A$1:F$33,6, FALSE)</f>
        <v>551</v>
      </c>
      <c r="G27">
        <f>VLOOKUP(A27, 'offense scoring'!A$1:E$33, 4, FALSE)</f>
        <v>26</v>
      </c>
      <c r="H27">
        <f>VLOOKUP(A27,'offense rushing'!A$1:I$33, 3,FALSE)</f>
        <v>1513</v>
      </c>
      <c r="I27">
        <f>VLOOKUP(A27, 'offense rushing'!A$1:B$33, 2, FALSE)</f>
        <v>274</v>
      </c>
      <c r="J27">
        <v>62.3</v>
      </c>
      <c r="K27">
        <v>6.9</v>
      </c>
      <c r="L27">
        <v>1768</v>
      </c>
      <c r="M27">
        <v>6</v>
      </c>
      <c r="N27">
        <v>3</v>
      </c>
    </row>
    <row r="28" spans="1:14" x14ac:dyDescent="0.3">
      <c r="A28" t="s">
        <v>36</v>
      </c>
      <c r="B28">
        <v>14</v>
      </c>
      <c r="C28">
        <v>73.7</v>
      </c>
      <c r="D28">
        <v>20</v>
      </c>
      <c r="E28">
        <v>100</v>
      </c>
      <c r="F28">
        <f>VLOOKUP(A28, 'offense downs'!A$1:F$33,6, FALSE)</f>
        <v>572</v>
      </c>
      <c r="G28">
        <f>VLOOKUP(A28, 'offense scoring'!A$1:E$33, 4, FALSE)</f>
        <v>24</v>
      </c>
      <c r="H28">
        <f>VLOOKUP(A28,'offense rushing'!A$1:I$33, 3,FALSE)</f>
        <v>1178</v>
      </c>
      <c r="I28">
        <f>VLOOKUP(A28, 'offense rushing'!A$1:B$33, 2, FALSE)</f>
        <v>239</v>
      </c>
      <c r="J28">
        <v>65</v>
      </c>
      <c r="K28">
        <v>7.5</v>
      </c>
      <c r="L28">
        <v>2344</v>
      </c>
      <c r="M28">
        <v>10</v>
      </c>
      <c r="N28">
        <v>4</v>
      </c>
    </row>
    <row r="29" spans="1:14" x14ac:dyDescent="0.3">
      <c r="A29" t="s">
        <v>37</v>
      </c>
      <c r="B29">
        <v>18</v>
      </c>
      <c r="C29">
        <v>94.7</v>
      </c>
      <c r="D29">
        <v>25</v>
      </c>
      <c r="E29">
        <v>96.2</v>
      </c>
      <c r="F29">
        <f>VLOOKUP(A29, 'offense downs'!A$1:F$33,6, FALSE)</f>
        <v>538</v>
      </c>
      <c r="G29">
        <f>VLOOKUP(A29, 'offense scoring'!A$1:E$33, 4, FALSE)</f>
        <v>27</v>
      </c>
      <c r="H29">
        <f>VLOOKUP(A29,'offense rushing'!A$1:I$33, 3,FALSE)</f>
        <v>1204</v>
      </c>
      <c r="I29">
        <f>VLOOKUP(A29, 'offense rushing'!A$1:B$33, 2, FALSE)</f>
        <v>233</v>
      </c>
      <c r="J29">
        <v>72.900000000000006</v>
      </c>
      <c r="K29">
        <v>7.7</v>
      </c>
      <c r="L29">
        <v>2199</v>
      </c>
      <c r="M29">
        <v>5</v>
      </c>
      <c r="N29">
        <v>4</v>
      </c>
    </row>
    <row r="30" spans="1:14" x14ac:dyDescent="0.3">
      <c r="A30" t="s">
        <v>38</v>
      </c>
      <c r="B30">
        <v>14</v>
      </c>
      <c r="C30">
        <v>77.8</v>
      </c>
      <c r="D30">
        <v>10</v>
      </c>
      <c r="E30">
        <v>100</v>
      </c>
      <c r="F30">
        <f>VLOOKUP(A30, 'offense downs'!A$1:F$33,6, FALSE)</f>
        <v>506</v>
      </c>
      <c r="G30">
        <f>VLOOKUP(A30, 'offense scoring'!A$1:E$33, 4, FALSE)</f>
        <v>11</v>
      </c>
      <c r="H30">
        <f>VLOOKUP(A30,'offense rushing'!A$1:I$33, 3,FALSE)</f>
        <v>759</v>
      </c>
      <c r="I30">
        <f>VLOOKUP(A30, 'offense rushing'!A$1:B$33, 2, FALSE)</f>
        <v>190</v>
      </c>
      <c r="J30">
        <v>65.099999999999994</v>
      </c>
      <c r="K30">
        <v>6</v>
      </c>
      <c r="L30">
        <v>1764</v>
      </c>
      <c r="M30">
        <v>10</v>
      </c>
      <c r="N30">
        <v>3</v>
      </c>
    </row>
    <row r="31" spans="1:14" x14ac:dyDescent="0.3">
      <c r="A31" t="s">
        <v>39</v>
      </c>
      <c r="B31">
        <v>14</v>
      </c>
      <c r="C31">
        <v>87.5</v>
      </c>
      <c r="D31">
        <v>13</v>
      </c>
      <c r="E31">
        <v>100</v>
      </c>
      <c r="F31">
        <f>VLOOKUP(A31, 'offense downs'!A$1:F$33,6, FALSE)</f>
        <v>466</v>
      </c>
      <c r="G31">
        <f>VLOOKUP(A31, 'offense scoring'!A$1:E$33, 4, FALSE)</f>
        <v>13</v>
      </c>
      <c r="H31">
        <f>VLOOKUP(A31,'offense rushing'!A$1:I$33, 3,FALSE)</f>
        <v>815</v>
      </c>
      <c r="I31">
        <f>VLOOKUP(A31, 'offense rushing'!A$1:B$33, 2, FALSE)</f>
        <v>188</v>
      </c>
      <c r="J31">
        <v>62.6</v>
      </c>
      <c r="K31">
        <v>6.4</v>
      </c>
      <c r="L31">
        <v>1656</v>
      </c>
      <c r="M31">
        <v>8</v>
      </c>
      <c r="N31">
        <v>2</v>
      </c>
    </row>
    <row r="32" spans="1:14" x14ac:dyDescent="0.3">
      <c r="A32" t="s">
        <v>40</v>
      </c>
      <c r="B32">
        <v>10</v>
      </c>
      <c r="C32">
        <v>83.3</v>
      </c>
      <c r="D32">
        <v>17</v>
      </c>
      <c r="E32">
        <v>100</v>
      </c>
      <c r="F32">
        <f>VLOOKUP(A32, 'offense downs'!A$1:F$33,6, FALSE)</f>
        <v>445</v>
      </c>
      <c r="G32">
        <f>VLOOKUP(A32, 'offense scoring'!A$1:E$33, 4, FALSE)</f>
        <v>17</v>
      </c>
      <c r="H32">
        <f>VLOOKUP(A32,'offense rushing'!A$1:I$33, 3,FALSE)</f>
        <v>1138</v>
      </c>
      <c r="I32">
        <f>VLOOKUP(A32, 'offense rushing'!A$1:B$33, 2, FALSE)</f>
        <v>249</v>
      </c>
      <c r="J32">
        <v>60.8</v>
      </c>
      <c r="K32">
        <v>7</v>
      </c>
      <c r="L32">
        <v>1238</v>
      </c>
      <c r="M32">
        <v>4</v>
      </c>
      <c r="N32">
        <v>3</v>
      </c>
    </row>
    <row r="33" spans="1:14" x14ac:dyDescent="0.3">
      <c r="A33" t="s">
        <v>41</v>
      </c>
      <c r="B33">
        <v>11</v>
      </c>
      <c r="C33">
        <v>68.8</v>
      </c>
      <c r="D33">
        <v>18</v>
      </c>
      <c r="E33">
        <v>85.7</v>
      </c>
      <c r="F33">
        <f>VLOOKUP(A33, 'offense downs'!A$1:F$33,6, FALSE)</f>
        <v>511</v>
      </c>
      <c r="G33">
        <f>VLOOKUP(A33, 'offense scoring'!A$1:E$33, 4, FALSE)</f>
        <v>23</v>
      </c>
      <c r="H33">
        <f>VLOOKUP(A33,'offense rushing'!A$1:I$33, 3,FALSE)</f>
        <v>816</v>
      </c>
      <c r="I33">
        <f>VLOOKUP(A33, 'offense rushing'!A$1:B$33, 2, FALSE)</f>
        <v>188</v>
      </c>
      <c r="J33">
        <v>65.2</v>
      </c>
      <c r="K33">
        <v>6.6</v>
      </c>
      <c r="L33">
        <v>2032</v>
      </c>
      <c r="M33">
        <v>6</v>
      </c>
      <c r="N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offense passing</vt:lpstr>
      <vt:lpstr>offense rushing</vt:lpstr>
      <vt:lpstr>offense scoring</vt:lpstr>
      <vt:lpstr>offense downs</vt:lpstr>
      <vt:lpstr>special teams scoring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batye</dc:creator>
  <cp:lastModifiedBy>sean batye</cp:lastModifiedBy>
  <dcterms:created xsi:type="dcterms:W3CDTF">2022-11-13T00:05:58Z</dcterms:created>
  <dcterms:modified xsi:type="dcterms:W3CDTF">2022-11-13T07:29:38Z</dcterms:modified>
</cp:coreProperties>
</file>