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hidePivotFieldList="1" defaultThemeVersion="124226"/>
  <mc:AlternateContent xmlns:mc="http://schemas.openxmlformats.org/markup-compatibility/2006">
    <mc:Choice Requires="x15">
      <x15ac:absPath xmlns:x15ac="http://schemas.microsoft.com/office/spreadsheetml/2010/11/ac" url="G:\Oi\APF\Validação de propostas\2015\"/>
    </mc:Choice>
  </mc:AlternateContent>
  <bookViews>
    <workbookView xWindow="0" yWindow="0" windowWidth="20490" windowHeight="7755"/>
  </bookViews>
  <sheets>
    <sheet name="2017" sheetId="3" r:id="rId1"/>
    <sheet name="Plan1" sheetId="4" r:id="rId2"/>
    <sheet name="2016" sheetId="2" r:id="rId3"/>
    <sheet name="2015" sheetId="1" r:id="rId4"/>
  </sheets>
  <definedNames>
    <definedName name="_xlnm._FilterDatabase" localSheetId="3" hidden="1">'2015'!$A$1:$AB$207</definedName>
    <definedName name="_xlnm._FilterDatabase" localSheetId="2" hidden="1">'2016'!$A$1:$AA$272</definedName>
    <definedName name="_xlnm._FilterDatabase" localSheetId="0" hidden="1">'2017'!$A$1:$Y$308</definedName>
  </definedNames>
  <calcPr calcId="152511"/>
</workbook>
</file>

<file path=xl/calcChain.xml><?xml version="1.0" encoding="utf-8"?>
<calcChain xmlns="http://schemas.openxmlformats.org/spreadsheetml/2006/main">
  <c r="K322" i="3" l="1"/>
  <c r="J322" i="3"/>
  <c r="K321" i="3" l="1"/>
  <c r="J321" i="3"/>
  <c r="K319" i="3" l="1"/>
  <c r="J319" i="3"/>
  <c r="J320" i="3"/>
  <c r="K320" i="3"/>
  <c r="J323" i="3"/>
  <c r="K323" i="3"/>
  <c r="J324" i="3"/>
  <c r="K324" i="3"/>
  <c r="J325" i="3"/>
  <c r="K325" i="3"/>
  <c r="K318" i="3" l="1"/>
  <c r="J318" i="3"/>
  <c r="K317" i="3" l="1"/>
  <c r="J317" i="3"/>
  <c r="L316" i="3" l="1"/>
  <c r="L319" i="3"/>
  <c r="L320" i="3"/>
  <c r="L321" i="3"/>
  <c r="L322" i="3"/>
  <c r="L323" i="3"/>
  <c r="L324" i="3"/>
  <c r="L325" i="3"/>
  <c r="L326" i="3"/>
  <c r="K316" i="3"/>
  <c r="J316" i="3"/>
  <c r="K315" i="3" l="1"/>
  <c r="J315" i="3"/>
  <c r="K314" i="3" l="1"/>
  <c r="J314" i="3"/>
  <c r="K312" i="3" l="1"/>
  <c r="J312" i="3"/>
  <c r="L310" i="3" l="1"/>
  <c r="L313" i="3"/>
  <c r="K310" i="3"/>
  <c r="J310" i="3"/>
  <c r="L309" i="3" l="1"/>
  <c r="K309" i="3"/>
  <c r="J309" i="3"/>
  <c r="J311" i="3"/>
  <c r="K311" i="3"/>
  <c r="J313" i="3"/>
  <c r="K313" i="3"/>
  <c r="L314" i="3"/>
  <c r="L318" i="3" l="1"/>
  <c r="L317" i="3"/>
  <c r="L315" i="3"/>
  <c r="L312" i="3"/>
  <c r="L311" i="3"/>
  <c r="K308" i="3"/>
  <c r="J308" i="3"/>
  <c r="K307" i="3" l="1"/>
  <c r="J307" i="3"/>
  <c r="K306" i="3" l="1"/>
  <c r="J306" i="3"/>
  <c r="K301" i="3" l="1"/>
  <c r="J301" i="3"/>
  <c r="K302" i="3" l="1"/>
  <c r="J302" i="3"/>
  <c r="C2" i="4" l="1"/>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1" i="4"/>
  <c r="K299" i="3" l="1"/>
  <c r="J299" i="3"/>
  <c r="K297" i="3" l="1"/>
  <c r="J297" i="3"/>
  <c r="K296" i="3" l="1"/>
  <c r="J296" i="3"/>
  <c r="J294" i="3" l="1"/>
  <c r="K294" i="3"/>
  <c r="J295" i="3"/>
  <c r="K295" i="3"/>
  <c r="L296" i="3"/>
  <c r="J298" i="3"/>
  <c r="K298" i="3"/>
  <c r="J300" i="3"/>
  <c r="K300" i="3"/>
  <c r="J303" i="3"/>
  <c r="K303" i="3"/>
  <c r="J304" i="3"/>
  <c r="L304" i="3" s="1"/>
  <c r="K304" i="3"/>
  <c r="J305" i="3"/>
  <c r="K305" i="3"/>
  <c r="K293" i="3"/>
  <c r="J293" i="3"/>
  <c r="L307" i="3" l="1"/>
  <c r="L305" i="3"/>
  <c r="L302" i="3"/>
  <c r="L297" i="3"/>
  <c r="L306" i="3"/>
  <c r="L298" i="3"/>
  <c r="L294" i="3"/>
  <c r="L303" i="3"/>
  <c r="L301" i="3"/>
  <c r="L299" i="3"/>
  <c r="L308" i="3"/>
  <c r="L300" i="3"/>
  <c r="L295" i="3"/>
  <c r="K292" i="3" l="1"/>
  <c r="J292" i="3"/>
  <c r="K290" i="3" l="1"/>
  <c r="J290" i="3"/>
  <c r="K289" i="3" l="1"/>
  <c r="J289" i="3"/>
  <c r="K288" i="3" l="1"/>
  <c r="J288" i="3"/>
  <c r="K287" i="3" l="1"/>
  <c r="J287" i="3"/>
  <c r="K286" i="3" l="1"/>
  <c r="J286" i="3"/>
  <c r="L286" i="3" l="1"/>
  <c r="K280" i="3"/>
  <c r="J280" i="3"/>
  <c r="K279" i="3" l="1"/>
  <c r="J279" i="3"/>
  <c r="K278" i="3"/>
  <c r="J278" i="3"/>
  <c r="K277" i="3" l="1"/>
  <c r="J277" i="3"/>
  <c r="L279" i="3" l="1"/>
  <c r="J281" i="3"/>
  <c r="K281" i="3"/>
  <c r="J282" i="3"/>
  <c r="K282" i="3"/>
  <c r="J283" i="3"/>
  <c r="K283" i="3"/>
  <c r="J284" i="3"/>
  <c r="K284" i="3"/>
  <c r="J285" i="3"/>
  <c r="K285" i="3"/>
  <c r="J291" i="3"/>
  <c r="K291" i="3"/>
  <c r="L292" i="3" l="1"/>
  <c r="L288" i="3"/>
  <c r="L283" i="3"/>
  <c r="L280" i="3"/>
  <c r="L284" i="3"/>
  <c r="L291" i="3"/>
  <c r="L287" i="3"/>
  <c r="L293" i="3"/>
  <c r="L290" i="3"/>
  <c r="L285" i="3"/>
  <c r="L282" i="3"/>
  <c r="L289" i="3"/>
  <c r="L281" i="3"/>
  <c r="L278" i="3"/>
  <c r="K276" i="3"/>
  <c r="J276" i="3"/>
  <c r="K275" i="3" l="1"/>
  <c r="J275" i="3"/>
  <c r="K274" i="3" l="1"/>
  <c r="J274" i="3"/>
  <c r="L274" i="3" l="1"/>
  <c r="K273" i="3"/>
  <c r="J273" i="3"/>
  <c r="K272" i="3" l="1"/>
  <c r="J272" i="3"/>
  <c r="K271" i="3" l="1"/>
  <c r="J271" i="3"/>
  <c r="J270" i="3" l="1"/>
  <c r="K268" i="3" l="1"/>
  <c r="J268" i="3"/>
  <c r="K265" i="3" l="1"/>
  <c r="J265" i="3"/>
  <c r="K260" i="3" l="1"/>
  <c r="J260" i="3"/>
  <c r="K258" i="3" l="1"/>
  <c r="K259" i="3"/>
  <c r="L260" i="3"/>
  <c r="K261" i="3"/>
  <c r="K262" i="3"/>
  <c r="K263" i="3"/>
  <c r="K264" i="3"/>
  <c r="K266" i="3"/>
  <c r="K267" i="3"/>
  <c r="K270" i="3"/>
  <c r="J258" i="3"/>
  <c r="J259" i="3"/>
  <c r="L259" i="3" s="1"/>
  <c r="J261" i="3"/>
  <c r="J262" i="3"/>
  <c r="L262" i="3" s="1"/>
  <c r="J263" i="3"/>
  <c r="L263" i="3" s="1"/>
  <c r="J264" i="3"/>
  <c r="L265" i="3"/>
  <c r="J266" i="3"/>
  <c r="J267" i="3"/>
  <c r="L267" i="3" s="1"/>
  <c r="L277" i="3" l="1"/>
  <c r="L273" i="3"/>
  <c r="L272" i="3"/>
  <c r="L276" i="3"/>
  <c r="L275" i="3"/>
  <c r="L270" i="3"/>
  <c r="L271" i="3"/>
  <c r="L268" i="3"/>
  <c r="L264" i="3"/>
  <c r="L261" i="3"/>
  <c r="L258" i="3"/>
  <c r="L266" i="3"/>
  <c r="K246" i="3"/>
  <c r="K255" i="3" l="1"/>
  <c r="J255" i="3"/>
  <c r="K252" i="3" l="1"/>
  <c r="J252" i="3"/>
  <c r="K251" i="3" l="1"/>
  <c r="K253" i="3"/>
  <c r="K254" i="3"/>
  <c r="K256" i="3"/>
  <c r="K257" i="3"/>
  <c r="K250" i="3" l="1"/>
  <c r="K249" i="3" l="1"/>
  <c r="K248" i="3" l="1"/>
  <c r="K247" i="3" l="1"/>
  <c r="K245" i="3" l="1"/>
  <c r="J245" i="3"/>
  <c r="K242" i="3" l="1"/>
  <c r="J242" i="3"/>
  <c r="J243" i="3"/>
  <c r="J244" i="3"/>
  <c r="J246" i="3"/>
  <c r="J247" i="3"/>
  <c r="J248" i="3"/>
  <c r="J249" i="3"/>
  <c r="J250" i="3"/>
  <c r="J251" i="3"/>
  <c r="J253" i="3"/>
  <c r="J254" i="3"/>
  <c r="J256" i="3"/>
  <c r="J257" i="3"/>
  <c r="K241" i="3" l="1"/>
  <c r="J241" i="3"/>
  <c r="J240" i="3" l="1"/>
  <c r="K240" i="3"/>
  <c r="K239" i="3" l="1"/>
  <c r="J239" i="3"/>
  <c r="K238" i="3" l="1"/>
  <c r="J238" i="3"/>
  <c r="J237" i="3" l="1"/>
  <c r="J236" i="3" l="1"/>
  <c r="K235" i="3" l="1"/>
  <c r="J235" i="3"/>
  <c r="J234" i="3" l="1"/>
  <c r="K232" i="3" l="1"/>
  <c r="K233" i="3"/>
  <c r="K234" i="3"/>
  <c r="K236" i="3"/>
  <c r="K237" i="3"/>
  <c r="K243" i="3"/>
  <c r="K244" i="3"/>
  <c r="J233" i="3"/>
  <c r="J232" i="3" l="1"/>
  <c r="L232" i="3" l="1"/>
  <c r="L233" i="3"/>
  <c r="L234" i="3"/>
  <c r="L235" i="3"/>
  <c r="L236" i="3"/>
  <c r="L237" i="3"/>
  <c r="L238" i="3"/>
  <c r="L239" i="3"/>
  <c r="L240" i="3"/>
  <c r="L241" i="3"/>
  <c r="L242" i="3"/>
  <c r="L243" i="3"/>
  <c r="L244" i="3"/>
  <c r="L245" i="3"/>
  <c r="L246" i="3"/>
  <c r="L247" i="3"/>
  <c r="L248" i="3"/>
  <c r="L249" i="3"/>
  <c r="L250" i="3"/>
  <c r="L251" i="3"/>
  <c r="L252" i="3"/>
  <c r="L253" i="3"/>
  <c r="L254" i="3"/>
  <c r="L255" i="3"/>
  <c r="L256" i="3"/>
  <c r="L257" i="3"/>
  <c r="K231" i="3"/>
  <c r="J231" i="3"/>
  <c r="L231" i="3" l="1"/>
  <c r="K230" i="3"/>
  <c r="J230" i="3"/>
  <c r="K229" i="3" l="1"/>
  <c r="J229" i="3"/>
  <c r="K228" i="3" l="1"/>
  <c r="J228" i="3"/>
  <c r="K227" i="3" l="1"/>
  <c r="J227" i="3"/>
  <c r="K226" i="3" l="1"/>
  <c r="J226" i="3"/>
  <c r="K225" i="3" l="1"/>
  <c r="J225" i="3"/>
  <c r="J224" i="3" l="1"/>
  <c r="L230" i="3" l="1"/>
  <c r="K224" i="3"/>
  <c r="K223" i="3"/>
  <c r="J223" i="3"/>
  <c r="L226" i="3" l="1"/>
  <c r="L224" i="3"/>
  <c r="L228" i="3"/>
  <c r="L223" i="3"/>
  <c r="L225" i="3"/>
  <c r="L227" i="3"/>
  <c r="L229" i="3"/>
  <c r="K215" i="3"/>
  <c r="J215" i="3"/>
  <c r="K213" i="3" l="1"/>
  <c r="J213" i="3"/>
  <c r="J211" i="3" l="1"/>
  <c r="J212" i="3"/>
  <c r="J214" i="3"/>
  <c r="J216" i="3"/>
  <c r="J217" i="3"/>
  <c r="J219" i="3"/>
  <c r="J220" i="3"/>
  <c r="J221" i="3"/>
  <c r="J222" i="3"/>
  <c r="K211" i="3" l="1"/>
  <c r="L211" i="3" s="1"/>
  <c r="K212" i="3"/>
  <c r="L212" i="3" s="1"/>
  <c r="L213" i="3"/>
  <c r="K214" i="3"/>
  <c r="L214" i="3" s="1"/>
  <c r="L215" i="3"/>
  <c r="K216" i="3"/>
  <c r="L216" i="3" s="1"/>
  <c r="K217" i="3"/>
  <c r="L217" i="3" s="1"/>
  <c r="K219" i="3"/>
  <c r="L219" i="3" s="1"/>
  <c r="K220" i="3"/>
  <c r="L220" i="3" s="1"/>
  <c r="K221" i="3"/>
  <c r="L221" i="3" s="1"/>
  <c r="K222" i="3"/>
  <c r="L222" i="3" s="1"/>
  <c r="K208" i="3"/>
  <c r="J208" i="3"/>
  <c r="K206" i="3"/>
  <c r="J206" i="3"/>
  <c r="K199" i="3" l="1"/>
  <c r="J199" i="3"/>
  <c r="L199" i="3" l="1"/>
  <c r="K195" i="3"/>
  <c r="J195" i="3"/>
  <c r="K189" i="3" l="1"/>
  <c r="J189" i="3"/>
  <c r="K174" i="3" l="1"/>
  <c r="J174" i="3"/>
  <c r="K173" i="3" l="1"/>
  <c r="J173" i="3"/>
  <c r="K172" i="3" l="1"/>
  <c r="J172" i="3"/>
  <c r="K171" i="3" l="1"/>
  <c r="J171" i="3"/>
  <c r="J164" i="3" l="1"/>
  <c r="J165" i="3"/>
  <c r="J166" i="3"/>
  <c r="J167" i="3"/>
  <c r="J168" i="3"/>
  <c r="J169" i="3"/>
  <c r="J170" i="3"/>
  <c r="L173" i="3"/>
  <c r="L174" i="3"/>
  <c r="J175" i="3"/>
  <c r="J176" i="3"/>
  <c r="J177" i="3"/>
  <c r="J178" i="3"/>
  <c r="J179" i="3"/>
  <c r="J180" i="3"/>
  <c r="J181" i="3"/>
  <c r="J182" i="3"/>
  <c r="J184" i="3"/>
  <c r="J185" i="3"/>
  <c r="J187" i="3"/>
  <c r="J188" i="3"/>
  <c r="L189" i="3"/>
  <c r="J191" i="3"/>
  <c r="J192" i="3"/>
  <c r="J193" i="3"/>
  <c r="J194" i="3"/>
  <c r="J196" i="3"/>
  <c r="J197" i="3"/>
  <c r="J198" i="3"/>
  <c r="J200" i="3"/>
  <c r="J201" i="3"/>
  <c r="J202" i="3"/>
  <c r="J203" i="3"/>
  <c r="J204" i="3"/>
  <c r="J205" i="3"/>
  <c r="J207" i="3"/>
  <c r="J209" i="3"/>
  <c r="J210" i="3"/>
  <c r="K164" i="3"/>
  <c r="K165" i="3"/>
  <c r="K166" i="3"/>
  <c r="K167" i="3"/>
  <c r="K168" i="3"/>
  <c r="K169" i="3"/>
  <c r="K170" i="3"/>
  <c r="L171" i="3"/>
  <c r="K175" i="3"/>
  <c r="K176" i="3"/>
  <c r="K177" i="3"/>
  <c r="K178" i="3"/>
  <c r="K179" i="3"/>
  <c r="K180" i="3"/>
  <c r="K181" i="3"/>
  <c r="K182" i="3"/>
  <c r="K184" i="3"/>
  <c r="K185" i="3"/>
  <c r="K187" i="3"/>
  <c r="K188" i="3"/>
  <c r="K191" i="3"/>
  <c r="K192" i="3"/>
  <c r="K193" i="3"/>
  <c r="K194" i="3"/>
  <c r="K196" i="3"/>
  <c r="K197" i="3"/>
  <c r="K198" i="3"/>
  <c r="K200" i="3"/>
  <c r="K201" i="3"/>
  <c r="K202" i="3"/>
  <c r="K203" i="3"/>
  <c r="K204" i="3"/>
  <c r="K205" i="3"/>
  <c r="K207" i="3"/>
  <c r="K209" i="3"/>
  <c r="K210" i="3"/>
  <c r="L209" i="3" l="1"/>
  <c r="L208" i="3"/>
  <c r="L205" i="3"/>
  <c r="L204" i="3"/>
  <c r="L201" i="3"/>
  <c r="L200" i="3"/>
  <c r="L197" i="3"/>
  <c r="L196" i="3"/>
  <c r="L207" i="3"/>
  <c r="L203" i="3"/>
  <c r="L165" i="3"/>
  <c r="L210" i="3"/>
  <c r="L206" i="3"/>
  <c r="L202" i="3"/>
  <c r="L198" i="3"/>
  <c r="L164" i="3"/>
  <c r="L195" i="3"/>
  <c r="L179" i="3"/>
  <c r="L193" i="3"/>
  <c r="L169" i="3"/>
  <c r="L167" i="3"/>
  <c r="L194" i="3"/>
  <c r="L192" i="3"/>
  <c r="L191" i="3"/>
  <c r="L188" i="3"/>
  <c r="L187" i="3"/>
  <c r="L185" i="3"/>
  <c r="L184" i="3"/>
  <c r="L182" i="3"/>
  <c r="L181" i="3"/>
  <c r="L180" i="3"/>
  <c r="L178" i="3"/>
  <c r="L177" i="3"/>
  <c r="L176" i="3"/>
  <c r="L175" i="3"/>
  <c r="L172" i="3"/>
  <c r="L170" i="3"/>
  <c r="L168" i="3"/>
  <c r="L166" i="3"/>
  <c r="K147" i="3"/>
  <c r="J147" i="3"/>
  <c r="K146" i="3" l="1"/>
  <c r="J146" i="3"/>
  <c r="L146" i="3" l="1"/>
  <c r="K143" i="3"/>
  <c r="J143" i="3"/>
  <c r="L143" i="3" l="1"/>
  <c r="K139" i="3"/>
  <c r="J139" i="3"/>
  <c r="J140" i="3"/>
  <c r="K134" i="3" l="1"/>
  <c r="J134" i="3"/>
  <c r="K133" i="3" l="1"/>
  <c r="J133" i="3"/>
  <c r="K132" i="3" l="1"/>
  <c r="J132" i="3"/>
  <c r="K129" i="3" l="1"/>
  <c r="J129" i="3"/>
  <c r="J131" i="3" l="1"/>
  <c r="K131" i="3"/>
  <c r="J135" i="3"/>
  <c r="K135" i="3"/>
  <c r="J136" i="3"/>
  <c r="K136" i="3"/>
  <c r="J137" i="3"/>
  <c r="K137" i="3"/>
  <c r="J138" i="3"/>
  <c r="K138" i="3"/>
  <c r="K140" i="3"/>
  <c r="L140" i="3" s="1"/>
  <c r="J141" i="3"/>
  <c r="K141" i="3"/>
  <c r="J142" i="3"/>
  <c r="K142" i="3"/>
  <c r="J144" i="3"/>
  <c r="L144" i="3" s="1"/>
  <c r="K144" i="3"/>
  <c r="J145" i="3"/>
  <c r="K145" i="3"/>
  <c r="J148" i="3"/>
  <c r="K148" i="3"/>
  <c r="J149" i="3"/>
  <c r="K149" i="3"/>
  <c r="J150" i="3"/>
  <c r="K150" i="3"/>
  <c r="J151" i="3"/>
  <c r="K151" i="3"/>
  <c r="J152" i="3"/>
  <c r="K152" i="3"/>
  <c r="J153" i="3"/>
  <c r="K153" i="3"/>
  <c r="J154" i="3"/>
  <c r="K154" i="3"/>
  <c r="J155" i="3"/>
  <c r="K155" i="3"/>
  <c r="J156" i="3"/>
  <c r="K156" i="3"/>
  <c r="J157" i="3"/>
  <c r="K157" i="3"/>
  <c r="J158" i="3"/>
  <c r="L158" i="3" s="1"/>
  <c r="K158" i="3"/>
  <c r="J159" i="3"/>
  <c r="K159" i="3"/>
  <c r="J160" i="3"/>
  <c r="K160" i="3"/>
  <c r="J161" i="3"/>
  <c r="K161" i="3"/>
  <c r="J162" i="3"/>
  <c r="K162" i="3"/>
  <c r="J163" i="3"/>
  <c r="K163" i="3"/>
  <c r="L162" i="3" l="1"/>
  <c r="L136" i="3"/>
  <c r="L161" i="3"/>
  <c r="L157" i="3"/>
  <c r="L159" i="3"/>
  <c r="L153" i="3"/>
  <c r="L151" i="3"/>
  <c r="L150" i="3"/>
  <c r="L149" i="3"/>
  <c r="L148" i="3"/>
  <c r="L156" i="3"/>
  <c r="L154" i="3"/>
  <c r="L163" i="3"/>
  <c r="L160" i="3"/>
  <c r="L155" i="3"/>
  <c r="L152" i="3"/>
  <c r="L147" i="3"/>
  <c r="L145" i="3"/>
  <c r="L142" i="3"/>
  <c r="L141" i="3"/>
  <c r="L139" i="3"/>
  <c r="L138" i="3"/>
  <c r="L137" i="3"/>
  <c r="L135" i="3"/>
  <c r="L134" i="3"/>
  <c r="L133" i="3"/>
  <c r="L132" i="3"/>
  <c r="L131" i="3"/>
  <c r="K123" i="3"/>
  <c r="J123" i="3"/>
  <c r="L123" i="3" l="1"/>
  <c r="K121" i="3"/>
  <c r="J121" i="3"/>
  <c r="K120" i="3"/>
  <c r="J120" i="3"/>
  <c r="J122" i="3" l="1"/>
  <c r="J124" i="3"/>
  <c r="J125" i="3"/>
  <c r="J126" i="3"/>
  <c r="J127" i="3"/>
  <c r="J128" i="3"/>
  <c r="J118" i="3" l="1"/>
  <c r="J110" i="3" l="1"/>
  <c r="J111" i="3"/>
  <c r="J112" i="3"/>
  <c r="J113" i="3"/>
  <c r="J114" i="3"/>
  <c r="J115" i="3"/>
  <c r="J116" i="3"/>
  <c r="J117" i="3"/>
  <c r="J119" i="3"/>
  <c r="K109" i="3"/>
  <c r="K110" i="3"/>
  <c r="K111" i="3"/>
  <c r="K112" i="3"/>
  <c r="K113" i="3"/>
  <c r="K114" i="3"/>
  <c r="L114" i="3" s="1"/>
  <c r="K115" i="3"/>
  <c r="K116" i="3"/>
  <c r="K117" i="3"/>
  <c r="K118" i="3"/>
  <c r="L118" i="3" s="1"/>
  <c r="K119" i="3"/>
  <c r="L119" i="3" s="1"/>
  <c r="K122" i="3"/>
  <c r="L122" i="3" s="1"/>
  <c r="K124" i="3"/>
  <c r="K125" i="3"/>
  <c r="K126" i="3"/>
  <c r="L126" i="3" s="1"/>
  <c r="K127" i="3"/>
  <c r="L127" i="3" s="1"/>
  <c r="K128" i="3"/>
  <c r="J109" i="3"/>
  <c r="L124" i="3" l="1"/>
  <c r="L116" i="3"/>
  <c r="L109" i="3"/>
  <c r="L110" i="3"/>
  <c r="L115" i="3"/>
  <c r="L111" i="3"/>
  <c r="L128" i="3"/>
  <c r="L120" i="3"/>
  <c r="L112" i="3"/>
  <c r="L129" i="3"/>
  <c r="L113" i="3"/>
  <c r="L121" i="3"/>
  <c r="L125" i="3"/>
  <c r="L117" i="3"/>
  <c r="K106" i="3" l="1"/>
  <c r="J106" i="3"/>
  <c r="K103" i="3" l="1"/>
  <c r="J103" i="3"/>
  <c r="K102" i="3" l="1"/>
  <c r="J102" i="3"/>
  <c r="K97" i="3" l="1"/>
  <c r="J97" i="3"/>
  <c r="K96" i="3"/>
  <c r="J96" i="3"/>
  <c r="J89" i="3" l="1"/>
  <c r="K89" i="3"/>
  <c r="J90" i="3"/>
  <c r="K90" i="3"/>
  <c r="J91" i="3"/>
  <c r="K91" i="3"/>
  <c r="J92" i="3"/>
  <c r="K92" i="3"/>
  <c r="J93" i="3"/>
  <c r="K93" i="3"/>
  <c r="J94" i="3"/>
  <c r="K94" i="3"/>
  <c r="J95" i="3"/>
  <c r="K95" i="3"/>
  <c r="J98" i="3"/>
  <c r="K98" i="3"/>
  <c r="J99" i="3"/>
  <c r="K99" i="3"/>
  <c r="J100" i="3"/>
  <c r="K100" i="3"/>
  <c r="J101" i="3"/>
  <c r="K101" i="3"/>
  <c r="L102" i="3"/>
  <c r="J104" i="3"/>
  <c r="K104" i="3"/>
  <c r="J105" i="3"/>
  <c r="K105" i="3"/>
  <c r="J107" i="3"/>
  <c r="K107" i="3"/>
  <c r="J108" i="3"/>
  <c r="K108" i="3"/>
  <c r="L107" i="3" l="1"/>
  <c r="L105" i="3"/>
  <c r="L106" i="3"/>
  <c r="L103" i="3"/>
  <c r="L108" i="3"/>
  <c r="L104" i="3"/>
  <c r="L101" i="3"/>
  <c r="L100" i="3"/>
  <c r="L99" i="3"/>
  <c r="L98" i="3"/>
  <c r="L97" i="3"/>
  <c r="L96" i="3"/>
  <c r="L95" i="3"/>
  <c r="L94" i="3"/>
  <c r="L93" i="3"/>
  <c r="L92" i="3"/>
  <c r="L91" i="3"/>
  <c r="L90" i="3"/>
  <c r="L89" i="3"/>
  <c r="J74" i="3"/>
  <c r="K74" i="3"/>
  <c r="J75" i="3"/>
  <c r="K75" i="3"/>
  <c r="J76" i="3"/>
  <c r="K76" i="3"/>
  <c r="J77" i="3"/>
  <c r="K77" i="3"/>
  <c r="J78" i="3"/>
  <c r="K78" i="3"/>
  <c r="J79" i="3"/>
  <c r="K79" i="3"/>
  <c r="J80" i="3"/>
  <c r="K80" i="3"/>
  <c r="J81" i="3"/>
  <c r="K81" i="3"/>
  <c r="J82" i="3"/>
  <c r="K82" i="3"/>
  <c r="J83" i="3"/>
  <c r="K83" i="3"/>
  <c r="J84" i="3"/>
  <c r="K84" i="3"/>
  <c r="J85" i="3"/>
  <c r="K85" i="3"/>
  <c r="J86" i="3"/>
  <c r="K86" i="3"/>
  <c r="J87" i="3"/>
  <c r="K87" i="3"/>
  <c r="J88" i="3"/>
  <c r="K88" i="3"/>
  <c r="L82" i="3" l="1"/>
  <c r="L74" i="3"/>
  <c r="L88" i="3"/>
  <c r="L87" i="3"/>
  <c r="L86" i="3"/>
  <c r="L85" i="3"/>
  <c r="L84" i="3"/>
  <c r="L83" i="3"/>
  <c r="L81" i="3"/>
  <c r="L80" i="3"/>
  <c r="L79" i="3"/>
  <c r="L78" i="3"/>
  <c r="L77" i="3"/>
  <c r="L76" i="3"/>
  <c r="L75" i="3"/>
  <c r="K70" i="3"/>
  <c r="J70" i="3"/>
  <c r="L70" i="3" l="1"/>
  <c r="K69" i="3"/>
  <c r="J69" i="3"/>
  <c r="K67" i="3" l="1"/>
  <c r="J67" i="3"/>
  <c r="K65" i="3" l="1"/>
  <c r="J65" i="3"/>
  <c r="K63" i="3" l="1"/>
  <c r="K64" i="3"/>
  <c r="K66" i="3"/>
  <c r="K68" i="3"/>
  <c r="K71" i="3"/>
  <c r="K72" i="3"/>
  <c r="K73" i="3"/>
  <c r="J63" i="3"/>
  <c r="J64" i="3"/>
  <c r="J66" i="3"/>
  <c r="J68" i="3"/>
  <c r="J71" i="3"/>
  <c r="J72" i="3"/>
  <c r="J73" i="3"/>
  <c r="L63" i="3" l="1"/>
  <c r="L73" i="3"/>
  <c r="L72" i="3"/>
  <c r="L71" i="3"/>
  <c r="L69" i="3"/>
  <c r="L68" i="3"/>
  <c r="L67" i="3"/>
  <c r="L66" i="3"/>
  <c r="L65" i="3"/>
  <c r="L64" i="3"/>
  <c r="K59" i="3"/>
  <c r="J59" i="3"/>
  <c r="L59" i="3" l="1"/>
  <c r="K58" i="3"/>
  <c r="J58" i="3"/>
  <c r="K57" i="3" l="1"/>
  <c r="J57" i="3"/>
  <c r="K51" i="3" l="1"/>
  <c r="J51" i="3"/>
  <c r="K49" i="3" l="1"/>
  <c r="J49" i="3"/>
  <c r="K46" i="3" l="1"/>
  <c r="K47" i="3"/>
  <c r="K45" i="3"/>
  <c r="J46" i="3"/>
  <c r="J47" i="3"/>
  <c r="J45" i="3"/>
  <c r="K34" i="3" l="1"/>
  <c r="J34" i="3"/>
  <c r="J35" i="3"/>
  <c r="K35" i="3"/>
  <c r="J36" i="3"/>
  <c r="K36" i="3"/>
  <c r="J37" i="3"/>
  <c r="K37" i="3"/>
  <c r="J38" i="3"/>
  <c r="K38" i="3"/>
  <c r="J39" i="3"/>
  <c r="K39" i="3"/>
  <c r="J40" i="3"/>
  <c r="K40" i="3"/>
  <c r="J41" i="3"/>
  <c r="K41" i="3"/>
  <c r="J42" i="3"/>
  <c r="K42" i="3"/>
  <c r="J43" i="3"/>
  <c r="K43" i="3"/>
  <c r="J44" i="3"/>
  <c r="K44" i="3"/>
  <c r="L46" i="3"/>
  <c r="J48" i="3"/>
  <c r="K48" i="3"/>
  <c r="L49" i="3"/>
  <c r="J50" i="3"/>
  <c r="K50" i="3"/>
  <c r="J52" i="3"/>
  <c r="K52" i="3"/>
  <c r="J53" i="3"/>
  <c r="K53" i="3"/>
  <c r="J54" i="3"/>
  <c r="K54" i="3"/>
  <c r="J55" i="3"/>
  <c r="K55" i="3"/>
  <c r="J56" i="3"/>
  <c r="K56" i="3"/>
  <c r="J60" i="3"/>
  <c r="K60" i="3"/>
  <c r="J61" i="3"/>
  <c r="K61" i="3"/>
  <c r="L61" i="3" l="1"/>
  <c r="L60" i="3"/>
  <c r="L58" i="3"/>
  <c r="L57" i="3"/>
  <c r="L55" i="3"/>
  <c r="L54" i="3"/>
  <c r="L53" i="3"/>
  <c r="L52" i="3"/>
  <c r="L50" i="3"/>
  <c r="L47" i="3"/>
  <c r="L45" i="3"/>
  <c r="L44" i="3"/>
  <c r="L42" i="3"/>
  <c r="L41" i="3"/>
  <c r="L39" i="3"/>
  <c r="L38" i="3"/>
  <c r="L37" i="3"/>
  <c r="L43" i="3"/>
  <c r="L56" i="3"/>
  <c r="L51" i="3"/>
  <c r="L48" i="3"/>
  <c r="L40" i="3"/>
  <c r="L36" i="3"/>
  <c r="L35" i="3"/>
  <c r="L34" i="3"/>
  <c r="K31" i="3"/>
  <c r="J31" i="3"/>
  <c r="K26" i="3" l="1"/>
  <c r="J26" i="3"/>
  <c r="L26" i="3" l="1"/>
  <c r="K18" i="3"/>
  <c r="J18" i="3"/>
  <c r="K7" i="3" l="1"/>
  <c r="J7" i="3"/>
  <c r="K6" i="3" l="1"/>
  <c r="J6" i="3"/>
  <c r="J3" i="3" l="1"/>
  <c r="K3" i="3"/>
  <c r="J4" i="3"/>
  <c r="K4" i="3"/>
  <c r="J5" i="3"/>
  <c r="K5" i="3"/>
  <c r="J8" i="3"/>
  <c r="K8" i="3"/>
  <c r="J9" i="3"/>
  <c r="K9" i="3"/>
  <c r="J10" i="3"/>
  <c r="K10" i="3"/>
  <c r="J11" i="3"/>
  <c r="K11" i="3"/>
  <c r="J12" i="3"/>
  <c r="K12" i="3"/>
  <c r="J13" i="3"/>
  <c r="K13" i="3"/>
  <c r="J14" i="3"/>
  <c r="K14" i="3"/>
  <c r="J16" i="3"/>
  <c r="K16" i="3"/>
  <c r="J17" i="3"/>
  <c r="K17" i="3"/>
  <c r="J20" i="3"/>
  <c r="K20" i="3"/>
  <c r="J21" i="3"/>
  <c r="K21" i="3"/>
  <c r="J22" i="3"/>
  <c r="K22" i="3"/>
  <c r="J24" i="3"/>
  <c r="K24" i="3"/>
  <c r="J25" i="3"/>
  <c r="K25" i="3"/>
  <c r="J27" i="3"/>
  <c r="K27" i="3"/>
  <c r="J28" i="3"/>
  <c r="K28" i="3"/>
  <c r="J30" i="3"/>
  <c r="K30" i="3"/>
  <c r="J32" i="3"/>
  <c r="K32" i="3"/>
  <c r="J33" i="3"/>
  <c r="K33" i="3"/>
  <c r="L33" i="3" l="1"/>
  <c r="L32" i="3"/>
  <c r="L31" i="3"/>
  <c r="L30" i="3"/>
  <c r="L28" i="3"/>
  <c r="L27" i="3"/>
  <c r="L25" i="3"/>
  <c r="L24" i="3"/>
  <c r="L22" i="3"/>
  <c r="L21" i="3"/>
  <c r="L20" i="3"/>
  <c r="L18" i="3"/>
  <c r="L16" i="3"/>
  <c r="L17" i="3"/>
  <c r="L14" i="3"/>
  <c r="L13" i="3"/>
  <c r="L12" i="3"/>
  <c r="L11" i="3"/>
  <c r="L10" i="3"/>
  <c r="L8" i="3"/>
  <c r="L9" i="3"/>
  <c r="L7" i="3"/>
  <c r="L6" i="3"/>
  <c r="L5" i="3"/>
  <c r="L4" i="3"/>
  <c r="L3" i="3"/>
  <c r="K2" i="3"/>
  <c r="J2" i="3"/>
  <c r="L2" i="3" l="1"/>
  <c r="M266" i="2" l="1"/>
  <c r="L266" i="2"/>
  <c r="M261" i="2" l="1"/>
  <c r="L261" i="2"/>
  <c r="M259" i="2" l="1"/>
  <c r="L259" i="2"/>
  <c r="N259" i="2" l="1"/>
  <c r="M253" i="2"/>
  <c r="L253" i="2"/>
  <c r="M248" i="2" l="1"/>
  <c r="L248" i="2"/>
  <c r="M247" i="2" l="1"/>
  <c r="M249" i="2"/>
  <c r="M250" i="2"/>
  <c r="M251" i="2"/>
  <c r="M252" i="2"/>
  <c r="M254" i="2"/>
  <c r="M255" i="2"/>
  <c r="M256" i="2"/>
  <c r="M257" i="2"/>
  <c r="M258" i="2"/>
  <c r="M260" i="2"/>
  <c r="M262" i="2"/>
  <c r="M263" i="2"/>
  <c r="M265" i="2"/>
  <c r="M267" i="2"/>
  <c r="M268" i="2"/>
  <c r="M269" i="2"/>
  <c r="M270" i="2"/>
  <c r="M271" i="2"/>
  <c r="M272" i="2"/>
  <c r="L247" i="2"/>
  <c r="N248" i="2"/>
  <c r="L249" i="2"/>
  <c r="L250" i="2"/>
  <c r="L251" i="2"/>
  <c r="L252" i="2"/>
  <c r="N253" i="2"/>
  <c r="L254" i="2"/>
  <c r="L255" i="2"/>
  <c r="L256" i="2"/>
  <c r="L257" i="2"/>
  <c r="N257" i="2" s="1"/>
  <c r="L258" i="2"/>
  <c r="L260" i="2"/>
  <c r="L262" i="2"/>
  <c r="L263" i="2"/>
  <c r="L265" i="2"/>
  <c r="L267" i="2"/>
  <c r="L268" i="2"/>
  <c r="L269" i="2"/>
  <c r="L270" i="2"/>
  <c r="L271" i="2"/>
  <c r="L272" i="2"/>
  <c r="M246" i="2"/>
  <c r="L246" i="2"/>
  <c r="N269" i="2" l="1"/>
  <c r="N265" i="2"/>
  <c r="N262" i="2"/>
  <c r="N261" i="2"/>
  <c r="N258" i="2"/>
  <c r="N246" i="2"/>
  <c r="N268" i="2"/>
  <c r="N260" i="2"/>
  <c r="N256" i="2"/>
  <c r="N270" i="2"/>
  <c r="N266" i="2"/>
  <c r="N254" i="2"/>
  <c r="N272" i="2"/>
  <c r="N252" i="2"/>
  <c r="N250" i="2"/>
  <c r="N249" i="2"/>
  <c r="N271" i="2"/>
  <c r="N267" i="2"/>
  <c r="N263" i="2"/>
  <c r="N255" i="2"/>
  <c r="N251" i="2"/>
  <c r="N247" i="2"/>
  <c r="M245" i="2" l="1"/>
  <c r="L245" i="2"/>
  <c r="M240" i="2" l="1"/>
  <c r="L240" i="2"/>
  <c r="L244" i="2" l="1"/>
  <c r="M235" i="2"/>
  <c r="M236" i="2"/>
  <c r="M237" i="2"/>
  <c r="M238" i="2"/>
  <c r="M239" i="2"/>
  <c r="M241" i="2"/>
  <c r="M242" i="2"/>
  <c r="M243" i="2"/>
  <c r="M244" i="2"/>
  <c r="L235" i="2"/>
  <c r="L236" i="2"/>
  <c r="N236" i="2" s="1"/>
  <c r="L237" i="2"/>
  <c r="L238" i="2"/>
  <c r="L239" i="2"/>
  <c r="N240" i="2"/>
  <c r="L241" i="2"/>
  <c r="L242" i="2"/>
  <c r="L243" i="2"/>
  <c r="N235" i="2" l="1"/>
  <c r="N243" i="2"/>
  <c r="N241" i="2"/>
  <c r="N245" i="2"/>
  <c r="N244" i="2"/>
  <c r="N242" i="2"/>
  <c r="N237" i="2"/>
  <c r="N239" i="2"/>
  <c r="N238" i="2"/>
  <c r="M226" i="2"/>
  <c r="M222" i="2" l="1"/>
  <c r="L222" i="2"/>
  <c r="M221" i="2" l="1"/>
  <c r="L221" i="2"/>
  <c r="M213" i="2" l="1"/>
  <c r="L213" i="2"/>
  <c r="M210" i="2" l="1"/>
  <c r="L210" i="2"/>
  <c r="M104" i="2"/>
  <c r="L104" i="2"/>
  <c r="M211" i="2"/>
  <c r="L211" i="2"/>
  <c r="M56" i="2" l="1"/>
  <c r="L56" i="2"/>
  <c r="M209" i="2" l="1"/>
  <c r="M134" i="2"/>
  <c r="M156" i="2"/>
  <c r="N104" i="2"/>
  <c r="M212" i="2"/>
  <c r="M214" i="2"/>
  <c r="M215" i="2"/>
  <c r="M217" i="2"/>
  <c r="M218" i="2"/>
  <c r="M219" i="2"/>
  <c r="M220" i="2"/>
  <c r="M223" i="2"/>
  <c r="M224" i="2"/>
  <c r="M225" i="2"/>
  <c r="M227" i="2"/>
  <c r="M228" i="2"/>
  <c r="M229" i="2"/>
  <c r="M230" i="2"/>
  <c r="M231" i="2"/>
  <c r="M232" i="2"/>
  <c r="M233" i="2"/>
  <c r="M234" i="2"/>
  <c r="L209" i="2"/>
  <c r="N56" i="2"/>
  <c r="L134" i="2"/>
  <c r="L156" i="2"/>
  <c r="L212" i="2"/>
  <c r="L214" i="2"/>
  <c r="L215" i="2"/>
  <c r="L217" i="2"/>
  <c r="L218" i="2"/>
  <c r="L219" i="2"/>
  <c r="L220" i="2"/>
  <c r="L223" i="2"/>
  <c r="L224" i="2"/>
  <c r="L225" i="2"/>
  <c r="L226" i="2"/>
  <c r="L227" i="2"/>
  <c r="L228" i="2"/>
  <c r="L229" i="2"/>
  <c r="L230" i="2"/>
  <c r="L231" i="2"/>
  <c r="L232" i="2"/>
  <c r="L233" i="2"/>
  <c r="L234" i="2"/>
  <c r="N156" i="2" l="1"/>
  <c r="N234" i="2"/>
  <c r="N230" i="2"/>
  <c r="N226" i="2"/>
  <c r="N222" i="2"/>
  <c r="N218" i="2"/>
  <c r="N232" i="2"/>
  <c r="N228" i="2"/>
  <c r="N224" i="2"/>
  <c r="N220" i="2"/>
  <c r="N212" i="2"/>
  <c r="N221" i="2"/>
  <c r="N213" i="2"/>
  <c r="N227" i="2"/>
  <c r="N214" i="2"/>
  <c r="N219" i="2"/>
  <c r="N229" i="2"/>
  <c r="N231" i="2"/>
  <c r="N223" i="2"/>
  <c r="N215" i="2"/>
  <c r="N233" i="2"/>
  <c r="N225" i="2"/>
  <c r="N217" i="2"/>
  <c r="N209" i="2"/>
  <c r="N211" i="2"/>
  <c r="N210" i="2"/>
  <c r="N134" i="2"/>
  <c r="L208" i="2"/>
  <c r="M208" i="2"/>
  <c r="N208" i="2" l="1"/>
  <c r="M154" i="2"/>
  <c r="L154" i="2" l="1"/>
  <c r="N154" i="2" s="1"/>
  <c r="M103" i="2" l="1"/>
  <c r="L103" i="2"/>
  <c r="M206" i="2" l="1"/>
  <c r="L206" i="2"/>
  <c r="M38" i="2" l="1"/>
  <c r="L38" i="2"/>
  <c r="L100" i="2"/>
  <c r="L141" i="2"/>
  <c r="L176" i="2"/>
  <c r="L108" i="2"/>
  <c r="L170" i="2"/>
  <c r="L190" i="2"/>
  <c r="L132" i="2"/>
  <c r="L181" i="2"/>
  <c r="L150" i="2"/>
  <c r="L17" i="2"/>
  <c r="L87" i="2"/>
  <c r="N206" i="2"/>
  <c r="L94" i="2"/>
  <c r="L95" i="2"/>
  <c r="L207" i="2"/>
  <c r="L25" i="2"/>
  <c r="L96" i="2"/>
  <c r="M138" i="2"/>
  <c r="M100" i="2"/>
  <c r="M141" i="2"/>
  <c r="M176" i="2"/>
  <c r="M108" i="2"/>
  <c r="M170" i="2"/>
  <c r="M190" i="2"/>
  <c r="M132" i="2"/>
  <c r="M181" i="2"/>
  <c r="M150" i="2"/>
  <c r="M17" i="2"/>
  <c r="M87" i="2"/>
  <c r="M94" i="2"/>
  <c r="M95" i="2"/>
  <c r="M207" i="2"/>
  <c r="M25" i="2"/>
  <c r="M96" i="2"/>
  <c r="L138" i="2"/>
  <c r="M137" i="2"/>
  <c r="N190" i="2" l="1"/>
  <c r="N181" i="2"/>
  <c r="N38" i="2"/>
  <c r="N96" i="2"/>
  <c r="N207" i="2"/>
  <c r="N94" i="2"/>
  <c r="N17" i="2"/>
  <c r="N138" i="2"/>
  <c r="N95" i="2"/>
  <c r="N87" i="2"/>
  <c r="N132" i="2"/>
  <c r="N25" i="2"/>
  <c r="N103" i="2"/>
  <c r="N150" i="2"/>
  <c r="N170" i="2"/>
  <c r="N108" i="2"/>
  <c r="N176" i="2"/>
  <c r="N141" i="2"/>
  <c r="N100" i="2"/>
  <c r="L137" i="2"/>
  <c r="N137" i="2" s="1"/>
  <c r="M182" i="2" l="1"/>
  <c r="L182" i="2"/>
  <c r="M82" i="2" l="1"/>
  <c r="L82" i="2"/>
  <c r="L189" i="2" l="1"/>
  <c r="M189" i="2"/>
  <c r="L162" i="2"/>
  <c r="M162" i="2"/>
  <c r="L192" i="2"/>
  <c r="M192" i="2"/>
  <c r="L143" i="2"/>
  <c r="M143" i="2"/>
  <c r="L204" i="2"/>
  <c r="M204" i="2"/>
  <c r="L144" i="2"/>
  <c r="M144" i="2"/>
  <c r="L186" i="2"/>
  <c r="M186" i="2"/>
  <c r="L205" i="2"/>
  <c r="M205" i="2"/>
  <c r="L135" i="2"/>
  <c r="M135" i="2"/>
  <c r="L136" i="2"/>
  <c r="M136" i="2"/>
  <c r="N136" i="2" l="1"/>
  <c r="N189" i="2"/>
  <c r="N192" i="2"/>
  <c r="N205" i="2"/>
  <c r="N135" i="2"/>
  <c r="N182" i="2"/>
  <c r="N186" i="2"/>
  <c r="N204" i="2"/>
  <c r="N144" i="2"/>
  <c r="N143" i="2"/>
  <c r="N162" i="2"/>
  <c r="N82" i="2"/>
  <c r="M30" i="2"/>
  <c r="L30" i="2"/>
  <c r="M169" i="2"/>
  <c r="L169" i="2"/>
  <c r="M3" i="2"/>
  <c r="L3" i="2"/>
  <c r="L5" i="2"/>
  <c r="M179" i="2"/>
  <c r="L179" i="2"/>
  <c r="M4" i="2"/>
  <c r="M2" i="2"/>
  <c r="M5" i="2"/>
  <c r="L4" i="2"/>
  <c r="L2" i="2"/>
  <c r="M168" i="2"/>
  <c r="L168" i="2"/>
  <c r="L165" i="2"/>
  <c r="L203" i="2"/>
  <c r="L166" i="2"/>
  <c r="L191" i="2"/>
  <c r="L167" i="2"/>
  <c r="L86" i="2"/>
  <c r="L148" i="2"/>
  <c r="L149" i="2"/>
  <c r="L142" i="2"/>
  <c r="M142" i="2"/>
  <c r="M165" i="2"/>
  <c r="M203" i="2"/>
  <c r="M166" i="2"/>
  <c r="M191" i="2"/>
  <c r="M167" i="2"/>
  <c r="M86" i="2"/>
  <c r="M148" i="2"/>
  <c r="M149" i="2"/>
  <c r="L128" i="2"/>
  <c r="L62" i="2"/>
  <c r="L160" i="2"/>
  <c r="L101" i="2"/>
  <c r="L155" i="2"/>
  <c r="L173" i="2"/>
  <c r="L180" i="2"/>
  <c r="L172" i="2"/>
  <c r="L183" i="2"/>
  <c r="L174" i="2"/>
  <c r="L47" i="2"/>
  <c r="L102" i="2"/>
  <c r="L175" i="2"/>
  <c r="L187" i="2"/>
  <c r="L32" i="2"/>
  <c r="L117" i="2"/>
  <c r="L146" i="2"/>
  <c r="L48" i="2"/>
  <c r="L147" i="2"/>
  <c r="L202" i="2"/>
  <c r="L34" i="2"/>
  <c r="L35" i="2"/>
  <c r="L126" i="2"/>
  <c r="L36" i="2"/>
  <c r="L37" i="2"/>
  <c r="L133" i="2"/>
  <c r="L161" i="2"/>
  <c r="L178" i="2"/>
  <c r="L22" i="2"/>
  <c r="M98" i="2"/>
  <c r="M128" i="2"/>
  <c r="M62" i="2"/>
  <c r="M160" i="2"/>
  <c r="M101" i="2"/>
  <c r="M155" i="2"/>
  <c r="M173" i="2"/>
  <c r="M180" i="2"/>
  <c r="M172" i="2"/>
  <c r="M183" i="2"/>
  <c r="M174" i="2"/>
  <c r="M47" i="2"/>
  <c r="M102" i="2"/>
  <c r="M175" i="2"/>
  <c r="M187" i="2"/>
  <c r="M32" i="2"/>
  <c r="M117" i="2"/>
  <c r="M146" i="2"/>
  <c r="M48" i="2"/>
  <c r="M147" i="2"/>
  <c r="M202" i="2"/>
  <c r="M34" i="2"/>
  <c r="M35" i="2"/>
  <c r="M126" i="2"/>
  <c r="M36" i="2"/>
  <c r="M37" i="2"/>
  <c r="M133" i="2"/>
  <c r="M161" i="2"/>
  <c r="M178" i="2"/>
  <c r="M22" i="2"/>
  <c r="L98" i="2"/>
  <c r="M23" i="2"/>
  <c r="M164" i="2"/>
  <c r="M52" i="2"/>
  <c r="M195" i="2"/>
  <c r="M11" i="2"/>
  <c r="M40" i="2"/>
  <c r="M177" i="2"/>
  <c r="M129" i="2"/>
  <c r="M159" i="2"/>
  <c r="M127" i="2"/>
  <c r="L164" i="2"/>
  <c r="L52" i="2"/>
  <c r="L195" i="2"/>
  <c r="L11" i="2"/>
  <c r="L40" i="2"/>
  <c r="L177" i="2"/>
  <c r="L129" i="2"/>
  <c r="L159" i="2"/>
  <c r="L127" i="2"/>
  <c r="L23" i="2"/>
  <c r="M110" i="2"/>
  <c r="L110" i="2"/>
  <c r="M61" i="2"/>
  <c r="M12" i="2"/>
  <c r="M41" i="2"/>
  <c r="M184" i="2"/>
  <c r="M118" i="2"/>
  <c r="M152" i="2"/>
  <c r="M109" i="2"/>
  <c r="M185" i="2"/>
  <c r="M99" i="2"/>
  <c r="M81" i="2"/>
  <c r="M139" i="2"/>
  <c r="M188" i="2"/>
  <c r="M153" i="2"/>
  <c r="M24" i="2"/>
  <c r="M163" i="2"/>
  <c r="M42" i="2"/>
  <c r="M26" i="2"/>
  <c r="M21" i="2"/>
  <c r="L61" i="2"/>
  <c r="L12" i="2"/>
  <c r="L41" i="2"/>
  <c r="L184" i="2"/>
  <c r="L118" i="2"/>
  <c r="L152" i="2"/>
  <c r="L109" i="2"/>
  <c r="L185" i="2"/>
  <c r="L99" i="2"/>
  <c r="L81" i="2"/>
  <c r="L139" i="2"/>
  <c r="L188" i="2"/>
  <c r="L153" i="2"/>
  <c r="L24" i="2"/>
  <c r="L163" i="2"/>
  <c r="L42" i="2"/>
  <c r="L26" i="2"/>
  <c r="L21" i="2"/>
  <c r="M60" i="2"/>
  <c r="L60" i="2"/>
  <c r="M115" i="2"/>
  <c r="L115" i="2"/>
  <c r="M114" i="2"/>
  <c r="L114" i="2"/>
  <c r="M158" i="2"/>
  <c r="L158" i="2"/>
  <c r="L121" i="2"/>
  <c r="M121" i="2"/>
  <c r="L122" i="2"/>
  <c r="M122" i="2"/>
  <c r="L6" i="2"/>
  <c r="M6" i="2"/>
  <c r="L119" i="2"/>
  <c r="M119" i="2"/>
  <c r="L97" i="2"/>
  <c r="M97" i="2"/>
  <c r="L120" i="2"/>
  <c r="M120" i="2"/>
  <c r="L125" i="2"/>
  <c r="M125" i="2"/>
  <c r="L116" i="2"/>
  <c r="M116" i="2"/>
  <c r="L113" i="2"/>
  <c r="M113" i="2"/>
  <c r="L46" i="2"/>
  <c r="M46" i="2"/>
  <c r="L112" i="2"/>
  <c r="M112" i="2"/>
  <c r="L59" i="2"/>
  <c r="M59" i="2"/>
  <c r="L201" i="2"/>
  <c r="M201" i="2"/>
  <c r="L157" i="2"/>
  <c r="M157" i="2"/>
  <c r="L151" i="2"/>
  <c r="M151" i="2"/>
  <c r="L140" i="2"/>
  <c r="M140" i="2"/>
  <c r="L111" i="2"/>
  <c r="M111" i="2"/>
  <c r="L57" i="2"/>
  <c r="M57" i="2"/>
  <c r="L51" i="2"/>
  <c r="M51" i="2"/>
  <c r="L130" i="2"/>
  <c r="M130" i="2"/>
  <c r="L131" i="2"/>
  <c r="M131" i="2"/>
  <c r="L13" i="2"/>
  <c r="M13" i="2"/>
  <c r="L14" i="2"/>
  <c r="M14" i="2"/>
  <c r="L58" i="2"/>
  <c r="M58" i="2"/>
  <c r="L107" i="2"/>
  <c r="M107" i="2"/>
  <c r="L123" i="2"/>
  <c r="M123" i="2"/>
  <c r="L124" i="2"/>
  <c r="M124" i="2"/>
  <c r="M50" i="2"/>
  <c r="L50" i="2"/>
  <c r="M49" i="2"/>
  <c r="L49" i="2"/>
  <c r="M53" i="2"/>
  <c r="L53" i="2"/>
  <c r="M44" i="2"/>
  <c r="M45" i="2"/>
  <c r="M9" i="2"/>
  <c r="M63" i="2"/>
  <c r="M7" i="2"/>
  <c r="M8" i="2"/>
  <c r="M10" i="2"/>
  <c r="L44" i="2"/>
  <c r="L45" i="2"/>
  <c r="L9" i="2"/>
  <c r="L63" i="2"/>
  <c r="L7" i="2"/>
  <c r="L8" i="2"/>
  <c r="L10" i="2"/>
  <c r="M106" i="2"/>
  <c r="L106" i="2"/>
  <c r="M105" i="2"/>
  <c r="L105" i="2"/>
  <c r="M92" i="2"/>
  <c r="L92" i="2"/>
  <c r="N207" i="1"/>
  <c r="M207" i="1"/>
  <c r="O207" i="1" s="1"/>
  <c r="L18" i="2"/>
  <c r="M18" i="2"/>
  <c r="L19" i="2"/>
  <c r="M19" i="2"/>
  <c r="L16" i="2"/>
  <c r="M16" i="2"/>
  <c r="L88" i="2"/>
  <c r="M88" i="2"/>
  <c r="L20" i="2"/>
  <c r="M20" i="2"/>
  <c r="L145" i="2"/>
  <c r="M145" i="2"/>
  <c r="L15" i="2"/>
  <c r="M15" i="2"/>
  <c r="L89" i="2"/>
  <c r="M89" i="2"/>
  <c r="L90" i="2"/>
  <c r="M90" i="2"/>
  <c r="L85" i="2"/>
  <c r="M85" i="2"/>
  <c r="L91" i="2"/>
  <c r="M91" i="2"/>
  <c r="L31" i="2"/>
  <c r="M31" i="2"/>
  <c r="L93" i="2"/>
  <c r="M93" i="2"/>
  <c r="L29" i="2"/>
  <c r="M29" i="2"/>
  <c r="L79" i="2"/>
  <c r="M79" i="2"/>
  <c r="M198" i="2"/>
  <c r="L198" i="2"/>
  <c r="M43" i="2"/>
  <c r="L43" i="2"/>
  <c r="M54" i="2"/>
  <c r="L54" i="2"/>
  <c r="M199" i="2"/>
  <c r="L199" i="2"/>
  <c r="M55" i="2"/>
  <c r="L55" i="2"/>
  <c r="M80" i="2"/>
  <c r="L80" i="2"/>
  <c r="M171" i="2"/>
  <c r="L171" i="2"/>
  <c r="M194" i="2"/>
  <c r="L194" i="2"/>
  <c r="M28" i="2"/>
  <c r="L28" i="2"/>
  <c r="M27" i="2"/>
  <c r="L27" i="2"/>
  <c r="M197" i="2"/>
  <c r="L197" i="2"/>
  <c r="M193" i="2"/>
  <c r="L193" i="2"/>
  <c r="M39" i="2"/>
  <c r="L39" i="2"/>
  <c r="M196" i="2"/>
  <c r="L196" i="2"/>
  <c r="N206" i="1"/>
  <c r="M206" i="1"/>
  <c r="N180" i="1"/>
  <c r="M180" i="1"/>
  <c r="O206" i="1"/>
  <c r="N205" i="1"/>
  <c r="M205" i="1"/>
  <c r="N204" i="1"/>
  <c r="M204" i="1"/>
  <c r="N203" i="1"/>
  <c r="M203" i="1"/>
  <c r="N202" i="1"/>
  <c r="M202" i="1"/>
  <c r="N201" i="1"/>
  <c r="M201" i="1"/>
  <c r="N200" i="1"/>
  <c r="M200" i="1"/>
  <c r="N199" i="1"/>
  <c r="M199" i="1"/>
  <c r="N198" i="1"/>
  <c r="M198" i="1"/>
  <c r="O198" i="1" s="1"/>
  <c r="N197" i="1"/>
  <c r="M197" i="1"/>
  <c r="N196" i="1"/>
  <c r="M196" i="1"/>
  <c r="N195" i="1"/>
  <c r="M195" i="1"/>
  <c r="N194" i="1"/>
  <c r="M194" i="1"/>
  <c r="N193" i="1"/>
  <c r="M193" i="1"/>
  <c r="N192" i="1"/>
  <c r="M192" i="1"/>
  <c r="O192" i="1" s="1"/>
  <c r="O200" i="1"/>
  <c r="O204" i="1"/>
  <c r="O199" i="1"/>
  <c r="O197" i="1"/>
  <c r="O201" i="1"/>
  <c r="O194" i="1"/>
  <c r="O205" i="1"/>
  <c r="O203" i="1"/>
  <c r="O202" i="1"/>
  <c r="O196" i="1"/>
  <c r="O195" i="1"/>
  <c r="O193" i="1"/>
  <c r="N169" i="1"/>
  <c r="N170" i="1"/>
  <c r="N173" i="1"/>
  <c r="N174" i="1"/>
  <c r="N175" i="1"/>
  <c r="N176" i="1"/>
  <c r="N177" i="1"/>
  <c r="N178" i="1"/>
  <c r="N179" i="1"/>
  <c r="N181" i="1"/>
  <c r="N182" i="1"/>
  <c r="N183" i="1"/>
  <c r="N184" i="1"/>
  <c r="N185" i="1"/>
  <c r="N186" i="1"/>
  <c r="N187" i="1"/>
  <c r="N188" i="1"/>
  <c r="N189" i="1"/>
  <c r="N190" i="1"/>
  <c r="N191" i="1"/>
  <c r="M169" i="1"/>
  <c r="M170" i="1"/>
  <c r="M173" i="1"/>
  <c r="M174" i="1"/>
  <c r="M175" i="1"/>
  <c r="M176" i="1"/>
  <c r="M177" i="1"/>
  <c r="M178" i="1"/>
  <c r="M179" i="1"/>
  <c r="M181" i="1"/>
  <c r="M182" i="1"/>
  <c r="M183" i="1"/>
  <c r="M184" i="1"/>
  <c r="M185" i="1"/>
  <c r="O185" i="1" s="1"/>
  <c r="M186" i="1"/>
  <c r="M187" i="1"/>
  <c r="O187" i="1" s="1"/>
  <c r="M188" i="1"/>
  <c r="M189" i="1"/>
  <c r="M190" i="1"/>
  <c r="M191" i="1"/>
  <c r="O191" i="1" s="1"/>
  <c r="O183" i="1"/>
  <c r="O179" i="1"/>
  <c r="O175" i="1"/>
  <c r="O170" i="1"/>
  <c r="O190" i="1"/>
  <c r="O186" i="1"/>
  <c r="O182" i="1"/>
  <c r="O178" i="1"/>
  <c r="O174" i="1"/>
  <c r="O189" i="1"/>
  <c r="O181" i="1"/>
  <c r="O177" i="1"/>
  <c r="O173" i="1"/>
  <c r="O188" i="1"/>
  <c r="O184" i="1"/>
  <c r="O180" i="1"/>
  <c r="O176" i="1"/>
  <c r="O169" i="1"/>
  <c r="N162" i="1"/>
  <c r="M162" i="1"/>
  <c r="N160" i="1"/>
  <c r="M160" i="1"/>
  <c r="N159" i="1"/>
  <c r="M159" i="1"/>
  <c r="N156" i="1"/>
  <c r="M156" i="1"/>
  <c r="N151" i="1"/>
  <c r="M151" i="1"/>
  <c r="O148" i="1"/>
  <c r="M152" i="1"/>
  <c r="N152" i="1"/>
  <c r="M153" i="1"/>
  <c r="N153" i="1"/>
  <c r="M155" i="1"/>
  <c r="N155" i="1"/>
  <c r="M157" i="1"/>
  <c r="N157" i="1"/>
  <c r="M158" i="1"/>
  <c r="N158" i="1"/>
  <c r="M161" i="1"/>
  <c r="N161" i="1"/>
  <c r="O161" i="1" s="1"/>
  <c r="M164" i="1"/>
  <c r="N164" i="1"/>
  <c r="M165" i="1"/>
  <c r="N165" i="1"/>
  <c r="M166" i="1"/>
  <c r="N166" i="1"/>
  <c r="M167" i="1"/>
  <c r="N167" i="1"/>
  <c r="M168" i="1"/>
  <c r="N168" i="1"/>
  <c r="N149" i="1"/>
  <c r="M149" i="1"/>
  <c r="O157" i="1"/>
  <c r="O155" i="1"/>
  <c r="O165" i="1"/>
  <c r="O153" i="1"/>
  <c r="O164" i="1"/>
  <c r="O152" i="1"/>
  <c r="O168" i="1"/>
  <c r="O167" i="1"/>
  <c r="O166" i="1"/>
  <c r="O162" i="1"/>
  <c r="O160" i="1"/>
  <c r="O159" i="1"/>
  <c r="O158" i="1"/>
  <c r="O156" i="1"/>
  <c r="N147" i="1"/>
  <c r="M147" i="1"/>
  <c r="N122" i="1"/>
  <c r="N128" i="1"/>
  <c r="N130" i="1"/>
  <c r="N131" i="1"/>
  <c r="N132" i="1"/>
  <c r="N133" i="1"/>
  <c r="N135" i="1"/>
  <c r="N136" i="1"/>
  <c r="N137" i="1"/>
  <c r="N138" i="1"/>
  <c r="N139" i="1"/>
  <c r="N140" i="1"/>
  <c r="N142" i="1"/>
  <c r="N143" i="1"/>
  <c r="N144" i="1"/>
  <c r="N145" i="1"/>
  <c r="N146" i="1"/>
  <c r="M122" i="1"/>
  <c r="M128" i="1"/>
  <c r="M130" i="1"/>
  <c r="M131" i="1"/>
  <c r="M132" i="1"/>
  <c r="M133" i="1"/>
  <c r="M135" i="1"/>
  <c r="M136" i="1"/>
  <c r="M137" i="1"/>
  <c r="M138" i="1"/>
  <c r="O138" i="1" s="1"/>
  <c r="M139" i="1"/>
  <c r="M140" i="1"/>
  <c r="M142" i="1"/>
  <c r="M143" i="1"/>
  <c r="O143" i="1" s="1"/>
  <c r="M144" i="1"/>
  <c r="M145" i="1"/>
  <c r="M146" i="1"/>
  <c r="O146" i="1" s="1"/>
  <c r="O145" i="1"/>
  <c r="O140" i="1"/>
  <c r="O136" i="1"/>
  <c r="O144" i="1"/>
  <c r="O137" i="1"/>
  <c r="O133" i="1"/>
  <c r="O142" i="1"/>
  <c r="O132" i="1"/>
  <c r="O139" i="1"/>
  <c r="O135" i="1"/>
  <c r="O130" i="1"/>
  <c r="O131" i="1"/>
  <c r="O122" i="1"/>
  <c r="O128" i="1"/>
  <c r="N102" i="1"/>
  <c r="N103" i="1"/>
  <c r="N104" i="1"/>
  <c r="N105" i="1"/>
  <c r="N106" i="1"/>
  <c r="N107" i="1"/>
  <c r="N109" i="1"/>
  <c r="N113" i="1"/>
  <c r="N114" i="1"/>
  <c r="N115" i="1"/>
  <c r="N116" i="1"/>
  <c r="N117" i="1"/>
  <c r="N120" i="1"/>
  <c r="N121" i="1"/>
  <c r="M102" i="1"/>
  <c r="M103" i="1"/>
  <c r="M104" i="1"/>
  <c r="M105" i="1"/>
  <c r="M106" i="1"/>
  <c r="M107" i="1"/>
  <c r="M108" i="1"/>
  <c r="M109" i="1"/>
  <c r="M113" i="1"/>
  <c r="M114" i="1"/>
  <c r="M115" i="1"/>
  <c r="M116" i="1"/>
  <c r="M117" i="1"/>
  <c r="M120" i="1"/>
  <c r="O120" i="1" s="1"/>
  <c r="M121" i="1"/>
  <c r="N101" i="1"/>
  <c r="M101" i="1"/>
  <c r="O101" i="1"/>
  <c r="O117" i="1"/>
  <c r="O113" i="1"/>
  <c r="O102" i="1"/>
  <c r="O105" i="1"/>
  <c r="O116" i="1"/>
  <c r="O104" i="1"/>
  <c r="O107" i="1"/>
  <c r="O103" i="1"/>
  <c r="O121" i="1"/>
  <c r="O115" i="1"/>
  <c r="O114" i="1"/>
  <c r="O109" i="1"/>
  <c r="O106" i="1"/>
  <c r="N97" i="1"/>
  <c r="M97" i="1"/>
  <c r="N83" i="1"/>
  <c r="M83" i="1"/>
  <c r="M84" i="1"/>
  <c r="N84" i="1"/>
  <c r="M85" i="1"/>
  <c r="N85" i="1"/>
  <c r="M86" i="1"/>
  <c r="N86" i="1"/>
  <c r="M87" i="1"/>
  <c r="N87" i="1"/>
  <c r="M88" i="1"/>
  <c r="N88" i="1"/>
  <c r="M90" i="1"/>
  <c r="N90" i="1"/>
  <c r="M91" i="1"/>
  <c r="N91" i="1"/>
  <c r="M95" i="1"/>
  <c r="O95" i="1" s="1"/>
  <c r="N95" i="1"/>
  <c r="O97" i="1"/>
  <c r="M98" i="1"/>
  <c r="O98" i="1" s="1"/>
  <c r="N98" i="1"/>
  <c r="O90" i="1"/>
  <c r="O91" i="1"/>
  <c r="O87" i="1"/>
  <c r="O88" i="1"/>
  <c r="O86" i="1"/>
  <c r="O85" i="1"/>
  <c r="O84" i="1"/>
  <c r="O83" i="1"/>
  <c r="N74" i="1"/>
  <c r="N75" i="1"/>
  <c r="N76" i="1"/>
  <c r="N78" i="1"/>
  <c r="N79" i="1"/>
  <c r="N80" i="1"/>
  <c r="N81" i="1"/>
  <c r="N82" i="1"/>
  <c r="M74" i="1"/>
  <c r="O74" i="1" s="1"/>
  <c r="M75" i="1"/>
  <c r="M76" i="1"/>
  <c r="O76" i="1" s="1"/>
  <c r="M78" i="1"/>
  <c r="M79" i="1"/>
  <c r="O79" i="1" s="1"/>
  <c r="M80" i="1"/>
  <c r="M81" i="1"/>
  <c r="O81" i="1" s="1"/>
  <c r="M82" i="1"/>
  <c r="O82" i="1"/>
  <c r="O80" i="1"/>
  <c r="O78" i="1"/>
  <c r="O75" i="1"/>
  <c r="M67" i="1"/>
  <c r="N55" i="1"/>
  <c r="N56" i="1"/>
  <c r="N57" i="1"/>
  <c r="N58" i="1"/>
  <c r="N59" i="1"/>
  <c r="N60" i="1"/>
  <c r="N61" i="1"/>
  <c r="N62" i="1"/>
  <c r="N65" i="1"/>
  <c r="N66" i="1"/>
  <c r="N67" i="1"/>
  <c r="N69" i="1"/>
  <c r="N70" i="1"/>
  <c r="N71" i="1"/>
  <c r="N72" i="1"/>
  <c r="N73" i="1"/>
  <c r="M55" i="1"/>
  <c r="M56" i="1"/>
  <c r="M57" i="1"/>
  <c r="M58" i="1"/>
  <c r="M59" i="1"/>
  <c r="M60" i="1"/>
  <c r="M61" i="1"/>
  <c r="M62" i="1"/>
  <c r="M65" i="1"/>
  <c r="M66" i="1"/>
  <c r="M69" i="1"/>
  <c r="M70" i="1"/>
  <c r="M71" i="1"/>
  <c r="M72" i="1"/>
  <c r="M73" i="1"/>
  <c r="O73" i="1" s="1"/>
  <c r="O70" i="1"/>
  <c r="O72" i="1"/>
  <c r="O71" i="1"/>
  <c r="N54" i="1"/>
  <c r="M54" i="1"/>
  <c r="O55" i="1"/>
  <c r="O56" i="1"/>
  <c r="O57" i="1"/>
  <c r="O58" i="1"/>
  <c r="O59" i="1"/>
  <c r="O60" i="1"/>
  <c r="O61" i="1"/>
  <c r="O62" i="1"/>
  <c r="O65" i="1"/>
  <c r="O66" i="1"/>
  <c r="O67" i="1"/>
  <c r="O69" i="1"/>
  <c r="N53" i="1"/>
  <c r="M53" i="1"/>
  <c r="O53" i="1" s="1"/>
  <c r="N52" i="1"/>
  <c r="M52" i="1"/>
  <c r="O52" i="1" s="1"/>
  <c r="N51" i="1"/>
  <c r="M51" i="1"/>
  <c r="O51" i="1" s="1"/>
  <c r="N50" i="1"/>
  <c r="O50" i="1" s="1"/>
  <c r="M50" i="1"/>
  <c r="N48" i="1"/>
  <c r="N49" i="1"/>
  <c r="M48" i="1"/>
  <c r="M49" i="1"/>
  <c r="N47" i="1"/>
  <c r="M47" i="1"/>
  <c r="N46" i="1"/>
  <c r="M46" i="1"/>
  <c r="N45" i="1"/>
  <c r="M45" i="1"/>
  <c r="N44" i="1"/>
  <c r="M44" i="1"/>
  <c r="N43" i="1"/>
  <c r="M43" i="1"/>
  <c r="N42" i="1"/>
  <c r="M42" i="1"/>
  <c r="N41" i="1"/>
  <c r="M41" i="1"/>
  <c r="O41" i="1" s="1"/>
  <c r="M31" i="1"/>
  <c r="N31" i="1"/>
  <c r="M32" i="1"/>
  <c r="O32" i="1" s="1"/>
  <c r="N32" i="1"/>
  <c r="O31" i="1"/>
  <c r="N30" i="1"/>
  <c r="N33" i="1"/>
  <c r="N34" i="1"/>
  <c r="N35" i="1"/>
  <c r="N36" i="1"/>
  <c r="N37" i="1"/>
  <c r="N38" i="1"/>
  <c r="N39" i="1"/>
  <c r="M30" i="1"/>
  <c r="M33" i="1"/>
  <c r="M34" i="1"/>
  <c r="M35" i="1"/>
  <c r="M36" i="1"/>
  <c r="M37" i="1"/>
  <c r="M38" i="1"/>
  <c r="M39" i="1"/>
  <c r="M29" i="1"/>
  <c r="O29" i="1" s="1"/>
  <c r="N29" i="1"/>
  <c r="O30" i="1"/>
  <c r="O33" i="1"/>
  <c r="O34" i="1"/>
  <c r="O35" i="1"/>
  <c r="O36" i="1"/>
  <c r="O37" i="1"/>
  <c r="O38" i="1"/>
  <c r="O39" i="1"/>
  <c r="O40" i="1"/>
  <c r="O42" i="1"/>
  <c r="O43" i="1"/>
  <c r="O44" i="1"/>
  <c r="O45" i="1"/>
  <c r="O46" i="1"/>
  <c r="O47" i="1"/>
  <c r="O48" i="1"/>
  <c r="O49" i="1"/>
  <c r="N28" i="1"/>
  <c r="M28" i="1"/>
  <c r="O28" i="1" s="1"/>
  <c r="N27" i="1"/>
  <c r="M27" i="1"/>
  <c r="O27" i="1" s="1"/>
  <c r="M26" i="1"/>
  <c r="N26" i="1"/>
  <c r="O26" i="1" s="1"/>
  <c r="N23" i="1"/>
  <c r="N24" i="1"/>
  <c r="N25" i="1"/>
  <c r="M23" i="1"/>
  <c r="O23" i="1" s="1"/>
  <c r="M24" i="1"/>
  <c r="M25" i="1"/>
  <c r="N22" i="1"/>
  <c r="M22" i="1"/>
  <c r="O22" i="1" s="1"/>
  <c r="N21" i="1"/>
  <c r="M21" i="1"/>
  <c r="N20" i="1"/>
  <c r="M20" i="1"/>
  <c r="N19" i="1"/>
  <c r="M19" i="1"/>
  <c r="O19" i="1" s="1"/>
  <c r="O20" i="1"/>
  <c r="O21" i="1"/>
  <c r="O24" i="1"/>
  <c r="O25" i="1"/>
  <c r="N18" i="1"/>
  <c r="M18" i="1"/>
  <c r="M17" i="1"/>
  <c r="O17" i="1" s="1"/>
  <c r="N17" i="1"/>
  <c r="M15" i="1"/>
  <c r="N15" i="1"/>
  <c r="O15" i="1" s="1"/>
  <c r="M16" i="1"/>
  <c r="N16" i="1"/>
  <c r="N3" i="1"/>
  <c r="N4" i="1"/>
  <c r="N5" i="1"/>
  <c r="N6" i="1"/>
  <c r="N7" i="1"/>
  <c r="N8" i="1"/>
  <c r="N9" i="1"/>
  <c r="N10" i="1"/>
  <c r="N11" i="1"/>
  <c r="N12" i="1"/>
  <c r="N13" i="1"/>
  <c r="N14" i="1"/>
  <c r="M3" i="1"/>
  <c r="M4" i="1"/>
  <c r="O4" i="1" s="1"/>
  <c r="M5" i="1"/>
  <c r="M6" i="1"/>
  <c r="O6" i="1"/>
  <c r="M7" i="1"/>
  <c r="O7" i="1" s="1"/>
  <c r="M8" i="1"/>
  <c r="O8" i="1" s="1"/>
  <c r="M9" i="1"/>
  <c r="O9" i="1" s="1"/>
  <c r="M10" i="1"/>
  <c r="O10" i="1" s="1"/>
  <c r="M11" i="1"/>
  <c r="O11" i="1" s="1"/>
  <c r="M12" i="1"/>
  <c r="O12" i="1" s="1"/>
  <c r="M13" i="1"/>
  <c r="O13" i="1" s="1"/>
  <c r="M14" i="1"/>
  <c r="O14" i="1" s="1"/>
  <c r="N2" i="1"/>
  <c r="M2" i="1"/>
  <c r="O2" i="1"/>
  <c r="O3" i="1"/>
  <c r="O5" i="1"/>
  <c r="O16" i="1" l="1"/>
  <c r="O54" i="1"/>
  <c r="O147" i="1"/>
  <c r="O18" i="1"/>
  <c r="O149" i="1"/>
  <c r="O151" i="1"/>
  <c r="N22" i="2"/>
  <c r="N37" i="2"/>
  <c r="N175" i="2"/>
  <c r="N183" i="2"/>
  <c r="N39" i="2"/>
  <c r="N55" i="2"/>
  <c r="N198" i="2"/>
  <c r="N93" i="2"/>
  <c r="N15" i="2"/>
  <c r="N20" i="2"/>
  <c r="N16" i="2"/>
  <c r="N18" i="2"/>
  <c r="N44" i="2"/>
  <c r="N127" i="2"/>
  <c r="N40" i="2"/>
  <c r="N164" i="2"/>
  <c r="N23" i="2"/>
  <c r="N8" i="2"/>
  <c r="N45" i="2"/>
  <c r="N49" i="2"/>
  <c r="N91" i="2"/>
  <c r="N13" i="2"/>
  <c r="N140" i="2"/>
  <c r="N59" i="2"/>
  <c r="N116" i="2"/>
  <c r="N158" i="2"/>
  <c r="N115" i="2"/>
  <c r="N24" i="2"/>
  <c r="N165" i="2"/>
  <c r="N79" i="2"/>
  <c r="N106" i="2"/>
  <c r="N153" i="2"/>
  <c r="N99" i="2"/>
  <c r="N61" i="2"/>
  <c r="N97" i="2"/>
  <c r="N60" i="2"/>
  <c r="N161" i="2"/>
  <c r="N47" i="2"/>
  <c r="N86" i="2"/>
  <c r="N3" i="2"/>
  <c r="N30" i="2"/>
  <c r="N42" i="2"/>
  <c r="N63" i="2"/>
  <c r="N53" i="2"/>
  <c r="N50" i="2"/>
  <c r="N131" i="2"/>
  <c r="N113" i="2"/>
  <c r="N147" i="2"/>
  <c r="N32" i="2"/>
  <c r="N160" i="2"/>
  <c r="N105" i="2"/>
  <c r="N159" i="2"/>
  <c r="N11" i="2"/>
  <c r="N35" i="2"/>
  <c r="N48" i="2"/>
  <c r="N187" i="2"/>
  <c r="N173" i="2"/>
  <c r="N62" i="2"/>
  <c r="N4" i="2"/>
  <c r="N85" i="2"/>
  <c r="N89" i="2"/>
  <c r="N88" i="2"/>
  <c r="N7" i="2"/>
  <c r="N111" i="2"/>
  <c r="N151" i="2"/>
  <c r="N201" i="2"/>
  <c r="N112" i="2"/>
  <c r="N125" i="2"/>
  <c r="N6" i="2"/>
  <c r="N121" i="2"/>
  <c r="N126" i="2"/>
  <c r="N180" i="2"/>
  <c r="N133" i="2"/>
  <c r="N174" i="2"/>
  <c r="N188" i="2"/>
  <c r="N185" i="2"/>
  <c r="N184" i="2"/>
  <c r="N21" i="2"/>
  <c r="N81" i="2"/>
  <c r="N152" i="2"/>
  <c r="N12" i="2"/>
  <c r="N146" i="2"/>
  <c r="N128" i="2"/>
  <c r="N179" i="2"/>
  <c r="N196" i="2"/>
  <c r="N193" i="2"/>
  <c r="N27" i="2"/>
  <c r="N194" i="2"/>
  <c r="N80" i="2"/>
  <c r="N199" i="2"/>
  <c r="N43" i="2"/>
  <c r="N10" i="2"/>
  <c r="N123" i="2"/>
  <c r="N58" i="2"/>
  <c r="N130" i="2"/>
  <c r="N119" i="2"/>
  <c r="N163" i="2"/>
  <c r="N177" i="2"/>
  <c r="N52" i="2"/>
  <c r="N129" i="2"/>
  <c r="N195" i="2"/>
  <c r="N98" i="2"/>
  <c r="N34" i="2"/>
  <c r="N155" i="2"/>
  <c r="N167" i="2"/>
  <c r="N166" i="2"/>
  <c r="N29" i="2"/>
  <c r="N31" i="2"/>
  <c r="N145" i="2"/>
  <c r="N19" i="2"/>
  <c r="N191" i="2"/>
  <c r="N168" i="2"/>
  <c r="N5" i="2"/>
  <c r="N169" i="2"/>
  <c r="N57" i="2"/>
  <c r="N157" i="2"/>
  <c r="N46" i="2"/>
  <c r="N120" i="2"/>
  <c r="N122" i="2"/>
  <c r="N139" i="2"/>
  <c r="N109" i="2"/>
  <c r="N41" i="2"/>
  <c r="N26" i="2"/>
  <c r="N118" i="2"/>
  <c r="N203" i="2"/>
  <c r="N2" i="2"/>
  <c r="N197" i="2"/>
  <c r="N28" i="2"/>
  <c r="N171" i="2"/>
  <c r="N54" i="2"/>
  <c r="N90" i="2"/>
  <c r="N92" i="2"/>
  <c r="N9" i="2"/>
  <c r="N124" i="2"/>
  <c r="N107" i="2"/>
  <c r="N14" i="2"/>
  <c r="N51" i="2"/>
  <c r="N114" i="2"/>
  <c r="N110" i="2"/>
  <c r="N178" i="2"/>
  <c r="N36" i="2"/>
  <c r="N202" i="2"/>
  <c r="N117" i="2"/>
  <c r="N102" i="2"/>
  <c r="N172" i="2"/>
  <c r="N101" i="2"/>
  <c r="N149" i="2"/>
  <c r="N148" i="2"/>
</calcChain>
</file>

<file path=xl/comments1.xml><?xml version="1.0" encoding="utf-8"?>
<comments xmlns="http://schemas.openxmlformats.org/spreadsheetml/2006/main">
  <authors>
    <author>profile</author>
  </authors>
  <commentList>
    <comment ref="H1" authorId="0" shapeId="0">
      <text>
        <r>
          <rPr>
            <b/>
            <sz val="9"/>
            <color indexed="81"/>
            <rFont val="Tahoma"/>
            <family val="2"/>
          </rPr>
          <t>profile:</t>
        </r>
        <r>
          <rPr>
            <sz val="9"/>
            <color indexed="81"/>
            <rFont val="Tahoma"/>
            <family val="2"/>
          </rPr>
          <t xml:space="preserve">
Total de horas já contempla, inclusive, as horas de gestão
</t>
        </r>
      </text>
    </comment>
    <comment ref="I1" authorId="0" shapeId="0">
      <text>
        <r>
          <rPr>
            <b/>
            <sz val="9"/>
            <color indexed="81"/>
            <rFont val="Tahoma"/>
            <family val="2"/>
          </rPr>
          <t>profile:</t>
        </r>
        <r>
          <rPr>
            <sz val="9"/>
            <color indexed="81"/>
            <rFont val="Tahoma"/>
            <family val="2"/>
          </rPr>
          <t xml:space="preserve">
Total de horas já contempla, inclusive, as horas de gestão</t>
        </r>
      </text>
    </comment>
  </commentList>
</comments>
</file>

<file path=xl/comments2.xml><?xml version="1.0" encoding="utf-8"?>
<comments xmlns="http://schemas.openxmlformats.org/spreadsheetml/2006/main">
  <authors>
    <author>profile</author>
  </authors>
  <commentList>
    <comment ref="J1" authorId="0" shapeId="0">
      <text>
        <r>
          <rPr>
            <b/>
            <sz val="9"/>
            <color indexed="81"/>
            <rFont val="Tahoma"/>
            <family val="2"/>
          </rPr>
          <t>profile:</t>
        </r>
        <r>
          <rPr>
            <sz val="9"/>
            <color indexed="81"/>
            <rFont val="Tahoma"/>
            <family val="2"/>
          </rPr>
          <t xml:space="preserve">
Total de horas já contempla, inclusive, as horas de gestão
</t>
        </r>
      </text>
    </comment>
    <comment ref="K1" authorId="0" shapeId="0">
      <text>
        <r>
          <rPr>
            <b/>
            <sz val="9"/>
            <color indexed="81"/>
            <rFont val="Tahoma"/>
            <family val="2"/>
          </rPr>
          <t>profile:</t>
        </r>
        <r>
          <rPr>
            <sz val="9"/>
            <color indexed="81"/>
            <rFont val="Tahoma"/>
            <family val="2"/>
          </rPr>
          <t xml:space="preserve">
Total de horas já contempla, inclusive, as horas de gestão</t>
        </r>
      </text>
    </comment>
  </commentList>
</comments>
</file>

<file path=xl/comments3.xml><?xml version="1.0" encoding="utf-8"?>
<comments xmlns="http://schemas.openxmlformats.org/spreadsheetml/2006/main">
  <authors>
    <author>profile</author>
  </authors>
  <commentList>
    <comment ref="K1" authorId="0" shapeId="0">
      <text>
        <r>
          <rPr>
            <b/>
            <sz val="9"/>
            <color indexed="81"/>
            <rFont val="Tahoma"/>
            <family val="2"/>
          </rPr>
          <t>profile:</t>
        </r>
        <r>
          <rPr>
            <sz val="9"/>
            <color indexed="81"/>
            <rFont val="Tahoma"/>
            <family val="2"/>
          </rPr>
          <t xml:space="preserve">
Total de horas já contempla, inclusive, as horas de gestão
</t>
        </r>
      </text>
    </comment>
    <comment ref="L1" authorId="0" shapeId="0">
      <text>
        <r>
          <rPr>
            <b/>
            <sz val="9"/>
            <color indexed="81"/>
            <rFont val="Tahoma"/>
            <family val="2"/>
          </rPr>
          <t>profile:</t>
        </r>
        <r>
          <rPr>
            <sz val="9"/>
            <color indexed="81"/>
            <rFont val="Tahoma"/>
            <family val="2"/>
          </rPr>
          <t xml:space="preserve">
Total de horas já contempla, inclusive, as horas de gestão</t>
        </r>
      </text>
    </comment>
  </commentList>
</comments>
</file>

<file path=xl/sharedStrings.xml><?xml version="1.0" encoding="utf-8"?>
<sst xmlns="http://schemas.openxmlformats.org/spreadsheetml/2006/main" count="10344" uniqueCount="1807">
  <si>
    <t>Nº STI</t>
  </si>
  <si>
    <t>ID Projeto</t>
  </si>
  <si>
    <t>Qtd PF Fábrica</t>
  </si>
  <si>
    <t>Qtd PF CSOL</t>
  </si>
  <si>
    <t>Analogia Fábrica</t>
  </si>
  <si>
    <t>Analogia CSOL</t>
  </si>
  <si>
    <t>Itens Divergentes</t>
  </si>
  <si>
    <t>Comentários</t>
  </si>
  <si>
    <t>PRJ00001113</t>
  </si>
  <si>
    <t>N/A</t>
  </si>
  <si>
    <t>Proposta aprovada apenas para tramitação no Clarity.</t>
  </si>
  <si>
    <t>Custo Total do Projeto Fábrica</t>
  </si>
  <si>
    <t>Custo Total do Projeto CSOL</t>
  </si>
  <si>
    <t>Total de Horas  Projeto Fábrica</t>
  </si>
  <si>
    <t>Total de Horas do Projeto CSOL</t>
  </si>
  <si>
    <t>Diferença de custo</t>
  </si>
  <si>
    <t>Data da aprovação</t>
  </si>
  <si>
    <t>ID Proposta</t>
  </si>
  <si>
    <t xml:space="preserve">PROP00002048 </t>
  </si>
  <si>
    <t>Parecer</t>
  </si>
  <si>
    <t>Aprovada</t>
  </si>
  <si>
    <t>Rejeitada</t>
  </si>
  <si>
    <t>Reincidência</t>
  </si>
  <si>
    <t>Planilha de Métricas</t>
  </si>
  <si>
    <t>Erro no preenchimento da aba Resumo, onde foi indicado que a proposta conta PF "Sim".</t>
  </si>
  <si>
    <t>Data da Rejeição</t>
  </si>
  <si>
    <t>-</t>
  </si>
  <si>
    <t>PRJ00001443</t>
  </si>
  <si>
    <t>PROP00002262</t>
  </si>
  <si>
    <t>Erro de contagem</t>
  </si>
  <si>
    <t>Contagem em HH indevida, conforme métricas esforço deveria ser orçado como Analogia.</t>
  </si>
  <si>
    <t>PROP00002291</t>
  </si>
  <si>
    <t>PRJ00000563</t>
  </si>
  <si>
    <t>PRJ00000655</t>
  </si>
  <si>
    <t>PROP00002176</t>
  </si>
  <si>
    <t>Total HH Fábrica</t>
  </si>
  <si>
    <t>Total HH CSOL</t>
  </si>
  <si>
    <t>Não Aprovada pelo Líder de Métricas</t>
  </si>
  <si>
    <t>Aprovação</t>
  </si>
  <si>
    <t>Proposta já se encontrava aprovada quando lider de métricas iniciou a validação.</t>
  </si>
  <si>
    <t>PROP00002369</t>
  </si>
  <si>
    <t>Proposta ok.</t>
  </si>
  <si>
    <t>PROP00002340</t>
  </si>
  <si>
    <t>Formalização de proposta da FT.</t>
  </si>
  <si>
    <t>PRJ00000081</t>
  </si>
  <si>
    <t>PRJ00001697</t>
  </si>
  <si>
    <t>PROP00002414</t>
  </si>
  <si>
    <t>I. Erro nos valores apresentados como HH;
II. Erro no preenchimento da aba Resumo;</t>
  </si>
  <si>
    <t>Proposta aprovada após a justificativa das 8hs.</t>
  </si>
  <si>
    <t>I. Erro nos valores apresentados como HH com a inclusão de 8hs adicionais em TS.</t>
  </si>
  <si>
    <t>PRJ00000854</t>
  </si>
  <si>
    <t xml:space="preserve"> PRJ00000286 </t>
  </si>
  <si>
    <t>Erro Proposta Comercial</t>
  </si>
  <si>
    <t>Erro no não detalhamento da quantidade de dias/horas  do escopo contratado.</t>
  </si>
  <si>
    <t>CR00000583</t>
  </si>
  <si>
    <t>CR00000598</t>
  </si>
  <si>
    <t>PRJ00001241</t>
  </si>
  <si>
    <t>PROP00002592</t>
  </si>
  <si>
    <t>PROP00002593</t>
  </si>
  <si>
    <t>I. Erro na marcação das fases de implantação;
II. Não preenchimento com os arquivos impactados;
III. Erro no preenchimento do campo motivo.</t>
  </si>
  <si>
    <t>PROP00002612</t>
  </si>
  <si>
    <t>Planilha de Métricas
Erro Proposta Comercial</t>
  </si>
  <si>
    <t>I. Erro no preenchimento da aba Resumo;
II. Não detalhamento das horas cobradas na proposta comercial.</t>
  </si>
  <si>
    <t>PRJ00000286</t>
  </si>
  <si>
    <t>PROP00002594</t>
  </si>
  <si>
    <t>PROP00002659</t>
  </si>
  <si>
    <t>PROP00002658</t>
  </si>
  <si>
    <t>PRJ00001518</t>
  </si>
  <si>
    <t>Proposta de custo afundado ok.</t>
  </si>
  <si>
    <t>PROP00002661</t>
  </si>
  <si>
    <t>PROP00002655</t>
  </si>
  <si>
    <t>Proposta de teste integrado, aprovada com de acordo do gestor.</t>
  </si>
  <si>
    <t>PRJ00000621</t>
  </si>
  <si>
    <t>PROP00002381</t>
  </si>
  <si>
    <t>PRJ00001563</t>
  </si>
  <si>
    <t>CR0000064</t>
  </si>
  <si>
    <t>I. Contagem funcional incorreta;
II. Horas de HH para TS indevidas.</t>
  </si>
  <si>
    <t>Horas de HH para TS indevidas.</t>
  </si>
  <si>
    <t>Proposta aprovada novamente devido a novo evento de aprovação criado indevidamente no Clarity.</t>
  </si>
  <si>
    <t>Proposta aprovada devido a urgência no Multiprodutos e pontos divergentes estão sendo analisados posterior a aprovação. Marcelo Costa de acordo com a aprovação.</t>
  </si>
  <si>
    <t>PROP00002832</t>
  </si>
  <si>
    <t>PROP00002687</t>
  </si>
  <si>
    <t>PROP00000231</t>
  </si>
  <si>
    <t>PROP00002934</t>
  </si>
  <si>
    <t>PRJ00001177</t>
  </si>
  <si>
    <t>PROP00002919</t>
  </si>
  <si>
    <t>Proposta ok. (inclusive com laudo de métricas).</t>
  </si>
  <si>
    <t>PRJ00001523</t>
  </si>
  <si>
    <t>PROP00003009</t>
  </si>
  <si>
    <t>Evidências de TS serão apresentadas como UAT, faltando a contratação das mesmas.</t>
  </si>
  <si>
    <t>PROP00003176</t>
  </si>
  <si>
    <t>I. De acordo com DSOL aprovado a demanda deveria contemplar uma alteração não funcional, porém na proposta enviada foi apresentado um custo funcional (em ponto de função);
II. Campos não preenchidos na planilha de métricas;
III. Horas não funcionais indevidas.</t>
  </si>
  <si>
    <t>PRJ00001571</t>
  </si>
  <si>
    <t>PROP00003199</t>
  </si>
  <si>
    <t>proposta ok</t>
  </si>
  <si>
    <t>PRJ00001325</t>
  </si>
  <si>
    <t>PROP00003331</t>
  </si>
  <si>
    <t>I. Erro no total de horas de plano e VSF;
II. Percentual das fases de plano e VSF superior ao limite. (4% e 16% respectivamente).</t>
  </si>
  <si>
    <t>PRJ00004582</t>
  </si>
  <si>
    <t>PROP00003305</t>
  </si>
  <si>
    <t>PROP</t>
  </si>
  <si>
    <t>PRJ00001687</t>
  </si>
  <si>
    <t>1. No detalhamento das horas, na proposta comercial, as horas estão definidas como Funcionais o que não esta correto, favor solicitar o ajuste.
2. Na aba de Fases Contratadas deve ser ajustado os esforço de Visão solução Macro e Implantação para o percentual limite de 4 e 3%, respectivamente.</t>
  </si>
  <si>
    <t>PROP00003306</t>
  </si>
  <si>
    <t>I. Percentual das fases de plano e VSF superior ao limite. (4% e 16% respectivamente).</t>
  </si>
  <si>
    <t>proposta ok.</t>
  </si>
  <si>
    <t>PROP00003307</t>
  </si>
  <si>
    <t>I. Horas de suporte a testes por dia estão incorretas.</t>
  </si>
  <si>
    <t>PROP00003520</t>
  </si>
  <si>
    <t>Proposta apenas para tramitação no Clarity, aprovada anteriormente no STI.</t>
  </si>
  <si>
    <t>PROP00003521</t>
  </si>
  <si>
    <t>PROP00003434</t>
  </si>
  <si>
    <t>Horas destinadas a suporte a testes da Comverse no defeito 40 do Multiprodutos.</t>
  </si>
  <si>
    <t>PROP00003425</t>
  </si>
  <si>
    <t>proposta OK.</t>
  </si>
  <si>
    <t>PROP00003504</t>
  </si>
  <si>
    <t>PRJ00001307</t>
  </si>
  <si>
    <t>PROP00003335</t>
  </si>
  <si>
    <t>Artefato "planilha de métricas" não está contido no ZIP anexado ao Clarity.</t>
  </si>
  <si>
    <t>PROP00003580</t>
  </si>
  <si>
    <t>PROP00003540</t>
  </si>
  <si>
    <t>Erro na contagem da geração dos relatórios de TT</t>
  </si>
  <si>
    <t>PRJ00001408</t>
  </si>
  <si>
    <t>PROP00003601</t>
  </si>
  <si>
    <t>PROP00003535</t>
  </si>
  <si>
    <t>PROP00003545</t>
  </si>
  <si>
    <t>PROP00003550</t>
  </si>
  <si>
    <t>Erro nas horas de alocação de recurso</t>
  </si>
  <si>
    <t>PRJ00001303</t>
  </si>
  <si>
    <t>PROP00003553</t>
  </si>
  <si>
    <t>Erro na contagem das funcionalidades.</t>
  </si>
  <si>
    <t>PROP00003709</t>
  </si>
  <si>
    <t>PROP00003702</t>
  </si>
  <si>
    <t>Proposta Comercial</t>
  </si>
  <si>
    <t>Ajuste de horas foi feito apenas na planilha de métricas.</t>
  </si>
  <si>
    <t>PROP00003722</t>
  </si>
  <si>
    <t>Funcionalidades impactadas</t>
  </si>
  <si>
    <t>Tamanho Funcional</t>
  </si>
  <si>
    <t>ALR's impactados</t>
  </si>
  <si>
    <t>Descrição dos itens de dados</t>
  </si>
  <si>
    <t>PRJ00000025</t>
  </si>
  <si>
    <t>PROP00003799</t>
  </si>
  <si>
    <t>proposta ok. (foram entregues 5 versões de propostas mas apenas a quinta foi adicionada corretamente ao Clarity, as demais foram entregues por email. Participação da TI métricas na elaboração do laudo e participação na contagem)</t>
  </si>
  <si>
    <t>Detalhar Processamento da Fatura Febraban</t>
  </si>
  <si>
    <t>I. Cliente;
II. Instância de Serviço;
III. Fatura.</t>
  </si>
  <si>
    <t>ACCOUNT_NO,
BILL_REF_NO,
BILL_REF_RESETS,
INDEX_BILL_REF,
INDEX_BILL_REF_RESETS,
BILL_SEQUENCE_NUM,
PARENT_ID,
HIERACHY_ID,
FLAG_MULTICONTA,
FLAG_NOTAFISCALFATURA,
FLAG_REJEICAO,
MOTIVO_REJEICAO,
EXTERNAL_ID_ACCOUNT,
EXTERNAL_ID_TYPE_ACCT,
EXTERNAL_ID_HRCH,
EXTERNAL_ID_TYPE_HRCH,
QTD_INSTANCIA,
ACCOUNT_CATEGORY,
IS_BUSINESS,
MKT_CODE,
MKT_CODE_DISPLAY,
CUST_COD_CFOP,
DATE_ACTIVE,
DATE_INACTIVE,
CHILD_COUNT,
NUM_DOCUMENTO_CLIENTE,
INSC_ESTADUAL,
BILL_PERIOD,
BILL_LNAME,
BILL_ADDRESS1,
BILL_ADDRESS2,
BILL_ADDRESS3,
BILL_CITY,
BILL_STATE,
BILL_ZIP,
DESC_PONTO_REF_COBRANCA,
CUST_ADDRESS1,
CUST_ADDRESS2,
CUST_ADDRESS3,
CUST_CITY,
CUST_STATE,
CUST_ZIP,
DESC_OBJETIVO_CONTA,
SPECIAL_CODE,
BILL_FMT_OPT,
MSG_GRP_ID,
CUST_BANK_SORT_CODE,
IDENT_DEB_AUTOMATICO,
INTERIM_BILL_FLAG,
BILL_PREP_STATUS,
BACKOUT_STATUS,
BILL_DISP_METH,
BAR_CODE_FORMAT,
PAY_METHOD,
STATEMENT_DATE,
PAYMENT_DUE_DATE,
ORIG_PPDD_DATE,
ULTIMO_PGTO,
SALDO_DEVEDOR,
VALOR_FATURA,
TOTAL_PAGAR,
PREV_CUTOFF_DATE,
TO_DATE,
FROM_DATE,
MKT_CODE_SHORT_DISPLAY,
PREP_TASK,
INTERIM_BILL_TYPE,
SERVER_ID,
ULTIMO_NUM_SEQ_FATURA,
COD_BARRAS,
SERVICE_CENTER_ID,
INDIC_AMBAR,
NM_FUNC_RESP_PGTO_FAT,
DS_CENTRO_CUSTO,
REV_RCV_COST_CTR,
DESC_SEGMENTO,
BANK_CODE,
IND_PGTO_LOTERICA,
IND_PGTO_FATURA,
CHG_DATE,
CLOSED_DATE,
COD_AGENTE_ARRECADADOR,
CUTOFF_DATE,
DT_VENCIMENTO_PRORROGADA,
DT_PAGAMENTO_FATURA,
VL_AJUSTE_CONTESTADO,
VL_AJUSTE_APROVADO,
VL_PAGO_FATURA,
NU_ITEM_FAT,
FLAG_EMIS_FATURA,
VAL_FAT_SUPRIMIDA,
DT_PROCESSAMENTO,
IND_ATU_TAX,
FL_ARQ_PARC,
TOTAL_ADJ,
ACCOUNT_NO,
BILL_REF_NO,
BILL_REF_RESETS,
BILL_ROW,
SUBSCR_NO,
SUBSCR_NO_RESETS,
EXTERNAL_ID,
EXTERNAL_ID_TYPE,
ID_SECAO,
NUM_ORDEM,
PACKAGE_ID,
PACKAGE_DISPLAY_VALUES,
TYPE_CODE,
SUBTYPE_CODE,
DESCRIPTION,
SHORT_DESCRIPTION,
NRC_TYPE_GROUP,
TRACKING_ID,
TRACKING_ID_SERV,
BILLING_LEVEL,
PROVIDER_ID,
PROVIDER_CLASS,
OPEN_ITEM_ID,
OPEN_ITEM_ID_DESCRIPTION,
FROM_DATE,
TO_DATE,
TRANS_DATE,
ANNOTATION,
ANNOTATION_ADJ,
CELL_DISPLAY_VALUE,
POINT_CLASS_CELL,
POINT_TARGET,
POINT_ORIGIN,
POINT_ID_TARGET,
POINT_CLASS_TARGET,
POINT_ID_ORIGIN,
POINT_CLASS_ORIGIN,
AMOUNT,
AMOUNT_CREDITED,
UNITS,
UNITS_CREDITED,
SECONDARY_AMOUNT,
PRIMARY_UNITS,
SECOND_UNITS,
THIRD_UNITS,
COMP_STATUS,
DISCOUNT,
DISCOUNT_ID,
ORIG_TYPE,
RATE_PERIOD,
RATE_PERIDO_DISPLAY,
TAX_RATE,
AMOUNT_CHAR,
DURACAO_CHAR,
VOLUME_CHAR,
NUM_SEQ_FATURA,
NUM_SEQ_FATURA_RESUMIDA,
BILL_INVOICE_ROW,
MSG_ID,
MSG_ID2,
MSG_ID_SERV,
SPLIT_ROW_NUM,
QTDE_REGISTRO,
ADJ_QTY,
STATUS_WRITE_OFF,
FG_VISIVEL_SIEBEL,
DESC_FRANQUIA,
COD_FLAT,
VL_AJUSTE_CONTEST,
VL_AJUSTE_APROVADO,
FL_INCLUSO,
FL_BLOQUEADO,
ST_CONTESTACAO,
VL_CONTESTADO,
NU_NATU_CONTEST,
VL_PROCEDENTE,
NU_NATU_ERRO,
CD_RESULTADO,
CD_SERVICO_AGRUPADOR</t>
  </si>
  <si>
    <t>PRJ00000091</t>
  </si>
  <si>
    <t>PROP00003815</t>
  </si>
  <si>
    <t>PRJ00000761</t>
  </si>
  <si>
    <t>PROP00003683</t>
  </si>
  <si>
    <t>PROP00003794</t>
  </si>
  <si>
    <t>PROP00003795</t>
  </si>
  <si>
    <t>Ausencia do detalhamento da quantidade de recursos envolvidos na HE.</t>
  </si>
  <si>
    <t>PRJ00001327</t>
  </si>
  <si>
    <t>Não funcional</t>
  </si>
  <si>
    <t>PROP00003299</t>
  </si>
  <si>
    <t>PROP00003888</t>
  </si>
  <si>
    <t>PROP00003903</t>
  </si>
  <si>
    <t>Proposta da fábrica de testes</t>
  </si>
  <si>
    <t>PROP00003827</t>
  </si>
  <si>
    <t>Erro no preenchimento do campo Número da Proposta na aba resumo.</t>
  </si>
  <si>
    <t>PROP00003912</t>
  </si>
  <si>
    <t>Não preenchimento das informações de descrição de itens na aba Ponto de Função.</t>
  </si>
  <si>
    <t>PROP00003928</t>
  </si>
  <si>
    <t>Proposta não funcional de custo afundado.</t>
  </si>
  <si>
    <t>PRJ00001289</t>
  </si>
  <si>
    <t>PROP00003690</t>
  </si>
  <si>
    <t xml:space="preserve">PROP00003938 </t>
  </si>
  <si>
    <t>Erro na cobrança não funcional do TS.</t>
  </si>
  <si>
    <t>PROP00003986</t>
  </si>
  <si>
    <t>preencher</t>
  </si>
  <si>
    <t>PRJ00005445</t>
  </si>
  <si>
    <t>PROP00004005</t>
  </si>
  <si>
    <t>I. Erro no preenchimento do numero do projeto e proposta na aba resumo;
II. Ausência das informações dos itens cobrados em PF;
III. Não envio da planilha de estimativas para validar esforço não funcional.</t>
  </si>
  <si>
    <t>Reallizar contabilização de ajustes, utilizando a contabilidade convergente do #P</t>
  </si>
  <si>
    <t>I. Cliente;
II. Instância de Serviço;
III. Ajuste</t>
  </si>
  <si>
    <t>ID_TYPE
ID_VALUE
ID_TYPE2
ID_VALUE2
USE_CODE
ACCOUNT_NO
SUBSCR_NO
SUBSCR_NO_RESETS
BILL_REF_NO
BILL_REF_RESETS
JNL_REF_NO
JNL_REF_NO_SERV
ELEMENT_ID
TRACKING_ID
TRACKING_ID_SERV
PROVIDER_ID
ACCOUNT_CATEGORY
TRACKING_DT
EFFECTIVE_DT
BILLED_DT
ACCRUED_DT
CREATED_DT
POSTED_DT
JURISDICTION
USAGE_UNITS
USAGE_ITEMS
LOCATION_CODE
LOCATION_REGION
ADJ_CATEGORY
REFERENCE_CODE
JNL_CODE_ID
INVOICE_AMOUNT
REPORTED_AMOUNT
INVOICE_CURRENCY_CODE
CURRENCY_CODE
ARCH_FLAG
FRAUD_INDICATOR
MKT_CODE
REV_RCV_COST_CTR
OWNING_COST_CTR
RUN_SUCCESS
JNL_END_DT
JNL_SUBCYCLE_END_DT
EMF_BOOK_ID
JNL_FEED_STATUS
OPEN_ITEM_ID
TAX_TYPE_CODE</t>
  </si>
  <si>
    <t>OBS.</t>
  </si>
  <si>
    <t>I. Fábrica alegou que para está funcionalidade não há como executar um faturamento de forma evidenciar o desenvolvimento feito, justificando que essa foi uma alteração na contabilidade. Nota importante de ressaltar é que a cadeia contábil no entendimento do CSOL faz parte do faturamento como um todo.</t>
  </si>
  <si>
    <t>PROP00003946</t>
  </si>
  <si>
    <t>Proposta associada a FT do Faturamento Fixa foi indevidamente definido Arbor como sistema na configuração da métrica.</t>
  </si>
  <si>
    <t>PRJ00001434</t>
  </si>
  <si>
    <t>PROP00004061</t>
  </si>
  <si>
    <t>I. Erro no preenchimento da aba Resumo;</t>
  </si>
  <si>
    <t>PROP00004060</t>
  </si>
  <si>
    <t>PROP00004036</t>
  </si>
  <si>
    <t>Erro no preenchimento da aba Resumo</t>
  </si>
  <si>
    <t>PRJ00004829</t>
  </si>
  <si>
    <t>PROP00004451</t>
  </si>
  <si>
    <t>Proposta em HH Comverse</t>
  </si>
  <si>
    <t>PRJ00006846</t>
  </si>
  <si>
    <t>PROP00004544</t>
  </si>
  <si>
    <t>PRJ00005296</t>
  </si>
  <si>
    <t>PROP00004421</t>
  </si>
  <si>
    <t>PROP00004667</t>
  </si>
  <si>
    <t>PRJ00005394</t>
  </si>
  <si>
    <t>PROP00004650</t>
  </si>
  <si>
    <t>PRJ00006101</t>
  </si>
  <si>
    <t>PROP00004608</t>
  </si>
  <si>
    <t>PROP00004702</t>
  </si>
  <si>
    <t>PRJ00001442</t>
  </si>
  <si>
    <t>I. Itens funcionais sendo contados como não funcionais;
II. Horas de implantação com total superior ao real.</t>
  </si>
  <si>
    <t>PRJ00006048</t>
  </si>
  <si>
    <t>PROP00004635</t>
  </si>
  <si>
    <t>PROP00004595</t>
  </si>
  <si>
    <t>PROP00004636</t>
  </si>
  <si>
    <t>PROP00004610</t>
  </si>
  <si>
    <t>PRJ00006411</t>
  </si>
  <si>
    <t>PROP00004653</t>
  </si>
  <si>
    <t>PROP00004649</t>
  </si>
  <si>
    <t xml:space="preserve">PROP00004730 </t>
  </si>
  <si>
    <t>Proposta de suporte a testes Comverse.</t>
  </si>
  <si>
    <t>PROP00004728</t>
  </si>
  <si>
    <t>I. Itens funcionais sendo contados como não funcionais.</t>
  </si>
  <si>
    <t>PROP00004523</t>
  </si>
  <si>
    <t>PRJ00000819</t>
  </si>
  <si>
    <t>PROP00004872</t>
  </si>
  <si>
    <t>PRJ00007426</t>
  </si>
  <si>
    <t>PROP00004808</t>
  </si>
  <si>
    <t>I. Não preenchido o número da proposta comercial na planilha de métricas;
II. Erro no preenchimento do item: Vai contar ponto de função?;
III. Erro no prrenchimento das premissas.</t>
  </si>
  <si>
    <t>PROP00004887</t>
  </si>
  <si>
    <t>PRJ00006045</t>
  </si>
  <si>
    <t>PROP00004903</t>
  </si>
  <si>
    <t>Preenchimento Clarity</t>
  </si>
  <si>
    <t>Erro no preenchimento do campo Tipo de Planilha</t>
  </si>
  <si>
    <t>Cobrança de horas não funcionais associadas ao plano de forma indevida.</t>
  </si>
  <si>
    <t>Geração de Feedfile - BIF</t>
  </si>
  <si>
    <t>I. Cliente
II. Instância de Serviço
III. Fatura</t>
  </si>
  <si>
    <t>Tipo de Manutenção</t>
  </si>
  <si>
    <t>Alteração</t>
  </si>
  <si>
    <t>Tipo de Função</t>
  </si>
  <si>
    <t>SE</t>
  </si>
  <si>
    <t>A seção Serviços Adicionais será configurada para que não apresente a linha linhas de assinaturas (RCs) caso as mesmas possuam valor zerado (R$ 0,00). Essa caracteristica se aplicará a todos os itens guiados a essa seção. A seção continuará a ser disponibilizada caso algum item mapeado para a mesma possua valor. Caso todos os itens guiados para a seção estejam zerados, a mesma não será apresentada na fatura</t>
  </si>
  <si>
    <t>PRJ00001379</t>
  </si>
  <si>
    <t>PROP00004848</t>
  </si>
  <si>
    <t>Planilha de Métricas
Preenchimento Clarity</t>
  </si>
  <si>
    <t>Erro no preenchimento do campo motivo e erro no preenchimento da pagina de métricas no Clarity</t>
  </si>
  <si>
    <t>PRJ00007105</t>
  </si>
  <si>
    <t>PROP00004894</t>
  </si>
  <si>
    <t>Erro no preenchimento do campo motivo na planilha de métricas e na página do Clarity.</t>
  </si>
  <si>
    <t>PROP00004938</t>
  </si>
  <si>
    <t>PROP00004888</t>
  </si>
  <si>
    <t>****</t>
  </si>
  <si>
    <t>Proposta aprovada pelo Marcelo Costa.</t>
  </si>
  <si>
    <t>PROP00004791</t>
  </si>
  <si>
    <t>PROP00004882</t>
  </si>
  <si>
    <t>PROP00004881</t>
  </si>
  <si>
    <t>PROP00004885</t>
  </si>
  <si>
    <t>PROP00004928</t>
  </si>
  <si>
    <t>PROP00004892</t>
  </si>
  <si>
    <t>Inibir a seção de dependentes quando o valor associado a ela for igual a zero.</t>
  </si>
  <si>
    <t>PROP00004818</t>
  </si>
  <si>
    <t>PRJ00006954</t>
  </si>
  <si>
    <t>PROP00004853</t>
  </si>
  <si>
    <t>PRJ00006895</t>
  </si>
  <si>
    <t>PROP00004942</t>
  </si>
  <si>
    <t>Extrator de ajuste do Repasse</t>
  </si>
  <si>
    <t>I. Ajuste
II. Cadastro
III. Fatura</t>
  </si>
  <si>
    <t>ACCOUNT_NO
ANO_MES_CONTA
ANOTACAO_1
ANOTACAO_2
BILL_PERIOD
BILL_REF_NO
BILL_REF_RESETS
CD_MOTIVO_STATUS
CD_PLANO
CD_SERIE_NF
CD_STATUS
CD_TIPO_SERVICO
CD_UF_NFST
COD_CSP
COD_DDD_COBRANCA
COD_DDD_DESTINO
COD_DDD_ORIGEM
COD_EMP_TERCEIRO
COD_EMP_FILIAL_OI
COD_LOCALIDADE_COBRANCA
COD_LOCALIDADE_DESTINO
COD_LOCALIDADE_ORIGEM
COD_NAC_AREA_VISITADA
COD_PAIS
COD_SERVICO_ARBOR
CONTRATO_PARCELAMENTO
DATA_ALTERACAO_CONTA
DATA_SERVICO
DATA_SITUACAO
DEGRAU
DS_PLANO_SERVICO
DT_EMISSAO_CONTA
DT_PROCESSAMENTO_EXTRACAO
DT_TARIFACAO
DT_VENCIMENTO
DURACAO_REAL
DURACAO_TARIFADA
FLAG_CONTA_PAGA
GRUPO_HORARIO
HORA_SERVICO
ID_GCOB_TVAS
LARGE_ACCOUNT
MSG_ID
MSG_ID_SERV
MSG_ID2
NATUREZA_ITEM
NO_BILL
NO_NOTA_FISCAL
NOME_CLIENTE
NUM_MEIO_ACESSO_COBRANCA
NUM_MEIO_ACESSO_DESTINO
NUM_MEIO_ACESSO_ORIGEM
NUM_PARCELA
NUM_RECLAMACAO
NUMERO_INSTANCIA
OPEN_ITEM_OPERADORA_ORIGEM
QTD_PARCELA
SERVER_ID
SUB_SERIE_NF
TIPO_REGISTRO
TIPO_ASSINANTE
TRACKING_ID
TRACKING_ID_SERV
UF
UNIDADE_TARIFACAO
VL_ARRECADADO
VL_COFINS
VL_CREDITADO
VL_DURACAO_CREDITADA
VL_FATURADO
VL_ICMS
VL_PIS
VL_SERVICO
IDENT_ITEM_FATURA
ID_EXTRACAO
ID_UNICO
NUM_CONTRATO
NUM_MEIO_ACESSO_FIXA
NUM_MEIO_ACESSO_PREPAGO
NUM_PARCELA_RECARGA</t>
  </si>
  <si>
    <t>Alterar o processo de extração de ajustes do repasse para que ele busque os itens ajustados referentes aos ajustes miscelaneos aplicados utilizando a nova base de contestação (Ajuste em Massa).
Na base de constestação é guardada a relação entre os itens ajustados associados a um ajuste genérico (miscelaneos).
O processo deve estar preparado para ser executado em mais de uma instancia devido ao grande volume de informações que serão extraídas.
Os campos inseridos na tabela de extração do repasse devem ser os mesmos inseridos pelos ajustes convencionais atualmente em produção.
A lista de provedores elegíveis a extração é a mesma usada na extração dos ajustes realizado diretamente sobre itens.</t>
  </si>
  <si>
    <t>PROP00004809</t>
  </si>
  <si>
    <t>PROP00004943</t>
  </si>
  <si>
    <t xml:space="preserve">PROP00005005 </t>
  </si>
  <si>
    <t>PRJ00007249</t>
  </si>
  <si>
    <t>PROP00004927</t>
  </si>
  <si>
    <t>Demanda com esforço estimado pela FD.</t>
  </si>
  <si>
    <t>PRJ00001176</t>
  </si>
  <si>
    <t>PROP00004899</t>
  </si>
  <si>
    <t>Planilha de Métrica</t>
  </si>
  <si>
    <t>Contabilizar Impostos - Multiprodutos</t>
  </si>
  <si>
    <t>Inclusão</t>
  </si>
  <si>
    <t>I. Conta Contábil
II. Cliente
III. Instância
IV. Fatura</t>
  </si>
  <si>
    <t xml:space="preserve">NOME_PROCESSO
INTERFACE_ID
CTB_REF_NO
CTB_REF_NO_SERV
CTB_END_DT
CTB_SUBCICLO_END_DT
ID_TYPE
ID_VALUE
ID_TYPE2
ID_VALUE2
USE_CODE
SITUACAO
ACCOUNT_NO
SUBSCR_NO
SUBSCR_NO_RESETS
BILL_REF_NO
BILL_REF_RESETS
TRACKING_ID
TRACKING_ID_SERV
ELEMENT_ID
SERIAL_NUMBER
PROVIDER_ID
OPEN_ITEM_ID
ACCOUNT_CATEGORY
JURISDICTION
REV_RCV_COST_CTR
CTB_TIPO_DOC
INVOICE_AMOUNT
REPORTED_AMOUNT
MKT_CODE
ADJ_CATEGORY
EFFECTIVE_DATE
POSTED_DATE
JNL_CODE_ID
FML_ACCT_DB
FML_ACCT_CR
CD_SEGMENTO_CLIENTE
NUM_DOC_CLIENTE
IS_BUSINESS
COD_VALOR
NUM_NOTA_FISCAL
SERIE_NF
SUBSERIE_NF
COD_SOCIEDADE_PARCEIRA
</t>
  </si>
  <si>
    <t>Novo processo de contabilização de impostos.</t>
  </si>
  <si>
    <t>I. Horas de analogia estimadas como HH;
II. Horas complementares em HH para Plano indevidas;
III. CR67 citado em itens funcionais indevidamente.</t>
  </si>
  <si>
    <t>PROP00005026</t>
  </si>
  <si>
    <t>PROP00004776</t>
  </si>
  <si>
    <t>PROP00005001</t>
  </si>
  <si>
    <t>PROP00004820</t>
  </si>
  <si>
    <t>Contabilizar Impostos</t>
  </si>
  <si>
    <t>I. Conta Contábil;
II. Cliente;
III.Instância;
IV. Fatura.</t>
  </si>
  <si>
    <t xml:space="preserve">RQNF001 – Realizar o Split de Informações Contábeis de Impostos.
Após cadastrar as novas informações contábeis que forem equivalentes aos registros de impostos configurados na tabela customizada do #P (tabela de percentual conta total), será necessário extrair as informações da Receita Bruta dessas informações na cadeia contábil do Arbor.
O resultado da extração receberá o tipo do documento VT (valores de impostos) para poder realizar o SPLIT (replicar) para a nova interface da fixa #P 98.
Após a realização do split, serão gerados no arquivo contábil VT as informações de impostos de ICMS referentes as assinaturas recorrentes do #P.
</t>
  </si>
  <si>
    <t>RQN01 – Apresentação na fatura de forma correta as mensagens regulatórias dos planos #Ps
 Alterar o formatador de faturas (BIF) para que no caso de migração entre planos #Ps, apresente na fatura sempre as mensagens regulatórias do plano atual e não do plano antigo. 
RQN02 – Aumentar o tamanho da descrição dos CDRs da fixa no feedfile
 Alterar o formatador de faturas (BIF) para não limitar a descrição dos CDRs da fixa que são exibidos na seção “Outros Débitos do Oi Fixo” em 18 caracteres. O formatador de faturas (BIF) deverá para esses CDRs imprimir no feedfile a sua descrição até o limite de posições a ser alinhado em tempo de ET. Esse limite precisa ser alinhado com a print, para que não tenho problema na leitura do feedfile e impressão com quebra de linha no PDF.</t>
  </si>
  <si>
    <t>PROP00005170</t>
  </si>
  <si>
    <t>Clarity</t>
  </si>
  <si>
    <t>Tipo de contagem diferente da planilha de métricas.</t>
  </si>
  <si>
    <t>PROP00005242</t>
  </si>
  <si>
    <t>PRJ00007332</t>
  </si>
  <si>
    <t>PROP00005080</t>
  </si>
  <si>
    <t>Não informada</t>
  </si>
  <si>
    <t>I. Erro no preenchimento do número de projeto e proposta, na aba Resumo;
II. Não preenchimento dos ALR e dos itens de dados.</t>
  </si>
  <si>
    <t>I. Fatura;
II. Conta;
III. MSISDN</t>
  </si>
  <si>
    <t>Não Informado</t>
  </si>
  <si>
    <t>I. Horas não funcionais para Abend e planilha temporária contadas de forma indevida.</t>
  </si>
  <si>
    <t>VALIDADOR DE ICMS - ENVIO DE EMAIL</t>
  </si>
  <si>
    <t>VALIDADOR DE ISS - ENVIO DE EMAIL</t>
  </si>
  <si>
    <t>I. Fatura;
II. Imposto.</t>
  </si>
  <si>
    <t>TOTAL DE NF, TOTAL DE NF OK, PERCENTUAL DE NF NOK</t>
  </si>
  <si>
    <t>PRJ00006958</t>
  </si>
  <si>
    <t>PROP00005108</t>
  </si>
  <si>
    <t>PRJ00006842</t>
  </si>
  <si>
    <t>PROP00005114</t>
  </si>
  <si>
    <t>I. Não rejeitar faturas que contenham credit notes associados a CDRs já arquivados;
II. Não rejeitar faturas que contenham credit notes associados a faturas já arquivadas.
Detalhes no UC_ARB_32912_3 Gerar Fatura v43.</t>
  </si>
  <si>
    <t>PRJ00001386</t>
  </si>
  <si>
    <t>PROP00005208</t>
  </si>
  <si>
    <t>PRJ00001407</t>
  </si>
  <si>
    <t>PROP00005185</t>
  </si>
  <si>
    <t>PROP00005099</t>
  </si>
  <si>
    <t>I. Quantidade de itens listados está diferente em relação a coluna Descrição dos itens. (21 x 23)</t>
  </si>
  <si>
    <t>NUM_FATURA,
NUM_FATURA_EXTENSAO,
SIT_PROC,
DATA_INI_PROC,
DATA_FIM_PROC,
NOME_ARQUIVO_SAIDA,
NUM_CONTA,
VLR_TOTAL_FATURADO,
MKT_CODE,
CICLO_FATURAMENTO,
DATA_EMISSAO,
COD_BARRA,
FLAG_TIPO_BIF,
STATUS_CARGA_BA,
SERVER_ID,
QTDE_DETALHES,
FLAG_INTERINA,
VERSAO_BIF,
FLAG_REJEICAO,
CD_STATUS_FAT_FEBRABAN,
NM_ARQUIVO_FEBRABAN,
OPEN_ITEM_ID_BILLING,
TP_CLIENTE</t>
  </si>
  <si>
    <t>1. Como solução temporária para o impacto visto nas faturas dos planos Pós da Movel, o quadro de resumo de tributos não deve apresentar as linhas:
a.  Valor Assinatura da Fixa 
b. Valor  Assinatura Serviço Digital
c. Valor Assinatura Móvel 
quando os respectivos valores estiverem com ZERO (0,00).
2. Deverá ser removida a linha da Aliquota do Quadro de resumo de Tributos para os Serviços Não Telecom.</t>
  </si>
  <si>
    <t>I. Erro no prrenchimento no número de proposta e do projeto;
II. Funcionalidade incluida de forma indevida.</t>
  </si>
  <si>
    <t>PROP00005009</t>
  </si>
  <si>
    <t>I. Campo “Motivo” está definido incorretamente, ajustar na planilha para “configuração de ferramenta adquirida”;
II. O campo “Tipo de Contagem” está divergente entre planilha de métricas (Detalhada) e Clarity (Estimada).</t>
  </si>
  <si>
    <t>PRJ00007102</t>
  </si>
  <si>
    <t>PROP00005176</t>
  </si>
  <si>
    <t>I. Não preenchido o número da proposta comercial na planilha de métricas;
II. Erro no preenchimento do motivo
III. Erro do campo Motivo no Clarity;
IV. Erro no preenchimento do tipo de planilha no Clarity.</t>
  </si>
  <si>
    <t>PROP00005264</t>
  </si>
  <si>
    <t>PRJ00007089</t>
  </si>
  <si>
    <t>PROP00005346</t>
  </si>
  <si>
    <t>PROP00005379</t>
  </si>
  <si>
    <t>PROP00005391</t>
  </si>
  <si>
    <t>PROP00005392</t>
  </si>
  <si>
    <t>PRJ00007876</t>
  </si>
  <si>
    <t>PROP00005086</t>
  </si>
  <si>
    <t>Fornecedor</t>
  </si>
  <si>
    <t>Globalweb</t>
  </si>
  <si>
    <t>Accenture</t>
  </si>
  <si>
    <t>Proposta de suprimentos.</t>
  </si>
  <si>
    <t>proposta de suprimentos upgrade Arbor ok.</t>
  </si>
  <si>
    <t>PRJ00000195</t>
  </si>
  <si>
    <t>PROP00005259</t>
  </si>
  <si>
    <t>PROP00005464</t>
  </si>
  <si>
    <t>Accenture - Testes</t>
  </si>
  <si>
    <t xml:space="preserve">PROP00005415 </t>
  </si>
  <si>
    <t>Comverse</t>
  </si>
  <si>
    <t>Erro na contabilização de dias de surporte.</t>
  </si>
  <si>
    <t>I. Artefato planilha de métricas utilizada está na versão incorreta (3.0). Deveria ser utilizada a ultima versão (6.1);
II. Produtividade cadastrada no Clarity está incorreta.</t>
  </si>
  <si>
    <t>PROP00004358</t>
  </si>
  <si>
    <t>PROP00004772</t>
  </si>
  <si>
    <t>Artefato planilha de métricas corrompido.</t>
  </si>
  <si>
    <t>I. Número da propsota cadastrada na planilha é diferente do ID do Clarity;
II. Campo Motivo divergente em relação ao Clarity.</t>
  </si>
  <si>
    <t>PROP00005499</t>
  </si>
  <si>
    <t>PROP00005498</t>
  </si>
  <si>
    <t>PROP00005500</t>
  </si>
  <si>
    <t>PROP00005501</t>
  </si>
  <si>
    <t>Geração do feedfile - BIF</t>
  </si>
  <si>
    <t>PROP00005481</t>
  </si>
  <si>
    <t>PRJ00001954</t>
  </si>
  <si>
    <t>PROP00005322</t>
  </si>
  <si>
    <t>PRJ00001775</t>
  </si>
  <si>
    <t>PROP00005367</t>
  </si>
  <si>
    <t>I. numero do projeto incorreto;
II. Numero da prospota não preenchido;
III. Detalhamento funcional não preenchido.</t>
  </si>
  <si>
    <t>PRJ00006674</t>
  </si>
  <si>
    <t>PROP00005528</t>
  </si>
  <si>
    <t>PROP00005799</t>
  </si>
  <si>
    <t>I. Proposta comercial
II. Planilha de Métricas</t>
  </si>
  <si>
    <t>Os artefatos apresentados na proposta não são do Arbor e sim do OMS.</t>
  </si>
  <si>
    <t>PRJ00000740</t>
  </si>
  <si>
    <t>PROP00005663</t>
  </si>
  <si>
    <t>I. Proposta  comercial;
II. Planilha de Métricas</t>
  </si>
  <si>
    <t>Ausencia do artefato proposta comercial e erro no preenchimento da aba Resumo.</t>
  </si>
  <si>
    <t>PRJ00007201</t>
  </si>
  <si>
    <t>PROP00005636</t>
  </si>
  <si>
    <t>PROP00006142</t>
  </si>
  <si>
    <t>PROP00006217</t>
  </si>
  <si>
    <t>proposta ok. Forma utilizadas na contagem horas estimadas pela fábrica de desenvolvimento.</t>
  </si>
  <si>
    <t>PRJ00006342</t>
  </si>
  <si>
    <t>PROP00006228</t>
  </si>
  <si>
    <t>PROP00006221</t>
  </si>
  <si>
    <t>PROP00006248</t>
  </si>
  <si>
    <t>PROP00005741</t>
  </si>
  <si>
    <t>Planilha de métricas</t>
  </si>
  <si>
    <t>Erro na contratação de horas de TS para itens de configuração.</t>
  </si>
  <si>
    <t>PRJ00000628</t>
  </si>
  <si>
    <t>PROP00006204</t>
  </si>
  <si>
    <t>PROP00006505</t>
  </si>
  <si>
    <t>PROP00006608</t>
  </si>
  <si>
    <t>PROP00006610</t>
  </si>
  <si>
    <t>PRJ00009206</t>
  </si>
  <si>
    <t>PROP00006646</t>
  </si>
  <si>
    <t>I. Valor preenchido no Clarity para as horas contratadas está incorreto;
II. Preenchimento da planilha de métricas incorreto, informaram campos diferentes dos arquivos lógicos sinalizados.</t>
  </si>
  <si>
    <t>I. Planilha de métricas
II. Clarity</t>
  </si>
  <si>
    <t>NOVO EXTRATOR DE AJUSTES</t>
  </si>
  <si>
    <t>ERRO - Dados informados neste campo estão incorretos.</t>
  </si>
  <si>
    <t>Automatização do relatório executado para o cliente.</t>
  </si>
  <si>
    <t>PROP00006825</t>
  </si>
  <si>
    <t>- Razao Social / Nome 
- Codigo da Uf
- CPF/CNPJ 
- Conta Fatura 
- Segmento
- Fatura 
- Data de emissao 
- Numero NFST  
- Valor da nota   
- Base de calculo da nota   
- Imposto da nota  
- Open Item Descricao 
- Open Item 
- Codigo Contestacao 
- CJ  
- Valor Ajuste
- Valor Total da Fatura
- Data da Apuracao 
- Data de Review 
- Data de aplicacao 
- TIPO 
- ORIGEM 
- Codigo de ajuste 
- Codigo de submotivo do ajuste 
- SUPERVISOR_NAME 
- SUBSCR_NO MSISDN</t>
  </si>
  <si>
    <t>I. Cliente;
II. Fatura;
III. Imposto;
IV. Ajuste</t>
  </si>
  <si>
    <t>PRJ00000626</t>
  </si>
  <si>
    <t>PROP00006854</t>
  </si>
  <si>
    <t>PROP00006853</t>
  </si>
  <si>
    <t>Erro preenchimento Clarity</t>
  </si>
  <si>
    <t>Produtividade e Contrato APF preechidos indevidamente.</t>
  </si>
  <si>
    <t>PRJ00006650</t>
  </si>
  <si>
    <t>PROP00006741</t>
  </si>
  <si>
    <t>PRJ00001421</t>
  </si>
  <si>
    <t>PROP00006821</t>
  </si>
  <si>
    <t>PROP00007002</t>
  </si>
  <si>
    <t>Ausência da planilha de métricas na proposta apresentada.</t>
  </si>
  <si>
    <t>PROP00007156</t>
  </si>
  <si>
    <t>PRJ00006258</t>
  </si>
  <si>
    <t>Planilha de Métricas
Estimator</t>
  </si>
  <si>
    <t>Proposta não foi endereçada para validação do lider de métricas via Clarity.</t>
  </si>
  <si>
    <t>I. Não preenchimento do campo número da proposta na planilha de métricas;</t>
  </si>
  <si>
    <t>I. Alguns campos da planilha de métricas não estão preenchidos e/ou preenchidos indevidamente;
II. Itens contados em duplicidade na planilha de estimativa de configuração;
III. Campo tipo de contagem incorreto;
IV. Tipo das horas não funcionais contratadas incorreto.</t>
  </si>
  <si>
    <t>PROP00007059</t>
  </si>
  <si>
    <t>PROP00007095</t>
  </si>
  <si>
    <t>PRJ00009777</t>
  </si>
  <si>
    <t>PRJ00009515</t>
  </si>
  <si>
    <t>PROP00007028</t>
  </si>
  <si>
    <t>Arquivo 77 (Dados do Item da NFST) - TCOF</t>
  </si>
  <si>
    <t>I. Imposto;
II. Produtos;
III. Cliente.</t>
  </si>
  <si>
    <t>Tipo
CNPJ/ do usuário ou serviço
Modelo
Série
Subsérie
Número
CFOP
Tipo da Receita
Número do Item
Código do Serviço
Quantidade
Valor do Serviço
Valor do Desconto/Despesa Acessória
Base de Cálculo do ICMS
Alíquota do ICMS
CPF do usuário do serviço
Código (Número do Terminal)
Valor do ICMS
Valor de Isento ou Não tributado
Outros Valores
Tipo de Assinante
Código de classificação do item
CST_ICMS
VL_PIS
VL_COFINS
DDD
Nº Fatura</t>
  </si>
  <si>
    <t xml:space="preserve">I. Corrigir as EOTs dos DsNames fiscais, CNPJs, I.Es, Série e Subséries dos arquivos de notas fiscais (TCOFs) dos “Ps” gerados no ARBOR. Os arquivos deverão ser transmitidos às operadoras de Longa Distância de destino da mesma forma que são transmitidos os arquivos da Oi Móvel S/A R1/R3.
As seguintes ações correções devem ser implementadas para os arquivos TCOF da R1 do P:
• Remover o “.W” da nomenclatura do arquivo, obedecendo o padrão do grupo fiscal
• Gerar o sequencial dos arquivos TCOF do P para R1/R3 com o sequencial Z09
• Os arquivos TCOF da fixa gerados com EOT da móvel deverão ser gerados com EOT da fixa, conforme tabela 1 do anexo
• O arquivo deverá possuir CNPJ e I.E. no registro 90 de acordo com o “DE/PARA” da tabela 1 do anexo
A nomenclatura esperada para o arquivo será TCOF.T%s%03d.Z09.D%s%s.H%s%s.%c%s%s%02d
II. Corrigir as EOTs dos DsNames fiscais, CNPJs, I.Es, Série e Subséries dos arquivos de notas fiscais (TCOFs) dos “Ps/Fibra” gerados no ARBOR conforme detalhamento abaixo:
• Remover o “.W” da nomenclatura do arquivo, obedecendo o padrão do grupo fiscal
• Gerar o sequencial dos arquivos TCOF do P para R1/R3 com o sequencial Z09
• Corrigir a nomenclatura do arquivo TCOF da fixa onde o EOT local é da Oi Móvel S/A (562) e deverá ser da Fixa R2 (P/Fibra), tabela 2
• Corrigir o CNPJ e IE alterando de Oi Móvel S/A para Oi S/A (Fixa R2)
• Corrigir a emissão de NFs duplicadas em relação ao faturamento Móvel R2 D1;
 A nomenclatura esperada para o arquivo será TCOF.T%s%03d.Z09.D%s%s.H%s%s.%c%s%s%02d
</t>
  </si>
  <si>
    <t>PROP00007163</t>
  </si>
  <si>
    <t>Backlog para tratamento dos descontos.</t>
  </si>
  <si>
    <t>PROP00007164</t>
  </si>
  <si>
    <t>PROP00007286</t>
  </si>
  <si>
    <t>Tipo de planilha com preenchimento incorreto.</t>
  </si>
  <si>
    <t>PROP00007210</t>
  </si>
  <si>
    <t>I. Erro na contratação de horas não funcionais.</t>
  </si>
  <si>
    <t>PROP00007363</t>
  </si>
  <si>
    <t>PRJ00010119</t>
  </si>
  <si>
    <t>PROP00007208</t>
  </si>
  <si>
    <t>PRJ00009576</t>
  </si>
  <si>
    <t>PROP00007412</t>
  </si>
  <si>
    <t>AJUSTE GENERICO</t>
  </si>
  <si>
    <t>EE</t>
  </si>
  <si>
    <t>I. Ajuste
II. Conta
III. Fatura</t>
  </si>
  <si>
    <t>EXTERNAL_ID
VALOR_PREPAGAMENTO
MOTIVO
ID_USUARIO
OBSERVACOES
DATA_PAGAMENTO
OPEN_ITEM_ID</t>
  </si>
  <si>
    <t>Alterar o processo(bp_cus_cb_credito_contest) da cadeia PFX_AJGEN que faz a seleção dos telefones onde serão aplicados os ajustes. Atualmente a DAM recebe um telefone por vez e verifica se este existe ou está ativo na base no momento do ajuste. O processo passará a validar se o telefone existe antes de aplicar o ajuste para que não ocorra a interrupção da cadeia</t>
  </si>
  <si>
    <t>PRJ00008247</t>
  </si>
  <si>
    <t>PROP00007180</t>
  </si>
  <si>
    <t>Erro na contagem de itens de dados para a funcionalidade impactada.</t>
  </si>
  <si>
    <t>Detalhe de Informações - PARC</t>
  </si>
  <si>
    <t>Fatura</t>
  </si>
  <si>
    <t>Tipo de Registro,
Número da Conta,
Contador do número da conta,
Índice da Fatura (Campo não utilizado),
Contador do índice da fatura (Campo não utilizado),
Sequencial do item da fatura,
Identificador do “pai” da conta,
Identificador do último nível da conta,
Flag identificador se a conta é multicontas, ou seja, se tem a conta pai e contas filhas,
Identificador para verificar se a conta possui nota fiscal,
Identificador para verificar se a conta foi rejeitada,
Descrição da rejeição, em casos de rejeição,
Identificador externo da conta fatura,
Tipo de identificador externo,
Identificador externo da conta cliente,
Tipo de identificador externo da conta cliente,
Quantidade de instâncias ligadas a essa conta (em casos de multicontas),
Categoria da conta (varejo, empresarial, ...),
Identificador se a conta é empresarial,
Identificador da UF *,
Descrição da UF *,
Identificador CFOP,
Data de ativação da conta,
Data de inativação da conta,
Identificador da quantidade de contas filhas,
Número do documento do cliente (CPF),
Identificador da Inscrição Estadual,
Identificador da letra do ciclo ao qual o cliente pertence (QR, ST, UV),
Sobrenome do cliente de cobrança,
CEP do cliente,
Descrição do objetivo da conta,
Código especial,
Formato da fatura (detalhado, resumida),
Identificador de mensagem do grupo (Sempre preenchido com 1),
Código da agência do banco,
Identificador débito automático,
Identificador se a conta é interina,
Identificador do tipo de fatura (Ex.: Production, interina, proforma),
Identificador para verificar se a fatura sofreu backout,
Tipo de fatura (Ex.: Febraban),
Tipo do formato do código de barras,
Método de cobrança do cliente,
Data de emissão da fatura,
Data do pagamento da fatura,
Data original do vencimento da fatura,
Data do último pagamento ,
Saldo devedor,
Valor da fatura,
Total a pagar,
Data de corte do cliente,
Data de execução do processo (geração da fatura – BIP),
Data de corte do serviço,
Sigla da UF,
Identificador task do processo core ,
Tipo fatura interina,
Servidor Customer de origem referente a fatura gerada,
Último número sequencial da fatura,
Código de barras da fatura,
Identificador da filial da Oi,
Indice Ambar,
Nome funcionário responsável pagamento fatura,
Descrição do centro de custo,
Unidade de negócio do cliente,
Segmento do cliente,
Identificador do banco,
Identificador para verificar se a conta foi paga em casa lotérica,
Identificador do pagamento da fatura,
Data da última alteração da fatura,
Data de pagamento da fatura,
Identificador do agente arrecadador,
Data de corte do cliente,
Data de vencimento prorrogada,
Valor da fatura,
Valor ajustado devido a uma contestação em disputa,
Valor ajustado aprovado,
Valor pago na fatura,
Identificador sequencial da fatura (interno)</t>
  </si>
  <si>
    <t>correção no preenchimento dos campos Identificador de UF e Descrição da UF.</t>
  </si>
  <si>
    <t>PROP00007372</t>
  </si>
  <si>
    <t>Erro no preenchimento do cmapo tipo de Planilha no Clarity.</t>
  </si>
  <si>
    <t>PRJ00009011</t>
  </si>
  <si>
    <t>Não foi enviado item de ação para validação de métricas.</t>
  </si>
  <si>
    <t>PROP00007455</t>
  </si>
  <si>
    <t>PROP00007454</t>
  </si>
  <si>
    <t>PROP00007471</t>
  </si>
  <si>
    <t>Proposta referente ao projeto Urano que teve contratação de horas para desenvolvimento extra baseline utilizando o valor hora diferenciado de R$ 130,44. Proposta aprovada após de acordo do Marcelo Costa.</t>
  </si>
  <si>
    <t>PRJ00007507</t>
  </si>
  <si>
    <t>PROP00007338</t>
  </si>
  <si>
    <t>Contratação para tratamento de backlog do projeto 9º digito.</t>
  </si>
  <si>
    <t>PROP00007066</t>
  </si>
  <si>
    <t>Proposta de suporte ao TI para o Multiprodutos.</t>
  </si>
  <si>
    <t>Tipo de planihla no Clarity está incorreto, foi selecionada a opção APF quando o correto deveria ser H/H.</t>
  </si>
  <si>
    <t>PRJ00001522</t>
  </si>
  <si>
    <t>PROP00007235</t>
  </si>
  <si>
    <t>PRJ00009004</t>
  </si>
  <si>
    <t>PROP00007259</t>
  </si>
  <si>
    <t>PROP00007236</t>
  </si>
  <si>
    <t>Proposta Amdocs.</t>
  </si>
  <si>
    <t>Fase contratada</t>
  </si>
  <si>
    <t>Erro no preenchimento da fase contratada.</t>
  </si>
  <si>
    <t>Planilha de métricas
Clarity</t>
  </si>
  <si>
    <t>Erro na contratação de horas não funcionais contratadas e erro no prrenchimento da página de métricas no clarity.</t>
  </si>
  <si>
    <t>PROP00007741</t>
  </si>
  <si>
    <t>Proposta Accenture foi resubmetida devido a um erro no preenchimento do valor no documento word relacionado a proposta.</t>
  </si>
  <si>
    <t>PRJ00009012</t>
  </si>
  <si>
    <t>PROP00007859</t>
  </si>
  <si>
    <t>1. Numero do projeto, informado na planilha de métricas, está incorreto. 
2. Campo que identifica se irá contar ponto de função ou não está preenchido como “Sim”, porém a demanda não é funcional.
3. Valor cobrado na proposta comercial não bate com o valor apresentado na planilha.
4. Temos a corbrnaça de 156 hs de TS porém na prospota comercial não há qualquer detalhamento do que está contido neste custo.
5. Precisamos detalhar o que está sendo contratado para o UAT.
6. Para validação dos esforços de configiuração enviar o Estimator.
7. Erro no preenchimento do Clarity para os campos Contagem APF e Tipo de Planilha</t>
  </si>
  <si>
    <t>Proposta URANO</t>
  </si>
  <si>
    <t>PROP00007755</t>
  </si>
  <si>
    <t>Erro no prrenchimento das fases contratadas, onde as mesmas estão marcadas como funcionais.</t>
  </si>
  <si>
    <t>PROP00007585</t>
  </si>
  <si>
    <t>Demanda de suporte a testes.</t>
  </si>
  <si>
    <t>PROP00007762</t>
  </si>
  <si>
    <t>PROP00007880</t>
  </si>
  <si>
    <t>PROP00007992</t>
  </si>
  <si>
    <t>PRJ00010453</t>
  </si>
  <si>
    <t>PROP00008009</t>
  </si>
  <si>
    <t>proposta para documentação do subprocesso Proforma.</t>
  </si>
  <si>
    <t>PRJ00009687</t>
  </si>
  <si>
    <t>PROP00008010</t>
  </si>
  <si>
    <t>PROP00008032</t>
  </si>
  <si>
    <t>Proposta de suporte a defeitos fora do horário comercial.</t>
  </si>
  <si>
    <t>PROP00008076</t>
  </si>
  <si>
    <t>Link</t>
  </si>
  <si>
    <t>Proposta de teste integrado deve ser aprovada pelo lider de testes.</t>
  </si>
  <si>
    <t>Proposta LINK</t>
  </si>
  <si>
    <t>PROP00008134</t>
  </si>
  <si>
    <t>Proposta estimada para alteração do processo ODATE.</t>
  </si>
  <si>
    <t>PROP00008082</t>
  </si>
  <si>
    <t>PRJ00007640</t>
  </si>
  <si>
    <t>PROP00008142</t>
  </si>
  <si>
    <t>Proposta de teste aprovada com de acordo do lider de testes.</t>
  </si>
  <si>
    <t>PROP00008256</t>
  </si>
  <si>
    <t>Proposta de pós produção para acompanhamento dos ciclos de faturamento.</t>
  </si>
  <si>
    <t>PRJ00000753</t>
  </si>
  <si>
    <t>PROP00008337</t>
  </si>
  <si>
    <t>Proposta de alteração das funcionalidades do FEBRABAN V2 e V3.</t>
  </si>
  <si>
    <t>PRJ00010357</t>
  </si>
  <si>
    <t>PRJ00011152</t>
  </si>
  <si>
    <t>PROP00008393</t>
  </si>
  <si>
    <t>Braile - Geração de Feed File</t>
  </si>
  <si>
    <t>I. Cliente;
II. Instância de Serviço;
III. Fatura</t>
  </si>
  <si>
    <t>Itens de dados descritos na aba pontos de função não estão coerentes com a qunatidade de itens contados.</t>
  </si>
  <si>
    <t>Alterar processo bp_cus_cb_extrair_braile para geração de Faturas Braile do tipo Sample.
É necessário que o processo seja capaz de extrair corretamente faturas braile que tenham sido marcadas como sample.
O processo bp_cus_cb_extrair_braile terá seus parametros de entrada alterados de modo que o seja capaz de tratar arquivos gerados no faturamento com momenclatura seguindo a máscara de arquivos sample (as contas em braile na tabela OI.CONTAS_SAMPLE).
Ao tratar os arquivos do tipo Sample o processo deve ser capaz de extrair deste tipo de arquivo os mesmos dados de contras braile que costumam ser extraídos dos demais arquivos normais.
Deve ser gerada nova versão do RunBook do processo para refletir a alteração do conteúdo do parâmetro que define máscara de arquivos a serem tratados.</t>
  </si>
  <si>
    <t>ACCOUNT_NO,
BILL_REF_NO,
BILL_REF_RESETS,
INDEX_BILL_REF,
INDEX_BILL_REF_RESETS,
BILL_SEQUENCE_NUM,
PARENT_ID,
HIERACHY_ID,
FLAG_MULTICONTA,
FLAG_NOTAFISCALFATURA,
FLAG_REJEICAO,
MOTIVO_REJEICAO,
EXTERNAL_ID_ACCOUNT,
EXTERNAL_ID_TYPE_ACCT,
EXTERNAL_ID_HRCH,
EXTERNAL_ID_TYPE_HRCH,
QTD_INSTANCIA,
ACCOUNT_CATEGORY,
IS_BUSINESS,
MKT_CODE,
MKT_CODE_DISPLAY,
CUST_COD_CFOP,
DATE_ACTIVE,
DATE_INACTIVE,
CHILD_COUNT,
NUM_DOCUMENTO_CLIENTE,
INSC_ESTADUAL,
BILL_PERIOD,
BILL_LNAME,
BILL_ADDRESS1,
BILL_ADDRESS2,
BILL_ADDRESS3,
BILL_CITY,
BILL_STATE,
BILL_ZIP,
DESC_PONTO_REF_COBRANCA,
CUST_ADDRESS1,
CUST_ADDRESS2,
CUST_ADDRESS3,
CUST_CITY,
CUST_STATE,
CUST_ZIP,
DESC_OBJETIVO_CONTA,
SPECIAL_CODE,
BILL_FMT_OPT,
MSG_GRP_ID,
CUST_BANK_SORT_CODE,
IDENT_DEB_AUTOMATICO,
INTERIM_BILL_FLAG,
BILL_PREP_STATUS,
BACKOUT_STATUS,
BILL_DISP_METH,
BAR_CODE_FORMAT,
PAY_METHOD,
STATEMENT_DATE,
PAYMENT_DUE_DATE,
ORIG_PPDD_DATE,
ULTIMO_PGTO,
SALDO_DEVEDOR,
VALOR_FATURA,
TOTAL_PAGAR,
PREV_CUTOFF_DATE,
TO_DATE,
FROM_DATE,
MKT_CODE_SHORT_DISPLAY,
PREP_TASK,
INTERIM_BILL_TYPE,
SERVER_ID,
ULTIMO_NUM_SEQ_FATURA,
COD_BARRAS,
SERVICE_CENTER_ID,
INDIC_AMBAR,
NM_FUNC_RESP_PGTO_FAT,
DS_CENTRO_CUSTO,
REV_RCV_COST_CTR,
DESC_SEGMENTO,
BANK_CODE,
IND_PGTO_LOTERICA,
IND_PGTO_FATURA,
CHG_DATE,
CLOSED_DATE,
COD_AGENTE_ARRECADADOR,
CUTOFF_DATE,
DT_VENCIMENTO_PRORROGADA,
DT_PAGAMENTO_FATURA,
VL_AJUSTE_CONTESTADO,
VL_AJUSTE_APROVADO,
VL_PAGO_FATURA,
NU_ITEM_FAT,
FLAG_EMIS_FATURA,
VAL_FAT_SUPRIMIDA,
DT_PROCESSAMENTO,
IND_ATU_TAX,
FL_ARQ_PARC,
TOTAL_ADJ,
BILL_ROW,
SUBSCR_NO,
SUBSCR_NO_RESETS,
EXTERNAL_ID,
EXTERNAL_ID_TYPE,
ID_SECAO,
NUM_ORDEM,
PACKAGE_ID,
PACKAGE_DISPLAY_VALUES,
TYPE_CODE,
SUBTYPE_CODE,
DESCRIPTION,
SHORT_DESCRIPTION,
NRC_TYPE_GROUP,
TRACKING_ID,
TRACKING_ID_SERV,
BILLING_LEVEL,
PROVIDER_ID,
PROVIDER_CLASS,
OPEN_ITEM_ID,
OPEN_ITEM_ID_DESCRIPTION,
TRANS_DATE,
ANNOTATION,
ANNOTATION_ADJ,
CELL_DISPLAY_VALUE,
POINT_CLASS_CELL,
POINT_TARGET,
POINT_ORIGIN,
POINT_ID_TARGET,
POINT_CLASS_TARGET,
POINT_ID_ORIGIN,
POINT_CLASS_ORIGIN,
AMOUNT,
AMOUNT_CREDITED,
UNITS,
UNITS_CREDITED,
SECONDARY_AMOUNT,
PRIMARY_UNITS,
SECOND_UNITS,
THIRD_UNITS,
COMP_STATUS,
DISCOUNT,
DISCOUNT_ID,
ORIG_TYPE,
RATE_PERIOD,
RATE_PERIDO_DISPLAY,
TAX_RATE,
AMOUNT_CHAR,
DURACAO_CHAR,
VOLUME_CHAR,
NUM_SEQ_FATURA,
NUM_SEQ_FATURA_RESUMIDA,
BILL_INVOICE_ROW,
MSG_ID,
MSG_ID2,
MSG_ID_SERV,
SPLIT_ROW_NUM,
QTDE_REGISTRO,
ADJ_QTY,
STATUS_WRITE_OFF,
FG_VISIVEL_SIEBEL,
DESC_FRANQUIA,
COD_FLAT,
VL_AJUSTE_CONTEST,
FL_INCLUSO,
FL_BLOQUEADO,
ST_CONTESTACAO,
VL_CONTESTADO,
NU_NATU_CONTEST,
VL_PROCEDENTE,
NU_NATU_ERRO,
CD_RESULTADO,
CD_SERVICO_AGRUPADOR</t>
  </si>
  <si>
    <t>PRJ00010888</t>
  </si>
  <si>
    <t>PROP00008518</t>
  </si>
  <si>
    <t xml:space="preserve">Alterar o runbook para modificar a ordenação de execução do processo de abono (undoctr), passando a ser executado apenas no início da cadeia do ciclo. 
Dessa forma, o processo atenderá o ciclo e o miniciclo sem precisar reexecutá-lo no miniciclo. Logo, o processo de abono processará os clientes em no bill, não retirando os dados do override da unidade de crédito. Com isso, quando o miniciclo for executado com os dados do override, o faturamento vai considerar para o cliente em no bill o valor correto do rollover.
O fluxo citado acima acontece atualmente em casos de clientes colocados em no bill após o ciclo. Pois neste caso, o processo de abono não processa o cliente. Logo, não preenche novamente o override da unidade de crédito fazendo com que o faturamento considere para o cliente um valor muito alto de rollover.
</t>
  </si>
  <si>
    <t>PROP00008605</t>
  </si>
  <si>
    <t>PRJ00011637</t>
  </si>
  <si>
    <t>PROP00008510</t>
  </si>
  <si>
    <t>Ao invés de alterar o processo do CARGA_BA, a alteração será feita no processo de faturamento do BIF, para que seja exibido o caracter " ", nos registros guiados para a seção "Créditos Diversos" com valores nulos. Com exceção do numero de contestação e valor do crédito que devem estar preenchidos obrigatorimente.</t>
  </si>
  <si>
    <t>PROP00008547</t>
  </si>
  <si>
    <t>Planilha
Clarity</t>
  </si>
  <si>
    <t>Erro no preenchimento da planilha de estimativa para a contratação das horas não funcionais com reflexo no preenchimento do Clarity.</t>
  </si>
  <si>
    <t>Proposta para contratação do recurso de desenvolvimento e da fábrica para suporte aos testes em regime de HE.</t>
  </si>
  <si>
    <t>PRJ00010741</t>
  </si>
  <si>
    <t>PROP00008716</t>
  </si>
  <si>
    <t>a</t>
  </si>
  <si>
    <t>Alterar o processo do BIF para permitir que os testes das demandas sejam realizados em diferentes versões do CFG e em caso de erros, poder retornar com a última versão do CFG de acordo com a configuração de Produção.</t>
  </si>
  <si>
    <t>n</t>
  </si>
  <si>
    <t>PROP00008743</t>
  </si>
  <si>
    <t>Planilha</t>
  </si>
  <si>
    <t>Horas cobradas estão em divergência com regra presente no Manual de Métricas Oi.</t>
  </si>
  <si>
    <t>Proposta para alocação de recursos da fábrica para suporte ao TI em regime de HE.</t>
  </si>
  <si>
    <t>Clarity
Planilha de métricas</t>
  </si>
  <si>
    <t>Erro no preenchimento da planilha de estimativa para a classificação do campo Motivo com reflexo no preenchimento do Clarity.</t>
  </si>
  <si>
    <t>PROP00008744</t>
  </si>
  <si>
    <t>PROP00008618</t>
  </si>
  <si>
    <t>PROP00008889</t>
  </si>
  <si>
    <t>Preenchimento do campo Tipo de Planilha incorreto.</t>
  </si>
  <si>
    <t>PROP00008890</t>
  </si>
  <si>
    <t>PRJ00004367</t>
  </si>
  <si>
    <t>PROP00008707</t>
  </si>
  <si>
    <t>PROP00008739</t>
  </si>
  <si>
    <t>PRJ00011144</t>
  </si>
  <si>
    <t>O relatório de itens "com erro" deve passar a considerar o status da última fatura gerada para o cliente, seja processada no ciclo ou no miniciclo.
Desta forma, mesmo que no ciclo tenha sido processado com o status de "Com Erro", e no miniciclo tenha o status de "Sem Erro", será apresentado o status da última fatura processada.
Atualmente os relatórios impactados nessa demanda são executados sempre 7, 17 e 27 (CICLO), porém para obter as informações do miniciclo serão executados nos dias 9, 19 e 29.</t>
  </si>
  <si>
    <t>I. Cliente;
II. Fatura</t>
  </si>
  <si>
    <t>PRJ00010370</t>
  </si>
  <si>
    <t>PROP00008820</t>
  </si>
  <si>
    <t>Ao acessar o link para validação da proposta foi identificado que a mesma já foi reprovada com a seguinte justificativa: Falta complementar que a execução será com base no Modulo Proforma Full implementado pela Amdocs</t>
  </si>
  <si>
    <t>PROP00008807</t>
  </si>
  <si>
    <t>Alterar processo bp_cus_cb_extrair_braile para geração de Faturas Braile do tipo Sample.
É necessário que o processo seja capaz de extrair corretamente faturas braile que tenham sido marcadas como sample.
O processo bp_cus_cb_extrair_braile terá seus parametros de entrada alterados de modo que o seja capaz de tratar arquivos gerados no faturamento com momenclatura seguindo a máscara de arquivos sample (as contas em braile na tabela OI.CONTAS_SAMPLE).
Ao tratar os arquivos do tipo Sample o processo deve ser capaz de extrair deste tipo de arquivo os mesmos dados de contas braile que costumam ser extraídos dos demais arquivos normais.
Deve ser gerada nova versão do RunBook do processo para refletir a alteração do conteúdo do parâmetro que define máscara de arquivos a serem tratados.</t>
  </si>
  <si>
    <t>PRJ00009765</t>
  </si>
  <si>
    <t>PROP00008902</t>
  </si>
  <si>
    <t>Ajuste Genérico</t>
  </si>
  <si>
    <t>I. Cliente;
II. Ajuste</t>
  </si>
  <si>
    <t>Siebel ID, 
Motivo,
Valor,
Observações,
data pagamento,
Mensagem de erro,
Caixa de opção (Simples / Massa),
Item de ação "Processar"</t>
  </si>
  <si>
    <t xml:space="preserve">O campo de data para concessão do ajuste genéricos aos telefones selecionados não deve permitir datas, meses ou anos inválidos.
A tela deve exibir a mensagem “Data de Pagamento Inválida” para os seguintes cenários :
• A data deve obedecer a mascará “DD/MM/YYYY”, onde DD(dia) varia de 1 à 31 e MM(mês) varia de 1 a 12.
• Data de pagamento maior que a data de cadastro do ajuste.
• O mês cadastrado não possuir os dias 29, 30 ou 31. 
</t>
  </si>
  <si>
    <t>PROP00008957</t>
  </si>
  <si>
    <t>Erro no preenchimento do campo Motivo.</t>
  </si>
  <si>
    <t>Proposta para alteração do DSOL pela fábrica e contratação de horas para suporte ao TI por 20 dias.</t>
  </si>
  <si>
    <t>PRJ00011097</t>
  </si>
  <si>
    <t>PROP00008516</t>
  </si>
  <si>
    <t>Proposta não funcional para pagamento das horas para implantaçã do projeto.</t>
  </si>
  <si>
    <t>PROP00009039</t>
  </si>
  <si>
    <t>Campos Motivo e Tipo de Contagem estão preenchidos na planilha e no clarity incorretamentes.</t>
  </si>
  <si>
    <t>Proposta de configuração da tabela CFG_CONFIGURACAO_CONTABIL_SAP.</t>
  </si>
  <si>
    <t>Campo motivo está preenchido incorretamente em relação ao escopo contratado.</t>
  </si>
  <si>
    <t>Proposta em HH para alteração nos índices globais das tabelas CORE citadas no DSOL.</t>
  </si>
  <si>
    <t>PROP00009072</t>
  </si>
  <si>
    <t>PROP00008967</t>
  </si>
  <si>
    <t>A quantidade de itens na função impactada não está correta.</t>
  </si>
  <si>
    <t>Procedure customizada CFG de Benefícios</t>
  </si>
  <si>
    <t>I. Modelo;
II. Benefício</t>
  </si>
  <si>
    <t>TYPE_CODE,
SUBTYPE_CODE,
OPEN_ITEM_ID,
BILLING_LEVEL,
QUEBRA_PLANO,
ID_SECAO,
ID_SECAO_NF,
ID_DESCRICAO,
INVERTE_TELEFONE,
MINIMO_UNITS,
FLAG_ASSINATURA,
OUT_UNIT_TYPES,
NUM_ORDEM_DETALHE,
FLAG_TIPO_USO,
ID_DESCRICAO_NF,
FLAG_CLASS_CELL,
FLAG_CLASS_TARGET,
BFWB_COD_GRUPO_GRAF,
BFWB_COD_GRUPO_CONS,
BFWB_FLAG_DADOVOZ,
SECAO_MULTIPLA,
CD_CATEGORIA,
CD_GRUPO_CATEGORIA,
FG_DADOVOZ,
FG_TIPO_CHAMADA,
CD_TIPO_REG_FEBRABAN,
FG_CLASSE_CHAMADA,
ID_SECAO_FRANQUIA,
COD_CATEGORIA_V30</t>
  </si>
  <si>
    <t>Alteração na procedure customizada do configurador de beneficios para o novo modelo criado.</t>
  </si>
  <si>
    <t>PROP00009084</t>
  </si>
  <si>
    <t>Proposta de esforço não funcional, estimado pela fábrica, para alteração dos indices globais das tabelas impactadas no projeto.</t>
  </si>
  <si>
    <t>PROP00008852</t>
  </si>
  <si>
    <t>Ausência do numero da proposta na planilhas de métricas</t>
  </si>
  <si>
    <t>Proposta de custo afundado para cancelamento do projeto.</t>
  </si>
  <si>
    <t>PROP00009093</t>
  </si>
  <si>
    <t>Proposta de suporte ao TI.</t>
  </si>
  <si>
    <t>PROP00009148</t>
  </si>
  <si>
    <t>Foi utilizada a versão errada da planilha e o tipo de contagem foi preenchido incorretamente.</t>
  </si>
  <si>
    <t>Alteração da nomenclatura de seções no detalhamento.</t>
  </si>
  <si>
    <t>PROP00009194</t>
  </si>
  <si>
    <t>PROP00009120</t>
  </si>
  <si>
    <t>PROP00008549</t>
  </si>
  <si>
    <t>PROP00009096</t>
  </si>
  <si>
    <t>PROP00009234</t>
  </si>
  <si>
    <t>Proposta de suporte ao TI em regime de HE.</t>
  </si>
  <si>
    <t>PRJ00008355</t>
  </si>
  <si>
    <t>PROP00009192</t>
  </si>
  <si>
    <t>Proposta de custo afundado para documento de VS.</t>
  </si>
  <si>
    <t>PROP00009231</t>
  </si>
  <si>
    <t>Proposta para atendimento do CR na alteração da documentação de DSOL.</t>
  </si>
  <si>
    <t>PROP00009290</t>
  </si>
  <si>
    <t>Premissas apresentadas estão erradas.</t>
  </si>
  <si>
    <t>Proposta comercial</t>
  </si>
  <si>
    <t>PROP00009341</t>
  </si>
  <si>
    <t>I. Cliente;
II. Plano;
III. Fatura;
IV. Imposto</t>
  </si>
  <si>
    <t>Alteração resumos de serviços - feedfile</t>
  </si>
  <si>
    <t>PRJ00011733</t>
  </si>
  <si>
    <t>PROP00009365</t>
  </si>
  <si>
    <t>Alterar o processo de validação de emissão de notas fiscais para que o mesmo deixe de ser executado somente na base de arquitetura (OIPRD) e execute de forma independente por base customer.
Dessa maneira o processo não “prende” a execução da cadeia de faturamento no mesmo ponto.</t>
  </si>
  <si>
    <t>PROP00009357</t>
  </si>
  <si>
    <t>PRJ00009720</t>
  </si>
  <si>
    <t>PROP00009280</t>
  </si>
  <si>
    <t>Proposta para alteração na constraint.</t>
  </si>
  <si>
    <t>PROP00009396</t>
  </si>
  <si>
    <t>PROP00009448</t>
  </si>
  <si>
    <t>I. Campo Tipo de contagem possui diferenças entre Clarity e Planilha de Métricas;
II. Fases contratadas todas marcadas como Funcionais SIM.</t>
  </si>
  <si>
    <t>Proposta para atender CR de alteração no DSOL a fim de inclur mais uma tabela na alteração de indices globais e locais.</t>
  </si>
  <si>
    <t>PROP00009491</t>
  </si>
  <si>
    <t>PROP00009508</t>
  </si>
  <si>
    <t>Proposta para atender CR de ajustes na configuração contábil do plano OCT Pro.</t>
  </si>
  <si>
    <t>I. Campo Tipo de contagem possui diferenças entre Clarity e Planilha de Métricas;</t>
  </si>
  <si>
    <t>PROP00009594</t>
  </si>
  <si>
    <t>Erro na classificação do tipo de planilha.</t>
  </si>
  <si>
    <t>PROP00009693</t>
  </si>
  <si>
    <t>Adequar todos os processos e programas das cadeias do Batimento Siebel x Arbor para que sejam executados no ambiente LINUX, especificamente no Servidor de Apresentação (KENPX26). Migrando a aplicação para a nova arquitetura de servidores do Arbor.</t>
  </si>
  <si>
    <t>PROP00009698</t>
  </si>
  <si>
    <t>Total de horas de implantação cobrados acima do estipulado no estimator.</t>
  </si>
  <si>
    <t>Proposta para atender CR de ajuste de tarifas de uso existente. Impacto na RATE_RC, RATE_NRC e TAX_ASSIGNMENTS.</t>
  </si>
  <si>
    <t>PROP00009712</t>
  </si>
  <si>
    <t>PROP00009768</t>
  </si>
  <si>
    <t>Extrator Inadimplente do Repasse</t>
  </si>
  <si>
    <t>I. Cliente;
II. Fatura;
III. Plano;
IV.Contestação</t>
  </si>
  <si>
    <t xml:space="preserve">ACCOUNT_NO,
 ANO_MES_CONTA,
 ANOTACAO_1,
 ANOTACAO_2,
 BILL_PERIOD,
 BILL_REF_NO,
 BILL_REF_RESETS,
 CD_MOTIVO_STATUS,
 CD_PLANO,
 CD_SERIE_NF,
 CD_STATUS,
 CD_TIPO_SERVICO,
 CD_UF_NFST,
 COD_CSP,
 COD_DDD_COBRANCA,
 COD_DDD_DESTINO,
 COD_DDD_ORIGEM,
 COD_EMP_TERCEIRO,
 COD_EMP_FILIAL_OI,
 COD_LOCALIDADE_COBRANCA,
 COD_LOCALIDADE_DESTINO,
 COD_LOCALIDADE_ORIGEM,
 COD_NAC_AREA_VISITADA,
 COD_PAIS,
 COD_SERVICO_ARBOR,
 CONTRATO_PARCELAMENTO,
 DATA_ALTERACAO_CONTA,
 DATA_SERVICO,
 DATA_SITUACAO,
 DEGRAU,
 DS_PLANO_SERVICO,
 DT_EMISSAO_CONTA,
 DT_PROCESSAMENTO_EXTRACAO,
 DT_TARIFACAO,
 DT_VENCIMENTO,
 DURACAO_REAL,
 DURACAO_TARIFADA,
 FLAG_CONTA_PAGA,
 GRUPO_HORARIO,
 HORA_SERVICO,
 ID_GCOB_TVAS,
 LARGE_ACCOUNT,
 MSG_ID,
 MSG_ID_SERV,
 MSG_ID2,
 NATUREZA_ITEM,
 NO_BILL,
 NO_NOTA_FISCAL,
 NOME_CLIENTE,
 NUM_MEIO_ACESSO_COBRANCA,
 NUM_MEIO_ACESSO_DESTINO,
 NUM_MEIO_ACESSO_ORIGEM,
 NUM_PARCELA,
 NUM_RECLAMACAO,
 NUMERO_INSTANCIA,
 OPEN_ITEM_OPERADORA_ORIGEM,
 QTD_PARCELA,
 SERVER_ID,
 SUB_SERIE_NF,
 TIPO_REGISTRO,
 TIPO_ASSINANTE,
 TRACKING_ID,
 TRACKING_ID_SERV,
 UF,
 UNIDADE_TARIFACAO,
 VL_ARRECADADO,
 VL_COFINS,
 VL_CREDITADO,
 VL_DURACAO_CREDITADA,
 VL_FATURADO,
 VL_ICMS,
 VL_PIS,
 VL_SERVICO,
 IDENT_ITEM_FATURA,
 ID_EXTRACAO,
 ID_UNICO,
 NUM_CONTRATO,
 NUM_MEIO_ACESSO_FIXA,
 NUM_MEIO_ACESSO_PREPAGO,
 NUM_PARCELA_RECARGA
</t>
  </si>
  <si>
    <t>Proposta para altera;'ao na funcionalidade de extrator inadimplente de repasse.</t>
  </si>
  <si>
    <t>PROP00009692</t>
  </si>
  <si>
    <t>Proposta para atender CR de correção da configuração contábil.</t>
  </si>
  <si>
    <t>PROP00009625</t>
  </si>
  <si>
    <t>Proposta para alterar seção de notas fiscais e ajustes na configuração contábil.</t>
  </si>
  <si>
    <t>PRJ00012448</t>
  </si>
  <si>
    <t>PROP00009819</t>
  </si>
  <si>
    <t>Proposta para alteração nos programas da contabilidade para quando tivermos registros zerados não ocorram mais abends em produção.</t>
  </si>
  <si>
    <t>PROP00009889</t>
  </si>
  <si>
    <t>Proposta de contratação de UAT.</t>
  </si>
  <si>
    <t>PROP00009998</t>
  </si>
  <si>
    <t>PROP00009955</t>
  </si>
  <si>
    <t>Erro na contratação das horas de suporte ao TI, onde foram orçadas horas superior ao limite permitido.</t>
  </si>
  <si>
    <t>PRJ00013209</t>
  </si>
  <si>
    <t>PROP00009945</t>
  </si>
  <si>
    <t>Já validada</t>
  </si>
  <si>
    <t>PRJ00001245</t>
  </si>
  <si>
    <t>PROP00010049</t>
  </si>
  <si>
    <t>PRJ00009017</t>
  </si>
  <si>
    <t>PROP00008649</t>
  </si>
  <si>
    <t>I. Versão utilizada do Estimator está errada;
II. Versão da planilha de estimativa usada esta errada;</t>
  </si>
  <si>
    <t>Proposta para alteração no RBK.</t>
  </si>
  <si>
    <t>PRJ00013746</t>
  </si>
  <si>
    <t>PROP00010160</t>
  </si>
  <si>
    <t>Não constam na proposta comercial os cenários de TS que estão sendo cobrados.</t>
  </si>
  <si>
    <t>Proposta para criação de um desconto nivel conta.</t>
  </si>
  <si>
    <t>PRJ00009338</t>
  </si>
  <si>
    <t>PROP00009934</t>
  </si>
  <si>
    <t>Erro na contratação de itens não funcionais para a procedure do configurador de beneficios.</t>
  </si>
  <si>
    <t>Proposta para criação de dois descontos nivel instancia, dois novos ADD-nos nivel instancia e alterações na seção do detalhamento.</t>
  </si>
  <si>
    <t>PROP00010205</t>
  </si>
  <si>
    <t>PROP00010213</t>
  </si>
  <si>
    <t>Proposta para alterar descrições na fatura para os 4 novos planos 4P criados na demanda PRJ9017 aparecem como Oi Total na fatura.</t>
  </si>
  <si>
    <t>PROP00010089</t>
  </si>
  <si>
    <t>PROP00010243</t>
  </si>
  <si>
    <t>Proposta para alteração no NDS na validação do Toolkit.</t>
  </si>
  <si>
    <t>Não constam na proposta comercial o cronograma de dias e horas a serem gastas em regime de HE.</t>
  </si>
  <si>
    <t>Proposta para contrata a fabrica para a realização de HE afim de antecipar a implementação do escopo de Campanhas em Maio/2016.</t>
  </si>
  <si>
    <t>PROP00010267</t>
  </si>
  <si>
    <t>O número da proposta comercial preenchido na planilha de métricas não esta igual ao da linha criada no Clarity.</t>
  </si>
  <si>
    <t>PROP000102181</t>
  </si>
  <si>
    <t>PRJ00013658</t>
  </si>
  <si>
    <t>PROP00010206</t>
  </si>
  <si>
    <t>PRJ00010445</t>
  </si>
  <si>
    <t>PROP00010190</t>
  </si>
  <si>
    <t>Proposta contempla a alteração em duas views para o DW com inclusão de campo novo, alteração na composição de campos.</t>
  </si>
  <si>
    <t>Alteração no processo de 2ª via para tratamento de caracteres especial.</t>
  </si>
  <si>
    <t>Proposta para horas adicionais de implantação.</t>
  </si>
  <si>
    <t>PROP00010289</t>
  </si>
  <si>
    <t>Proposta para atender a geração do TAR do BIF.</t>
  </si>
  <si>
    <t>PROP00010251</t>
  </si>
  <si>
    <t>I. Erro no número da proposta;
II. Campo motivo preecnhido incorretamente;
III. Campo tipo de contagem preenchido incorretamente.</t>
  </si>
  <si>
    <t>PRJ00013577</t>
  </si>
  <si>
    <t>PROP00010355</t>
  </si>
  <si>
    <t>Proposta para alteração no BIF a fim de que CDRs oriundos da TV não sejam validados na tabela localidades_corp.</t>
  </si>
  <si>
    <t>PROP00010360</t>
  </si>
  <si>
    <t>PRJ00012049</t>
  </si>
  <si>
    <t>PROP00010417</t>
  </si>
  <si>
    <t>Proposta para alteração das configurações contábeis, inclusão das Ufs de AL e RR no relatório de ganho, mudança nas aplicações de impostos.</t>
  </si>
  <si>
    <t>PRJ00013511</t>
  </si>
  <si>
    <t>PROP00010301</t>
  </si>
  <si>
    <t>Proposta estimada pela fábrica de desenvolvimento para mudar processo existente de marcação de usos de pre´-pago</t>
  </si>
  <si>
    <t>PROP00010350</t>
  </si>
  <si>
    <t>PRJ00013763</t>
  </si>
  <si>
    <t>PROP00010486</t>
  </si>
  <si>
    <t>Proposta para construção de mecanismo para slice de contas (core e customizadas).</t>
  </si>
  <si>
    <t>PROP00010636</t>
  </si>
  <si>
    <t>Proposta para suporte a testes em regime de HE.</t>
  </si>
  <si>
    <t>PROP00010538</t>
  </si>
  <si>
    <t>PRJ00010010</t>
  </si>
  <si>
    <t>PROP00010520</t>
  </si>
  <si>
    <t>Criação de dois planos de voz pré-pago.</t>
  </si>
  <si>
    <t>PROP00010657</t>
  </si>
  <si>
    <t>PRJ00013814</t>
  </si>
  <si>
    <t>PROP00010663</t>
  </si>
  <si>
    <t>Proposta contepla alteração na lógica que define o preenchimento do campo IDENT_ITEM_FATURA da tabela NRC_FAT3C.</t>
  </si>
  <si>
    <t>PRJ00005900</t>
  </si>
  <si>
    <t>PROP00010734</t>
  </si>
  <si>
    <t>I. Erro na contagem de itens funcionais.</t>
  </si>
  <si>
    <t>Criação de uma tabela espelho com a inclusão de um campo chave de data para atender necessidade do Informática.</t>
  </si>
  <si>
    <t>PRJ00013751</t>
  </si>
  <si>
    <t>PROP00010751</t>
  </si>
  <si>
    <t>Correção em dois programas de Multas e Juros com impacto em DAM's.</t>
  </si>
  <si>
    <t>PROP00010786</t>
  </si>
  <si>
    <t>Proposta para alteração no código a fim de receber registros da fixa.</t>
  </si>
  <si>
    <t>PRJ00009125</t>
  </si>
  <si>
    <t>PROP00010653 </t>
  </si>
  <si>
    <t>Criação de 4 novos relatórios, alteração no relatório de ganho tributário e alterações nas seções de fatura.</t>
  </si>
  <si>
    <t>PROP00010926</t>
  </si>
  <si>
    <t>Proposta para criação de uma tabela para armazenamento do histórico de atendimento e migração dos componentes.</t>
  </si>
  <si>
    <t>PRJ00014072</t>
  </si>
  <si>
    <t>PROP00010741</t>
  </si>
  <si>
    <t>Proposta de custo afundado para DSOL.</t>
  </si>
  <si>
    <t>PRJ00013009</t>
  </si>
  <si>
    <t>PROP00010948</t>
  </si>
  <si>
    <t>Proposta visa efetuar nova configuração da tabela TBI_PERC_CONTA_TOTAL.</t>
  </si>
  <si>
    <t>PROP00010655</t>
  </si>
  <si>
    <t>PRJ00011535</t>
  </si>
  <si>
    <t>PROP00010795</t>
  </si>
  <si>
    <t>Extrator Arrecadado - TVAS</t>
  </si>
  <si>
    <t>I. Cliente;
II. Fatura;
III. Produto</t>
  </si>
  <si>
    <t>DATA GERAÇÃO;
HORA GERAÇÃO;
SISTEMA;
TIPO DE REGISTRO;
ACCOUNT_NO;
ANO_MES_CONTA;
ANOTACAO_1;
ANOTACAO_2;
BILL_PERIOD;
BILL_REF_NO;
BILL_REF_RESETS;
CD_MOTIVO_STATUS;
CD_PLANO;
CD_SERIE_NF;
CD_STATUS;
"CD_TIPO_SERVICO ( Type_Code +
sub_type_code (identificação de RC, RNC, Uso))";
CD_UF_NFST;
COD_CSP;
COD_DDD_COBRANCA;
COD_DDD_DESTINO;
COD_DDD_ORIGEM;
COD_EMP_TERCEIRO;
COD_EMPRESA_FILIAL_OI;
COD_LOCALIDADE_COBRANCA;
COD_LOCALIDADE_DESTINO;
COD_LOCALIDADE_ORIGEM;
COD_NAC_AREA_VISITADA;
COD_PAIS;
COD_SERVICO_ARBOR;
CONTRATO_PARCELAMENTO;
DATA_ALTERACAO_CONTA;
DATA_SERVICO;
DATA_SITUAÇÃO;
DEGRAU;
DS_PLANO_SERVICO;
DT_EMISSAO_CONTA;
DT_PROCESSAMENTO_EXTRACAO;
DT_TARIFACAO;
DT_VENCIMENTO;
DURACAO_REAL;
DURACAO_TARIFADA;
FLAG_CONTA_PAGA;
GRUPO_HORARIO;
HORA_SERVIÇO;
ID GCOB/TVAS;
LARGE_ACCOUNT (código de serviço único);
MSG_ID;
MSG_ID_SERV;
MSG_ID2;
NATUREZA_ITEM;
NO_BILL;
NO_NOTA_FISCAL;
NOME_CLIENTE;
NUM_MEIO_ACESSO_COBRANCA;
NUM_MEIO_ACESSO_DESTINO;
NUM_MEIO_ACESSO_ORIGEM;
NUM_PARCELA;
NUM_RECLAMACAO;
NUMERO_INSTANCIA;
OPEN_ITEM_OPERADORA_ORIGEM;
QTE_PARCELA;
SERVER_ID;
SUB_SERIE_NF;
TIPO DE REGISTRO;
TIPO_ASSINANTE;
TRACKING_ID;
TRACKING_ID_SERV;
UF;
UNIDADE_TARIFAÇÃO;
VL_ARRECADADO;
VL_COFINS;
VL_CREDITADO(credit_amount);
VL_DURACAO_CREDITADA;
VL_FATURADO (bruto);
VL_ICMS;
VL_PIS;
VL_SERVICO (líquido);
IDENT_ITEM_FATURAMENTO;
NUM_MEIO_ACESSO_FIXA;
NUM_MEIO_ACESSO_PREPAGO;
NUM_PARCELA_RECARGA;
TIPO DE REGISTRO;
QTD REGISTROS</t>
  </si>
  <si>
    <t>Alteração no extrator do TVAS que passará a enviar credit notes.</t>
  </si>
  <si>
    <t>PRJ00013647</t>
  </si>
  <si>
    <t>PROP00010818</t>
  </si>
  <si>
    <t>PRJ00005458 </t>
  </si>
  <si>
    <t>PROP00010721</t>
  </si>
  <si>
    <t>PROP00010826</t>
  </si>
  <si>
    <t>PROP00011073</t>
  </si>
  <si>
    <t>Proposta para atendimento ao CR para cópia de tarifas de 11 usos para 6 provedores de produção.</t>
  </si>
  <si>
    <t>Proposta Arbor para troca da interface com siebel 6.3 do Vitria para o SOA.</t>
  </si>
  <si>
    <t>PRJ00011944</t>
  </si>
  <si>
    <t>PROP00010851</t>
  </si>
  <si>
    <t>PROP00011040</t>
  </si>
  <si>
    <t>Proposta para atender o CR de testes com a geração de evidencias.</t>
  </si>
  <si>
    <t>Erro no prrenchimento do tipo de planilha no clarity para métricas.</t>
  </si>
  <si>
    <t>Erro na contagem funcional da demanda</t>
  </si>
  <si>
    <t>Proposta para criação de um novo relatório, destinado ao Convenio 60 e alteração nos arquivos fiscais emnviados ao SATI (Capa, Item, Impostos, Observações, Arquivo 75, Arquivo 76 e Arquivo 77).</t>
  </si>
  <si>
    <t>PRJ00014063</t>
  </si>
  <si>
    <t>PROP00011101</t>
  </si>
  <si>
    <t>PROP00011121</t>
  </si>
  <si>
    <t>Proposta para alteração Arquivo 75 do processo de livros fiscais.</t>
  </si>
  <si>
    <t>PROP00011061</t>
  </si>
  <si>
    <t xml:space="preserve">PROP00011144 </t>
  </si>
  <si>
    <t>PRJ00015345</t>
  </si>
  <si>
    <t xml:space="preserve">PROP00011267 </t>
  </si>
  <si>
    <t>Proposta de teste aprovada com de acordo do lider de testes para acerto de contas com a Link.</t>
  </si>
  <si>
    <t xml:space="preserve">PROP00011266 </t>
  </si>
  <si>
    <t>PROP00011236</t>
  </si>
  <si>
    <t>Proposta para alteração de endereço da operadora IDT.</t>
  </si>
  <si>
    <t>PROP00011365</t>
  </si>
  <si>
    <t>PRJ00011754</t>
  </si>
  <si>
    <t>Proposta para criação de franquia intra grupo ilimitado para os novos planos URANO Pós-pago e Multiprodutos</t>
  </si>
  <si>
    <t>PRJ00013721</t>
  </si>
  <si>
    <t>PROP00010986</t>
  </si>
  <si>
    <t>Proposta para efetuar alguns ajustes miscelaneous estão caindo em erro devido ao item já ter sido realizado pelo write-off. Foi constatado que o processo do write-off não atualiza a tabela OIBIF_DETALHE_FATURA.</t>
  </si>
  <si>
    <t>PRJ00014687</t>
  </si>
  <si>
    <t>PROP00011241</t>
  </si>
  <si>
    <t>PRJ00009331</t>
  </si>
  <si>
    <t>PROP00011131</t>
  </si>
  <si>
    <t>PRJ00013069</t>
  </si>
  <si>
    <t>PROP00011389</t>
  </si>
  <si>
    <t>Proposta para exportar os arquivos de faturas para o novo portal de E-billing para cleintes do segmento B2B.</t>
  </si>
  <si>
    <t>PROP00011300</t>
  </si>
  <si>
    <t>Numero da proposta na planilha de métricas incorreto.</t>
  </si>
  <si>
    <t>PRJ00001841</t>
  </si>
  <si>
    <t>PROP00010988</t>
  </si>
  <si>
    <t>Não exite no Clarity nenhuma fase contratada registrada.</t>
  </si>
  <si>
    <t>Proposta de custo afundado</t>
  </si>
  <si>
    <t>Proposta para escopo é adaptar os processos dentro da fronteira do Arbor para permitir que tenhamos o parcelamento de Taxa (que não existe entre o Siebel 6.3 e o Arbor), à partir do parcelamento de Aparelho. Por exemplo, aprovisionar NRCs diretamente no sistema, calcular e preencher informações nos itens aprovisionados para que não seja preciso receber de outro sistema. Alterar o conteúdo das taxas nos processos de parcelamento, sem alterar o BIF e por consequencia sem alterar o feedfile, evitando o merge do BIF.</t>
  </si>
  <si>
    <t xml:space="preserve">PROP00011424 </t>
  </si>
  <si>
    <t xml:space="preserve">PROP00011436 </t>
  </si>
  <si>
    <t xml:space="preserve">PROP00011419 </t>
  </si>
  <si>
    <t>Proposta para pagamento de horas extras no TRG de Julho.</t>
  </si>
  <si>
    <t>PRJ00001425</t>
  </si>
  <si>
    <t xml:space="preserve">PROP00011321 </t>
  </si>
  <si>
    <t>I. DSOL incompleto;
II. Erro na contagem funcional;
III. Contratação de horas não funcionais incorretas.</t>
  </si>
  <si>
    <t>BIF - Gerador de Fatura</t>
  </si>
  <si>
    <t>Proposta para efetuar ajuste na fatura de forma que não sejam exibidos os descontos zerados.</t>
  </si>
  <si>
    <t xml:space="preserve">PROP00011471 </t>
  </si>
  <si>
    <t>Proposta para aprovação de alteração RBK.</t>
  </si>
  <si>
    <t xml:space="preserve">PROP00011476 </t>
  </si>
  <si>
    <t xml:space="preserve">1. Foi informado na planilha de métricas o custo de HE no valor de 304 hs, e nesse custo estariam inclusas horas para ET, CTU, TS e SUPTS. Do que se tratam essas horas de SUPTS? No meu entendimento essas horas de SUPTS são indevida, não contratamos horas de suporte a TS.
2. Ainda em relação as horas de SUPTS, se elas estão relacionadas as 60 hs contidas na prospota comercial temos um erro na classificação das mesmas.
3. Não localizei na proposta comercial apresentada o período em que serão realizadas as horas extras de desenvolvimento para efetuar a validação. Favor solcitiar a inclusão na proposta comercial.
4. A classificação do tipo de planilha, durante o preenchimento da métrica esta incorreto. No caso dessa prospota dever ser preenchido como H/H.
</t>
  </si>
  <si>
    <t>Planilha de métricas
Clarity
Proposta Comercial</t>
  </si>
  <si>
    <t>PROP00011497</t>
  </si>
  <si>
    <t>PROP00011539</t>
  </si>
  <si>
    <t>PROP00011528</t>
  </si>
  <si>
    <t>PRJ00011410</t>
  </si>
  <si>
    <t>PROP00011525</t>
  </si>
  <si>
    <t>erro no doc anexado.</t>
  </si>
  <si>
    <t>PROP00011604</t>
  </si>
  <si>
    <t>Fase contratade e métrica não cadastrada.</t>
  </si>
  <si>
    <t>FORMATADOR FATURADO - TVAS</t>
  </si>
  <si>
    <t>I. CLIENTE;
II. INSTANCIA;
III. FATURA</t>
  </si>
  <si>
    <t>TIPO DE REGISTRO
ACCOUNT_NO
ANO_MES_CONTA             
BILL_PERIOD               
BILL_REF_NO
BILL_REF_RESETS
CD_PLANO                  
CD_STATUS
"CD_TIPO_SERVICO ( Type_Code +
sub_type_code (identificação de RC, RNC, Uso))"
CD_UF_NFST                
COD_DDD_COBRANCA          
COD_DDD_ORIGEM            
COD_EMP_TERCEIRO
COD_EMPRESA_FILIAL_OI
COD_LOCALIDADE_COBRANCA
COD_LOCALIDADE_DESTINO
COD_LOCALIDADE_ORIGEM
COD_NAC_AREA_VISITADA
COD_PAIS
COD_SERVICO_ARBOR
CONTRATO_PARCELAMENTO
DATA_SERVICO
DATA_SITUAÇÃO
DEGRAU
DS_PLANO_SERVICO          
DT_EMISSAO_CONTA          
DT_PROCESSAMENTO_EXTRACAO
DT_TARIFACAO              
DT_VENCIMENTO             
DURACAO_REAL
DURACAO_TARIFADA
HORA_SERVIÇO
LARGE_ACCOUNT (código de serviço único)
MSG_ID
MSG_ID_SERV
MSG_ID2
NATUREZA_ITEM
NO_BILL
NO_NOTA_FISCAL            
NOME_CLIENTE
NUM_MEIO_ACESSO_COBRANCA
NUM_MEIO_ACESSO_ORIGEM
NUM_PARCELA
NUMERO_INSTANCIA
OPEN_ITEM_OPERADORA_ORIGEM
QTE_PARCELA
SERVER_ID
TIPO DE REGISTRO
TIPO_ASSINANTE
TRACKING_ID
TRACKING_ID_SERV
UF
UNIDADE_TARIFAÇÃO
VL_COFINS
VL_DURACAO_CREDITADA      
VL_FATURADO (bruto)
VL_ICMS                   
VL_PIS                    
VL_SERVICO (líquido)
IDENT_ITEM_FATURAMENTO 
NUM_MEIO_ACESSO_FIXA
NUM_MEIO_ACESSO_PREPAGO
NUM_PARCELA_RECARGA</t>
  </si>
  <si>
    <t>PROP00011699</t>
  </si>
  <si>
    <t>Projeto com artefatos validados todos por email, ou seja, estado atual do projeto no Clarity não condiz com o momento atual do mesmo. Alem disso o DSOL apreesntado, por email, não possui o mockup correto para validação.</t>
  </si>
  <si>
    <t>PROP00011731</t>
  </si>
  <si>
    <t>Proposta para atender o CR de alteração dos RBKs PFX_BIF_PROD, PFX_BIF_REPROC, INTERINA_DIARIA e PFX_2VIA*.</t>
  </si>
  <si>
    <t>PROP00011669</t>
  </si>
  <si>
    <t>PROP00011524</t>
  </si>
  <si>
    <t>DSOL
Clarity</t>
  </si>
  <si>
    <t>O documento de DSOL apresentado não condiz com a proposta anexada.</t>
  </si>
  <si>
    <t>PROP00011825</t>
  </si>
  <si>
    <t>PROP00011489</t>
  </si>
  <si>
    <t>PRJ00013741</t>
  </si>
  <si>
    <t>PROP00011774</t>
  </si>
  <si>
    <t>Proposta para automação dos códigos Arbor no Dimensions.</t>
  </si>
  <si>
    <t>PRJ00009573</t>
  </si>
  <si>
    <t>PROP00011735</t>
  </si>
  <si>
    <t>Disponibilizar informações de DACC</t>
  </si>
  <si>
    <t>I. CLIENTE;
II. DACC;</t>
  </si>
  <si>
    <t>Conta Fatura
Fatura
Número do Convênio
Data da solicitação do Cadastro em DACC
Data da efetivação do cadastro em DACC
Data da solicitação de retirada do DACC
Data da efetivação de retirada do DACC
Data do recebimento da crítica do DACC
Código da crítica
Data da consulta</t>
  </si>
  <si>
    <t>Proposta para criação de um relatório de Datamart para o DW, a fim de identificar informações de clientes em DACC.</t>
  </si>
  <si>
    <t xml:space="preserve">PROP00011790 </t>
  </si>
  <si>
    <t>Proposta para efetuar o tratamento de backlog do Ganho Tributário para 10 execuções URANO.</t>
  </si>
  <si>
    <t>Proposta para efetuar o tratamento de backlog do Ganho Tributário para 10 execuções Velox 2MB.</t>
  </si>
  <si>
    <t>PROP00011943</t>
  </si>
  <si>
    <t>Relatório de Faturamento Fiscal CONV60</t>
  </si>
  <si>
    <t>I. Fatura;
II. Cliente;
III. Imposto</t>
  </si>
  <si>
    <t>Data de emissão da fatura
Nº da fatura;
Nº da nota fiscal;
Nº da série faturada;
UF;
Código da fatura;
Descrição do item da fatura;
Valor da fatura;
Código do item faturado na fatura;
Valor do item faturado na fatura;
CNPJ/CPF do cliente;
Nome do Cliente;
Nome do terceiro;
Valor faturado em nome de terceiros;
Contrato cliente;
Plano do cliente;
Nº do Terminal;
Hash Code da NF;
Valor da nota Fiscal;
Base de cálculo da nota fiscal;
Valor do ICMS;
Cód. do município;
Status da nota fiscal;
Empresa (No caso de co-billing).</t>
  </si>
  <si>
    <t>CR para alteração da solução de hash code a fim de atender as datas de inicio e fim do novo formato.</t>
  </si>
  <si>
    <t>PROP00011914</t>
  </si>
  <si>
    <t>Proposta para contratação da fábrica para elaborar um Rollback para as alterações a serem feitas nos índices Globais para Locais.</t>
  </si>
  <si>
    <t>PROP00012046</t>
  </si>
  <si>
    <t>Amdocs</t>
  </si>
  <si>
    <t>Proposta para criar um novo modelo no Configurador de Benefícios para permitir a flexibilidade necessária ao Siebel MKT na diferenciação de ofertas.
Teste do novo modelo, visando garantir que o desconto criado é igual ao esperado e definido na fase de DSOL.</t>
  </si>
  <si>
    <t>Erro no prrenchimento das fases contratadas, onde as mesmas estão marcadas como funcionais e o campo Esforço preechido com o total monetário ao inves das horas.</t>
  </si>
  <si>
    <t xml:space="preserve">PROP00011977 </t>
  </si>
  <si>
    <t>• BIP  criar um novo tipo de desconto que se baseia no método de pagamento do cliente, permitindo concessão de desconto para clientes que possuem débito automático;
• Configurador de Benefícios  alterar os modelos de descontos para incluir o novo tipo de desconto criado, permitindo que o desconto sobre clientes com débito automático;
• Teste desses dois módulos para garantir que as funcionalidades criadas estão coerentes com o que foi descrito do DSOL aprovado pelo usuário;</t>
  </si>
  <si>
    <t>PROP00012073</t>
  </si>
  <si>
    <t>• BIP  criar um novo tipo de desconto que não altera a base de cálculo do item abatido, permitindo que a cobrança do imposto seja relativo ao item sem desconto;
• Conector IESF  alterar o conector do IESF para que não haja necessidade de mapeamento dos serviços do SINN no Kenan, podendo então realizar a criação de cobranças via esse conector;
• Teste desses dois módulos para garantir que as funcionalidades criadas estão coerentes com o que foi descrito do DSOL aprovado pelo usuário;</t>
  </si>
  <si>
    <t>PRJ00016075</t>
  </si>
  <si>
    <t>PROP00012079</t>
  </si>
  <si>
    <t>Proposta para elaborar query para extração de aliquotas em produção.</t>
  </si>
  <si>
    <t>PROP00012135</t>
  </si>
  <si>
    <t>PROP00012136</t>
  </si>
  <si>
    <t>PRJ00013569</t>
  </si>
  <si>
    <t>PROP00012063</t>
  </si>
  <si>
    <t>Proposta para criar processo unificado automatizado de slice de tabelas de configuração core e customizadas além de automatizar a cópia dos arquivos de configuração, códigos fonte e executáveis do ambiente de produção para os ambientes de Testes e Desenvolvimento.</t>
  </si>
  <si>
    <t>Projeto não possui fases contratadas cadastradas.</t>
  </si>
  <si>
    <t>PROP00012129</t>
  </si>
  <si>
    <t>PROP00011918</t>
  </si>
  <si>
    <t xml:space="preserve">1. Na aba Pontos de Função, não estão presentes a descrição dos itens de dados impactados na funcionalidade;
2. Informar o nome correto da funcionalidade que está sendo impactada;
3. Favor confirmar se o período de execução de TS está correto, porque no meu entendimento esse esforço de 88hs está errado;
4. O esforço de suporte ao TS está contido na produtividade definida na planilha, não temos essa contratação extra. Favor justificar na proposta comercial essa necessidade. </t>
  </si>
  <si>
    <t>PROP00012009</t>
  </si>
  <si>
    <t>O escopo do projeto visa permitir que o usuário monte um modelo estatístico do faturamento da Oi (Kenan) e que isso ajude-o na tomada de decisão qualitativa de cada ciclo a ser faturado. A estatística dos ciclos será feita com o faturamento completo dos clientes em modo proforma, antes da execução real do ciclo, gerando dados bem próximos do que o ciclo real produzirá.
Para tal, no escopo deste projeto, teremos o set-up inicial do Portal Kenan de Serviços, viabilizando que os novos projetos não tenham esse custo.
Faz parte do escopo desse projeto, o teste do portal Kenan e das funcionalidades deste projeto, fase 1, antes da entrega para a fase de teste integrado.</t>
  </si>
  <si>
    <t>PROP00012165</t>
  </si>
  <si>
    <t>PROP00012020</t>
  </si>
  <si>
    <t>DSOL apresentado para a proposta não esta coerente com o que foi cobrado.</t>
  </si>
  <si>
    <t>Proposta para tratamento de backlog do Ganho Tributário.</t>
  </si>
  <si>
    <t>PROP00012197</t>
  </si>
  <si>
    <t>PROP00012190</t>
  </si>
  <si>
    <t>PROP00012191</t>
  </si>
  <si>
    <t>PROP00012187</t>
  </si>
  <si>
    <t>Proposta para ajuste do RBK no que trata a máscara do arquivo que será gerado pela cadeia.</t>
  </si>
  <si>
    <t>PROP00012041</t>
  </si>
  <si>
    <t xml:space="preserve">PROP00012161 </t>
  </si>
  <si>
    <t>Gerar ultima fatura do cliente (Final Bill)</t>
  </si>
  <si>
    <t>I. Conta;
II. Fatura;
III. Parcelamento;
IV. NRC</t>
  </si>
  <si>
    <t>ACCOUNT_NO, 
BILL_REF_NO,
 BILL_REF_RESETS,
 TYPE_ID_NRC,
 ANNOTATION,
 RATE,
 CD_PARCELAMENTO,
 DESC_COM_PARCELA,
 DS_ACAO,
 DT_PEDIDO</t>
  </si>
  <si>
    <t>Proposta para CR na funcionalidade Geração de final BILL para que cliente possa ter todas as parcelas pendentes faturadas na sua ultima fatura me casos de inativação.</t>
  </si>
  <si>
    <t>PROP00012207</t>
  </si>
  <si>
    <t>Erro na contagem de itens presente na aba ponto de função.</t>
  </si>
  <si>
    <t>Extrator Faturado do Repasse</t>
  </si>
  <si>
    <t>informações incompletas</t>
  </si>
  <si>
    <t>Proposta para CR no extrator faturado para extrair desconto sem o sinal negativo</t>
  </si>
  <si>
    <t>Planilha de Métricas
Clarity</t>
  </si>
  <si>
    <t>Versão da planilha incorreta e produtividade cadastrada incorretamente no Clarity.</t>
  </si>
  <si>
    <t>PROP00012839</t>
  </si>
  <si>
    <t>PRJ00016635</t>
  </si>
  <si>
    <t xml:space="preserve">Preenchimento incorreto do esforço, em horas, das fases contratadas </t>
  </si>
  <si>
    <t>Proposta já estava aprovada quando lider de métrcias avaliou sem item de ação.</t>
  </si>
  <si>
    <t>PRJ00015565</t>
  </si>
  <si>
    <t>PROP00012668</t>
  </si>
  <si>
    <t>Arquivo para batimento</t>
  </si>
  <si>
    <t>CE</t>
  </si>
  <si>
    <t>I. Fatura;
II. Cliente.</t>
  </si>
  <si>
    <t>Número da fatura
Is Bussiness
Flag de envio do PARC (S ou N)
UF
Valor da Fatura
Data de envio da fatura
Header
Trailer</t>
  </si>
  <si>
    <t>Proposta para criação de uma relatório para batimento do PARC.</t>
  </si>
  <si>
    <t>PRJ00015865</t>
  </si>
  <si>
    <t>PROP00012825</t>
  </si>
  <si>
    <t>Proposta para verificar pacotes do SOA que não são enviados, projeto consiste na troca da tecnologia de Windows para Linux.</t>
  </si>
  <si>
    <t>PROP00012978</t>
  </si>
  <si>
    <t>Proposta para contratação de suporte pós.</t>
  </si>
  <si>
    <t>PRJ00012033</t>
  </si>
  <si>
    <t>PROP00012835</t>
  </si>
  <si>
    <t>PROP00012836</t>
  </si>
  <si>
    <t>PRJ00016213</t>
  </si>
  <si>
    <t>PROP00013035</t>
  </si>
  <si>
    <t>Proposta para contratação de UAT.</t>
  </si>
  <si>
    <t>PRJ00014170</t>
  </si>
  <si>
    <t>PROP00012925</t>
  </si>
  <si>
    <t>Proposta para maximizar o ganho tributário nas UF PI, retirando o ICMS do item de assinatura dos planos da Fixa dos Planos OCT e Oi Total, dado que foi concedido status de Ganho Favorável Provisório para a Assinatura do Fixo na UF PI.  O mesmo é válido para a assinatura do SD do Fixo na filial BA, retirando o ICMS do item de assinatura do SD do Fixo dos Planos OCT e Oi Total, dado que foi concedido status de Ganho Favorável Provisório para os SDs na UF BA.</t>
  </si>
  <si>
    <t>Erro no preenchimento das fases contratadas</t>
  </si>
  <si>
    <t>Proposta para exibir na fatura o valor líquido por produto (não exibir preço cheio - desconto). Simplificar a fatura para o cliente, uma vez que deverão ser exibidos na fatura os valores líquidos por produto.</t>
  </si>
  <si>
    <t>PRJ00007300</t>
  </si>
  <si>
    <t>PROP00012883</t>
  </si>
  <si>
    <t>PRJ00016415</t>
  </si>
  <si>
    <t>PROP00013118</t>
  </si>
  <si>
    <t>Planilha de métricas
clarity</t>
  </si>
  <si>
    <t>Erro na contagem funcional.</t>
  </si>
  <si>
    <t>Proposta para configuração de novas tarifas SVA.</t>
  </si>
  <si>
    <t>PRJ00016620</t>
  </si>
  <si>
    <t>PROP00013233</t>
  </si>
  <si>
    <t>PROP00013168</t>
  </si>
  <si>
    <t>PRJ00016621</t>
  </si>
  <si>
    <t>PROP00013169</t>
  </si>
  <si>
    <t>PROP00013236</t>
  </si>
  <si>
    <t>Proposta para alteração de cadastro dos usos de terceiros exibidos em fatura.</t>
  </si>
  <si>
    <t>PROP00013015</t>
  </si>
  <si>
    <t>PROP00013251</t>
  </si>
  <si>
    <t>Proposta para contratação da fábrica para ajustar ambiente de TS.</t>
  </si>
  <si>
    <t xml:space="preserve">PROP00013186 </t>
  </si>
  <si>
    <t>Proposta para efetuar merge de códigos no ambiente de TI.</t>
  </si>
  <si>
    <t>PROP00013217</t>
  </si>
  <si>
    <t>Erro na quanitidade de itens de dados presente na planilha.</t>
  </si>
  <si>
    <t>Proposta para alteração na contabilidade de forma que possam ser cobrados os valores de instalação da TV.</t>
  </si>
  <si>
    <t>PROP00013017</t>
  </si>
  <si>
    <t>PROP00013301</t>
  </si>
  <si>
    <t>Proposta para dividir os lançamentos de receita de NRCs Origem e destino (da fixa) que serão exibidas. No SAP esta sendo criado o novo arquivo possuirá o tipo VL onde serão inseridas as receitas de NRC, jão arquivo VT sofrerá alteração para que constem as contabilizações de impostos a serem exibidas no SAP.</t>
  </si>
  <si>
    <t>PRJ00015588</t>
  </si>
  <si>
    <t>PROP00013363</t>
  </si>
  <si>
    <t>PRJ00017075</t>
  </si>
  <si>
    <t>PROP00013379</t>
  </si>
  <si>
    <t>Proposta para ativação do novo Cotar sem custo.</t>
  </si>
  <si>
    <t>PROP00013390</t>
  </si>
  <si>
    <t>Proposta para execução de um backlog para desligar a funcionalidade de assinatura de dependentes OCT.</t>
  </si>
  <si>
    <t>PRJ00005480</t>
  </si>
  <si>
    <t>PROP00013190</t>
  </si>
  <si>
    <t>Proposta para criação de 12 novos pacotes de TV.</t>
  </si>
  <si>
    <t>PROP00013248</t>
  </si>
  <si>
    <t>PRJ00012952</t>
  </si>
  <si>
    <t>PROP00013397</t>
  </si>
  <si>
    <t>Proposta para ajustes no DSOL.</t>
  </si>
  <si>
    <t>BIF proforma</t>
  </si>
  <si>
    <t>I. Cliente;
II. Instância de serviço; III. Fatura</t>
  </si>
  <si>
    <t>Alterar o processo do numerador e BIF para contemplar os ajustes customizados proforma para calcular e guiar os novos ajustes para a seção de detalhamento e de nota fiscal.</t>
  </si>
  <si>
    <t>PROP00013436</t>
  </si>
  <si>
    <t>3CON</t>
  </si>
  <si>
    <t>I. Clarity;
II. Planilha de Métricas;
III. Proposta Comercial</t>
  </si>
  <si>
    <t>PROP00013238</t>
  </si>
  <si>
    <t>Erro de preenchimento no Clarity das fases contratadas, cobranças não funcionais indevidas e proposta comercial com informações divergentes.</t>
  </si>
  <si>
    <t>Proposta para alteração do BIF.</t>
  </si>
  <si>
    <t>PROP00013414</t>
  </si>
  <si>
    <t>PROP00013455</t>
  </si>
  <si>
    <t>Erro no preenchimento da planilha de métricas</t>
  </si>
  <si>
    <t>PROP00013487</t>
  </si>
  <si>
    <t>PRJ00017101</t>
  </si>
  <si>
    <t>PROP00013588</t>
  </si>
  <si>
    <t>a. O custo apresentado na aba Fases contratadas refere-se a que parte do escopo dessa demanda?
b. Não foi localizada cobrança referente a configuração contábil a ser aplicada, conforme descrito na RGN123.
c. A alteração presente no caso de uso UC_ARB_32912_3 - Gerar Fatura_v71.doc porque não foi contada como funcional? O que justifica esse custo ser em HH?
d. A versão da planilha de métricas apresentada está incorreta. 
e. O campo “Tipo de Planilha”, presente no Clarity, não condiz com o preenchimento efetuado na Planilha de Métricas.
f. Não existe fase contratada criada referente a métrica cadastrada.</t>
  </si>
  <si>
    <t>Criação de novas NRC de Multa com parcelamento, efetuar configuração contábil.</t>
  </si>
  <si>
    <t>PRJ00012321</t>
  </si>
  <si>
    <t>PROP00013502</t>
  </si>
  <si>
    <t>PRJ00011261</t>
  </si>
  <si>
    <t>PROP00013462</t>
  </si>
  <si>
    <t>Erro na versão da planilhas apresentada e erro na cobrança de horas não funcionais</t>
  </si>
  <si>
    <t>Proposta para criação de dois novos relatórios.</t>
  </si>
  <si>
    <t>PRJ00016913</t>
  </si>
  <si>
    <t>PROP00013324</t>
  </si>
  <si>
    <t>Erro no preenchimento dos itens não funcionais na planilha e erro no numero do projeto e ausencia do numero da proposta.</t>
  </si>
  <si>
    <t xml:space="preserve">PROP00013673 </t>
  </si>
  <si>
    <t>PROP00013570</t>
  </si>
  <si>
    <t>PROP00013647</t>
  </si>
  <si>
    <t>Proposta para configuração de novas NRC's de multas, configuração contábil e hailitação de parcelamento customizado.</t>
  </si>
  <si>
    <t>PROP00013700</t>
  </si>
  <si>
    <t>Proposta para criação de novas NRCs para solução paliativa no projeto. Ativação do parcelamento.</t>
  </si>
  <si>
    <t>Proposta de suporte ao testes integrado em regime de HE.</t>
  </si>
  <si>
    <t>PROP00013374</t>
  </si>
  <si>
    <t>Diferença entre os valores cobrados na planilha e na proposta comercial</t>
  </si>
  <si>
    <t>Planilha de métricas
Proposta comercial</t>
  </si>
  <si>
    <t>PROP00013538</t>
  </si>
  <si>
    <t xml:space="preserve">PROP00013742 </t>
  </si>
  <si>
    <t>PRJ00015108</t>
  </si>
  <si>
    <t>PROP00013590</t>
  </si>
  <si>
    <t>I. Erro na contagem de itens funcionais;
II. Erro na contagem dos iten de configuração para configuração contábil;
III. Erro na contagem de horas para backlog;
IV. Erro na versão da planilha apresentada.</t>
  </si>
  <si>
    <t xml:space="preserve">PROP00013789 </t>
  </si>
  <si>
    <t>• JNL  Permitir configurar e contabilizar RCs com valor líquido (considerando os descontos) e valor bruto (contabilizando os descontos em separado);
• Alteração no Configurador de benefícios para configurar automaticamente as cobranças com aberura por segmento de mercado (account category);
• Abertura contábil das cobranças e descontos atualmente em produção (Móvel, Multiprodutos, OCT, Dados, Banda Larga e WLL);</t>
  </si>
  <si>
    <t>PROP00013788</t>
  </si>
  <si>
    <t xml:space="preserve">Alocação de recurso para gestão </t>
  </si>
  <si>
    <t>PROP00013653</t>
  </si>
  <si>
    <t>Proposta para atender CR de ajustes na documentação.</t>
  </si>
  <si>
    <t>PRJ00011262</t>
  </si>
  <si>
    <t>PROP00013435</t>
  </si>
  <si>
    <t>PRJ00017469</t>
  </si>
  <si>
    <t>PROP00013840</t>
  </si>
  <si>
    <t>Proposta para alteração nos relatórios da IN82 Fixa e dos serviços digitais.</t>
  </si>
  <si>
    <t>PROP00013660</t>
  </si>
  <si>
    <t>Proposta de alocação de recursos para desmerge.</t>
  </si>
  <si>
    <t>PROP00013576</t>
  </si>
  <si>
    <t xml:space="preserve">PROP00014018 </t>
  </si>
  <si>
    <t>Proposta para CR de alteração do hash code no processo formatador de faturas, alteração do processo de geração do relatório fiscal e do arquivo 76.</t>
  </si>
  <si>
    <t>PROP00013845</t>
  </si>
  <si>
    <t>Proposta para contratação da Amdocs a fim de criar, no ambiente de TI, o configurador de beneficios.</t>
  </si>
  <si>
    <t>PROP00014090</t>
  </si>
  <si>
    <t>Erro no cadastro da planilha de métricas</t>
  </si>
  <si>
    <t>PROP00013774</t>
  </si>
  <si>
    <t>Estimator</t>
  </si>
  <si>
    <t>Não apreesntação do Estiamtor para as horas destinadas a configuração</t>
  </si>
  <si>
    <t>Proposta para atender ao CR da solução fiscal a fim de aplicarmos o recolhimento de ICMS na primeira parcela para BBB.</t>
  </si>
  <si>
    <t xml:space="preserve">PRJ00011920 </t>
  </si>
  <si>
    <t>PROP00013686</t>
  </si>
  <si>
    <t>Erro na versão da planilha de métricas apresentada e horas cadastradas na fase contratada contendo as horas de gestão.</t>
  </si>
  <si>
    <t>PROP00014051</t>
  </si>
  <si>
    <t>PROP00014068</t>
  </si>
  <si>
    <t>Proposta para alocação de recursos para efetuar desmerge</t>
  </si>
  <si>
    <t xml:space="preserve">PROP00014114 </t>
  </si>
  <si>
    <t>PROP00014115</t>
  </si>
  <si>
    <t>PROP00013833</t>
  </si>
  <si>
    <t>Planilha na versão incorreta.</t>
  </si>
  <si>
    <t>PRJ00017271</t>
  </si>
  <si>
    <t xml:space="preserve">PROP00014024 </t>
  </si>
  <si>
    <t>Proposta para alteração no código para retirar limitação do filtro de exibição de fatura para o Siebel.</t>
  </si>
  <si>
    <t xml:space="preserve">PROP00014207 </t>
  </si>
  <si>
    <t>PROP00014224</t>
  </si>
  <si>
    <t>Número da propsota presente na planilha esta incorreto.</t>
  </si>
  <si>
    <t>PRJ00017310</t>
  </si>
  <si>
    <t>PROP00014050</t>
  </si>
  <si>
    <t>Efetuar a retirada do ganho tributário das assinaturas impactadas no projeto.</t>
  </si>
  <si>
    <t>PRJ00015521</t>
  </si>
  <si>
    <t>PROP00014153</t>
  </si>
  <si>
    <t>Alteração no processo de pró-rata pars clientes que migrarem de um plano alone para o Oi Total.</t>
  </si>
  <si>
    <t>PROP00014259</t>
  </si>
  <si>
    <t>PROP00014267</t>
  </si>
  <si>
    <t>PRJ00014907</t>
  </si>
  <si>
    <t xml:space="preserve">PROP00013061 </t>
  </si>
  <si>
    <t>PRJ00017311</t>
  </si>
  <si>
    <t>PROP00014049</t>
  </si>
  <si>
    <t>Reversão - Convênio 69</t>
  </si>
  <si>
    <t>I. Cliente;
II. Imposto;
III. Produto</t>
  </si>
  <si>
    <t>EMPRESA
MÊS/ANO
DATA_EMISSAO
CICLO
NOTA_FISCAL
SERIE
CFOP
CNPJ_CPF
NOME_CLIENTE
USUÁRIO
RC
DESC_RC
CÓDIGO DO COMPONENTE
DESCRIÇÃO DO COMPONENTE
NOME_PLANO
VLR_SERVICO
BASE_CALCULO
ALIQUOTA
VLR_IMPOSTO
TIPO
TR
DESCONTO
ACESSO
HASH_CODE
PIS (0,65%)
COFINS (3,0%)
PIS (1,65%)
COFINS (7,6%)
Base de cálculo do ICMS
Alíquota do ICMS
Valor do ICMS
FATURA
BILL_REF_RESETS
NUM_NOTA_FISCA&lt;EMPRESA&gt;</t>
  </si>
  <si>
    <t xml:space="preserve">Alteração no relatório de reversão do Ganho </t>
  </si>
  <si>
    <t xml:space="preserve">PROP00014186 </t>
  </si>
  <si>
    <t>Alteração da view para que os usos sejam disponibilizados para consultas juridicas.</t>
  </si>
  <si>
    <t xml:space="preserve">PROP00014162 </t>
  </si>
  <si>
    <t>PRJ00017382</t>
  </si>
  <si>
    <t>PROP00014204</t>
  </si>
  <si>
    <t>Proposta de ajustes de tarifas.</t>
  </si>
  <si>
    <t>PRJ00016995</t>
  </si>
  <si>
    <t>PROP00014203</t>
  </si>
  <si>
    <t>PRJ00015740</t>
  </si>
  <si>
    <t>PROP00013657</t>
  </si>
  <si>
    <t>PROP00014263</t>
  </si>
  <si>
    <t>Proposta de suporte ao BSIM.</t>
  </si>
  <si>
    <t>PROP00014122</t>
  </si>
  <si>
    <t xml:space="preserve">PROP00014339 </t>
  </si>
  <si>
    <t>PRJ00015739</t>
  </si>
  <si>
    <t>Alteração no processo de extração do cobilling GCOB/TVAS para que o mesmo aceite mais de um ID por dia.</t>
  </si>
  <si>
    <t>PRJ00015063</t>
  </si>
  <si>
    <t xml:space="preserve">PROP00014421 </t>
  </si>
  <si>
    <t>Proposta de custo afundado de DSOL.</t>
  </si>
  <si>
    <t>PROP00014188</t>
  </si>
  <si>
    <t>a. Numero da proposta não preenchido. 
b. Campo motivo diferente do campo em itens não funcionais.
c. O preenchimento correto para o campo em itens não fiuncionais é Alocação de recurso.
d. No prrenchimento do Clarity o campo abaixo esta incorreto. De acordo com o planilha enviada o certo seria H/H.
e. Erro no preenchimento da fase contratada. A mesma não condiz com o que foi especificado na planilha de métricas.</t>
  </si>
  <si>
    <t>Proposta para alocação de recurso a fim de suportar os testes integrados.</t>
  </si>
  <si>
    <t>PRJ00017703</t>
  </si>
  <si>
    <t>PROP00014382</t>
  </si>
  <si>
    <t>Efetuar o reajuste de tarifas do programa de reversão do ganho tributário.</t>
  </si>
  <si>
    <t>PRJ00017254</t>
  </si>
  <si>
    <t>PROP00014385</t>
  </si>
  <si>
    <t>Efetuar configuração de novas tarifas para usos e provedores existentes.</t>
  </si>
  <si>
    <t>PROP00014476</t>
  </si>
  <si>
    <t>Contratação de suporte ao TI em regime de HE.</t>
  </si>
  <si>
    <t>PROP00014508</t>
  </si>
  <si>
    <t>Contratação de suporte ao TI no acompanhamento de execução do proforma.</t>
  </si>
  <si>
    <t>PROP00014465</t>
  </si>
  <si>
    <t>Contratação de suporte ao TI.</t>
  </si>
  <si>
    <t>PRJ00017128</t>
  </si>
  <si>
    <t>PROP00014403</t>
  </si>
  <si>
    <t>Extrator de Recargas Arrecadadas</t>
  </si>
  <si>
    <t>Nº Fixo
MSISDN
VALOR DA RECARGA
CÓD TARIFÁRIO
DATA RECARGA
DATA PAGAMENTO DA FATURA</t>
  </si>
  <si>
    <t>Criação de um novo extrator no Arbor.</t>
  </si>
  <si>
    <t>PRJ00017548</t>
  </si>
  <si>
    <t>PROP00014490</t>
  </si>
  <si>
    <t>Criação de pacotes e beneficios para TV de forma paliativa.</t>
  </si>
  <si>
    <t xml:space="preserve">PRJ00017548 </t>
  </si>
  <si>
    <t>PROP00014624</t>
  </si>
  <si>
    <t>PRJ00016949</t>
  </si>
  <si>
    <t>PROP00014415</t>
  </si>
  <si>
    <t xml:space="preserve">PROP00014644 </t>
  </si>
  <si>
    <t>I. Não foram descriminados os dias de HE para validação do lider de métricas;
II. tipo de planilha preenchida no Claity está incorreta.</t>
  </si>
  <si>
    <t>Contratação de suporte ao TS em regime de HE.</t>
  </si>
  <si>
    <t>PROP00014659</t>
  </si>
  <si>
    <t xml:space="preserve">PROP00014442 </t>
  </si>
  <si>
    <t>PROP00014686</t>
  </si>
  <si>
    <t>Proposta para contratação da Amdocs via suprimentos.</t>
  </si>
  <si>
    <t xml:space="preserve">PROP00014651 </t>
  </si>
  <si>
    <t>PROP00014672</t>
  </si>
  <si>
    <t xml:space="preserve">PRJ00018149 </t>
  </si>
  <si>
    <t>PROP00014626</t>
  </si>
  <si>
    <t xml:space="preserve">Proposta da fábrica de testes </t>
  </si>
  <si>
    <t>PROP00014411</t>
  </si>
  <si>
    <t>Proposta para contratação de HE Acc.</t>
  </si>
  <si>
    <t>PROP00014412</t>
  </si>
  <si>
    <t>PROP00014294</t>
  </si>
  <si>
    <t>I. Campo motivo preenchido incorretamente.</t>
  </si>
  <si>
    <t>Alterações no DSOL</t>
  </si>
  <si>
    <t>PRJ00011222</t>
  </si>
  <si>
    <t>PROP00013635</t>
  </si>
  <si>
    <t>PROP00014727</t>
  </si>
  <si>
    <t>PROP00011935</t>
  </si>
  <si>
    <t>Relatório para controlar o total de críticas do processo de DACC</t>
  </si>
  <si>
    <t>I. Cliente;
II. Fatura;
III. Pagamento</t>
  </si>
  <si>
    <t>• Header
• CPF Cliente
• Modo de Pagamento
• Retorno do Banco (Crítica) - de acordo com a tabela de críticas citada na coluna "Descrição Regra de Negócio"
• ID Perfil de Fatura
• Número da Fatura
• Data de Emissão
• Data de Vencimento Original
• Valor Original
• Código do Banco
• Identificador DACC
• Data de Corte
• Quantidade Total
• Soma dos Valores de Pagamento</t>
  </si>
  <si>
    <t>Criação de um relatório para contorle das criticas de processos do DACC.</t>
  </si>
  <si>
    <t>PROP00014791</t>
  </si>
  <si>
    <t>Aprovado</t>
  </si>
  <si>
    <t>N/A.</t>
  </si>
  <si>
    <t>Proposta para alocação de recurso em HE para suporte ao TI.</t>
  </si>
  <si>
    <t>PROP00014824</t>
  </si>
  <si>
    <t>Rejeitado</t>
  </si>
  <si>
    <t>Erro na contagem das horas como não funcionais.</t>
  </si>
  <si>
    <t>Proposta para alteração na lógica de preenchimento dos campos.</t>
  </si>
  <si>
    <t>PROP00014785</t>
  </si>
  <si>
    <t>Proposta para alocação de recurso para esclarecimento de dúvidas em relação a transmissão de arquivos.</t>
  </si>
  <si>
    <t>PROP00014898</t>
  </si>
  <si>
    <t>PRJ00005458</t>
  </si>
  <si>
    <t>PROP00014700</t>
  </si>
  <si>
    <t>Horas de elaboração de DSOL.</t>
  </si>
  <si>
    <t>PRJ00011546</t>
  </si>
  <si>
    <t>PROP00014307</t>
  </si>
  <si>
    <t xml:space="preserve">PROP00014306 </t>
  </si>
  <si>
    <t>PRJ00016760</t>
  </si>
  <si>
    <t>PROP00014929</t>
  </si>
  <si>
    <t>Horas para elaboração de DSOL e pagamento de custo afundado do documento.</t>
  </si>
  <si>
    <t>Itens funcionais apresentados estão divergentes do DSOL enviado.</t>
  </si>
  <si>
    <t>?????</t>
  </si>
  <si>
    <t xml:space="preserve">PROP00015072 </t>
  </si>
  <si>
    <t>PRJ00012953</t>
  </si>
  <si>
    <t>PROP00014919</t>
  </si>
  <si>
    <t>Configuração das tabelas de PDD para ajuste na regra efetuando a divisão contábil por conta.</t>
  </si>
  <si>
    <t>PRJ00018149</t>
  </si>
  <si>
    <t xml:space="preserve">PROP00014987 </t>
  </si>
  <si>
    <t>Alteração dos descontos para atender a reversão do ganho tributário.</t>
  </si>
  <si>
    <t xml:space="preserve">PROP00015156 </t>
  </si>
  <si>
    <t>PRJ00014217</t>
  </si>
  <si>
    <t>PROP00015352</t>
  </si>
  <si>
    <t>PRJ00016882</t>
  </si>
  <si>
    <t xml:space="preserve">PROP00014996 </t>
  </si>
  <si>
    <t>PROP00015200</t>
  </si>
  <si>
    <t>Proposta para alterar o módulo de fraude, alterar o processo de aprovisionamento dos pacotes possibilitando a inclusão de beneficios e alteração no processo de suspensão de franquia.</t>
  </si>
  <si>
    <t>*****</t>
  </si>
  <si>
    <t>Proposta oriunda de suprimentos aprovada por by-pass</t>
  </si>
  <si>
    <t>PROP00015198</t>
  </si>
  <si>
    <t>Geração de cenários UAT extras.</t>
  </si>
  <si>
    <t xml:space="preserve">PROP00015407 </t>
  </si>
  <si>
    <t>PRJ00018826</t>
  </si>
  <si>
    <t>PROP00015391</t>
  </si>
  <si>
    <t>Reajuste de tarifas anual.</t>
  </si>
  <si>
    <t>Cancelada</t>
  </si>
  <si>
    <t>Proposta foi cancelada porque total de horas não está correto.</t>
  </si>
  <si>
    <t xml:space="preserve">PROP00015410 </t>
  </si>
  <si>
    <t>PRJ00015866</t>
  </si>
  <si>
    <t xml:space="preserve">PROP00014566 </t>
  </si>
  <si>
    <t>Proposta para levantamento de regras do Toolkit a pedido da Auditoria Oi.</t>
  </si>
  <si>
    <t>PROP00014481</t>
  </si>
  <si>
    <t>Accenture Testes</t>
  </si>
  <si>
    <t xml:space="preserve">PROP00015319 </t>
  </si>
  <si>
    <t>Proposta de contratação para geração de evidencias de UAT.</t>
  </si>
  <si>
    <t>PROP00015398</t>
  </si>
  <si>
    <t xml:space="preserve">a. Conforme planilha de Estimator enviada junto a proposta os valores orçados estão incorretos. As horas de desenvolvimento totais são de 66, já incluindo os custos de implantação, diferentemente das 40 horas apresentadas.
b. O campo motivo na planilha e no Clarity encontram-se divergentes em relação a opção escolhida na aba itens não funcionais. Tem que ser corrigido.
</t>
  </si>
  <si>
    <t>Configuração da tabela de NRC para ajuste do valor a ser parcelado.</t>
  </si>
  <si>
    <t>Módulo de Pré-Pagamento</t>
  </si>
  <si>
    <t>I. Cliente;
II. Crédito</t>
  </si>
  <si>
    <t>EXTERNAL_ID
EXTERNAL_ID_TYPE
VALOR_PREPAGAMENTO
DATA_PROCESSAMENTO
DATA_FECHAMENTO
MOTIVO
ID_USUARIO
OBSERVACOES
COD_SEQUENCIAL
DATA_PAGAMENTO
OPEN_ITEM_ID</t>
  </si>
  <si>
    <t>Proposta para alterações no processo trazendo novos campos para facilitar a identificação.</t>
  </si>
  <si>
    <t xml:space="preserve">PROP00015514 </t>
  </si>
  <si>
    <t>Proposta de custo afundado devido a o desenvolvimento passar a ser interno.</t>
  </si>
  <si>
    <t>PROP00015571</t>
  </si>
  <si>
    <t>Proposta para ajustes na configuração dos descontos associados ao ganho tributário.</t>
  </si>
  <si>
    <t>PROP00015331</t>
  </si>
  <si>
    <t>Proposta de testes aprovada por bypass</t>
  </si>
  <si>
    <t>PRJ00017112</t>
  </si>
  <si>
    <t>PROP00015602</t>
  </si>
  <si>
    <t>Alocação de recuros para suporte ao TRG de Fevereiro/2017.</t>
  </si>
  <si>
    <t>PROP00015601</t>
  </si>
  <si>
    <t>PROP00015637</t>
  </si>
  <si>
    <r>
      <t>a.</t>
    </r>
    <r>
      <rPr>
        <sz val="7"/>
        <color rgb="FF1F497D"/>
        <rFont val="Times New Roman"/>
        <family val="1"/>
      </rPr>
      <t xml:space="preserve">       </t>
    </r>
    <r>
      <rPr>
        <sz val="11"/>
        <color rgb="FF1F497D"/>
        <rFont val="Calibri"/>
        <family val="2"/>
      </rPr>
      <t>O campo motivo e o campo Fases/Atividades contratadas, presente na aba itens não funcionais, estão com preenchimento incorreto. Deve-se substituir ambos por “Documentação”;
b.      No preenchimento da página de métricas o campo contrato APF está preenchido de forma incorreta. Temos sim contrato com a Accenture de APF.</t>
    </r>
  </si>
  <si>
    <t>Proposta para ajustes no DSOL motivado por CR.</t>
  </si>
  <si>
    <t>PROP00015534</t>
  </si>
  <si>
    <t>Escopo da proposta incorreto.</t>
  </si>
  <si>
    <t xml:space="preserve">PROP00015641 </t>
  </si>
  <si>
    <t>PROP00015670</t>
  </si>
  <si>
    <t>Proposta desenvolver processo de  buscar no PARC as faturas já processadas</t>
  </si>
  <si>
    <t>PRJ00011253</t>
  </si>
  <si>
    <t>PROP00015450</t>
  </si>
  <si>
    <t>PRJ00017767</t>
  </si>
  <si>
    <t>PROP00015161</t>
  </si>
  <si>
    <t>Os novos pacotes de SVA Dados Móvel serão guiados para a mesma seção do seu pacore de dados e terão o seu valor individual ocultado, apresentando apenas o valor total (soma das duas assinaturas)</t>
  </si>
  <si>
    <t>A planilha apresentada está impactando uma funcionalidade que não condiz com o caso de uso apresentado.</t>
  </si>
  <si>
    <t>??</t>
  </si>
  <si>
    <t>PROP00015735</t>
  </si>
  <si>
    <t>Configuração para alteração do valor do pacote PFC e Coleção Oi</t>
  </si>
  <si>
    <t>PROP00015524</t>
  </si>
  <si>
    <t>Planilha de métricas na versão incorreta e valores cobrados incorretos.</t>
  </si>
  <si>
    <t>PROP00015897</t>
  </si>
  <si>
    <t>????</t>
  </si>
  <si>
    <t xml:space="preserve">PRJ00015521 </t>
  </si>
  <si>
    <t>PROP00015882</t>
  </si>
  <si>
    <t>Suporte ao TI em regime de HE.</t>
  </si>
  <si>
    <t>PROP00015939</t>
  </si>
  <si>
    <t>PROP00015966</t>
  </si>
  <si>
    <t>Configuração de descontos contendo a nova solução de juridictions</t>
  </si>
  <si>
    <t>PROP00015836</t>
  </si>
  <si>
    <t>I. CLIENTE;
II. CREDITO</t>
  </si>
  <si>
    <t>Alteração na funcionalidade de backout para que a referencia das faturas não sejam perdidas após execução do processo.</t>
  </si>
  <si>
    <t>PROP00015803</t>
  </si>
  <si>
    <t>Artefato de entrega de proposta incompleto.</t>
  </si>
  <si>
    <t xml:space="preserve">PROP00016019 </t>
  </si>
  <si>
    <t xml:space="preserve">PRJ00019523 </t>
  </si>
  <si>
    <t>PROP00016030</t>
  </si>
  <si>
    <t>Tratamento do erro 190 np processo de tarifação.</t>
  </si>
  <si>
    <t xml:space="preserve">PRJ00015740 </t>
  </si>
  <si>
    <t xml:space="preserve">PROP00015999 </t>
  </si>
  <si>
    <t>clarity</t>
  </si>
  <si>
    <t>valor incorreto</t>
  </si>
  <si>
    <t xml:space="preserve">PRJ00017526 </t>
  </si>
  <si>
    <t xml:space="preserve">PROP00015979 </t>
  </si>
  <si>
    <t>Tratamento do erro 532 no processo de tarifação.</t>
  </si>
  <si>
    <t xml:space="preserve">PROP00015466 </t>
  </si>
  <si>
    <t>Custo afundado de DSOL.</t>
  </si>
  <si>
    <t>PROP00016043</t>
  </si>
  <si>
    <t xml:space="preserve">PRJ00012321 </t>
  </si>
  <si>
    <t xml:space="preserve">PROP00016016 </t>
  </si>
  <si>
    <t>PROP00016160</t>
  </si>
  <si>
    <t>PRJ00019462</t>
  </si>
  <si>
    <t>PROP00016170</t>
  </si>
  <si>
    <t>configuração de usos e associação a providers existentes.</t>
  </si>
  <si>
    <t xml:space="preserve">PROP00016179 </t>
  </si>
  <si>
    <t>PROP00016253</t>
  </si>
  <si>
    <t>PROP00016272 </t>
  </si>
  <si>
    <t>PRJ00019253</t>
  </si>
  <si>
    <t>PROP00016108</t>
  </si>
  <si>
    <t>Correção de erro na tarifação gerando código 190.</t>
  </si>
  <si>
    <t>PROP00016106</t>
  </si>
  <si>
    <t>PROP00016311</t>
  </si>
  <si>
    <t>Arquivo enviado como a proposta refere-se ao DSOL.</t>
  </si>
  <si>
    <t>Correção na configuração dos descontos.</t>
  </si>
  <si>
    <t>PROP00016359</t>
  </si>
  <si>
    <t xml:space="preserve">PROP00016245 </t>
  </si>
  <si>
    <t xml:space="preserve">PROP00016368 </t>
  </si>
  <si>
    <t>Criação de 22 novos usos e alteração no detalhamento da fatura.</t>
  </si>
  <si>
    <t xml:space="preserve">PROP00016271 </t>
  </si>
  <si>
    <t>PRJ00019020</t>
  </si>
  <si>
    <t>PROP00016246</t>
  </si>
  <si>
    <t>Horas de TI contratadas de forma indevida.</t>
  </si>
  <si>
    <t>Alteração de alíquota e tarifas.</t>
  </si>
  <si>
    <t>PROP00016383</t>
  </si>
  <si>
    <t>Erro no preenchimento do tipo de planilha na pagina de métricas.</t>
  </si>
  <si>
    <t>Contratação de HE para antecipar cronograma de construção.</t>
  </si>
  <si>
    <t xml:space="preserve">PROP00016426 </t>
  </si>
  <si>
    <t>PRJ00015332</t>
  </si>
  <si>
    <t xml:space="preserve">PROP00016316  </t>
  </si>
  <si>
    <t>Associação uso provedor existente.</t>
  </si>
  <si>
    <t>PROP00015737</t>
  </si>
  <si>
    <t xml:space="preserve">PROP00016433  </t>
  </si>
  <si>
    <t>Criar novos planos fibra para VOIP, banda larga, TV e bundles para o Fibra</t>
  </si>
  <si>
    <t>PRJ00016591</t>
  </si>
  <si>
    <t xml:space="preserve">PROP00016443 </t>
  </si>
  <si>
    <t>Relatório de Ressarcimento 
Josenopolis MG</t>
  </si>
  <si>
    <t>FATURA
CONTA
USO
TERMINAL</t>
  </si>
  <si>
    <t>DATA_CHAMADA
DURACAO
VALOR
NUMERO A
NUMERO 
COD_TARIFARIO
LOCALIDADE A
LOCALIDADE B
DEGRAU FATURADO</t>
  </si>
  <si>
    <t>Criação de relatório</t>
  </si>
  <si>
    <t>PRJ00017304</t>
  </si>
  <si>
    <t xml:space="preserve">PROP00015928  </t>
  </si>
  <si>
    <t>configuração de usos na tabela TBI_USO_PROVEDOR</t>
  </si>
  <si>
    <t xml:space="preserve">PRJ00019927 </t>
  </si>
  <si>
    <t>PROP00016659</t>
  </si>
  <si>
    <t>Planilha de méticas</t>
  </si>
  <si>
    <t>I. custos de configuração alocados de forma incorreta na planilha;
II. Campo motivo preenchido de forma incorreta;
III. Custos de configuração superiores em relação ao que será executado. Necessário aplicação de descontos motivado pelo reaproveitamento do processo.</t>
  </si>
  <si>
    <t>Configuração dos descontos utilizando a transformação para o Jurisdiction.</t>
  </si>
  <si>
    <t xml:space="preserve">PRJ00020203 </t>
  </si>
  <si>
    <t xml:space="preserve">PROP00016661 </t>
  </si>
  <si>
    <t>PRJ00020205</t>
  </si>
  <si>
    <t>PROP00016662</t>
  </si>
  <si>
    <t xml:space="preserve">PROP00016702 </t>
  </si>
  <si>
    <t>PROP00016699</t>
  </si>
  <si>
    <t xml:space="preserve">PROP00016700 </t>
  </si>
  <si>
    <t>PROP00016425 </t>
  </si>
  <si>
    <t>PROP00016539</t>
  </si>
  <si>
    <t xml:space="preserve">PROP00016560 </t>
  </si>
  <si>
    <t>PROP00016526</t>
  </si>
  <si>
    <t>Erro na contratação de horas de pos-produção</t>
  </si>
  <si>
    <t>Contratação de horas para acompanhamneto pós-produção.</t>
  </si>
  <si>
    <t xml:space="preserve">PROP00016637 </t>
  </si>
  <si>
    <t>PRJ00019186</t>
  </si>
  <si>
    <t>Retirar o caracter especial (espaço) que há na inscrição estadual da fatura do open item da empresa Claro S/A.</t>
  </si>
  <si>
    <t>PROP00016766</t>
  </si>
  <si>
    <t>PROP00016608</t>
  </si>
  <si>
    <t>Alteração no DSOL para ajuste na solução.</t>
  </si>
  <si>
    <t>PRJ00019881</t>
  </si>
  <si>
    <t xml:space="preserve">PROP00016724 </t>
  </si>
  <si>
    <t>PRJ00019237</t>
  </si>
  <si>
    <t xml:space="preserve">PROP00016544 </t>
  </si>
  <si>
    <t>Alterações técnicas dentro da fronteira do arbor para contemplar ajustes em triggers e no processo batch de parcelamento, criação de duas novas NRC's de multas e configuração das tabelas TBI_CFG_PARC_RATE_NRC e TB_PARC_GUIA_NRC (Parcelamento customizado)</t>
  </si>
  <si>
    <t>Ausencia de artefato.</t>
  </si>
  <si>
    <t>PROP00016878 </t>
  </si>
  <si>
    <t>Alteração de descrição de tipo de uso e provider já criados no Arbor</t>
  </si>
  <si>
    <t xml:space="preserve">PROP00016725 </t>
  </si>
  <si>
    <t>PRJ00018546</t>
  </si>
  <si>
    <t>Alterar extrator de balanços para incluir os opens item 13 e 96.</t>
  </si>
  <si>
    <t>Alteração extrator ICS</t>
  </si>
  <si>
    <t>Conta fatura
Fatura
Ajuste
credito</t>
  </si>
  <si>
    <t>Identificador ARBOR da conta fatura
Numero da fatura
Extensão do identificador da fatura
Valor original
Valor devido
Valor em disputa
Valor do ajuste
Valor da Nota de Credito
Valor Pago
Data Vencimento
Moeda
OPEN ITEM
Data da modificação da fatura
Responsável pela modificação
Valor Original terceiro
Valor Devido terceiro
Valor Ajuste terceiro 
Valor Pago terceiro</t>
  </si>
  <si>
    <t xml:space="preserve">PROP00016833 </t>
  </si>
  <si>
    <t>PRJ00011521</t>
  </si>
  <si>
    <t xml:space="preserve">PROP00016918 </t>
  </si>
  <si>
    <t>PRJ00019188</t>
  </si>
  <si>
    <t>PROP00016836</t>
  </si>
  <si>
    <t>Efetuar a configuração contábil de usos existentes.</t>
  </si>
  <si>
    <t xml:space="preserve">PROP00016595 </t>
  </si>
  <si>
    <t>Alterar os campos CR Aqruivo cobilling REG 77 CAMPO 17
Arrquivo Billing TELECOM - CAMPO 13– NUM_TERMINAL_TEL_PRINC 
Arquivo CAPA  - Campo 88 - COD_TERMINAL</t>
  </si>
  <si>
    <t xml:space="preserve">PROP00016599 </t>
  </si>
  <si>
    <t>Não foi informado o numero da prosposta na planilha de métricas</t>
  </si>
  <si>
    <t>Arquivo 76</t>
  </si>
  <si>
    <t>Cliente
Impostos</t>
  </si>
  <si>
    <t xml:space="preserve">Tipo
CNPJ/ do usuário ou serviço
Modelo
Série
Subsérie
Número
CFOP
Tipo da Receita
Número do Item
Código do Serviço
Quantidade
Valor do Serviço
Valor do Desconto/Despesa Acessória
Base de Cálculo do ICMS
Alíquota do ICMS
CPF do usuário do serviço
Código (Número do Terminal)
Valor do ICMS
Valor de Isento ou Não tributado
Outros Valores
Tipo de Assinante
Código de classificação do item
CST_ICMS
VL_PIS
VL_COFINS
DDD
NUM_TERMINAL_CONSUMIDOR
DDD_CONSUMIDOR
QUANT_FATURADA
ALIQ_PIS/PASEP
ALIQ_COFINS
IND_DESCONTO_JUDICIAL
TIPO_ISENÇAO_REDUCAO_BASE
</t>
  </si>
  <si>
    <t>Alteração do Arquivo 76 com a inclusão de dois campos novos.</t>
  </si>
  <si>
    <t xml:space="preserve">PROP00016601 </t>
  </si>
  <si>
    <t xml:space="preserve">PROP00016708 </t>
  </si>
  <si>
    <t>• BIP  Criar novo tipo de ajuste de crédito genérico;
• BIP  Criar novo tipo de ajuste de itens não-recorrentes com concessão durante o próprio BIP;
• BIP   Criar controle de saldo de ajustes no Kenan; 
• Configuração dos créditos de acordo com a solução requerida pela OI.</t>
  </si>
  <si>
    <t xml:space="preserve">PROP00016707 </t>
  </si>
  <si>
    <t xml:space="preserve">PROP00016804 </t>
  </si>
  <si>
    <t>Esforço de elaboração de DSOL referente ao ano de 2015.</t>
  </si>
  <si>
    <t xml:space="preserve">PROP00017002 </t>
  </si>
  <si>
    <t>CLIENTE, INSTANCIA E FATURA</t>
  </si>
  <si>
    <t>Alteração do extrator do TVAS e alteração de descontos.</t>
  </si>
  <si>
    <t xml:space="preserve">PROP00017102 </t>
  </si>
  <si>
    <t>PROP00017101</t>
  </si>
  <si>
    <t>Cliente, Imposto</t>
  </si>
  <si>
    <t>Alterar os campos  (40-TIPO_INFORMAÇAO_CNPJ) e (44-TIPO_INFORMAÇAO_CPF)</t>
  </si>
  <si>
    <t>PROP00017147</t>
  </si>
  <si>
    <t xml:space="preserve">PROP00017247 </t>
  </si>
  <si>
    <t>Inclusão de um campo novo no modelo de configurador criado.</t>
  </si>
  <si>
    <t xml:space="preserve">PROP00017402 </t>
  </si>
  <si>
    <t>Aplicação do Jurisdiction nos beneficios do Ganho Tributário.</t>
  </si>
  <si>
    <t>PRJ00015092</t>
  </si>
  <si>
    <t xml:space="preserve">PROP00017196 </t>
  </si>
  <si>
    <t xml:space="preserve">PROP00017455 </t>
  </si>
  <si>
    <t xml:space="preserve">PROP00017473 </t>
  </si>
  <si>
    <t>PRJ00014923</t>
  </si>
  <si>
    <t xml:space="preserve">PROP00017465 </t>
  </si>
  <si>
    <t>PROP00017547</t>
  </si>
  <si>
    <t xml:space="preserve">PROP00016579 </t>
  </si>
  <si>
    <t>configuração de novas tarifas para duas assinaturas da rate_rc</t>
  </si>
  <si>
    <t xml:space="preserve">PROP00017635  </t>
  </si>
  <si>
    <t>Configuração de tarifas para 4 associações usos X provedores</t>
  </si>
  <si>
    <t xml:space="preserve">PROP00017663 </t>
  </si>
  <si>
    <t>PRJ00018053</t>
  </si>
  <si>
    <t>PRJ00018123</t>
  </si>
  <si>
    <t>PROP00017833</t>
  </si>
  <si>
    <t>Cliente;
Instância de Serviço;
Fatura</t>
  </si>
  <si>
    <t xml:space="preserve">ACCOUNT_NO,
BILL_REF_NO,
BILL_REF_RESETS,
INDEX_BILL_REF,
INDEX_BILL_REF_RESETS,
BILL_SEQUENCE_NUM,
PARENT_ID,
HIERACHY_ID,
FLAG_MULTICONTA,
FLAG_NOTAFISCALFATURA,
FLAG_REJEICAO,
MOTIVO_REJEICAO,
EXTERNAL_ID_ACCOUNT,
EXTERNAL_ID_TYPE_ACCT,
EXTERNAL_ID_HRCH,
EXTERNAL_ID_TYPE_HRCH,
QTD_INSTANCIA,
ACCOUNT_CATEGORY,
IS_BUSINESS,
MKT_CODE,
MKT_CODE_DISPLAY,
CUST_COD_CFOP,
DATE_ACTIVE,
DATE_INACTIVE,
CHILD_COUNT,
NUM_DOCUMENTO_CLIENTE,
INSC_ESTADUAL,
BILL_PERIOD,
BILL_LNAME,
BILL_ADDRESS1,
BILL_ADDRESS2,
BILL_ADDRESS3,
BILL_CITY,
BILL_STATE,
BILL_ZIP,
DESC_PONTO_REF_COBRANCA,
CUST_ADDRESS1,
CUST_ADDRESS2,
CUST_ADDRESS3,
CUST_CITY,
CUST_STATE,
CUST_ZIP,
DESC_OBJETIVO_CONTA,
SPECIAL_CODE,
BILL_FMT_OPT,
MSG_GRP_ID,
CUST_BANK_SORT_CODE,
IDENT_DEB_AUTOMATICO,
INTERIM_BILL_FLAG,
BILL_PREP_STATUS,
BACKOUT_STATUS,
BILL_DISP_METH,
BAR_CODE_FORMAT,
PAY_METHOD,
STATEMENT_DATE,
PAYMENT_DUE_DATE,
ORIG_PPDD_DATE,
ULTIMO_PGTO,
SALDO_DEVEDOR,
VALOR_FATURA,
TOTAL_PAGAR,
PREV_CUTOFF_DATE,
TO_DATE,
FROM_DATE,
MKT_CODE_SHORT_DISPLAY,
PREP_TASK,
INTERIM_BILL_TYPE,
SERVER_ID,
ULTIMO_NUM_SEQ_FATURA,
COD_BARRAS,
SERVICE_CENTER_ID,
INDIC_AMBAR,
NM_FUNC_RESP_PGTO_FAT,
DS_CENTRO_CUSTO,
REV_RCV_COST_CTR,
DESC_SEGMENTO,
BANK_CODE,
IND_PGTO_LOTERICA,
IND_PGTO_FATURA,
CHG_DATE,
CLOSED_DATE,
COD_AGENTE_ARRECADADOR,
CUTOFF_DATE,
DT_VENCIMENTO_PRORROGADA,
DT_PAGAMENTO_FATURA,
VL_AJUSTE_CONTESTADO,
VL_AJUSTE_APROVADO,
VL_PAGO_FATURA,
NU_ITEM_FAT,
FLAG_EMIS_FATURA,
VAL_FAT_SUPRIMIDA,
DT_PROCESSAMENTO,
IND_ATU_TAX,
FL_ARQ_PARC,
TOTAL_ADJ,
ACCOUNT_NO,
BILL_REF_NO,
BILL_REF_RESETS,
BILL_ROW,
SUBSCR_NO,
SUBSCR_NO_RESETS,
EXTERNAL_ID,
EXTERNAL_ID_TYPE,
ID_SECAO,
NUM_ORDEM,
PACKAGE_ID,
PACKAGE_DISPLAY_VALUES,
TYPE_CODE,
SUBTYPE_CODE,
DESCRIPTION,
SHORT_DESCRIPTION,
NRC_TYPE_GROUP,
TRACKING_ID,
TRACKING_ID_SERV,
BILLING_LEVEL,
PROVIDER_ID,
PROVIDER_CLASS,
OPEN_ITEM_ID,
OPEN_ITEM_ID_DESCRIPTION,
FROM_DATE,
TO_DATE,
TRANS_DATE,
ANNOTATION,
ANNOTATION_ADJ,
CELL_DISPLAY_VALUE,
POINT_CLASS_CELL,
POINT_TARGET,
POINT_ORIGIN,
POINT_ID_TARGET,
POINT_CLASS_TARGET,
POINT_ID_ORIGIN,
POINT_CLASS_ORIGIN,
AMOUNT,
AMOUNT_CREDITED,
UNITS,
UNITS_CREDITED,
SECONDARY_AMOUNT,
PRIMARY_UNITS,
SECOND_UNITS,
THIRD_UNITS,
COMP_STATUS,
DISCOUNT,
DISCOUNT_ID,
ORIG_TYPE,
RATE_PERIOD,
RATE_PERIDO_DISPLAY,
TAX_RATE,
AMOUNT_CHAR,
DURACAO_CHAR,
VOLUME_CHAR,
NUM_SEQ_FATURA,
NUM_SEQ_FATURA_RESUMIDA,
BILL_INVOICE_ROW,
MSG_ID,
MSG_ID2,
MSG_ID_SERV,
SPLIT_ROW_NUM,
QTDE_REGISTRO,
ADJ_QTY,
STATUS_WRITE_OFF,
FG_VISIVEL_SIEBEL,
DESC_FRANQUIA,
COD_FLAT,
VL_AJUSTE_CONTEST,
VL_AJUSTE_APROVADO,
FL_INCLUSO,
FL_BLOQUEADO,
ST_CONTESTACAO,
VL_CONTESTADO,
NU_NATU_CONTEST,
VL_PROCEDENTE,
NU_NATU_ERRO,
CD_RESULTADO,
CD_SERVICO_AGRUPADOR
</t>
  </si>
  <si>
    <t>Alteraçao no processo de impressão de faturas para considerar a agluitnação de Assinaturas</t>
  </si>
  <si>
    <t>PRJ00021389</t>
  </si>
  <si>
    <t>PROP00017760</t>
  </si>
  <si>
    <t>Aplicação do Jurisdiction em 5 descontos</t>
  </si>
  <si>
    <t xml:space="preserve">PRJ00014217 </t>
  </si>
  <si>
    <t xml:space="preserve">PROP00017692 </t>
  </si>
  <si>
    <t xml:space="preserve">PROP00017685 </t>
  </si>
  <si>
    <t>PRJ00017566</t>
  </si>
  <si>
    <t>PROP00017452</t>
  </si>
  <si>
    <t>PROP00017778</t>
  </si>
  <si>
    <t>PRJ00019187</t>
  </si>
  <si>
    <t>Configuração de ferramenta adquirida</t>
  </si>
  <si>
    <t>Configurar a seção de detalhamento de usos na oibif_cfg_guia_detalhes e configuração da TAX_ASSIGNMENTS para correção das rejeições em produção.</t>
  </si>
  <si>
    <t>PRJ00020690</t>
  </si>
  <si>
    <t>PROP00017557</t>
  </si>
  <si>
    <t>PROP00017826</t>
  </si>
  <si>
    <t>relatorio backlog</t>
  </si>
  <si>
    <t>I. conta;
II.fatura;
III.fiscal;
IV.produto</t>
  </si>
  <si>
    <t xml:space="preserve">EMPRESA, FILIAL, MÊS/ANO, DATA_EMISSAO, CICLO, NOTA_FISCAL, SERIE, CFOP, CNPJ_CPF, NOME_CLIENTE, USUÁRIO, RC, DESC_RC, CÓDIGO DO COMPONENTE, DESCRIÇÃO DO COMPONENTE, NOME_PLANO, VLR_SERVICO, BASE_CALCULO, ALIQUOTA, VLR_IMPOSTO, TIPO, TR, DESCONTO, ACESSO, HASH_CODE, PIS (0,65%), COFINS (3,0%), PIS (1,65%), COFINS (7,6%), Base de cálculo do ICMS (não telecom), Alíquota do ICMS, Valor do ICMS, FATURA, BILL_REF_RESETS, NUM_NOTA_FISCAL, </t>
  </si>
  <si>
    <t>Criação do relatório do tratamento de backlog</t>
  </si>
  <si>
    <t>PROP00017825</t>
  </si>
  <si>
    <t>O recolhimento dos impostos ICMS, PIS e COFINS deve ser realizado em uma única vez integralmente na primeira fatura do cliente, independentemente da forma de pagamento escolhida (à vista ou parcelado).
CUSTO EXTRABASELINE</t>
  </si>
  <si>
    <t>O recolhimento dos impostos ICMS, PIS e COFINS deve ser realizado em uma única vez integralmente na primeira fatura do cliente, independentemente da forma de pagamento escolhida (à vista ou parcelado).
CUSTO BASELINE</t>
  </si>
  <si>
    <t>Horas não funcionais contadas de forma incorreta.</t>
  </si>
  <si>
    <t>Configuração de 15 novos tipos de uso a um provedor existente.</t>
  </si>
  <si>
    <t>PRJ00021728</t>
  </si>
  <si>
    <t>PROP00017887</t>
  </si>
  <si>
    <t>Abrir cada um dos 186 descontos, em 27 novos descontos. Total de 5022 descontos novos.
A configuração do percentual de alíquotas para 3342 descontos, também está presente neste item.</t>
  </si>
  <si>
    <t>PROP00017889</t>
  </si>
  <si>
    <t>PROP00017842</t>
  </si>
  <si>
    <t>PRJ00020990</t>
  </si>
  <si>
    <t>PROP00017765</t>
  </si>
  <si>
    <t>Tratamento de backlog.</t>
  </si>
  <si>
    <t>PRJ00021417</t>
  </si>
  <si>
    <t>PROP00017881</t>
  </si>
  <si>
    <t>Alterar configuração das categorias Febraban (v2) de 7 usos já existentes.</t>
  </si>
  <si>
    <t>PRJ00020689</t>
  </si>
  <si>
    <t>PROP00017902</t>
  </si>
  <si>
    <t>Configuração de um novo provedor, 13 associações de uso x provedor e Configuração contábil</t>
  </si>
  <si>
    <t>PROP00017896</t>
  </si>
  <si>
    <t>PROP00017684</t>
  </si>
  <si>
    <t>PROP00017948</t>
  </si>
  <si>
    <t>PRJ00019784</t>
  </si>
  <si>
    <t>PROP00017939</t>
  </si>
  <si>
    <t>Configuração da tabela descriptions.</t>
  </si>
  <si>
    <t>PROP00017933</t>
  </si>
  <si>
    <t>Ajuste na configuração aplicada ao projeto na criação dos bundles.</t>
  </si>
  <si>
    <t>PROP00017932</t>
  </si>
  <si>
    <t xml:space="preserve">PROP00017947 </t>
  </si>
  <si>
    <t>mudança de range de configuração devido a necessidade dos processos customizados da Oi.</t>
  </si>
  <si>
    <t>PRJ00013201</t>
  </si>
  <si>
    <t>PROP00018136</t>
  </si>
  <si>
    <t>Proposta de custo afundado devido ao projeto ter sido cancelado.</t>
  </si>
  <si>
    <t>PROP00018180</t>
  </si>
  <si>
    <t>PRJ00011194</t>
  </si>
  <si>
    <t>PROP00017988</t>
  </si>
  <si>
    <t>Aterção do totalizador de seção, Configuração de ISS para o uso 16000 e Configuração de uso e precificação para 1 uso e 4 provedores</t>
  </si>
  <si>
    <t>PRJ00019711</t>
  </si>
  <si>
    <t>PROP00018118</t>
  </si>
  <si>
    <t>PRJ00018045</t>
  </si>
  <si>
    <t>PROP00018212</t>
  </si>
  <si>
    <t>Proposta para pagamento de DSOL extrabaseline.</t>
  </si>
  <si>
    <t>PRJ00020981</t>
  </si>
  <si>
    <t>PROP00018152</t>
  </si>
  <si>
    <t xml:space="preserve">Alteração da seção atual para a seção correta na guia detalhe fatura. </t>
  </si>
  <si>
    <t>PROP00018278</t>
  </si>
  <si>
    <t>Inclusão de flag no processo existente vinculados a uso.</t>
  </si>
  <si>
    <t>PROP00018418</t>
  </si>
  <si>
    <t>PROP00018239</t>
  </si>
  <si>
    <t>PROP00018495</t>
  </si>
  <si>
    <t>Campo tipo de planilha não foi preenchido.</t>
  </si>
  <si>
    <t>fazer simulação do crédito por interrupção criado por esse projeto e criar 18 novos componentes de multa.</t>
  </si>
  <si>
    <t>PROP00018395</t>
  </si>
  <si>
    <t>Alteração da configuração do Fixo 300 - Franquia durante a semana vs chamada mista</t>
  </si>
  <si>
    <t>PROP00018562</t>
  </si>
  <si>
    <t>PRJ00012333</t>
  </si>
  <si>
    <t>PROP00018572</t>
  </si>
  <si>
    <t>Horas adicionais para contratação de UAT e implantação.</t>
  </si>
  <si>
    <t>Erro na contagem funcional para o Arquivo 10 e 11.</t>
  </si>
  <si>
    <t>PROP00018583</t>
  </si>
  <si>
    <t>PROP00018540</t>
  </si>
  <si>
    <t>PRJ00015789</t>
  </si>
  <si>
    <t>PROP00018105</t>
  </si>
  <si>
    <t>Alteração dos flags para segunda via de conta.</t>
  </si>
  <si>
    <t>PRJ00019604</t>
  </si>
  <si>
    <t>PROP00018647</t>
  </si>
  <si>
    <t>PRJ00022103</t>
  </si>
  <si>
    <t>PROP00018661</t>
  </si>
  <si>
    <t>Abrir cada um dos 24 pacotes de descontos em 27 novos descontos. Total de 648 descontos novos.</t>
  </si>
  <si>
    <t>PRJ00018827</t>
  </si>
  <si>
    <t xml:space="preserve">PROP00018653 </t>
  </si>
  <si>
    <t>Reajuste anual de tarifas de RC, NRC e usos.</t>
  </si>
  <si>
    <t>PRJ00020775</t>
  </si>
  <si>
    <t>PROP00018476</t>
  </si>
  <si>
    <t>Alteração na tabela de recarga para que o cmapo ID_TVAS permita a inserção de caracteres alfanumericos.</t>
  </si>
  <si>
    <t>PROP00018665</t>
  </si>
  <si>
    <t>a. Não foi apresentado, junto com a planilha de métricas, o artefato Estimator para configurações;
b. Campo motivo divergente da classificação feita na aba de itens não funcionais;
c. Se o esforço esta relacionado a desenvolvimento a classificação “Alocação de Recurso” esta incorreta.</t>
  </si>
  <si>
    <t>Configuração de descontos.</t>
  </si>
  <si>
    <t xml:space="preserve">PROP00018376 </t>
  </si>
  <si>
    <t>Horas adicionais para contratação para construção em regime de HE.</t>
  </si>
  <si>
    <t xml:space="preserve">PROP00018797 </t>
  </si>
  <si>
    <t>Configuração de descontos e alterar seção no BIF</t>
  </si>
  <si>
    <t>PRJ00022454</t>
  </si>
  <si>
    <t>PROP00019036</t>
  </si>
  <si>
    <t>Erro no preenchimento do campo motivo planilha de métricas.</t>
  </si>
  <si>
    <t>Horas para alocação de recurso para suporte a dúvidas.</t>
  </si>
  <si>
    <t>PRJ00022844</t>
  </si>
  <si>
    <t>PROP00018983</t>
  </si>
  <si>
    <t>Abrir cada um dos 1238 pacotes de descontos em 27 novos descontos. Total de 33.426 descontos novos.</t>
  </si>
  <si>
    <t>PROP00019058</t>
  </si>
  <si>
    <t>PRJ00021768</t>
  </si>
  <si>
    <t>PROP00018839</t>
  </si>
  <si>
    <t>Projeto Cingapura - criação de novos planos, descontos.</t>
  </si>
  <si>
    <t>PROP00019098</t>
  </si>
  <si>
    <t>Erro de tramitação no Clarity motivou o cancelamento da proposta em junho/17 para correção do workflow.</t>
  </si>
  <si>
    <t>PROP00019132</t>
  </si>
  <si>
    <t>Complementação efetuada incorretamente.</t>
  </si>
  <si>
    <t>PROP00018092</t>
  </si>
  <si>
    <t>PRJ00020966</t>
  </si>
  <si>
    <t>Isenção de multas e juros para os open_itens 11,13 e 15.</t>
  </si>
  <si>
    <t xml:space="preserve">PRJ00007300 </t>
  </si>
  <si>
    <t xml:space="preserve">PROP00019259 </t>
  </si>
  <si>
    <t>PROP00019183</t>
  </si>
  <si>
    <t>suporte ao TRG em regime de HE</t>
  </si>
  <si>
    <t>PRJ00019249</t>
  </si>
  <si>
    <t>PROP00019108</t>
  </si>
  <si>
    <t>Criação de 7 Descontos nível conta: 3 IPTV e 4 BL, Configuração da classificação fiscal de 2 RCs na OI_IMP_CLASSIFICACAO_ITEM e ajustes no codigo para inclusão do tipo de utilização.</t>
  </si>
  <si>
    <t>PRJ00021767</t>
  </si>
  <si>
    <t>PROP00019381</t>
  </si>
  <si>
    <t>a procedure responsável por alimentar a base de dados de detalhamento será alterada de forma a considerar apenas os descontos válidos, ou seja, os descontos aplicados a UF com valoração, descartando os descontos não aplicáveis (com valor zerado) reduzindo assim o volume de descontos a serem processados no relatório.</t>
  </si>
  <si>
    <t>PRJ00020884</t>
  </si>
  <si>
    <t>PROP00019223</t>
  </si>
  <si>
    <t>Alteração na view do extrator para que sejam enviados os numeros do terminal dos casos em que são criticados.</t>
  </si>
  <si>
    <t>PRJ00023218</t>
  </si>
  <si>
    <t>PROP00019425</t>
  </si>
  <si>
    <t>Abrir cada um dos 49 pacotes de descontos em 27 novos descontos. Total de 1.323 descontos novos.</t>
  </si>
  <si>
    <t>PROP00019191</t>
  </si>
  <si>
    <t>Horas destinadas ao desenho da solução.</t>
  </si>
  <si>
    <t>PROP00019049</t>
  </si>
  <si>
    <t>Proposta atende ao CR de solução e TS.</t>
  </si>
  <si>
    <t>PRJ00014579</t>
  </si>
  <si>
    <t>PROP00019190</t>
  </si>
  <si>
    <t>Proposta de desenho da solução apenas.</t>
  </si>
  <si>
    <t>PROP00018210</t>
  </si>
  <si>
    <t>Proposta para elaboração de DSOL via suprimentos.</t>
  </si>
  <si>
    <t xml:space="preserve">PROP00019546 </t>
  </si>
  <si>
    <t xml:space="preserve">PROP00019429 </t>
  </si>
  <si>
    <t>Abrir cada um dos 6151 pacotes de descontos em 27 novos descontos. Total de 166.077 descontos novos.</t>
  </si>
  <si>
    <t>PRJ00021170</t>
  </si>
  <si>
    <t>PROP00019533</t>
  </si>
  <si>
    <t>Analogia para alterar a tarifa da associação dos usos 1112, 1513 ao provedor 11142.</t>
  </si>
  <si>
    <t>PRJ00019603</t>
  </si>
  <si>
    <t>PROP00019029</t>
  </si>
  <si>
    <t>a. Na contagem funcional apresentada consta a inclusão de um novo relatório com 23 itens, porém ao analisar o caso de uso, no layout informado o mesmo possui 24 itens. Favor solicitar correção da proposta.
b. Não identifiquei onde está alocado o custo de criação dessa nova tabela TMP_SELECAO_FATURAS_A_FATURAR  para registro dos eventos. Esse custo não seria funcional (ALI)?</t>
  </si>
  <si>
    <t>Alterar processo Numerador de Notas Fiscais e criar um relatório novo</t>
  </si>
  <si>
    <t xml:space="preserve">PROP00019602 </t>
  </si>
  <si>
    <t>PROP00019462</t>
  </si>
  <si>
    <t>Diferença de valor contemplando apenas o complemento de valor para configurar 406 novos pacotes de descontos. Considerando o valor que já existe no Clarity.</t>
  </si>
  <si>
    <t>PRJ00017982</t>
  </si>
  <si>
    <t xml:space="preserve">PROP00019456 </t>
  </si>
  <si>
    <t>Extrator de Informações de 2ªvia</t>
  </si>
  <si>
    <t>Conta
Instancia
Fatura
Produto</t>
  </si>
  <si>
    <t>Data de vencimento, Conta Fatura, CNPJ, Terminal , Número Fatura, Valor Fatura, 
Código de Barra, Tipo Fatura, Conta Fatura Agrupado, CNPJ Agrupado, Terminal 
Agrupado, Número Fatura Agrupada, Valor Fatura Agrupada, Código de Barra, Tipo 
Fatura, Data de vencimento e Identificacao Fatura Agrupada</t>
  </si>
  <si>
    <t>Criação de novo extrator para envio d einformações de faturamento para Oi Empresa.</t>
  </si>
  <si>
    <t>PRJ00016396</t>
  </si>
  <si>
    <t xml:space="preserve">PROP00019636 </t>
  </si>
  <si>
    <t>Criação de um novo extrator pra repasse dos cancelados para o GCOB e alteração no formatador de repasse para contemplar esse novo extrator.</t>
  </si>
  <si>
    <t>PROP00019709</t>
  </si>
  <si>
    <t>Proposta da fabrica de testes.</t>
  </si>
  <si>
    <t>PROP00019587</t>
  </si>
  <si>
    <t>PROP00019824</t>
  </si>
  <si>
    <t xml:space="preserve">PROP00019588 </t>
  </si>
  <si>
    <t>PRJ00020122</t>
  </si>
  <si>
    <t xml:space="preserve">PROP00019807 </t>
  </si>
  <si>
    <t>Criação de 6 planos, sendo 6 para cada estado e Criação de 22 descontos segmentados por pacote</t>
  </si>
  <si>
    <t>PRJ00021886</t>
  </si>
  <si>
    <t>PROP00019734</t>
  </si>
  <si>
    <t>Alteração da tarifa das assinaturas variando por UF.</t>
  </si>
  <si>
    <t>PRJ00013512</t>
  </si>
  <si>
    <t>PROP00019590</t>
  </si>
  <si>
    <t>equalização e remoção de inconsistências das tabelas de tarifação do Kenan para garantir que a nova ferramenta, o GTA, não replique essas inconsistências.</t>
  </si>
  <si>
    <t>PROP00019839</t>
  </si>
  <si>
    <t>PRJ00022088</t>
  </si>
  <si>
    <t>PROP00019857</t>
  </si>
  <si>
    <t>Associação uso x provedor para tarifação e configuração contabil para as associações.</t>
  </si>
  <si>
    <t>PROP00019928</t>
  </si>
  <si>
    <t>Planilha de métricas na versão incorreta e não foi enviado o estimator para detalhamento das horas não funcionais.</t>
  </si>
  <si>
    <t>Correção da RC 24008 que estava com valores trocados.</t>
  </si>
  <si>
    <t>PROP00019950</t>
  </si>
  <si>
    <t>PROP00019674</t>
  </si>
  <si>
    <t xml:space="preserve">PROP00019890 </t>
  </si>
  <si>
    <t>PRJ00022050</t>
  </si>
  <si>
    <t>PROP00019902</t>
  </si>
  <si>
    <t>PRJ00020878</t>
  </si>
  <si>
    <t xml:space="preserve">PROP00019812 </t>
  </si>
  <si>
    <t>Campo motivo e atividades contratadas preenchidas incorretamente.</t>
  </si>
  <si>
    <t>planilha de métricas</t>
  </si>
  <si>
    <t>Alteração no preenchimento de um campo, alterando o Dsname do arquivo.</t>
  </si>
  <si>
    <t>PROP00020007</t>
  </si>
  <si>
    <t>Campo motivo permanece incorreto.</t>
  </si>
  <si>
    <t>PROP00020012</t>
  </si>
  <si>
    <t>PRJ00021387</t>
  </si>
  <si>
    <t>PROP00020048</t>
  </si>
  <si>
    <t>PRJ00022411</t>
  </si>
  <si>
    <t>PROP00020086</t>
  </si>
  <si>
    <t>Alterar DAM para retornar os itens da data inativação da instancia</t>
  </si>
  <si>
    <t xml:space="preserve">PRJ00022467 </t>
  </si>
  <si>
    <t>PROP00020010</t>
  </si>
  <si>
    <t xml:space="preserve">Alteração na aliquota de ICMS e da redução da base de cálculo dos serviços de TV pra AM e Alteração na mensagem  da Nota Fiscal da Oi TV para o estado do Amazonas </t>
  </si>
  <si>
    <t>PROP00020094</t>
  </si>
  <si>
    <t>Abrir cada um dos 4 pacotes de descontos em 27 novos descontos. Total de 108 descontos novos.</t>
  </si>
  <si>
    <t>PROP00020138</t>
  </si>
  <si>
    <t>Planilha de métiricas</t>
  </si>
  <si>
    <t>Valor das horas de suporte esta incorreto.</t>
  </si>
  <si>
    <t>PROP00019057</t>
  </si>
  <si>
    <t>Configuração de 36 NRC's</t>
  </si>
  <si>
    <t>Cobrança das horas funcionais incorretas.</t>
  </si>
  <si>
    <t>PROP00020139</t>
  </si>
  <si>
    <t>Realizar alteração no recolhimento de impostos/tributos para clientes Oi TV</t>
  </si>
  <si>
    <t>PRJ00021384</t>
  </si>
  <si>
    <t xml:space="preserve">PROP00020028 </t>
  </si>
  <si>
    <t>I. Alterar os dados cadastrais de empresas que realizam cobilling com a OI e também alterar os dados cadastrais das empresas OI na tebela SEQUENCIAIS_IMPOSTO. Serão alterados I.E., CNPJ e Endereço.
II.Alterar os dados cadastrais de empresas que realizam cobilling com a OI e também alterar os dados cadastrais das empresas OI na tebela OIBIF_EMPRESAS. O Endereço será alterado.
III.Alterar os dados cadastrais de empresas que realizam cobilling com a OI e também alterar os dados cadastrais das empresas OI na tebela CONTROLE_NUM_NOTAS_FISCAIS. Serão alterados I.E., CNPJ.</t>
  </si>
  <si>
    <t xml:space="preserve">PROP00019541 </t>
  </si>
  <si>
    <t>alteração na procedure que recebe as informações do SINN, passando a retornar o código de erro. Também contempla o suporte ao Teste Integrado que foi prolongado por mais 1 release.</t>
  </si>
  <si>
    <t>PRJ00020225</t>
  </si>
  <si>
    <t xml:space="preserve">PROP00019940 </t>
  </si>
  <si>
    <t>Efetuar a configuração dos registros no processo do formatador 3.</t>
  </si>
  <si>
    <t xml:space="preserve">PROP00020213 </t>
  </si>
  <si>
    <t>PROP00020232</t>
  </si>
  <si>
    <t>PROP00020210</t>
  </si>
  <si>
    <t>Retrabalho de DSOL.</t>
  </si>
  <si>
    <t>PROP00020274</t>
  </si>
  <si>
    <t>Erro na definição de baseline.</t>
  </si>
  <si>
    <t xml:space="preserve">PROP00020151 </t>
  </si>
  <si>
    <t>PROP00020148</t>
  </si>
  <si>
    <t>fazer a equalização e remoção de inconsistências das tabelas de tarifação do Kenan para garantir que a nova ferramenta, o GTA, não replique essas inconsistências.</t>
  </si>
  <si>
    <t>PRJ00024102</t>
  </si>
  <si>
    <t>PROP00020317</t>
  </si>
  <si>
    <t>Abertura de 1 desconto, em 27 novos descontos. Total de 27 descontos novos.</t>
  </si>
  <si>
    <t>PRJ00021052</t>
  </si>
  <si>
    <t>PROP00020328</t>
  </si>
  <si>
    <t>Associação uso x provedor para tarifação</t>
  </si>
  <si>
    <t>PROP00020189</t>
  </si>
  <si>
    <t>PROP00019783</t>
  </si>
  <si>
    <t>PROP00020261</t>
  </si>
  <si>
    <t xml:space="preserve">PROP00020358 </t>
  </si>
  <si>
    <t>PROP00020408</t>
  </si>
  <si>
    <t>Proposta de custo afundado.</t>
  </si>
  <si>
    <t>Proposta para desenvolvimento em regime de HE.</t>
  </si>
  <si>
    <t>Erro na contagem de uma das funcionalidades impactadas</t>
  </si>
  <si>
    <t>I. Alteração nos módulos de contestação, no processo ATF e no BIF, além da criação de um nobo relatório para cadeia de impostos.</t>
  </si>
  <si>
    <t xml:space="preserve">PROP00020149 </t>
  </si>
  <si>
    <t>Alocação para ti.</t>
  </si>
  <si>
    <t xml:space="preserve">PROP00020426 </t>
  </si>
  <si>
    <t>Suporte a testes.</t>
  </si>
  <si>
    <t>PROP00020627</t>
  </si>
  <si>
    <t>PRJ00017839</t>
  </si>
  <si>
    <t xml:space="preserve">PROP00020063 </t>
  </si>
  <si>
    <t>Relatório de críticas</t>
  </si>
  <si>
    <t>Recarga</t>
  </si>
  <si>
    <t>ACCOUNT_NO; BILL_PERIOD; CD_BOLSO; CD_ERRO; CD_SIEBEL_INST; COD_PRODUTO_RECARGA; COMPONENT_ID; CUTOFF_DATE; DATA_RECARGA; DS_IDENT_OFERTA; DS_OFERTA; DT_ERRO; EMF_RATE_CLASS; EQUIP_CLASS_CODE; LAST_CHG_DATE; MAX_TRY; MOTIVO_INV; MSISDN_FATURAR; MSISDN_RECARGA; NO_VALIDADE_RECARGA; NUM_TRY; ORIGEM_RECARGA; PACKAGE_ID; PACKAGE_INST_ID; PACKAGE_INST_ID_SERV; POS_PAGO; PRIORIDADE; SEQUENCIAL; STATUS_RECARGA; SUBSCR_NO; SUBSCR_NO_RESETS; TIPO_RECARGA; TRACKING_ID; TRACKING_ID_SERV; TYPE_ID_NRC; VALOR_FATURAR; VALOR_FATURAR_ISENTO; VALOR_RECARGA; MOTIVO_ERRO; DATA_RELATORIO</t>
  </si>
  <si>
    <t>Criação de um trigger para impedir a duplicidade na atualização da recarga e criação de um relatório que será gerado com as entradas que forem feitas em duplicidade.</t>
  </si>
  <si>
    <t>PRJ00021599</t>
  </si>
  <si>
    <t>PROP00020135</t>
  </si>
  <si>
    <t>Relatório de criticas Batimento método de pagamento</t>
  </si>
  <si>
    <t>Batimento</t>
  </si>
  <si>
    <t>IDENTIFICADOR_DACC
SIEBEL_ID
NOME_CLIENTE
CPF/CNPJ
NUMERO_TERMINAL
METODO_PAGAMENTO_ARBOR
DATA_ALTERACAO_ARBOR
METODO_PAGAMENTO_SIEBEL
DATA_ALTERACAO_SIEBEL</t>
  </si>
  <si>
    <t>Criação de um novo relatório para identificar as críticas feitas no batimento Siebel x Arbor para o método de pagamento e adequação do extrator customizado para o processo de batimento.</t>
  </si>
  <si>
    <t>PROP00020311</t>
  </si>
  <si>
    <t>Horas de desenvolvimento em reegime de HE</t>
  </si>
  <si>
    <t>PRJ00022942</t>
  </si>
  <si>
    <t>PROP00020660</t>
  </si>
  <si>
    <t>Relatório de Faturamento</t>
  </si>
  <si>
    <t>fatura
contabilidade
imposto
produto</t>
  </si>
  <si>
    <t>Ciclo de Faturamento
ID da Receita
Descrição da Receita
JNL_CODE da Receita
Valor da Receita
Provider
Código de Desconto
Descrição do Desconto
JNL_CODE do Desconto
Valor do Desconto
Valor de ICMS
Valor de COFINS
Valor de PIS
Valor de ISS
Tipo do Serviço
Unidade de Negócio
Centro de Lucro
UF
Open_Item
Valor da Receita
Soma Valor do Desconto
Soma Valor de ICMS
Soma Valor de COFINS
Soma Valor de PIS
Soma Valor de ISS</t>
  </si>
  <si>
    <t>Criação de um novo relatório para o faturamento.</t>
  </si>
  <si>
    <t>PRJ00022717</t>
  </si>
  <si>
    <t>PROP00021176</t>
  </si>
  <si>
    <t>Horas para documentação.</t>
  </si>
  <si>
    <t>PRJ00020121</t>
  </si>
  <si>
    <t>PROP00020993</t>
  </si>
  <si>
    <t>PRJ00011255</t>
  </si>
  <si>
    <t xml:space="preserve">PROP00021318 </t>
  </si>
  <si>
    <t>PRJ00016896</t>
  </si>
  <si>
    <t xml:space="preserve">PROP00021359 </t>
  </si>
  <si>
    <t xml:space="preserve">PROP00021183 </t>
  </si>
  <si>
    <t>Proposta para suporte ao TI em regime de HE.</t>
  </si>
  <si>
    <t xml:space="preserve">PROP00021436 </t>
  </si>
  <si>
    <t>Erro na contagem funcional, parte dos itens contados se referem a custo não funcionais.</t>
  </si>
  <si>
    <t>Criar novo processo de geração e disponibilização "on line" das informações (valor, vencimento e código de barras) da interina de entrada de parcelamento para que o cliente recebe-las no ato da negociação on line</t>
  </si>
  <si>
    <t>PROP00020419</t>
  </si>
  <si>
    <t>Proposta para pagamento de horas de validação e elaboração de DSOL.</t>
  </si>
  <si>
    <t xml:space="preserve">PRJ00011546 </t>
  </si>
  <si>
    <t>PROP00020963</t>
  </si>
  <si>
    <t xml:space="preserve">O escopo desse projeto envolve alteração do BIP e do Configurador de Benefícios </t>
  </si>
  <si>
    <t xml:space="preserve">PRJ00014579 </t>
  </si>
  <si>
    <t xml:space="preserve">PROP00021005 </t>
  </si>
  <si>
    <t xml:space="preserve">PROP00020961 </t>
  </si>
  <si>
    <t xml:space="preserve">PROP00021514 </t>
  </si>
  <si>
    <t>Formatar Fatura de primeira parcela</t>
  </si>
  <si>
    <t>Cobrança
Fatura
NRC
Cliente</t>
  </si>
  <si>
    <t>Id Cliente,
Id Fatura,
Vencimento,
Conta Fatura,
Emissão
codigo de barra</t>
  </si>
  <si>
    <t>Criar novo processo de geração e disponibilização "on line" das informações (valor, vencimento e código de barras) da interina de entrada de parcelamento para que o cliente recebe-las no ato da negociação on line. Aplica-se aos produtos convergentes (OCTe Oi Total), Móvel, WLL e Fibra.Processo para geração de relatório (protocolo) das faturas geradas online para o ultimo dia (desde a ultima execução)</t>
  </si>
  <si>
    <t>PRJ00023062</t>
  </si>
  <si>
    <t xml:space="preserve">PROP00021393 </t>
  </si>
  <si>
    <t>Extrator Arbor Oi Total</t>
  </si>
  <si>
    <t>CONTA
FATURA
INSTÂNCIA
PRODUTO</t>
  </si>
  <si>
    <t>ASS_3G_SUB, ASS_BL, ASS_DADOS_DEP1, ASS_DADOS_DEP2, ASS_DADOS_DEP3, 
ASS_DADOS_TIT, ASS_DEP1, ASS_DEP2, ASS_DEP3, ASS_FIXO, ASS_MOVEL, ASS_TV, 
DESC_ASS_3G_SUB, DESC_ASS_BL, DESC_ASS_DADOS_DEP1, DESC_ASS_DADOS_DEP2, 
DESC_ASS_DADOS_DEP3, DESC_ASS_DADOS_TIT, DESC_ASS_DEP1, DESC_ASS_DEP2, 
DESC_ASS_DEP3, DESC_ASS_MOVEL, DESC_ASS_TV, DESC_FIXO, DESC_FRQ_MOVEL, 
DESC_INTRAGRUP_DEP1, DESC_INTRAGRUP_DEP2, DESC_INTRAGRUP_DEP3, DESC_PCT_ADC_1, 
DESC_PCT_ADC_2, DESC_PCT_ADC_3, DESC_PONTO_ADC_1, DESC_PONTO_ADC_2, 
DESC_PONTO_ADC_3, DESC_SVA_BL, DESC_SVA_DADOS_DEP1, DESC_SVA_DADOS_DEP2, 
DESC_SVA_DADOS_DEP3, DESC_SVA_DADOS_TIT, DT_ DESC_ASS_BL, DT_ASS_3G_SUB, 
DT_ASS_BL, DT_ASS_DADOS_TIT, DT_ASS_FIXO, DT_ASS_MOVEL, DT_ASS_TV, 
DT_DESC_ASS_3G_SUB, DT_DESC_ASS_DADOS_TIT, DT_DESC_ASS_MOVEL, DT_DESC_ASS_TV, 
DT_DESC_FIXO, DT_DESC_FRQ_MOVEL, DT_DESC_SVA_BL, DT_DESC_SVA_DADOS_TIT, 
DT_FRQ_FIXO, DT_FRQ_MOVEL, DT_PCT_ADC_1, DT_PCT_ADC_2, DT_PCT_ADC_3, DT_SD_FIXO, 
DT_SVA_BL, DT_SVA_DADOS_TIT, FRQ_FIXO, FRQ_MOVEL, INTRAGRUP_DEP1, 
INTRAGRUP_DEP2, INTRAGRUP_DEP3, PCT_ADC_1, PCT_ADC_2, PCT_ADC_3, PONTO_ADC_1, 
PONTO_ADC_2, PONTO_ADC_3, SD_FIXO, SVA_BL, SVA_DADOS_DEP1, SVA_DADOS_DEP2, 
SVA_DADOS_DEP3, SVA_DADOS_TIT, VLR_ DESC_PONTO_ADC_1, VLR_ DESC_PONTO_ADC_2, 
VLR_ DESC_PONTO_ADC_3, VLR_ INTRAGRUP_DEP1, VLR_ INTRAGRUP_DEP2, VLR_ 
INTRAGRUP_DEP3, VLR_ SVA_DADOS_DEP1, VLR_ASS_3G_SUB, VLR_ASS_BL, 
VLR_ASS_DADOS_DEP2, VLR_ASS_DADOS_DEP3, VLR_ASS_DADOS_TIT, VLR_ASS_DEP1, 
VLR_ASS_DEP2, VLR_ASS_DEP3, VLR_ASS_FIXO, VLR_ASS_MOVEL, VLR_ASS_TV, 
VLR_DESC_ASS_3G_SUB, VLR_DESC_ASS_BL, VLR_DESC_ASS_DADOS_DEP1, 
VLR_DESC_ASS_DADOS_DEP2, VLR_DESC_ASS_DADOS_DEP3, VLR_DESC_ASS_DADOS_TIT, 
VLR_DESC_ASS_DEP1, VLR_DESC_ASS_DEP2, VLR_DESC_ASS_DEP3, VLR_DESC_ASS_MOVEL, 
VLR_DESC_ASS_TV, VLR_DESC_FIXO, VLR_DESC_FRQ_MOVEL, VLR_DESC_INTRAGRUP_DEP1, 
VLR_DESC_INTRAGRUP_DEP2, VLR_DESC_INTRAGRUP_DEP3, VLR_DESC_PCT_ADC_1, 
VLR_DESC_PCT_ADC_2, VLR_DESC_PCT_ADC_3, VLR_DESC_SVA_BL, 
VLR_DESC_SVA_DADOS_DEP1, VLR_DESC_SVA_DADOS_DEP2, VLR_DESC_SVA_DADOS_DEP3, 
VLR_DESC_SVA_DADOS_TIT, VLR_FRQ_FIXO, VLR_FRQ_MOVEL, VLR_PCT_ADC_1, 
VLR_PCT_ADC_2, VLR_PCT_ADC_3, VLR_PONTO_ADC_1, VLR_PONTO_ADC_2, VLR_PONTO_ADC_3, 
VLR_SD_FIXO, VLR_SVA_BL, VLR_SVA_DADOS_DEP2, VLR_SVA_DADOS_DEP3, 
VLR_SVA_DADOS_TIT</t>
  </si>
  <si>
    <t>Criação de um novo extrator para o produto Oi Total</t>
  </si>
  <si>
    <t xml:space="preserve">PROP00021159 </t>
  </si>
  <si>
    <t>Proposta para tratamento de backlog.</t>
  </si>
  <si>
    <t xml:space="preserve">PROP00021618 </t>
  </si>
  <si>
    <t>PROP00021539</t>
  </si>
  <si>
    <t>PRJ00019929</t>
  </si>
  <si>
    <t xml:space="preserve">PROP00021020 </t>
  </si>
  <si>
    <t xml:space="preserve">PROP00021626 </t>
  </si>
  <si>
    <t>Cliente
Plano
Fatura
Imposto</t>
  </si>
  <si>
    <t>BIF - Alterar Quadro Fiscal BIF</t>
  </si>
  <si>
    <t xml:space="preserve">PROP00021716 </t>
  </si>
  <si>
    <t xml:space="preserve">PROP00021629 </t>
  </si>
  <si>
    <t>PRJ00022892</t>
  </si>
  <si>
    <t>PROP00021516</t>
  </si>
  <si>
    <t>Criação de 20 novos tipos de uso e configuração contábil.</t>
  </si>
  <si>
    <t xml:space="preserve">PROP00021755 </t>
  </si>
  <si>
    <t xml:space="preserve">PROP00021747 </t>
  </si>
  <si>
    <t xml:space="preserve">PROP00021711 </t>
  </si>
  <si>
    <t>Esforço relacionado a documentação.</t>
  </si>
  <si>
    <t>PROP00021720</t>
  </si>
  <si>
    <t>Formatador 3 - Ajuste no envio do desconto
Quadro fiscal - Ajuste na apresentação do Desconto
CR Configuração contábil fibra - NRCs das parcelas
CR alteração descrição BBB Fibra</t>
  </si>
  <si>
    <t xml:space="preserve">PROP00021004 </t>
  </si>
  <si>
    <t>• Execução do proforma FULL no BIP.
• Cálculo de dispersão e seleção de faturas proforma para o BIF.
• Lista personalizada de contas para o BIF.
• Relatórios de faturas proforma para análise de dispersão.</t>
  </si>
  <si>
    <t>PROP00021736</t>
  </si>
  <si>
    <t>Funcionalidade impactada classificada de forma incorreta.</t>
  </si>
  <si>
    <t>Alteração em relatórios existentes.</t>
  </si>
  <si>
    <t xml:space="preserve">PROP00020622 </t>
  </si>
  <si>
    <t xml:space="preserve">PROP00021721 </t>
  </si>
  <si>
    <t>PRJ00023458</t>
  </si>
  <si>
    <t>Cliente,
Instância de Serviço
Fatura</t>
  </si>
  <si>
    <t>Alteraçao no processo de impressão de faturas para considerar a agluitnação de Assinaturas
Alteração da configuração da seção da Nota Fiscal.
Realizar a configuração contábil da JNL_KEYS e JNL_CUSTOM das assinaturas/franquias impactadas.
Realizar a configuração dos impostos na TAX_ASSIGNMENTS das assinaturas/franquias impactadas.</t>
  </si>
  <si>
    <t>PRJ00018228</t>
  </si>
  <si>
    <t>PROP00021672</t>
  </si>
  <si>
    <t>PROP00021682</t>
  </si>
  <si>
    <t>PRJ00023322</t>
  </si>
  <si>
    <t>PROP00021880</t>
  </si>
  <si>
    <t>Configuração de 6 novos provedores
Configuração contábil</t>
  </si>
  <si>
    <t xml:space="preserve">PROP00021312 </t>
  </si>
  <si>
    <t>Alteração na descrição da fatura e da tarifa</t>
  </si>
  <si>
    <t>Enviar informações de 13 meses de faturas</t>
  </si>
  <si>
    <t>Conta
Fatura
Constestação</t>
  </si>
  <si>
    <t>ID Fatura,
ID Fatura Ajustada,
Ano Mês Referência,
Data de vencimento da Fatura,
Data de vencimento da Fatura Ajustada,
Data de Emissao da fatura,
Data de Emissao da fatura Ajustada,
Valor fatura,
Status de pagamento da fatura,
Indentificador do tipo de documento</t>
  </si>
  <si>
    <t>Inclusão do Fibra pra que as faturas sejam disponibilizadas no Minha Oi.</t>
  </si>
  <si>
    <t>PRJ00023283</t>
  </si>
  <si>
    <t xml:space="preserve">PROP00021695 </t>
  </si>
  <si>
    <t>Analogia para criar 3 novas modalidades de contrato para o  plano Oi Empresa Controle (CLASS_OF_SERVICE_CODE_REF, CLASS_OF_SERVICE_CODE_VALUES, RATE_RC) 
Analogia para criar 10 novas franquias para o plano Oi Empresa Controle</t>
  </si>
  <si>
    <t xml:space="preserve">PROP00022104 </t>
  </si>
  <si>
    <t xml:space="preserve">PROP00022095 </t>
  </si>
  <si>
    <t>HE para execução dos testes integrados.</t>
  </si>
  <si>
    <t xml:space="preserve">PROP00022094 </t>
  </si>
  <si>
    <t>PROP00021867</t>
  </si>
  <si>
    <t>PROP00022148</t>
  </si>
  <si>
    <t xml:space="preserve">PROP00022177 </t>
  </si>
  <si>
    <t xml:space="preserve">PROP00021024 </t>
  </si>
  <si>
    <t>CR para ajustes no mockup.</t>
  </si>
  <si>
    <t>PRJ00021575</t>
  </si>
  <si>
    <t xml:space="preserve">PROP00021931 </t>
  </si>
  <si>
    <t>Relatório de status flag governo estadual isento ICMS</t>
  </si>
  <si>
    <t>Cliente</t>
  </si>
  <si>
    <t>CNPJ,
Status Flag Governo estadual isento ICMS</t>
  </si>
  <si>
    <t xml:space="preserve">Criação de um relatório e criação de 26 mensagem para cliente governo estadual isento de ICMS:
- base legal (1 para cada UF, com exceção das Ufs PA e PB)
- valor desonerado de ICMS </t>
  </si>
  <si>
    <t xml:space="preserve">PROP00022185 </t>
  </si>
  <si>
    <t xml:space="preserve">PROP00021191 </t>
  </si>
  <si>
    <t>Horas destinadas a execução de TI.</t>
  </si>
  <si>
    <t>Proposta marcada como extrabaseline indevidamente.</t>
  </si>
  <si>
    <t xml:space="preserve">PROP00022258 </t>
  </si>
  <si>
    <t>PRJ00025717</t>
  </si>
  <si>
    <t xml:space="preserve">PROP00022309 </t>
  </si>
  <si>
    <t>horas destinadas a documentação.</t>
  </si>
  <si>
    <t xml:space="preserve">PROP00022312 </t>
  </si>
  <si>
    <t>PRJ00025745</t>
  </si>
  <si>
    <t xml:space="preserve">PROP00022330 </t>
  </si>
  <si>
    <t>Horas destinadas a contratação de UAT,</t>
  </si>
  <si>
    <t>PRJ00021837</t>
  </si>
  <si>
    <t xml:space="preserve">PROP00022335 </t>
  </si>
  <si>
    <t xml:space="preserve">PROP00022375 </t>
  </si>
  <si>
    <t>Erro no registro do total de horas.</t>
  </si>
  <si>
    <t xml:space="preserve">PROP00022008 </t>
  </si>
  <si>
    <t>PROP00017144</t>
  </si>
  <si>
    <t>PROP00020576</t>
  </si>
  <si>
    <t xml:space="preserve">PROP00017348 </t>
  </si>
  <si>
    <t xml:space="preserve">PROP00019817 </t>
  </si>
  <si>
    <t xml:space="preserve">PROP00020508 </t>
  </si>
  <si>
    <t xml:space="preserve">PROP00018835 </t>
  </si>
  <si>
    <t xml:space="preserve">PROP00022358 </t>
  </si>
  <si>
    <t>Criação de novos descontos para inclusão na Jurisdiction.</t>
  </si>
  <si>
    <t xml:space="preserve">PROP00022356 </t>
  </si>
  <si>
    <t>PRJ00025803</t>
  </si>
  <si>
    <t xml:space="preserve">PROP00022401 </t>
  </si>
  <si>
    <t>PROP00022402</t>
  </si>
  <si>
    <t>configuração de descontos - extrabaseline</t>
  </si>
  <si>
    <t xml:space="preserve">PROP00022462 </t>
  </si>
  <si>
    <t>erro Clarity - aprovada</t>
  </si>
  <si>
    <t xml:space="preserve">PROP00021945 </t>
  </si>
  <si>
    <t xml:space="preserve">PROP00022406 </t>
  </si>
  <si>
    <t xml:space="preserve">PROP00022069 </t>
  </si>
  <si>
    <t>BIF</t>
  </si>
  <si>
    <t>Cliente
Instância de Serviço
Fatura</t>
  </si>
  <si>
    <t>I. Alteração no processo do BIF para incluir os planos do Oi Fibra
II. Criação de novas seções no BIF para os planos Fibra
III. Criação de novas NRCs</t>
  </si>
  <si>
    <t>PRJ00024763</t>
  </si>
  <si>
    <t xml:space="preserve">PROP00022440 </t>
  </si>
  <si>
    <t>PROP00022650</t>
  </si>
  <si>
    <t>Erro no total das horas de extrabaseline</t>
  </si>
  <si>
    <t xml:space="preserve">PROP00022520 </t>
  </si>
  <si>
    <t xml:space="preserve">PROP00022628 </t>
  </si>
  <si>
    <t xml:space="preserve">PROP00022713 </t>
  </si>
  <si>
    <t>PROP00022730</t>
  </si>
  <si>
    <t xml:space="preserve">PROP00022692 </t>
  </si>
  <si>
    <t xml:space="preserve">PROP00022326 </t>
  </si>
  <si>
    <t>CR para alteração fiscal nos arquivos 77 e 76.</t>
  </si>
  <si>
    <t>PRJ00020879</t>
  </si>
  <si>
    <t>Envio de Paleativo - Parcelamento</t>
  </si>
  <si>
    <t>Conta
Produto
Parcelamento
Faturamento</t>
  </si>
  <si>
    <t xml:space="preserve">PROP00022744 </t>
  </si>
  <si>
    <t xml:space="preserve">PRJ00025399 </t>
  </si>
  <si>
    <t>I. Alterar descrição dos pacotes, componentes e elementos dos serviços SVA de  Vídeos curtas de dados de 5GB e 10GB.
Tabelas Impactadas: PACKAGE_DEFINITION_VALUES, COMPONENT_DEFINITION_VALUES, DESCRIPTIONS, PLAN_ID_DISCOUNT_VALUES
II. Alterar descrição dos SVAs no quadro Resumo de serviços incluídos na oferta, na Nota Fiscal.</t>
  </si>
  <si>
    <t>PRJ00025920</t>
  </si>
  <si>
    <t>PROP00022832</t>
  </si>
  <si>
    <t>Abrir cada um dos 16 descontos, em 27 novos descontos. Total de 432 descontos novos.</t>
  </si>
  <si>
    <t>PROP00022637</t>
  </si>
  <si>
    <t xml:space="preserve">PROP00022822 </t>
  </si>
  <si>
    <t xml:space="preserve">PROP00022853 </t>
  </si>
  <si>
    <t>Criação de 6 planos, sendo 6 para cada estado
Criação de 22 descontos segmentados por pacote</t>
  </si>
  <si>
    <t xml:space="preserve">PROP00022328 </t>
  </si>
  <si>
    <t>PROP00022009</t>
  </si>
  <si>
    <t xml:space="preserve">PROP00022927 </t>
  </si>
  <si>
    <t>Horas destinadas a execução de TI em regime de HE.</t>
  </si>
  <si>
    <t xml:space="preserve">PROP00022875 </t>
  </si>
  <si>
    <t>Horas destinadas a suporte ao TI em regime de HE.</t>
  </si>
  <si>
    <t xml:space="preserve">PROP00022787 </t>
  </si>
  <si>
    <t>PROP00022961</t>
  </si>
  <si>
    <t>PROP00022502</t>
  </si>
  <si>
    <t>PROP00022186</t>
  </si>
  <si>
    <t xml:space="preserve">PROP00023007 </t>
  </si>
  <si>
    <t>Horas para elaboração de DSOL em baseline</t>
  </si>
  <si>
    <t>PROP00023033</t>
  </si>
  <si>
    <t xml:space="preserve">PROP00023001 </t>
  </si>
  <si>
    <t>PRJ00025886</t>
  </si>
  <si>
    <t xml:space="preserve">PROP00023098 </t>
  </si>
  <si>
    <t>Criação de 80 novos usos associando a providers existentes.</t>
  </si>
  <si>
    <t xml:space="preserve">PROP00023064 </t>
  </si>
  <si>
    <t>TESTE</t>
  </si>
  <si>
    <t xml:space="preserve">PROP00022592 </t>
  </si>
  <si>
    <t>PRJ00021262</t>
  </si>
  <si>
    <t>horas destinadas a Devops do Jnekins</t>
  </si>
  <si>
    <t xml:space="preserve">PROP00022941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</si>
</sst>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R$&quot;\ * #,##0.00_-;\-&quot;R$&quot;\ * #,##0.00_-;_-&quot;R$&quot;\ * &quot;-&quot;??_-;_-@_-"/>
    <numFmt numFmtId="43" formatCode="_-* #,##0.00_-;\-* #,##0.00_-;_-* &quot;-&quot;??_-;_-@_-"/>
  </numFmts>
  <fonts count="7" x14ac:knownFonts="1">
    <font>
      <sz val="11"/>
      <color theme="1"/>
      <name val="Calibri"/>
      <family val="2"/>
      <scheme val="minor"/>
    </font>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1F497D"/>
      <name val="Calibri"/>
      <family val="2"/>
    </font>
    <font>
      <sz val="7"/>
      <color rgb="FF1F497D"/>
      <name val="Times New Roman"/>
      <family val="1"/>
    </font>
  </fonts>
  <fills count="8">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
      <patternFill patternType="solid">
        <fgColor theme="9"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rgb="FFFF0000"/>
        <bgColor indexed="64"/>
      </patternFill>
    </fill>
  </fills>
  <borders count="8">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top/>
      <bottom/>
      <diagonal/>
    </border>
    <border>
      <left/>
      <right style="hair">
        <color indexed="64"/>
      </right>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137">
    <xf numFmtId="0" fontId="0" fillId="0" borderId="0" xfId="0"/>
    <xf numFmtId="0" fontId="2" fillId="2"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0" fillId="0" borderId="1" xfId="1" applyNumberFormat="1" applyFont="1" applyBorder="1" applyAlignment="1">
      <alignment horizontal="center"/>
    </xf>
    <xf numFmtId="0" fontId="0" fillId="0" borderId="1" xfId="0" applyBorder="1" applyAlignment="1">
      <alignment wrapText="1"/>
    </xf>
    <xf numFmtId="16" fontId="0" fillId="0" borderId="1" xfId="0" applyNumberFormat="1" applyBorder="1" applyAlignment="1">
      <alignment horizontal="center"/>
    </xf>
    <xf numFmtId="0" fontId="0" fillId="0" borderId="0" xfId="0" applyAlignment="1">
      <alignment wrapText="1"/>
    </xf>
    <xf numFmtId="0" fontId="0" fillId="0" borderId="0" xfId="0" applyAlignment="1">
      <alignment horizontal="center"/>
    </xf>
    <xf numFmtId="0" fontId="0" fillId="0" borderId="1" xfId="0" applyBorder="1" applyAlignment="1">
      <alignment horizontal="left" wrapText="1"/>
    </xf>
    <xf numFmtId="0" fontId="0" fillId="0" borderId="1" xfId="1" applyNumberFormat="1" applyFont="1" applyBorder="1" applyAlignment="1">
      <alignment wrapText="1"/>
    </xf>
    <xf numFmtId="0" fontId="0" fillId="0" borderId="1" xfId="0" applyNumberFormat="1" applyBorder="1" applyAlignment="1">
      <alignment wrapText="1"/>
    </xf>
    <xf numFmtId="44" fontId="0" fillId="0" borderId="1" xfId="1" applyFont="1" applyBorder="1" applyAlignment="1">
      <alignment horizontal="center"/>
    </xf>
    <xf numFmtId="44" fontId="0" fillId="0" borderId="1" xfId="0" applyNumberFormat="1" applyBorder="1" applyAlignment="1">
      <alignment horizontal="center"/>
    </xf>
    <xf numFmtId="44" fontId="0" fillId="0" borderId="1" xfId="1" applyFont="1" applyBorder="1"/>
    <xf numFmtId="0" fontId="0" fillId="3" borderId="1" xfId="0" applyFill="1" applyBorder="1" applyAlignment="1">
      <alignment horizontal="center"/>
    </xf>
    <xf numFmtId="44" fontId="0" fillId="3" borderId="1" xfId="1" applyFont="1" applyFill="1" applyBorder="1"/>
    <xf numFmtId="44" fontId="0" fillId="3" borderId="1" xfId="1" applyFont="1" applyFill="1" applyBorder="1" applyAlignment="1">
      <alignment horizontal="center"/>
    </xf>
    <xf numFmtId="0" fontId="0" fillId="3" borderId="1" xfId="0" applyFill="1" applyBorder="1" applyAlignment="1">
      <alignment wrapText="1"/>
    </xf>
    <xf numFmtId="0" fontId="0" fillId="3" borderId="1" xfId="0" applyFill="1" applyBorder="1"/>
    <xf numFmtId="16" fontId="0" fillId="3" borderId="1" xfId="0" applyNumberFormat="1" applyFill="1" applyBorder="1" applyAlignment="1">
      <alignment horizontal="center"/>
    </xf>
    <xf numFmtId="43" fontId="0" fillId="0" borderId="1" xfId="2" applyFont="1" applyBorder="1" applyAlignment="1">
      <alignment horizontal="center"/>
    </xf>
    <xf numFmtId="43" fontId="0" fillId="3" borderId="1" xfId="2" applyFont="1" applyFill="1" applyBorder="1" applyAlignment="1">
      <alignment horizontal="center"/>
    </xf>
    <xf numFmtId="16" fontId="0" fillId="0" borderId="2" xfId="0" applyNumberFormat="1" applyBorder="1" applyAlignment="1">
      <alignment horizontal="center"/>
    </xf>
    <xf numFmtId="0" fontId="0" fillId="0" borderId="2" xfId="0" applyBorder="1" applyAlignment="1">
      <alignment horizontal="center"/>
    </xf>
    <xf numFmtId="16" fontId="0" fillId="3" borderId="2" xfId="0" applyNumberFormat="1" applyFill="1" applyBorder="1" applyAlignment="1">
      <alignment horizontal="center"/>
    </xf>
    <xf numFmtId="0" fontId="0" fillId="3" borderId="2" xfId="0" applyFill="1" applyBorder="1" applyAlignment="1">
      <alignment horizontal="center"/>
    </xf>
    <xf numFmtId="0" fontId="2" fillId="4" borderId="3" xfId="0" applyFont="1" applyFill="1" applyBorder="1" applyAlignment="1">
      <alignment horizontal="center" vertical="center" wrapText="1"/>
    </xf>
    <xf numFmtId="0" fontId="0" fillId="0" borderId="4" xfId="0" applyFill="1" applyBorder="1" applyAlignment="1">
      <alignment wrapText="1"/>
    </xf>
    <xf numFmtId="0" fontId="0" fillId="5" borderId="1" xfId="0" applyFill="1" applyBorder="1"/>
    <xf numFmtId="44" fontId="0" fillId="0" borderId="1" xfId="0" applyNumberFormat="1" applyBorder="1"/>
    <xf numFmtId="0" fontId="0" fillId="0" borderId="4" xfId="0" applyFill="1" applyBorder="1"/>
    <xf numFmtId="0" fontId="0" fillId="0" borderId="3" xfId="0" applyBorder="1" applyAlignment="1">
      <alignment horizontal="center" vertical="center"/>
    </xf>
    <xf numFmtId="0" fontId="0" fillId="0" borderId="5" xfId="0" applyBorder="1" applyAlignment="1">
      <alignment horizontal="center" vertical="center"/>
    </xf>
    <xf numFmtId="16" fontId="0" fillId="0" borderId="1" xfId="0" quotePrefix="1" applyNumberFormat="1" applyBorder="1" applyAlignment="1">
      <alignment horizontal="center"/>
    </xf>
    <xf numFmtId="0" fontId="0" fillId="0" borderId="1" xfId="0" quotePrefix="1" applyBorder="1" applyAlignment="1">
      <alignment wrapText="1"/>
    </xf>
    <xf numFmtId="43" fontId="2" fillId="2" borderId="1" xfId="2" applyFont="1" applyFill="1" applyBorder="1" applyAlignment="1">
      <alignment horizontal="center" vertical="center" wrapText="1"/>
    </xf>
    <xf numFmtId="43" fontId="0" fillId="0" borderId="1" xfId="2" applyFont="1" applyBorder="1"/>
    <xf numFmtId="43" fontId="0" fillId="0" borderId="1" xfId="2" applyFont="1" applyBorder="1" applyAlignment="1">
      <alignment wrapText="1"/>
    </xf>
    <xf numFmtId="43" fontId="0" fillId="0" borderId="0" xfId="2" applyFont="1"/>
    <xf numFmtId="0" fontId="0" fillId="0" borderId="1" xfId="0" applyFill="1" applyBorder="1"/>
    <xf numFmtId="0" fontId="0" fillId="0" borderId="6" xfId="0" applyFill="1" applyBorder="1" applyAlignment="1">
      <alignment wrapText="1"/>
    </xf>
    <xf numFmtId="0" fontId="0" fillId="0" borderId="6" xfId="0" applyFill="1" applyBorder="1"/>
    <xf numFmtId="0" fontId="0" fillId="0" borderId="0" xfId="0" applyFill="1" applyBorder="1" applyAlignment="1">
      <alignment wrapText="1"/>
    </xf>
    <xf numFmtId="44" fontId="0" fillId="6" borderId="1" xfId="1" applyFont="1" applyFill="1" applyBorder="1"/>
    <xf numFmtId="0" fontId="0" fillId="6" borderId="1" xfId="0" applyFill="1" applyBorder="1" applyAlignment="1">
      <alignment horizontal="center"/>
    </xf>
    <xf numFmtId="44" fontId="0" fillId="0" borderId="1" xfId="1" applyFont="1" applyFill="1" applyBorder="1"/>
    <xf numFmtId="0" fontId="0" fillId="0" borderId="1" xfId="0" applyFill="1" applyBorder="1" applyAlignment="1">
      <alignment horizontal="center"/>
    </xf>
    <xf numFmtId="0" fontId="0" fillId="3" borderId="4" xfId="0" applyFill="1" applyBorder="1"/>
    <xf numFmtId="0" fontId="0" fillId="0" borderId="0" xfId="0" applyFill="1" applyBorder="1"/>
    <xf numFmtId="0" fontId="0" fillId="3" borderId="0" xfId="0" applyFill="1" applyBorder="1" applyAlignment="1">
      <alignment wrapText="1"/>
    </xf>
    <xf numFmtId="16" fontId="0" fillId="0" borderId="0" xfId="0" applyNumberFormat="1" applyAlignment="1">
      <alignment horizontal="center"/>
    </xf>
    <xf numFmtId="0" fontId="0" fillId="0" borderId="0" xfId="0" applyFill="1" applyBorder="1" applyAlignment="1">
      <alignment horizontal="center" wrapText="1"/>
    </xf>
    <xf numFmtId="0" fontId="0" fillId="3" borderId="0" xfId="0" applyFill="1" applyBorder="1"/>
    <xf numFmtId="44" fontId="0" fillId="0" borderId="4" xfId="1" applyFont="1" applyFill="1" applyBorder="1"/>
    <xf numFmtId="0" fontId="0" fillId="0" borderId="0" xfId="0" applyFill="1" applyBorder="1" applyAlignment="1">
      <alignment horizontal="center" vertical="center"/>
    </xf>
    <xf numFmtId="0" fontId="0" fillId="0" borderId="0" xfId="0" applyAlignment="1">
      <alignment horizontal="right"/>
    </xf>
    <xf numFmtId="0" fontId="0" fillId="0" borderId="0" xfId="0" applyFill="1" applyBorder="1" applyAlignment="1">
      <alignment horizontal="right"/>
    </xf>
    <xf numFmtId="0" fontId="0" fillId="0" borderId="0" xfId="0" applyBorder="1"/>
    <xf numFmtId="0" fontId="0" fillId="0" borderId="0" xfId="0" applyBorder="1" applyAlignment="1">
      <alignment horizontal="center"/>
    </xf>
    <xf numFmtId="43" fontId="0" fillId="0" borderId="0" xfId="2" applyFont="1" applyBorder="1"/>
    <xf numFmtId="0" fontId="0" fillId="0" borderId="0" xfId="0" applyBorder="1" applyAlignment="1">
      <alignment wrapText="1"/>
    </xf>
    <xf numFmtId="16" fontId="0" fillId="0" borderId="0" xfId="0" applyNumberFormat="1" applyBorder="1" applyAlignment="1">
      <alignment horizontal="center"/>
    </xf>
    <xf numFmtId="0" fontId="0" fillId="0" borderId="0" xfId="0" applyFill="1" applyBorder="1" applyAlignment="1">
      <alignment horizontal="left" wrapText="1"/>
    </xf>
    <xf numFmtId="0" fontId="0" fillId="0" borderId="0" xfId="0" applyAlignment="1">
      <alignment horizontal="center" vertical="center"/>
    </xf>
    <xf numFmtId="16" fontId="0" fillId="0" borderId="0" xfId="0" applyNumberFormat="1" applyAlignment="1">
      <alignment horizontal="center" vertical="center"/>
    </xf>
    <xf numFmtId="1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horizontal="center" vertical="center" wrapText="1"/>
    </xf>
    <xf numFmtId="16" fontId="0" fillId="0" borderId="0" xfId="0" applyNumberFormat="1" applyFill="1" applyBorder="1" applyAlignment="1">
      <alignment horizontal="center" vertical="center" wrapText="1"/>
    </xf>
    <xf numFmtId="0" fontId="0" fillId="0" borderId="4" xfId="0" applyFill="1" applyBorder="1" applyAlignment="1">
      <alignment horizontal="center" vertical="center"/>
    </xf>
    <xf numFmtId="0" fontId="0" fillId="0" borderId="0" xfId="0" applyFill="1" applyBorder="1" applyAlignment="1">
      <alignment vertical="center"/>
    </xf>
    <xf numFmtId="0" fontId="0" fillId="0" borderId="0" xfId="0" applyFill="1" applyBorder="1" applyAlignment="1">
      <alignment horizontal="left" vertical="center"/>
    </xf>
    <xf numFmtId="16" fontId="0" fillId="0" borderId="0" xfId="0" applyNumberFormat="1"/>
    <xf numFmtId="0" fontId="0" fillId="3" borderId="0" xfId="0" applyFill="1"/>
    <xf numFmtId="16" fontId="0" fillId="0" borderId="0" xfId="0" applyNumberFormat="1" applyFill="1" applyBorder="1" applyAlignment="1">
      <alignment horizontal="center" vertical="center"/>
    </xf>
    <xf numFmtId="44" fontId="0" fillId="0" borderId="4" xfId="1" applyFont="1" applyFill="1" applyBorder="1" applyAlignment="1">
      <alignment horizontal="center"/>
    </xf>
    <xf numFmtId="0" fontId="0" fillId="0" borderId="4" xfId="0" applyBorder="1"/>
    <xf numFmtId="0" fontId="0" fillId="0" borderId="6" xfId="0" applyBorder="1"/>
    <xf numFmtId="0" fontId="0" fillId="0" borderId="4" xfId="0" applyBorder="1" applyAlignment="1">
      <alignment horizontal="center"/>
    </xf>
    <xf numFmtId="43" fontId="0" fillId="0" borderId="0" xfId="2" applyFont="1" applyBorder="1" applyAlignment="1">
      <alignment horizontal="center"/>
    </xf>
    <xf numFmtId="44" fontId="0" fillId="0" borderId="4" xfId="1" applyFont="1" applyBorder="1"/>
    <xf numFmtId="44" fontId="0" fillId="6" borderId="4" xfId="1" applyFont="1" applyFill="1" applyBorder="1"/>
    <xf numFmtId="0" fontId="0" fillId="6" borderId="4" xfId="0" applyFill="1" applyBorder="1" applyAlignment="1">
      <alignment horizontal="center"/>
    </xf>
    <xf numFmtId="44" fontId="0" fillId="0" borderId="1" xfId="1" applyFont="1" applyFill="1" applyBorder="1" applyAlignment="1">
      <alignment horizontal="center"/>
    </xf>
    <xf numFmtId="44" fontId="0" fillId="0" borderId="4" xfId="1" applyFont="1" applyBorder="1" applyAlignment="1">
      <alignment horizontal="center"/>
    </xf>
    <xf numFmtId="44" fontId="0" fillId="0" borderId="0" xfId="1" applyFont="1" applyBorder="1" applyAlignment="1">
      <alignment horizontal="center"/>
    </xf>
    <xf numFmtId="0" fontId="0" fillId="0" borderId="1" xfId="0" applyFill="1" applyBorder="1" applyAlignment="1">
      <alignment wrapText="1"/>
    </xf>
    <xf numFmtId="0" fontId="0" fillId="0" borderId="4" xfId="0" applyBorder="1" applyAlignment="1">
      <alignment wrapText="1"/>
    </xf>
    <xf numFmtId="0" fontId="0" fillId="0" borderId="7" xfId="0" applyBorder="1"/>
    <xf numFmtId="16" fontId="0" fillId="0" borderId="1" xfId="0" applyNumberFormat="1" applyBorder="1" applyAlignment="1">
      <alignment horizontal="center" vertical="center"/>
    </xf>
    <xf numFmtId="16" fontId="0" fillId="0" borderId="1" xfId="0" applyNumberFormat="1" applyBorder="1"/>
    <xf numFmtId="0" fontId="0" fillId="0" borderId="1" xfId="0" applyFill="1" applyBorder="1" applyAlignment="1">
      <alignment horizontal="center" vertical="center" wrapText="1"/>
    </xf>
    <xf numFmtId="16" fontId="0" fillId="0" borderId="2" xfId="0" applyNumberFormat="1" applyBorder="1"/>
    <xf numFmtId="0" fontId="0" fillId="0" borderId="1" xfId="0" applyBorder="1" applyAlignment="1">
      <alignment horizontal="center" vertical="center"/>
    </xf>
    <xf numFmtId="0" fontId="0" fillId="0" borderId="2" xfId="0" applyFill="1" applyBorder="1" applyAlignment="1">
      <alignment horizontal="center" wrapText="1"/>
    </xf>
    <xf numFmtId="16" fontId="0" fillId="0" borderId="2" xfId="0" applyNumberFormat="1" applyBorder="1" applyAlignment="1">
      <alignment horizontal="center" vertical="center"/>
    </xf>
    <xf numFmtId="16" fontId="0" fillId="0" borderId="2" xfId="0" applyNumberFormat="1" applyFill="1" applyBorder="1" applyAlignment="1">
      <alignment horizontal="center" vertical="center" wrapText="1"/>
    </xf>
    <xf numFmtId="0" fontId="0" fillId="0" borderId="2" xfId="0" applyFill="1" applyBorder="1" applyAlignment="1">
      <alignment wrapText="1"/>
    </xf>
    <xf numFmtId="0" fontId="0" fillId="0" borderId="2" xfId="0" applyBorder="1" applyAlignment="1">
      <alignment horizontal="center" vertical="center"/>
    </xf>
    <xf numFmtId="0" fontId="0" fillId="0" borderId="2" xfId="0" applyFill="1" applyBorder="1" applyAlignment="1">
      <alignment horizontal="center"/>
    </xf>
    <xf numFmtId="0" fontId="0" fillId="0" borderId="1" xfId="0" applyFill="1" applyBorder="1" applyAlignment="1">
      <alignment horizontal="center" vertical="center"/>
    </xf>
    <xf numFmtId="0" fontId="0" fillId="3" borderId="2" xfId="0" applyFill="1" applyBorder="1" applyAlignment="1">
      <alignment wrapText="1"/>
    </xf>
    <xf numFmtId="0" fontId="0" fillId="0" borderId="2" xfId="0" applyBorder="1"/>
    <xf numFmtId="0" fontId="0" fillId="7" borderId="1" xfId="0" applyFill="1" applyBorder="1"/>
    <xf numFmtId="0" fontId="0" fillId="0" borderId="6" xfId="0" applyBorder="1" applyAlignment="1">
      <alignment wrapText="1"/>
    </xf>
    <xf numFmtId="0" fontId="0" fillId="0" borderId="6" xfId="0" applyFill="1" applyBorder="1" applyAlignment="1">
      <alignment horizontal="center" vertical="center"/>
    </xf>
    <xf numFmtId="0" fontId="0" fillId="0" borderId="6" xfId="0" applyBorder="1" applyAlignment="1">
      <alignment horizontal="left" vertical="center" wrapText="1"/>
    </xf>
    <xf numFmtId="0" fontId="0" fillId="0" borderId="0" xfId="0" applyAlignment="1">
      <alignment vertical="center"/>
    </xf>
    <xf numFmtId="16" fontId="0" fillId="0" borderId="0" xfId="0" applyNumberFormat="1" applyAlignment="1">
      <alignment vertical="center"/>
    </xf>
    <xf numFmtId="0" fontId="0" fillId="0" borderId="0" xfId="0" applyFill="1"/>
    <xf numFmtId="0" fontId="0" fillId="0" borderId="1" xfId="0" applyBorder="1" applyAlignment="1">
      <alignment horizontal="right"/>
    </xf>
    <xf numFmtId="0" fontId="0" fillId="0" borderId="2" xfId="0" applyBorder="1" applyAlignment="1">
      <alignment wrapText="1"/>
    </xf>
    <xf numFmtId="16" fontId="0" fillId="0" borderId="2" xfId="0" applyNumberFormat="1" applyFill="1" applyBorder="1" applyAlignment="1">
      <alignment horizontal="center" wrapText="1"/>
    </xf>
    <xf numFmtId="0" fontId="0" fillId="0" borderId="1" xfId="0" quotePrefix="1" applyBorder="1"/>
    <xf numFmtId="16" fontId="0" fillId="0" borderId="1" xfId="0" applyNumberFormat="1" applyFill="1" applyBorder="1" applyAlignment="1">
      <alignment wrapText="1"/>
    </xf>
    <xf numFmtId="0" fontId="0" fillId="0" borderId="0" xfId="0" applyFill="1" applyBorder="1" applyAlignment="1">
      <alignment horizontal="center"/>
    </xf>
    <xf numFmtId="16" fontId="0" fillId="0" borderId="1" xfId="0" applyNumberFormat="1" applyFill="1" applyBorder="1" applyAlignment="1">
      <alignment horizontal="center" vertical="center"/>
    </xf>
    <xf numFmtId="16" fontId="0" fillId="0" borderId="0" xfId="0" applyNumberFormat="1" applyFill="1" applyBorder="1" applyAlignment="1">
      <alignment wrapText="1"/>
    </xf>
    <xf numFmtId="16" fontId="0" fillId="0" borderId="0" xfId="0" applyNumberFormat="1" applyFill="1" applyBorder="1" applyAlignment="1">
      <alignment horizontal="center" wrapText="1"/>
    </xf>
    <xf numFmtId="14" fontId="0" fillId="0" borderId="0" xfId="0" applyNumberFormat="1"/>
    <xf numFmtId="0" fontId="0" fillId="0" borderId="3" xfId="0" applyBorder="1" applyAlignment="1">
      <alignment horizontal="center" vertical="center"/>
    </xf>
    <xf numFmtId="0" fontId="0" fillId="0" borderId="5" xfId="0" applyBorder="1" applyAlignment="1">
      <alignment horizontal="center" vertical="center"/>
    </xf>
    <xf numFmtId="16" fontId="0" fillId="0" borderId="3" xfId="0" applyNumberFormat="1" applyBorder="1" applyAlignment="1">
      <alignment horizontal="center" vertical="center"/>
    </xf>
    <xf numFmtId="16" fontId="0" fillId="0" borderId="5" xfId="0" applyNumberFormat="1" applyBorder="1" applyAlignment="1">
      <alignment horizontal="center" vertical="center"/>
    </xf>
    <xf numFmtId="44" fontId="0" fillId="0" borderId="3" xfId="1" applyFont="1" applyBorder="1" applyAlignment="1">
      <alignment horizontal="center" vertical="center"/>
    </xf>
    <xf numFmtId="44" fontId="0" fillId="0" borderId="5" xfId="1" applyFont="1" applyBorder="1" applyAlignment="1">
      <alignment horizontal="center" vertical="center"/>
    </xf>
    <xf numFmtId="44" fontId="0" fillId="0" borderId="3" xfId="0" applyNumberFormat="1" applyBorder="1" applyAlignment="1">
      <alignment horizontal="center" vertical="center"/>
    </xf>
    <xf numFmtId="44" fontId="0" fillId="0" borderId="5" xfId="0" applyNumberFormat="1" applyBorder="1" applyAlignment="1">
      <alignment horizontal="center" vertical="center"/>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left" vertical="center" wrapText="1"/>
    </xf>
    <xf numFmtId="0" fontId="0" fillId="0" borderId="5" xfId="0" applyBorder="1" applyAlignment="1">
      <alignment horizontal="left" vertical="center" wrapText="1"/>
    </xf>
    <xf numFmtId="0" fontId="0" fillId="0" borderId="3" xfId="0" applyBorder="1" applyAlignment="1">
      <alignment horizontal="center"/>
    </xf>
    <xf numFmtId="0" fontId="0" fillId="0" borderId="5" xfId="0" applyBorder="1" applyAlignment="1">
      <alignment horizontal="center"/>
    </xf>
    <xf numFmtId="43" fontId="0" fillId="0" borderId="3" xfId="2" applyFont="1" applyBorder="1" applyAlignment="1">
      <alignment horizontal="center" vertical="center"/>
    </xf>
    <xf numFmtId="43" fontId="0" fillId="0" borderId="5" xfId="2" applyFont="1" applyBorder="1" applyAlignment="1">
      <alignment horizontal="center" vertical="center"/>
    </xf>
  </cellXfs>
  <cellStyles count="3">
    <cellStyle name="Moeda" xfId="1" builtinId="4"/>
    <cellStyle name="Normal" xfId="0" builtinId="0"/>
    <cellStyle name="Vírgula" xfId="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3"/>
  <dimension ref="A1:Y326"/>
  <sheetViews>
    <sheetView tabSelected="1" topLeftCell="P1" zoomScale="60" zoomScaleNormal="60" workbookViewId="0">
      <pane ySplit="1" topLeftCell="A298" activePane="bottomLeft" state="frozen"/>
      <selection pane="bottomLeft" activeCell="Y322" sqref="Y322"/>
    </sheetView>
  </sheetViews>
  <sheetFormatPr defaultColWidth="17.28515625" defaultRowHeight="15" x14ac:dyDescent="0.25"/>
  <cols>
    <col min="6" max="9" width="17.28515625" style="39"/>
    <col min="13" max="13" width="17.28515625" style="7"/>
    <col min="16" max="16" width="76.28515625" style="7" bestFit="1" customWidth="1"/>
    <col min="24" max="24" width="28.42578125" customWidth="1"/>
    <col min="25" max="25" width="75.140625" customWidth="1"/>
  </cols>
  <sheetData>
    <row r="1" spans="1:25" ht="30" x14ac:dyDescent="0.25">
      <c r="A1" s="1" t="s">
        <v>1</v>
      </c>
      <c r="B1" s="1" t="s">
        <v>17</v>
      </c>
      <c r="C1" s="1" t="s">
        <v>325</v>
      </c>
      <c r="D1" s="1" t="s">
        <v>2</v>
      </c>
      <c r="E1" s="1" t="s">
        <v>3</v>
      </c>
      <c r="F1" s="36" t="s">
        <v>35</v>
      </c>
      <c r="G1" s="36" t="s">
        <v>36</v>
      </c>
      <c r="H1" s="36" t="s">
        <v>13</v>
      </c>
      <c r="I1" s="36" t="s">
        <v>14</v>
      </c>
      <c r="J1" s="1" t="s">
        <v>11</v>
      </c>
      <c r="K1" s="1" t="s">
        <v>12</v>
      </c>
      <c r="L1" s="1" t="s">
        <v>15</v>
      </c>
      <c r="M1" s="1" t="s">
        <v>19</v>
      </c>
      <c r="N1" s="1" t="s">
        <v>22</v>
      </c>
      <c r="O1" s="1" t="s">
        <v>6</v>
      </c>
      <c r="P1" s="1" t="s">
        <v>7</v>
      </c>
      <c r="Q1" s="1" t="s">
        <v>16</v>
      </c>
      <c r="R1" s="1" t="s">
        <v>25</v>
      </c>
      <c r="S1" s="27" t="s">
        <v>136</v>
      </c>
      <c r="T1" s="27" t="s">
        <v>228</v>
      </c>
      <c r="U1" s="27" t="s">
        <v>230</v>
      </c>
      <c r="V1" s="27" t="s">
        <v>137</v>
      </c>
      <c r="W1" s="27" t="s">
        <v>138</v>
      </c>
      <c r="X1" s="27" t="s">
        <v>139</v>
      </c>
      <c r="Y1" s="27" t="s">
        <v>177</v>
      </c>
    </row>
    <row r="2" spans="1:25" x14ac:dyDescent="0.25">
      <c r="A2" s="40" t="s">
        <v>953</v>
      </c>
      <c r="B2" s="40" t="s">
        <v>1105</v>
      </c>
      <c r="C2" s="40" t="s">
        <v>327</v>
      </c>
      <c r="D2" s="40">
        <v>0</v>
      </c>
      <c r="E2" s="40">
        <v>0</v>
      </c>
      <c r="F2" s="37">
        <v>64</v>
      </c>
      <c r="G2" s="37">
        <v>64</v>
      </c>
      <c r="H2" s="37">
        <v>75.52</v>
      </c>
      <c r="I2" s="37">
        <v>75.52</v>
      </c>
      <c r="J2" s="46">
        <f>H2*138.99</f>
        <v>10496.524799999999</v>
      </c>
      <c r="K2" s="46">
        <f>I2*138.99</f>
        <v>10496.524799999999</v>
      </c>
      <c r="L2" s="12">
        <f>J2-K2</f>
        <v>0</v>
      </c>
      <c r="M2" s="5" t="s">
        <v>1106</v>
      </c>
      <c r="N2" s="40">
        <v>1</v>
      </c>
      <c r="O2" s="87" t="s">
        <v>1107</v>
      </c>
      <c r="P2" s="5" t="s">
        <v>94</v>
      </c>
      <c r="Q2" s="6">
        <v>42738</v>
      </c>
      <c r="R2" s="23" t="s">
        <v>26</v>
      </c>
      <c r="S2" s="2" t="s">
        <v>154</v>
      </c>
      <c r="T2" s="2" t="s">
        <v>9</v>
      </c>
      <c r="U2" s="2" t="s">
        <v>9</v>
      </c>
      <c r="V2" s="2" t="s">
        <v>9</v>
      </c>
      <c r="W2" s="2" t="s">
        <v>9</v>
      </c>
      <c r="X2" s="2" t="s">
        <v>9</v>
      </c>
      <c r="Y2" s="7" t="s">
        <v>1108</v>
      </c>
    </row>
    <row r="3" spans="1:25" ht="30" x14ac:dyDescent="0.25">
      <c r="A3" s="40" t="s">
        <v>733</v>
      </c>
      <c r="B3" s="40" t="s">
        <v>1109</v>
      </c>
      <c r="C3" s="40" t="s">
        <v>327</v>
      </c>
      <c r="D3" s="40">
        <v>0</v>
      </c>
      <c r="E3" s="40">
        <v>14</v>
      </c>
      <c r="F3" s="37">
        <v>80</v>
      </c>
      <c r="G3" s="37">
        <v>56</v>
      </c>
      <c r="H3" s="37">
        <v>94.4</v>
      </c>
      <c r="I3" s="37">
        <v>322.81</v>
      </c>
      <c r="J3" s="46">
        <f t="shared" ref="J3:J33" si="0">H3*138.99</f>
        <v>13120.656000000001</v>
      </c>
      <c r="K3" s="46">
        <f t="shared" ref="K3:K33" si="1">I3*138.99</f>
        <v>44867.361900000004</v>
      </c>
      <c r="L3" s="12">
        <f t="shared" ref="L3:L33" si="2">J3-K3</f>
        <v>-31746.705900000001</v>
      </c>
      <c r="M3" s="5" t="s">
        <v>1110</v>
      </c>
      <c r="N3" s="40">
        <v>1</v>
      </c>
      <c r="O3" s="87" t="s">
        <v>372</v>
      </c>
      <c r="P3" s="5" t="s">
        <v>1111</v>
      </c>
      <c r="Q3" s="6" t="s">
        <v>26</v>
      </c>
      <c r="R3" s="23">
        <v>42738</v>
      </c>
      <c r="S3" s="2" t="s">
        <v>154</v>
      </c>
      <c r="T3" s="2" t="s">
        <v>9</v>
      </c>
      <c r="U3" s="2" t="s">
        <v>9</v>
      </c>
      <c r="V3" s="2" t="s">
        <v>9</v>
      </c>
      <c r="W3" s="2" t="s">
        <v>9</v>
      </c>
      <c r="X3" s="2" t="s">
        <v>9</v>
      </c>
      <c r="Y3" s="7" t="s">
        <v>1112</v>
      </c>
    </row>
    <row r="4" spans="1:25" ht="30" x14ac:dyDescent="0.25">
      <c r="A4" s="40" t="s">
        <v>635</v>
      </c>
      <c r="B4" s="40" t="s">
        <v>1113</v>
      </c>
      <c r="C4" s="40" t="s">
        <v>327</v>
      </c>
      <c r="D4" s="40">
        <v>0</v>
      </c>
      <c r="E4" s="40">
        <v>0</v>
      </c>
      <c r="F4" s="37">
        <v>60</v>
      </c>
      <c r="G4" s="37">
        <v>60</v>
      </c>
      <c r="H4" s="37">
        <v>70.8</v>
      </c>
      <c r="I4" s="37">
        <v>70.8</v>
      </c>
      <c r="J4" s="46">
        <f t="shared" si="0"/>
        <v>9840.4920000000002</v>
      </c>
      <c r="K4" s="46">
        <f t="shared" si="1"/>
        <v>9840.4920000000002</v>
      </c>
      <c r="L4" s="12">
        <f t="shared" si="2"/>
        <v>0</v>
      </c>
      <c r="M4" s="5" t="s">
        <v>1106</v>
      </c>
      <c r="N4" s="40">
        <v>1</v>
      </c>
      <c r="O4" s="87" t="s">
        <v>1107</v>
      </c>
      <c r="P4" s="5" t="s">
        <v>94</v>
      </c>
      <c r="Q4" s="6">
        <v>42739</v>
      </c>
      <c r="R4" s="23" t="s">
        <v>26</v>
      </c>
      <c r="S4" s="2" t="s">
        <v>154</v>
      </c>
      <c r="T4" s="2" t="s">
        <v>9</v>
      </c>
      <c r="U4" s="2" t="s">
        <v>9</v>
      </c>
      <c r="V4" s="2" t="s">
        <v>9</v>
      </c>
      <c r="W4" s="2" t="s">
        <v>9</v>
      </c>
      <c r="X4" s="2" t="s">
        <v>9</v>
      </c>
      <c r="Y4" s="88" t="s">
        <v>1114</v>
      </c>
    </row>
    <row r="5" spans="1:25" ht="45" x14ac:dyDescent="0.25">
      <c r="A5" s="40" t="s">
        <v>733</v>
      </c>
      <c r="B5" s="40" t="s">
        <v>1115</v>
      </c>
      <c r="C5" s="40" t="s">
        <v>327</v>
      </c>
      <c r="D5" s="40">
        <v>14</v>
      </c>
      <c r="E5" s="40">
        <v>14</v>
      </c>
      <c r="F5" s="37">
        <v>56</v>
      </c>
      <c r="G5" s="37">
        <v>56</v>
      </c>
      <c r="H5" s="37">
        <v>322.81</v>
      </c>
      <c r="I5" s="37">
        <v>322.81</v>
      </c>
      <c r="J5" s="46">
        <f t="shared" si="0"/>
        <v>44867.361900000004</v>
      </c>
      <c r="K5" s="46">
        <f t="shared" si="1"/>
        <v>44867.361900000004</v>
      </c>
      <c r="L5" s="12">
        <f t="shared" si="2"/>
        <v>0</v>
      </c>
      <c r="M5" s="5" t="s">
        <v>1106</v>
      </c>
      <c r="N5" s="40">
        <v>3</v>
      </c>
      <c r="O5" s="87" t="s">
        <v>1107</v>
      </c>
      <c r="P5" s="5" t="s">
        <v>94</v>
      </c>
      <c r="Q5" s="6">
        <v>42744</v>
      </c>
      <c r="R5" s="24" t="s">
        <v>26</v>
      </c>
      <c r="S5" s="19" t="s">
        <v>170</v>
      </c>
      <c r="T5" s="2"/>
      <c r="U5" s="2"/>
      <c r="V5" s="2"/>
      <c r="W5" s="2"/>
      <c r="X5" s="2"/>
      <c r="Y5" s="63" t="s">
        <v>739</v>
      </c>
    </row>
    <row r="6" spans="1:25" x14ac:dyDescent="0.25">
      <c r="A6" s="40" t="s">
        <v>1116</v>
      </c>
      <c r="B6" s="40" t="s">
        <v>1117</v>
      </c>
      <c r="C6" s="2" t="s">
        <v>827</v>
      </c>
      <c r="D6" s="40">
        <v>0</v>
      </c>
      <c r="E6" s="40">
        <v>0</v>
      </c>
      <c r="F6" s="37">
        <v>777</v>
      </c>
      <c r="G6" s="37">
        <v>777</v>
      </c>
      <c r="H6" s="37">
        <v>909.09</v>
      </c>
      <c r="I6" s="37">
        <v>909.09</v>
      </c>
      <c r="J6" s="46">
        <f>H6*198</f>
        <v>179999.82</v>
      </c>
      <c r="K6" s="46">
        <f>I6*198</f>
        <v>179999.82</v>
      </c>
      <c r="L6" s="12">
        <f t="shared" si="2"/>
        <v>0</v>
      </c>
      <c r="M6" s="5" t="s">
        <v>1106</v>
      </c>
      <c r="N6" s="40">
        <v>1</v>
      </c>
      <c r="O6" s="87" t="s">
        <v>1107</v>
      </c>
      <c r="P6" s="5" t="s">
        <v>94</v>
      </c>
      <c r="Q6" s="6">
        <v>42744</v>
      </c>
      <c r="R6" s="24" t="s">
        <v>26</v>
      </c>
      <c r="S6" s="2" t="s">
        <v>154</v>
      </c>
      <c r="T6" s="2" t="s">
        <v>9</v>
      </c>
      <c r="U6" s="2" t="s">
        <v>9</v>
      </c>
      <c r="V6" s="2" t="s">
        <v>9</v>
      </c>
      <c r="W6" s="2" t="s">
        <v>9</v>
      </c>
      <c r="X6" s="2" t="s">
        <v>9</v>
      </c>
      <c r="Y6" s="28" t="s">
        <v>1118</v>
      </c>
    </row>
    <row r="7" spans="1:25" x14ac:dyDescent="0.25">
      <c r="A7" s="2" t="s">
        <v>1119</v>
      </c>
      <c r="B7" s="2" t="s">
        <v>1120</v>
      </c>
      <c r="C7" s="2" t="s">
        <v>827</v>
      </c>
      <c r="D7" s="2">
        <v>0</v>
      </c>
      <c r="E7" s="2">
        <v>0</v>
      </c>
      <c r="F7" s="37">
        <v>1524</v>
      </c>
      <c r="G7" s="37">
        <v>1524</v>
      </c>
      <c r="H7" s="37">
        <v>1783.08</v>
      </c>
      <c r="I7" s="37">
        <v>1783.08</v>
      </c>
      <c r="J7" s="46">
        <f>H7*198</f>
        <v>353049.83999999997</v>
      </c>
      <c r="K7" s="46">
        <f>I7*198</f>
        <v>353049.83999999997</v>
      </c>
      <c r="L7" s="12">
        <f t="shared" si="2"/>
        <v>0</v>
      </c>
      <c r="M7" s="5" t="s">
        <v>1106</v>
      </c>
      <c r="N7" s="40">
        <v>1</v>
      </c>
      <c r="O7" s="87" t="s">
        <v>1107</v>
      </c>
      <c r="P7" s="5" t="s">
        <v>94</v>
      </c>
      <c r="Q7" s="6">
        <v>42744</v>
      </c>
      <c r="R7" s="24" t="s">
        <v>26</v>
      </c>
      <c r="S7" s="2" t="s">
        <v>154</v>
      </c>
      <c r="T7" s="2" t="s">
        <v>9</v>
      </c>
      <c r="U7" s="2" t="s">
        <v>9</v>
      </c>
      <c r="V7" s="2" t="s">
        <v>9</v>
      </c>
      <c r="W7" s="2" t="s">
        <v>9</v>
      </c>
      <c r="X7" s="2" t="s">
        <v>9</v>
      </c>
      <c r="Y7" s="28" t="s">
        <v>1118</v>
      </c>
    </row>
    <row r="8" spans="1:25" x14ac:dyDescent="0.25">
      <c r="A8" s="40" t="s">
        <v>1119</v>
      </c>
      <c r="B8" s="2" t="s">
        <v>1121</v>
      </c>
      <c r="C8" s="40" t="s">
        <v>327</v>
      </c>
      <c r="D8" s="2">
        <v>21</v>
      </c>
      <c r="E8" s="2">
        <v>7</v>
      </c>
      <c r="F8" s="37">
        <v>236.1</v>
      </c>
      <c r="G8" s="37">
        <v>236.1</v>
      </c>
      <c r="H8" s="37">
        <v>761.9</v>
      </c>
      <c r="I8" s="37">
        <v>439.69</v>
      </c>
      <c r="J8" s="46">
        <f t="shared" si="0"/>
        <v>105896.481</v>
      </c>
      <c r="K8" s="46">
        <f t="shared" si="1"/>
        <v>61112.513100000004</v>
      </c>
      <c r="L8" s="12">
        <f t="shared" si="2"/>
        <v>44783.967899999996</v>
      </c>
      <c r="M8" s="5" t="s">
        <v>1110</v>
      </c>
      <c r="N8" s="2">
        <v>1</v>
      </c>
      <c r="O8" s="2" t="s">
        <v>372</v>
      </c>
      <c r="P8" s="5" t="s">
        <v>1125</v>
      </c>
      <c r="Q8" s="6" t="s">
        <v>26</v>
      </c>
      <c r="R8" s="6">
        <v>42745</v>
      </c>
      <c r="S8" s="19" t="s">
        <v>170</v>
      </c>
      <c r="T8" s="2"/>
      <c r="U8" s="2"/>
      <c r="V8" s="2"/>
      <c r="W8" s="2"/>
      <c r="X8" s="2"/>
      <c r="Y8" s="41" t="s">
        <v>1126</v>
      </c>
    </row>
    <row r="9" spans="1:25" x14ac:dyDescent="0.25">
      <c r="A9" s="2" t="s">
        <v>1122</v>
      </c>
      <c r="B9" s="2" t="s">
        <v>1123</v>
      </c>
      <c r="C9" s="40" t="s">
        <v>327</v>
      </c>
      <c r="D9" s="2">
        <v>0</v>
      </c>
      <c r="E9" s="2">
        <v>0</v>
      </c>
      <c r="F9" s="37">
        <v>139.5</v>
      </c>
      <c r="G9" s="37">
        <v>139.5</v>
      </c>
      <c r="H9" s="37">
        <v>164.61</v>
      </c>
      <c r="I9" s="37">
        <v>164.61</v>
      </c>
      <c r="J9" s="46">
        <f t="shared" si="0"/>
        <v>22879.143900000003</v>
      </c>
      <c r="K9" s="46">
        <f t="shared" si="1"/>
        <v>22879.143900000003</v>
      </c>
      <c r="L9" s="12">
        <f t="shared" si="2"/>
        <v>0</v>
      </c>
      <c r="M9" s="5" t="s">
        <v>1106</v>
      </c>
      <c r="N9" s="2">
        <v>1</v>
      </c>
      <c r="O9" s="2" t="s">
        <v>1107</v>
      </c>
      <c r="P9" s="5" t="s">
        <v>94</v>
      </c>
      <c r="Q9" s="6">
        <v>42745</v>
      </c>
      <c r="R9" s="23" t="s">
        <v>26</v>
      </c>
      <c r="S9" s="2" t="s">
        <v>154</v>
      </c>
      <c r="T9" s="2" t="s">
        <v>9</v>
      </c>
      <c r="U9" s="2" t="s">
        <v>9</v>
      </c>
      <c r="V9" s="2" t="s">
        <v>9</v>
      </c>
      <c r="W9" s="2" t="s">
        <v>9</v>
      </c>
      <c r="X9" s="2" t="s">
        <v>9</v>
      </c>
      <c r="Y9" s="43" t="s">
        <v>1124</v>
      </c>
    </row>
    <row r="10" spans="1:25" x14ac:dyDescent="0.25">
      <c r="A10" s="2" t="s">
        <v>1119</v>
      </c>
      <c r="B10" s="2" t="s">
        <v>1127</v>
      </c>
      <c r="C10" s="40" t="s">
        <v>327</v>
      </c>
      <c r="D10" s="2">
        <v>21</v>
      </c>
      <c r="E10" s="2">
        <v>21</v>
      </c>
      <c r="F10" s="37">
        <v>236.1</v>
      </c>
      <c r="G10" s="37">
        <v>236.1</v>
      </c>
      <c r="H10" s="37">
        <v>761.9</v>
      </c>
      <c r="I10" s="37">
        <v>761.9</v>
      </c>
      <c r="J10" s="46">
        <f t="shared" si="0"/>
        <v>105896.481</v>
      </c>
      <c r="K10" s="46">
        <f t="shared" si="1"/>
        <v>105896.481</v>
      </c>
      <c r="L10" s="12">
        <f t="shared" si="2"/>
        <v>0</v>
      </c>
      <c r="M10" s="5" t="s">
        <v>1106</v>
      </c>
      <c r="N10" s="2">
        <v>2</v>
      </c>
      <c r="O10" s="2" t="s">
        <v>1107</v>
      </c>
      <c r="P10" s="5" t="s">
        <v>94</v>
      </c>
      <c r="Q10" s="6">
        <v>42746</v>
      </c>
      <c r="R10" s="24" t="s">
        <v>26</v>
      </c>
      <c r="S10" s="19" t="s">
        <v>170</v>
      </c>
      <c r="T10" s="2"/>
      <c r="U10" s="2"/>
      <c r="V10" s="2"/>
      <c r="W10" s="5"/>
      <c r="X10" s="5"/>
      <c r="Y10" s="28" t="s">
        <v>1126</v>
      </c>
    </row>
    <row r="11" spans="1:25" x14ac:dyDescent="0.25">
      <c r="A11" s="40" t="s">
        <v>1077</v>
      </c>
      <c r="B11" s="2" t="s">
        <v>1078</v>
      </c>
      <c r="C11" s="40" t="s">
        <v>327</v>
      </c>
      <c r="D11" s="2">
        <v>11</v>
      </c>
      <c r="E11" s="2">
        <v>11</v>
      </c>
      <c r="F11" s="37">
        <v>0</v>
      </c>
      <c r="G11" s="37">
        <v>0</v>
      </c>
      <c r="H11" s="37">
        <v>253.16</v>
      </c>
      <c r="I11" s="37">
        <v>253.16</v>
      </c>
      <c r="J11" s="46">
        <f t="shared" si="0"/>
        <v>35186.708400000003</v>
      </c>
      <c r="K11" s="46">
        <f t="shared" si="1"/>
        <v>35186.708400000003</v>
      </c>
      <c r="L11" s="12">
        <f t="shared" si="2"/>
        <v>0</v>
      </c>
      <c r="M11" s="5" t="s">
        <v>1106</v>
      </c>
      <c r="N11" s="40">
        <v>1</v>
      </c>
      <c r="O11" s="87" t="s">
        <v>1107</v>
      </c>
      <c r="P11" s="5" t="s">
        <v>94</v>
      </c>
      <c r="Q11" s="6">
        <v>42746</v>
      </c>
      <c r="R11" s="24" t="s">
        <v>26</v>
      </c>
      <c r="S11" s="19" t="s">
        <v>170</v>
      </c>
      <c r="T11" s="2"/>
      <c r="U11" s="2"/>
      <c r="V11" s="2"/>
      <c r="W11" s="5"/>
      <c r="X11" s="5"/>
      <c r="Y11" s="28" t="s">
        <v>1126</v>
      </c>
    </row>
    <row r="12" spans="1:25" x14ac:dyDescent="0.25">
      <c r="A12" s="40" t="s">
        <v>1128</v>
      </c>
      <c r="B12" s="40" t="s">
        <v>1129</v>
      </c>
      <c r="C12" s="40" t="s">
        <v>327</v>
      </c>
      <c r="D12" s="40">
        <v>0</v>
      </c>
      <c r="E12" s="2">
        <v>0</v>
      </c>
      <c r="F12" s="37">
        <v>172.88</v>
      </c>
      <c r="G12" s="37">
        <v>172.88</v>
      </c>
      <c r="H12" s="37">
        <v>204</v>
      </c>
      <c r="I12" s="37">
        <v>204</v>
      </c>
      <c r="J12" s="46">
        <f t="shared" si="0"/>
        <v>28353.960000000003</v>
      </c>
      <c r="K12" s="46">
        <f t="shared" si="1"/>
        <v>28353.960000000003</v>
      </c>
      <c r="L12" s="12">
        <f t="shared" si="2"/>
        <v>0</v>
      </c>
      <c r="M12" s="5" t="s">
        <v>1106</v>
      </c>
      <c r="N12" s="2">
        <v>1</v>
      </c>
      <c r="O12" s="87" t="s">
        <v>1107</v>
      </c>
      <c r="P12" s="5" t="s">
        <v>94</v>
      </c>
      <c r="Q12" s="6">
        <v>42753</v>
      </c>
      <c r="R12" s="95" t="s">
        <v>26</v>
      </c>
      <c r="S12" s="2" t="s">
        <v>154</v>
      </c>
      <c r="T12" s="2" t="s">
        <v>9</v>
      </c>
      <c r="U12" s="2" t="s">
        <v>9</v>
      </c>
      <c r="V12" s="2" t="s">
        <v>9</v>
      </c>
      <c r="W12" s="2" t="s">
        <v>9</v>
      </c>
      <c r="X12" s="2" t="s">
        <v>9</v>
      </c>
      <c r="Y12" s="31" t="s">
        <v>1130</v>
      </c>
    </row>
    <row r="13" spans="1:25" x14ac:dyDescent="0.25">
      <c r="A13" s="2" t="s">
        <v>1131</v>
      </c>
      <c r="B13" s="2" t="s">
        <v>1132</v>
      </c>
      <c r="C13" s="40" t="s">
        <v>327</v>
      </c>
      <c r="D13" s="2">
        <v>0</v>
      </c>
      <c r="E13" s="2">
        <v>0</v>
      </c>
      <c r="F13" s="37">
        <v>661.6</v>
      </c>
      <c r="G13" s="37">
        <v>661.6</v>
      </c>
      <c r="H13" s="37">
        <v>780.69</v>
      </c>
      <c r="I13" s="37">
        <v>780.69</v>
      </c>
      <c r="J13" s="46">
        <f t="shared" si="0"/>
        <v>108508.10310000001</v>
      </c>
      <c r="K13" s="46">
        <f t="shared" si="1"/>
        <v>108508.10310000001</v>
      </c>
      <c r="L13" s="12">
        <f t="shared" si="2"/>
        <v>0</v>
      </c>
      <c r="M13" s="5" t="s">
        <v>1106</v>
      </c>
      <c r="N13" s="2">
        <v>1</v>
      </c>
      <c r="O13" s="2" t="s">
        <v>1107</v>
      </c>
      <c r="P13" s="5" t="s">
        <v>94</v>
      </c>
      <c r="Q13" s="6">
        <v>42758</v>
      </c>
      <c r="R13" s="3" t="s">
        <v>26</v>
      </c>
      <c r="S13" s="2" t="s">
        <v>154</v>
      </c>
      <c r="T13" s="2" t="s">
        <v>9</v>
      </c>
      <c r="U13" s="2" t="s">
        <v>9</v>
      </c>
      <c r="V13" s="2" t="s">
        <v>9</v>
      </c>
      <c r="W13" s="2" t="s">
        <v>9</v>
      </c>
      <c r="X13" s="2" t="s">
        <v>9</v>
      </c>
      <c r="Y13" s="78" t="s">
        <v>1133</v>
      </c>
    </row>
    <row r="14" spans="1:25" x14ac:dyDescent="0.25">
      <c r="A14" s="2" t="s">
        <v>953</v>
      </c>
      <c r="B14" s="2" t="s">
        <v>1134</v>
      </c>
      <c r="C14" s="2" t="s">
        <v>327</v>
      </c>
      <c r="D14" s="2">
        <v>0</v>
      </c>
      <c r="E14" s="2">
        <v>0</v>
      </c>
      <c r="F14" s="37">
        <v>152</v>
      </c>
      <c r="G14" s="37">
        <v>152</v>
      </c>
      <c r="H14" s="37">
        <v>179.36</v>
      </c>
      <c r="I14" s="37">
        <v>179.36</v>
      </c>
      <c r="J14" s="46">
        <f t="shared" si="0"/>
        <v>24929.246400000004</v>
      </c>
      <c r="K14" s="46">
        <f t="shared" si="1"/>
        <v>24929.246400000004</v>
      </c>
      <c r="L14" s="12">
        <f t="shared" si="2"/>
        <v>0</v>
      </c>
      <c r="M14" s="5" t="s">
        <v>1106</v>
      </c>
      <c r="N14" s="2">
        <v>1</v>
      </c>
      <c r="O14" s="2" t="s">
        <v>1107</v>
      </c>
      <c r="P14" s="5" t="s">
        <v>94</v>
      </c>
      <c r="Q14" s="6">
        <v>42759</v>
      </c>
      <c r="R14" s="3" t="s">
        <v>26</v>
      </c>
      <c r="S14" s="2" t="s">
        <v>154</v>
      </c>
      <c r="T14" s="2" t="s">
        <v>9</v>
      </c>
      <c r="U14" s="2" t="s">
        <v>9</v>
      </c>
      <c r="V14" s="2" t="s">
        <v>9</v>
      </c>
      <c r="W14" s="2" t="s">
        <v>9</v>
      </c>
      <c r="X14" s="2" t="s">
        <v>9</v>
      </c>
      <c r="Y14" s="105" t="s">
        <v>583</v>
      </c>
    </row>
    <row r="15" spans="1:25" x14ac:dyDescent="0.25">
      <c r="A15" s="40" t="s">
        <v>1135</v>
      </c>
      <c r="B15" s="2" t="s">
        <v>1136</v>
      </c>
      <c r="C15" s="2" t="s">
        <v>827</v>
      </c>
      <c r="D15" s="12" t="s">
        <v>1141</v>
      </c>
      <c r="E15" s="12" t="s">
        <v>1141</v>
      </c>
      <c r="F15" s="12" t="s">
        <v>1141</v>
      </c>
      <c r="G15" s="12" t="s">
        <v>1141</v>
      </c>
      <c r="H15" s="12" t="s">
        <v>1141</v>
      </c>
      <c r="I15" s="12" t="s">
        <v>1141</v>
      </c>
      <c r="J15" s="12" t="s">
        <v>1141</v>
      </c>
      <c r="K15" s="12" t="s">
        <v>1141</v>
      </c>
      <c r="L15" s="12" t="s">
        <v>1141</v>
      </c>
      <c r="M15" s="5" t="s">
        <v>1106</v>
      </c>
      <c r="N15" s="2">
        <v>1</v>
      </c>
      <c r="O15" s="12" t="s">
        <v>1141</v>
      </c>
      <c r="P15" s="5" t="s">
        <v>1142</v>
      </c>
      <c r="Q15" s="6">
        <v>42759</v>
      </c>
      <c r="R15" s="3" t="s">
        <v>26</v>
      </c>
      <c r="S15" s="2" t="s">
        <v>154</v>
      </c>
      <c r="T15" s="2" t="s">
        <v>9</v>
      </c>
      <c r="U15" s="2" t="s">
        <v>9</v>
      </c>
      <c r="V15" s="2" t="s">
        <v>9</v>
      </c>
      <c r="W15" s="2" t="s">
        <v>9</v>
      </c>
      <c r="X15" s="2" t="s">
        <v>9</v>
      </c>
      <c r="Y15" s="5" t="s">
        <v>1142</v>
      </c>
    </row>
    <row r="16" spans="1:25" ht="45" x14ac:dyDescent="0.25">
      <c r="A16" s="2" t="s">
        <v>1137</v>
      </c>
      <c r="B16" s="2" t="s">
        <v>1138</v>
      </c>
      <c r="C16" s="2" t="s">
        <v>327</v>
      </c>
      <c r="D16" s="2">
        <v>14</v>
      </c>
      <c r="E16" s="2">
        <v>14</v>
      </c>
      <c r="F16" s="37">
        <v>375.69</v>
      </c>
      <c r="G16" s="37">
        <v>375.69</v>
      </c>
      <c r="H16" s="37">
        <v>765.53</v>
      </c>
      <c r="I16" s="37">
        <v>765.53</v>
      </c>
      <c r="J16" s="46">
        <f t="shared" si="0"/>
        <v>106401.0147</v>
      </c>
      <c r="K16" s="46">
        <f t="shared" si="1"/>
        <v>106401.0147</v>
      </c>
      <c r="L16" s="12">
        <f t="shared" si="2"/>
        <v>0</v>
      </c>
      <c r="M16" s="5" t="s">
        <v>1106</v>
      </c>
      <c r="N16" s="2">
        <v>1</v>
      </c>
      <c r="O16" s="2" t="s">
        <v>1107</v>
      </c>
      <c r="P16" s="5" t="s">
        <v>94</v>
      </c>
      <c r="Q16" s="6">
        <v>42760</v>
      </c>
      <c r="R16" s="24" t="s">
        <v>26</v>
      </c>
      <c r="S16" s="19" t="s">
        <v>170</v>
      </c>
      <c r="T16" s="2"/>
      <c r="U16" s="2"/>
      <c r="V16" s="2"/>
      <c r="W16" s="2"/>
      <c r="X16" s="2"/>
      <c r="Y16" s="88" t="s">
        <v>1140</v>
      </c>
    </row>
    <row r="17" spans="1:25" ht="30" x14ac:dyDescent="0.25">
      <c r="A17" s="40" t="s">
        <v>760</v>
      </c>
      <c r="B17" s="2" t="s">
        <v>1139</v>
      </c>
      <c r="C17" s="2" t="s">
        <v>327</v>
      </c>
      <c r="D17" s="2">
        <v>0</v>
      </c>
      <c r="E17" s="2">
        <v>0</v>
      </c>
      <c r="F17" s="37">
        <v>216</v>
      </c>
      <c r="G17" s="37">
        <v>216</v>
      </c>
      <c r="H17" s="37">
        <v>254.88</v>
      </c>
      <c r="I17" s="37">
        <v>254.88</v>
      </c>
      <c r="J17" s="46">
        <f t="shared" si="0"/>
        <v>35425.771200000003</v>
      </c>
      <c r="K17" s="46">
        <f t="shared" si="1"/>
        <v>35425.771200000003</v>
      </c>
      <c r="L17" s="12">
        <f t="shared" si="2"/>
        <v>0</v>
      </c>
      <c r="M17" s="5" t="s">
        <v>1149</v>
      </c>
      <c r="N17" s="40">
        <v>1</v>
      </c>
      <c r="O17" s="87" t="s">
        <v>372</v>
      </c>
      <c r="P17" s="5" t="s">
        <v>1150</v>
      </c>
      <c r="Q17" s="6" t="s">
        <v>26</v>
      </c>
      <c r="R17" s="6">
        <v>42761</v>
      </c>
      <c r="S17" s="2" t="s">
        <v>154</v>
      </c>
      <c r="T17" s="2" t="s">
        <v>9</v>
      </c>
      <c r="U17" s="2" t="s">
        <v>9</v>
      </c>
      <c r="V17" s="2" t="s">
        <v>9</v>
      </c>
      <c r="W17" s="2" t="s">
        <v>9</v>
      </c>
      <c r="X17" s="2" t="s">
        <v>9</v>
      </c>
      <c r="Y17" s="105" t="s">
        <v>583</v>
      </c>
    </row>
    <row r="18" spans="1:25" x14ac:dyDescent="0.25">
      <c r="A18" s="40" t="s">
        <v>760</v>
      </c>
      <c r="B18" s="2" t="s">
        <v>1143</v>
      </c>
      <c r="C18" s="2" t="s">
        <v>827</v>
      </c>
      <c r="D18" s="2">
        <v>0</v>
      </c>
      <c r="E18" s="2">
        <v>0</v>
      </c>
      <c r="F18" s="37">
        <v>80</v>
      </c>
      <c r="G18" s="37">
        <v>80</v>
      </c>
      <c r="H18" s="37">
        <v>93.6</v>
      </c>
      <c r="I18" s="37">
        <v>93.6</v>
      </c>
      <c r="J18" s="46">
        <f>H18*198</f>
        <v>18532.8</v>
      </c>
      <c r="K18" s="46">
        <f>I18*198</f>
        <v>18532.8</v>
      </c>
      <c r="L18" s="12">
        <f t="shared" si="2"/>
        <v>0</v>
      </c>
      <c r="M18" s="5" t="s">
        <v>1106</v>
      </c>
      <c r="N18" s="2">
        <v>1</v>
      </c>
      <c r="O18" s="5" t="s">
        <v>1107</v>
      </c>
      <c r="P18" s="5" t="s">
        <v>94</v>
      </c>
      <c r="Q18" s="6">
        <v>42760</v>
      </c>
      <c r="R18" s="3" t="s">
        <v>26</v>
      </c>
      <c r="S18" s="2" t="s">
        <v>154</v>
      </c>
      <c r="T18" s="2" t="s">
        <v>9</v>
      </c>
      <c r="U18" s="2" t="s">
        <v>9</v>
      </c>
      <c r="V18" s="2" t="s">
        <v>9</v>
      </c>
      <c r="W18" s="2" t="s">
        <v>9</v>
      </c>
      <c r="X18" s="2" t="s">
        <v>9</v>
      </c>
      <c r="Y18" s="105" t="s">
        <v>1144</v>
      </c>
    </row>
    <row r="19" spans="1:25" x14ac:dyDescent="0.25">
      <c r="A19" s="2" t="s">
        <v>1135</v>
      </c>
      <c r="B19" s="2" t="s">
        <v>1145</v>
      </c>
      <c r="C19" s="2" t="s">
        <v>827</v>
      </c>
      <c r="D19" s="12" t="s">
        <v>1141</v>
      </c>
      <c r="E19" s="12" t="s">
        <v>1141</v>
      </c>
      <c r="F19" s="12" t="s">
        <v>1141</v>
      </c>
      <c r="G19" s="12" t="s">
        <v>1141</v>
      </c>
      <c r="H19" s="12" t="s">
        <v>1141</v>
      </c>
      <c r="I19" s="12" t="s">
        <v>1141</v>
      </c>
      <c r="J19" s="12" t="s">
        <v>1141</v>
      </c>
      <c r="K19" s="12" t="s">
        <v>1141</v>
      </c>
      <c r="L19" s="12" t="s">
        <v>1141</v>
      </c>
      <c r="M19" s="5" t="s">
        <v>1106</v>
      </c>
      <c r="N19" s="2">
        <v>1</v>
      </c>
      <c r="O19" s="12" t="s">
        <v>1141</v>
      </c>
      <c r="P19" s="5" t="s">
        <v>1142</v>
      </c>
      <c r="Q19" s="6">
        <v>42761</v>
      </c>
      <c r="R19" s="24" t="s">
        <v>26</v>
      </c>
      <c r="S19" s="2" t="s">
        <v>154</v>
      </c>
      <c r="T19" s="2" t="s">
        <v>9</v>
      </c>
      <c r="U19" s="2" t="s">
        <v>9</v>
      </c>
      <c r="V19" s="2" t="s">
        <v>9</v>
      </c>
      <c r="W19" s="2" t="s">
        <v>9</v>
      </c>
      <c r="X19" s="2" t="s">
        <v>9</v>
      </c>
      <c r="Y19" s="5" t="s">
        <v>1142</v>
      </c>
    </row>
    <row r="20" spans="1:25" x14ac:dyDescent="0.25">
      <c r="A20" s="2" t="s">
        <v>1146</v>
      </c>
      <c r="B20" s="2" t="s">
        <v>1147</v>
      </c>
      <c r="C20" s="2" t="s">
        <v>327</v>
      </c>
      <c r="D20" s="2">
        <v>0</v>
      </c>
      <c r="E20" s="2">
        <v>0</v>
      </c>
      <c r="F20" s="37">
        <v>685.2</v>
      </c>
      <c r="G20" s="37">
        <v>685.2</v>
      </c>
      <c r="H20" s="37">
        <v>808.54</v>
      </c>
      <c r="I20" s="37">
        <v>808.54</v>
      </c>
      <c r="J20" s="46">
        <f t="shared" si="0"/>
        <v>112378.9746</v>
      </c>
      <c r="K20" s="46">
        <f t="shared" si="1"/>
        <v>112378.9746</v>
      </c>
      <c r="L20" s="12">
        <f t="shared" si="2"/>
        <v>0</v>
      </c>
      <c r="M20" s="5" t="s">
        <v>1106</v>
      </c>
      <c r="N20" s="2">
        <v>1</v>
      </c>
      <c r="O20" s="2" t="s">
        <v>1107</v>
      </c>
      <c r="P20" s="5" t="s">
        <v>94</v>
      </c>
      <c r="Q20" s="6">
        <v>42761</v>
      </c>
      <c r="R20" s="24" t="s">
        <v>26</v>
      </c>
      <c r="S20" s="2" t="s">
        <v>154</v>
      </c>
      <c r="T20" s="2" t="s">
        <v>9</v>
      </c>
      <c r="U20" s="2" t="s">
        <v>9</v>
      </c>
      <c r="V20" s="2" t="s">
        <v>9</v>
      </c>
      <c r="W20" s="2" t="s">
        <v>9</v>
      </c>
      <c r="X20" s="2" t="s">
        <v>9</v>
      </c>
      <c r="Y20" s="7" t="s">
        <v>1148</v>
      </c>
    </row>
    <row r="21" spans="1:25" x14ac:dyDescent="0.25">
      <c r="A21" s="40" t="s">
        <v>760</v>
      </c>
      <c r="B21" s="2" t="s">
        <v>1151</v>
      </c>
      <c r="C21" s="2" t="s">
        <v>327</v>
      </c>
      <c r="D21" s="2">
        <v>0</v>
      </c>
      <c r="E21" s="2">
        <v>0</v>
      </c>
      <c r="F21" s="37">
        <v>40</v>
      </c>
      <c r="G21" s="37">
        <v>40</v>
      </c>
      <c r="H21" s="37">
        <v>47.2</v>
      </c>
      <c r="I21" s="37">
        <v>47.2</v>
      </c>
      <c r="J21" s="46">
        <f t="shared" si="0"/>
        <v>6560.3280000000004</v>
      </c>
      <c r="K21" s="46">
        <f t="shared" si="1"/>
        <v>6560.3280000000004</v>
      </c>
      <c r="L21" s="12">
        <f t="shared" si="2"/>
        <v>0</v>
      </c>
      <c r="M21" s="5" t="s">
        <v>1106</v>
      </c>
      <c r="N21" s="40">
        <v>2</v>
      </c>
      <c r="O21" s="87" t="s">
        <v>1107</v>
      </c>
      <c r="P21" s="5" t="s">
        <v>94</v>
      </c>
      <c r="Q21" s="6">
        <v>42761</v>
      </c>
      <c r="R21" s="100" t="s">
        <v>26</v>
      </c>
      <c r="S21" s="2" t="s">
        <v>154</v>
      </c>
      <c r="T21" s="2" t="s">
        <v>9</v>
      </c>
      <c r="U21" s="2" t="s">
        <v>9</v>
      </c>
      <c r="V21" s="2" t="s">
        <v>9</v>
      </c>
      <c r="W21" s="2" t="s">
        <v>9</v>
      </c>
      <c r="X21" s="2" t="s">
        <v>9</v>
      </c>
      <c r="Y21" s="105" t="s">
        <v>583</v>
      </c>
    </row>
    <row r="22" spans="1:25" x14ac:dyDescent="0.25">
      <c r="A22" s="40" t="s">
        <v>1152</v>
      </c>
      <c r="B22" s="40" t="s">
        <v>1153</v>
      </c>
      <c r="C22" s="2" t="s">
        <v>327</v>
      </c>
      <c r="D22" s="40">
        <v>0</v>
      </c>
      <c r="E22" s="2">
        <v>0</v>
      </c>
      <c r="F22" s="37">
        <v>2921.6</v>
      </c>
      <c r="G22" s="37">
        <v>2921.6</v>
      </c>
      <c r="H22" s="37">
        <v>3447.49</v>
      </c>
      <c r="I22" s="37">
        <v>3447.49</v>
      </c>
      <c r="J22" s="46">
        <f t="shared" si="0"/>
        <v>479166.63510000001</v>
      </c>
      <c r="K22" s="46">
        <f t="shared" si="1"/>
        <v>479166.63510000001</v>
      </c>
      <c r="L22" s="12">
        <f t="shared" si="2"/>
        <v>0</v>
      </c>
      <c r="M22" s="5" t="s">
        <v>1106</v>
      </c>
      <c r="N22" s="40">
        <v>1</v>
      </c>
      <c r="O22" s="87" t="s">
        <v>1107</v>
      </c>
      <c r="P22" s="5" t="s">
        <v>94</v>
      </c>
      <c r="Q22" s="6">
        <v>42762</v>
      </c>
      <c r="R22" s="100" t="s">
        <v>26</v>
      </c>
      <c r="S22" s="2" t="s">
        <v>154</v>
      </c>
      <c r="T22" s="2" t="s">
        <v>9</v>
      </c>
      <c r="U22" s="2" t="s">
        <v>9</v>
      </c>
      <c r="V22" s="2" t="s">
        <v>9</v>
      </c>
      <c r="W22" s="2" t="s">
        <v>9</v>
      </c>
      <c r="X22" s="2" t="s">
        <v>9</v>
      </c>
      <c r="Y22" s="71" t="s">
        <v>1154</v>
      </c>
    </row>
    <row r="23" spans="1:25" x14ac:dyDescent="0.25">
      <c r="A23" s="40" t="s">
        <v>974</v>
      </c>
      <c r="B23" s="2" t="s">
        <v>1155</v>
      </c>
      <c r="C23" s="2" t="s">
        <v>1156</v>
      </c>
      <c r="D23" s="12" t="s">
        <v>1141</v>
      </c>
      <c r="E23" s="12" t="s">
        <v>1141</v>
      </c>
      <c r="F23" s="12" t="s">
        <v>1141</v>
      </c>
      <c r="G23" s="12" t="s">
        <v>1141</v>
      </c>
      <c r="H23" s="12" t="s">
        <v>1141</v>
      </c>
      <c r="I23" s="12" t="s">
        <v>1141</v>
      </c>
      <c r="J23" s="12" t="s">
        <v>1141</v>
      </c>
      <c r="K23" s="12" t="s">
        <v>1141</v>
      </c>
      <c r="L23" s="12" t="s">
        <v>1141</v>
      </c>
      <c r="M23" s="5"/>
      <c r="N23" s="40"/>
      <c r="O23" s="87"/>
      <c r="P23" s="5"/>
      <c r="Q23" s="6"/>
      <c r="R23" s="24"/>
      <c r="S23" s="19"/>
      <c r="T23" s="2"/>
      <c r="U23" s="2"/>
      <c r="V23" s="2"/>
      <c r="W23" s="2"/>
      <c r="X23" s="2"/>
      <c r="Y23" s="49"/>
    </row>
    <row r="24" spans="1:25" x14ac:dyDescent="0.25">
      <c r="A24" s="40" t="s">
        <v>1067</v>
      </c>
      <c r="B24" s="2" t="s">
        <v>1157</v>
      </c>
      <c r="C24" s="2" t="s">
        <v>327</v>
      </c>
      <c r="D24" s="2">
        <v>0</v>
      </c>
      <c r="E24" s="2">
        <v>0</v>
      </c>
      <c r="F24" s="37">
        <v>10</v>
      </c>
      <c r="G24" s="37">
        <v>10</v>
      </c>
      <c r="H24" s="37">
        <v>11.8</v>
      </c>
      <c r="I24" s="37">
        <v>11.8</v>
      </c>
      <c r="J24" s="46">
        <f t="shared" si="0"/>
        <v>1640.0820000000001</v>
      </c>
      <c r="K24" s="46">
        <f t="shared" si="1"/>
        <v>1640.0820000000001</v>
      </c>
      <c r="L24" s="12">
        <f t="shared" si="2"/>
        <v>0</v>
      </c>
      <c r="M24" s="5" t="s">
        <v>1106</v>
      </c>
      <c r="N24" s="40">
        <v>1</v>
      </c>
      <c r="O24" s="87" t="s">
        <v>1107</v>
      </c>
      <c r="P24" s="5" t="s">
        <v>94</v>
      </c>
      <c r="Q24" s="6">
        <v>42766</v>
      </c>
      <c r="R24" s="100" t="s">
        <v>26</v>
      </c>
      <c r="S24" s="2" t="s">
        <v>154</v>
      </c>
      <c r="T24" s="2" t="s">
        <v>9</v>
      </c>
      <c r="U24" s="2" t="s">
        <v>9</v>
      </c>
      <c r="V24" s="2" t="s">
        <v>9</v>
      </c>
      <c r="W24" s="2" t="s">
        <v>9</v>
      </c>
      <c r="X24" s="2" t="s">
        <v>9</v>
      </c>
      <c r="Y24" s="41" t="s">
        <v>1158</v>
      </c>
    </row>
    <row r="25" spans="1:25" ht="90" x14ac:dyDescent="0.25">
      <c r="A25" s="40" t="s">
        <v>949</v>
      </c>
      <c r="B25" s="2" t="s">
        <v>1159</v>
      </c>
      <c r="C25" s="2" t="s">
        <v>327</v>
      </c>
      <c r="D25" s="2">
        <v>0</v>
      </c>
      <c r="E25" s="2">
        <v>0</v>
      </c>
      <c r="F25" s="37">
        <v>40</v>
      </c>
      <c r="G25" s="37">
        <v>66</v>
      </c>
      <c r="H25" s="37">
        <v>47.2</v>
      </c>
      <c r="I25" s="37">
        <v>77.88</v>
      </c>
      <c r="J25" s="46">
        <f t="shared" si="0"/>
        <v>6560.3280000000004</v>
      </c>
      <c r="K25" s="46">
        <f t="shared" si="1"/>
        <v>10824.5412</v>
      </c>
      <c r="L25" s="12">
        <f t="shared" si="2"/>
        <v>-4264.2131999999992</v>
      </c>
      <c r="M25" s="5" t="s">
        <v>1110</v>
      </c>
      <c r="N25" s="2">
        <v>1</v>
      </c>
      <c r="O25" s="5" t="s">
        <v>901</v>
      </c>
      <c r="P25" s="5" t="s">
        <v>1160</v>
      </c>
      <c r="Q25" s="87" t="s">
        <v>26</v>
      </c>
      <c r="R25" s="93">
        <v>42766</v>
      </c>
      <c r="S25" s="2" t="s">
        <v>154</v>
      </c>
      <c r="T25" s="2" t="s">
        <v>9</v>
      </c>
      <c r="U25" s="2" t="s">
        <v>9</v>
      </c>
      <c r="V25" s="2" t="s">
        <v>9</v>
      </c>
      <c r="W25" s="2" t="s">
        <v>9</v>
      </c>
      <c r="X25" s="2" t="s">
        <v>9</v>
      </c>
      <c r="Y25" s="7" t="s">
        <v>1161</v>
      </c>
    </row>
    <row r="26" spans="1:25" ht="165" x14ac:dyDescent="0.25">
      <c r="A26" s="110" t="s">
        <v>1041</v>
      </c>
      <c r="B26" t="s">
        <v>1042</v>
      </c>
      <c r="C26" s="31" t="s">
        <v>327</v>
      </c>
      <c r="D26" s="31">
        <v>4</v>
      </c>
      <c r="E26" s="31">
        <v>4</v>
      </c>
      <c r="F26" s="39">
        <v>6</v>
      </c>
      <c r="G26" s="39">
        <v>6</v>
      </c>
      <c r="H26" s="39">
        <v>99.14</v>
      </c>
      <c r="I26" s="39">
        <v>99.14</v>
      </c>
      <c r="J26" s="54">
        <f t="shared" si="0"/>
        <v>13779.4686</v>
      </c>
      <c r="K26" s="54">
        <f t="shared" si="1"/>
        <v>13779.4686</v>
      </c>
      <c r="L26" s="76">
        <f t="shared" si="2"/>
        <v>0</v>
      </c>
      <c r="M26" s="7" t="s">
        <v>1106</v>
      </c>
      <c r="N26" s="31">
        <v>1</v>
      </c>
      <c r="O26" s="28" t="s">
        <v>1107</v>
      </c>
      <c r="P26" s="5" t="s">
        <v>94</v>
      </c>
      <c r="Q26" s="65">
        <v>42767</v>
      </c>
      <c r="R26" s="64" t="s">
        <v>26</v>
      </c>
      <c r="S26" s="31" t="s">
        <v>1162</v>
      </c>
      <c r="T26" s="31" t="s">
        <v>229</v>
      </c>
      <c r="U26" s="31" t="s">
        <v>428</v>
      </c>
      <c r="V26">
        <v>4</v>
      </c>
      <c r="W26" s="7" t="s">
        <v>1163</v>
      </c>
      <c r="X26" s="7" t="s">
        <v>1164</v>
      </c>
      <c r="Y26" s="7" t="s">
        <v>1165</v>
      </c>
    </row>
    <row r="27" spans="1:25" x14ac:dyDescent="0.25">
      <c r="A27" s="40" t="s">
        <v>949</v>
      </c>
      <c r="B27" s="2" t="s">
        <v>1166</v>
      </c>
      <c r="C27" s="31" t="s">
        <v>327</v>
      </c>
      <c r="D27" s="2">
        <v>0</v>
      </c>
      <c r="E27" s="2">
        <v>0</v>
      </c>
      <c r="F27" s="37">
        <v>40</v>
      </c>
      <c r="G27" s="37">
        <v>40</v>
      </c>
      <c r="H27" s="37">
        <v>47.2</v>
      </c>
      <c r="I27" s="37">
        <v>47.2</v>
      </c>
      <c r="J27" s="46">
        <f t="shared" si="0"/>
        <v>6560.3280000000004</v>
      </c>
      <c r="K27" s="46">
        <f t="shared" si="1"/>
        <v>6560.3280000000004</v>
      </c>
      <c r="L27" s="12">
        <f t="shared" si="2"/>
        <v>0</v>
      </c>
      <c r="M27" s="5" t="s">
        <v>1106</v>
      </c>
      <c r="N27" s="2">
        <v>2</v>
      </c>
      <c r="O27" s="28" t="s">
        <v>1107</v>
      </c>
      <c r="P27" s="5" t="s">
        <v>94</v>
      </c>
      <c r="Q27" s="65">
        <v>42767</v>
      </c>
      <c r="R27" s="64" t="s">
        <v>26</v>
      </c>
      <c r="S27" s="2" t="s">
        <v>154</v>
      </c>
      <c r="T27" s="2" t="s">
        <v>9</v>
      </c>
      <c r="U27" s="2" t="s">
        <v>9</v>
      </c>
      <c r="V27" s="2" t="s">
        <v>9</v>
      </c>
      <c r="W27" s="2" t="s">
        <v>9</v>
      </c>
      <c r="X27" s="2" t="s">
        <v>9</v>
      </c>
      <c r="Y27" s="7" t="s">
        <v>1167</v>
      </c>
    </row>
    <row r="28" spans="1:25" ht="30" x14ac:dyDescent="0.25">
      <c r="A28" s="2" t="s">
        <v>1131</v>
      </c>
      <c r="B28" s="2" t="s">
        <v>1168</v>
      </c>
      <c r="C28" s="31" t="s">
        <v>327</v>
      </c>
      <c r="D28" s="2">
        <v>0</v>
      </c>
      <c r="E28" s="2">
        <v>0</v>
      </c>
      <c r="F28" s="37">
        <v>152</v>
      </c>
      <c r="G28" s="37">
        <v>152</v>
      </c>
      <c r="H28" s="37">
        <v>179.36</v>
      </c>
      <c r="I28" s="37">
        <v>179.36</v>
      </c>
      <c r="J28" s="46">
        <f t="shared" si="0"/>
        <v>24929.246400000004</v>
      </c>
      <c r="K28" s="46">
        <f t="shared" si="1"/>
        <v>24929.246400000004</v>
      </c>
      <c r="L28" s="12">
        <f t="shared" si="2"/>
        <v>0</v>
      </c>
      <c r="M28" s="5" t="s">
        <v>1106</v>
      </c>
      <c r="N28" s="2">
        <v>1</v>
      </c>
      <c r="O28" s="2" t="s">
        <v>1107</v>
      </c>
      <c r="P28" s="5" t="s">
        <v>94</v>
      </c>
      <c r="Q28" s="65">
        <v>42769</v>
      </c>
      <c r="R28" s="64" t="s">
        <v>26</v>
      </c>
      <c r="S28" s="2" t="s">
        <v>154</v>
      </c>
      <c r="T28" s="2" t="s">
        <v>9</v>
      </c>
      <c r="U28" s="2" t="s">
        <v>9</v>
      </c>
      <c r="V28" s="2" t="s">
        <v>9</v>
      </c>
      <c r="W28" s="2" t="s">
        <v>9</v>
      </c>
      <c r="X28" s="2" t="s">
        <v>9</v>
      </c>
      <c r="Y28" s="43" t="s">
        <v>1169</v>
      </c>
    </row>
    <row r="29" spans="1:25" x14ac:dyDescent="0.25">
      <c r="A29" s="2" t="s">
        <v>1131</v>
      </c>
      <c r="B29" s="2" t="s">
        <v>1170</v>
      </c>
      <c r="C29" s="31" t="s">
        <v>484</v>
      </c>
      <c r="D29" s="12" t="s">
        <v>1141</v>
      </c>
      <c r="E29" s="12" t="s">
        <v>1141</v>
      </c>
      <c r="F29" s="12" t="s">
        <v>1141</v>
      </c>
      <c r="G29" s="12" t="s">
        <v>1141</v>
      </c>
      <c r="H29" s="12" t="s">
        <v>1141</v>
      </c>
      <c r="I29" s="12" t="s">
        <v>1141</v>
      </c>
      <c r="J29" s="12" t="s">
        <v>1141</v>
      </c>
      <c r="K29" s="12" t="s">
        <v>1141</v>
      </c>
      <c r="L29" s="12" t="s">
        <v>1141</v>
      </c>
      <c r="M29" s="12" t="s">
        <v>1141</v>
      </c>
      <c r="N29" s="12" t="s">
        <v>1141</v>
      </c>
      <c r="O29" s="12" t="s">
        <v>1141</v>
      </c>
      <c r="P29" s="12" t="s">
        <v>1141</v>
      </c>
      <c r="Q29" s="6">
        <v>42769</v>
      </c>
      <c r="R29" s="3" t="s">
        <v>26</v>
      </c>
      <c r="S29" s="12" t="s">
        <v>1141</v>
      </c>
      <c r="T29" s="12" t="s">
        <v>1141</v>
      </c>
      <c r="U29" s="12" t="s">
        <v>1141</v>
      </c>
      <c r="V29" s="12" t="s">
        <v>1141</v>
      </c>
      <c r="W29" s="12" t="s">
        <v>1141</v>
      </c>
      <c r="X29" s="12" t="s">
        <v>1141</v>
      </c>
      <c r="Y29" s="7" t="s">
        <v>1171</v>
      </c>
    </row>
    <row r="30" spans="1:25" x14ac:dyDescent="0.25">
      <c r="A30" s="40" t="s">
        <v>1172</v>
      </c>
      <c r="B30" s="40" t="s">
        <v>1173</v>
      </c>
      <c r="C30" s="31" t="s">
        <v>327</v>
      </c>
      <c r="D30" s="40">
        <v>0</v>
      </c>
      <c r="E30" s="40">
        <v>0</v>
      </c>
      <c r="F30" s="37">
        <v>32</v>
      </c>
      <c r="G30" s="37">
        <v>32</v>
      </c>
      <c r="H30" s="37">
        <v>37.76</v>
      </c>
      <c r="I30" s="37">
        <v>37.76</v>
      </c>
      <c r="J30" s="46">
        <f t="shared" si="0"/>
        <v>5248.2623999999996</v>
      </c>
      <c r="K30" s="46">
        <f t="shared" si="1"/>
        <v>5248.2623999999996</v>
      </c>
      <c r="L30" s="12">
        <f t="shared" si="2"/>
        <v>0</v>
      </c>
      <c r="M30" s="5" t="s">
        <v>1106</v>
      </c>
      <c r="N30" s="40">
        <v>1</v>
      </c>
      <c r="O30" s="87" t="s">
        <v>1107</v>
      </c>
      <c r="P30" s="5" t="s">
        <v>94</v>
      </c>
      <c r="Q30" s="6">
        <v>42769</v>
      </c>
      <c r="R30" s="3" t="s">
        <v>26</v>
      </c>
      <c r="S30" s="2" t="s">
        <v>154</v>
      </c>
      <c r="T30" s="2" t="s">
        <v>9</v>
      </c>
      <c r="U30" s="2" t="s">
        <v>9</v>
      </c>
      <c r="V30" s="2" t="s">
        <v>9</v>
      </c>
      <c r="W30" s="2" t="s">
        <v>9</v>
      </c>
      <c r="X30" s="2" t="s">
        <v>9</v>
      </c>
      <c r="Y30" s="7" t="s">
        <v>1174</v>
      </c>
    </row>
    <row r="31" spans="1:25" ht="45" x14ac:dyDescent="0.25">
      <c r="A31" s="40" t="s">
        <v>1172</v>
      </c>
      <c r="B31" s="2" t="s">
        <v>1175</v>
      </c>
      <c r="C31" s="2" t="s">
        <v>827</v>
      </c>
      <c r="D31" s="2">
        <v>0</v>
      </c>
      <c r="E31" s="2">
        <v>0</v>
      </c>
      <c r="F31" s="37">
        <v>14</v>
      </c>
      <c r="G31" s="37">
        <v>14</v>
      </c>
      <c r="H31" s="37">
        <v>16.38</v>
      </c>
      <c r="I31" s="37">
        <v>16.38</v>
      </c>
      <c r="J31" s="46">
        <f>H31*198</f>
        <v>3243.24</v>
      </c>
      <c r="K31" s="46">
        <f>I31*198</f>
        <v>3243.24</v>
      </c>
      <c r="L31" s="12">
        <f t="shared" si="2"/>
        <v>0</v>
      </c>
      <c r="M31" s="5" t="s">
        <v>1110</v>
      </c>
      <c r="N31" s="2">
        <v>1</v>
      </c>
      <c r="O31" s="87" t="s">
        <v>461</v>
      </c>
      <c r="P31" s="5" t="s">
        <v>1180</v>
      </c>
      <c r="Q31" s="6" t="s">
        <v>26</v>
      </c>
      <c r="R31" s="6">
        <v>42773</v>
      </c>
      <c r="S31" s="2" t="s">
        <v>154</v>
      </c>
      <c r="T31" s="2" t="s">
        <v>9</v>
      </c>
      <c r="U31" s="2" t="s">
        <v>9</v>
      </c>
      <c r="V31" s="2" t="s">
        <v>9</v>
      </c>
      <c r="W31" s="2" t="s">
        <v>9</v>
      </c>
      <c r="X31" s="2" t="s">
        <v>9</v>
      </c>
      <c r="Y31" s="7" t="s">
        <v>1174</v>
      </c>
    </row>
    <row r="32" spans="1:25" ht="75" x14ac:dyDescent="0.25">
      <c r="A32" s="40" t="s">
        <v>1072</v>
      </c>
      <c r="B32" s="40" t="s">
        <v>1176</v>
      </c>
      <c r="C32" s="31" t="s">
        <v>327</v>
      </c>
      <c r="D32" s="40">
        <v>0</v>
      </c>
      <c r="E32" s="2">
        <v>0</v>
      </c>
      <c r="F32" s="37">
        <v>16</v>
      </c>
      <c r="G32" s="37">
        <v>16</v>
      </c>
      <c r="H32" s="37">
        <v>18.88</v>
      </c>
      <c r="I32" s="37">
        <v>18.88</v>
      </c>
      <c r="J32" s="46">
        <f t="shared" si="0"/>
        <v>2624.1311999999998</v>
      </c>
      <c r="K32" s="46">
        <f t="shared" si="1"/>
        <v>2624.1311999999998</v>
      </c>
      <c r="L32" s="12">
        <f t="shared" si="2"/>
        <v>0</v>
      </c>
      <c r="M32" s="5" t="s">
        <v>1110</v>
      </c>
      <c r="N32" s="2">
        <v>1</v>
      </c>
      <c r="O32" s="87" t="s">
        <v>461</v>
      </c>
      <c r="P32" s="87" t="s">
        <v>1177</v>
      </c>
      <c r="Q32" s="92" t="s">
        <v>26</v>
      </c>
      <c r="R32" s="96">
        <v>42773</v>
      </c>
      <c r="S32" s="2" t="s">
        <v>154</v>
      </c>
      <c r="T32" s="2" t="s">
        <v>9</v>
      </c>
      <c r="U32" s="2" t="s">
        <v>9</v>
      </c>
      <c r="V32" s="2" t="s">
        <v>9</v>
      </c>
      <c r="W32" s="2" t="s">
        <v>9</v>
      </c>
      <c r="X32" s="2" t="s">
        <v>9</v>
      </c>
      <c r="Y32" s="103" t="s">
        <v>1178</v>
      </c>
    </row>
    <row r="33" spans="1:25" ht="165" x14ac:dyDescent="0.25">
      <c r="A33" s="40" t="s">
        <v>1041</v>
      </c>
      <c r="B33" s="40" t="s">
        <v>1179</v>
      </c>
      <c r="C33" s="31" t="s">
        <v>327</v>
      </c>
      <c r="D33" s="111">
        <v>4</v>
      </c>
      <c r="E33" s="111">
        <v>4</v>
      </c>
      <c r="F33" s="21">
        <v>6</v>
      </c>
      <c r="G33" s="21">
        <v>6</v>
      </c>
      <c r="H33" s="21">
        <v>99.14</v>
      </c>
      <c r="I33" s="21">
        <v>99.14</v>
      </c>
      <c r="J33" s="46">
        <f t="shared" si="0"/>
        <v>13779.4686</v>
      </c>
      <c r="K33" s="46">
        <f t="shared" si="1"/>
        <v>13779.4686</v>
      </c>
      <c r="L33" s="12">
        <f t="shared" si="2"/>
        <v>0</v>
      </c>
      <c r="M33" s="5" t="s">
        <v>1110</v>
      </c>
      <c r="N33" s="40">
        <v>1</v>
      </c>
      <c r="O33" s="87" t="s">
        <v>372</v>
      </c>
      <c r="P33" s="5" t="s">
        <v>1189</v>
      </c>
      <c r="Q33" s="3" t="s">
        <v>26</v>
      </c>
      <c r="R33" s="23">
        <v>42775</v>
      </c>
      <c r="S33" s="98" t="s">
        <v>1162</v>
      </c>
      <c r="T33" s="103" t="s">
        <v>229</v>
      </c>
      <c r="U33" s="103" t="s">
        <v>428</v>
      </c>
      <c r="V33" s="103">
        <v>4</v>
      </c>
      <c r="W33" s="112" t="s">
        <v>1163</v>
      </c>
      <c r="X33" s="112" t="s">
        <v>1164</v>
      </c>
      <c r="Y33" s="50" t="s">
        <v>1190</v>
      </c>
    </row>
    <row r="34" spans="1:25" x14ac:dyDescent="0.25">
      <c r="A34" s="40" t="s">
        <v>1172</v>
      </c>
      <c r="B34" s="40" t="s">
        <v>1181</v>
      </c>
      <c r="C34" s="40" t="s">
        <v>827</v>
      </c>
      <c r="D34" s="40">
        <v>0</v>
      </c>
      <c r="E34" s="2">
        <v>0</v>
      </c>
      <c r="F34" s="37">
        <v>180</v>
      </c>
      <c r="G34" s="37">
        <v>180</v>
      </c>
      <c r="H34" s="37">
        <v>210.6</v>
      </c>
      <c r="I34" s="37">
        <v>210.6</v>
      </c>
      <c r="J34" s="46">
        <f>H34*198</f>
        <v>41698.799999999996</v>
      </c>
      <c r="K34" s="46">
        <f>I34*198</f>
        <v>41698.799999999996</v>
      </c>
      <c r="L34" s="12">
        <f t="shared" ref="L34:L73" si="3">J34-K34</f>
        <v>0</v>
      </c>
      <c r="M34" s="5" t="s">
        <v>1106</v>
      </c>
      <c r="N34" s="40">
        <v>2</v>
      </c>
      <c r="O34" s="87" t="s">
        <v>1107</v>
      </c>
      <c r="P34" s="5" t="s">
        <v>94</v>
      </c>
      <c r="Q34" s="6">
        <v>42774</v>
      </c>
      <c r="R34" s="23" t="s">
        <v>26</v>
      </c>
      <c r="S34" s="2" t="s">
        <v>154</v>
      </c>
      <c r="T34" s="2" t="s">
        <v>9</v>
      </c>
      <c r="U34" s="2" t="s">
        <v>9</v>
      </c>
      <c r="V34" s="2" t="s">
        <v>9</v>
      </c>
      <c r="W34" s="2" t="s">
        <v>9</v>
      </c>
      <c r="X34" s="2" t="s">
        <v>9</v>
      </c>
      <c r="Y34" s="7" t="s">
        <v>1174</v>
      </c>
    </row>
    <row r="35" spans="1:25" x14ac:dyDescent="0.25">
      <c r="A35" s="40" t="s">
        <v>874</v>
      </c>
      <c r="B35" s="40" t="s">
        <v>1182</v>
      </c>
      <c r="C35" s="31" t="s">
        <v>327</v>
      </c>
      <c r="D35" s="40">
        <v>0</v>
      </c>
      <c r="E35" s="2">
        <v>0</v>
      </c>
      <c r="F35" s="37">
        <v>431.5</v>
      </c>
      <c r="G35" s="37">
        <v>431.5</v>
      </c>
      <c r="H35" s="37">
        <v>509.17</v>
      </c>
      <c r="I35" s="37">
        <v>509.17</v>
      </c>
      <c r="J35" s="46">
        <f t="shared" ref="J35:J73" si="4">H35*138.99</f>
        <v>70769.5383</v>
      </c>
      <c r="K35" s="46">
        <f t="shared" ref="K35:K73" si="5">I35*138.99</f>
        <v>70769.5383</v>
      </c>
      <c r="L35" s="12">
        <f t="shared" si="3"/>
        <v>0</v>
      </c>
      <c r="M35" s="5" t="s">
        <v>1106</v>
      </c>
      <c r="N35" s="40">
        <v>1</v>
      </c>
      <c r="O35" s="87" t="s">
        <v>1107</v>
      </c>
      <c r="P35" s="5" t="s">
        <v>94</v>
      </c>
      <c r="Q35" s="6">
        <v>42774</v>
      </c>
      <c r="R35" s="23" t="s">
        <v>26</v>
      </c>
      <c r="S35" s="2" t="s">
        <v>154</v>
      </c>
      <c r="T35" s="2" t="s">
        <v>9</v>
      </c>
      <c r="U35" s="2" t="s">
        <v>9</v>
      </c>
      <c r="V35" s="2" t="s">
        <v>9</v>
      </c>
      <c r="W35" s="2" t="s">
        <v>9</v>
      </c>
      <c r="X35" s="2" t="s">
        <v>9</v>
      </c>
      <c r="Y35" s="43" t="s">
        <v>1183</v>
      </c>
    </row>
    <row r="36" spans="1:25" x14ac:dyDescent="0.25">
      <c r="A36" s="40" t="s">
        <v>1184</v>
      </c>
      <c r="B36" s="40" t="s">
        <v>1185</v>
      </c>
      <c r="C36" s="31" t="s">
        <v>327</v>
      </c>
      <c r="D36" s="40">
        <v>0</v>
      </c>
      <c r="E36" s="2">
        <v>0</v>
      </c>
      <c r="F36" s="37">
        <v>80</v>
      </c>
      <c r="G36" s="37">
        <v>80</v>
      </c>
      <c r="H36" s="37">
        <v>94.4</v>
      </c>
      <c r="I36" s="37">
        <v>94.4</v>
      </c>
      <c r="J36" s="46">
        <f t="shared" si="4"/>
        <v>13120.656000000001</v>
      </c>
      <c r="K36" s="46">
        <f t="shared" si="5"/>
        <v>13120.656000000001</v>
      </c>
      <c r="L36" s="12">
        <f t="shared" si="3"/>
        <v>0</v>
      </c>
      <c r="M36" s="5" t="s">
        <v>1106</v>
      </c>
      <c r="N36" s="40">
        <v>1</v>
      </c>
      <c r="O36" s="87" t="s">
        <v>1107</v>
      </c>
      <c r="P36" s="5" t="s">
        <v>94</v>
      </c>
      <c r="Q36" s="6">
        <v>42774</v>
      </c>
      <c r="R36" s="23" t="s">
        <v>26</v>
      </c>
      <c r="S36" s="2" t="s">
        <v>154</v>
      </c>
      <c r="T36" s="2" t="s">
        <v>9</v>
      </c>
      <c r="U36" s="2" t="s">
        <v>9</v>
      </c>
      <c r="V36" s="2" t="s">
        <v>9</v>
      </c>
      <c r="W36" s="2" t="s">
        <v>9</v>
      </c>
      <c r="X36" s="2" t="s">
        <v>9</v>
      </c>
      <c r="Y36" s="105" t="s">
        <v>583</v>
      </c>
    </row>
    <row r="37" spans="1:25" ht="345" x14ac:dyDescent="0.25">
      <c r="A37" s="40" t="s">
        <v>1186</v>
      </c>
      <c r="B37" s="40" t="s">
        <v>1187</v>
      </c>
      <c r="C37" s="31" t="s">
        <v>327</v>
      </c>
      <c r="D37" s="40">
        <v>7</v>
      </c>
      <c r="E37" s="2">
        <v>7</v>
      </c>
      <c r="F37" s="37">
        <v>0</v>
      </c>
      <c r="G37" s="37">
        <v>0</v>
      </c>
      <c r="H37" s="37">
        <v>161.09</v>
      </c>
      <c r="I37" s="37">
        <v>161.09</v>
      </c>
      <c r="J37" s="46">
        <f t="shared" si="4"/>
        <v>22389.899100000002</v>
      </c>
      <c r="K37" s="46">
        <f t="shared" si="5"/>
        <v>22389.899100000002</v>
      </c>
      <c r="L37" s="12">
        <f t="shared" si="3"/>
        <v>0</v>
      </c>
      <c r="M37" s="5" t="s">
        <v>1106</v>
      </c>
      <c r="N37" s="40">
        <v>1</v>
      </c>
      <c r="O37" s="87" t="s">
        <v>1107</v>
      </c>
      <c r="P37" s="5" t="s">
        <v>94</v>
      </c>
      <c r="Q37" s="6">
        <v>42775</v>
      </c>
      <c r="R37" s="23" t="s">
        <v>26</v>
      </c>
      <c r="S37" s="87" t="s">
        <v>346</v>
      </c>
      <c r="T37" s="87" t="s">
        <v>229</v>
      </c>
      <c r="U37" s="87" t="s">
        <v>231</v>
      </c>
      <c r="V37" s="2">
        <v>7</v>
      </c>
      <c r="W37" s="5" t="s">
        <v>593</v>
      </c>
      <c r="X37" s="5" t="s">
        <v>309</v>
      </c>
      <c r="Y37" s="43" t="s">
        <v>1188</v>
      </c>
    </row>
    <row r="38" spans="1:25" x14ac:dyDescent="0.25">
      <c r="A38" s="40" t="s">
        <v>1072</v>
      </c>
      <c r="B38" s="2" t="s">
        <v>1191</v>
      </c>
      <c r="C38" s="31" t="s">
        <v>327</v>
      </c>
      <c r="D38" s="2">
        <v>0</v>
      </c>
      <c r="E38" s="2">
        <v>0</v>
      </c>
      <c r="F38" s="37">
        <v>16</v>
      </c>
      <c r="G38" s="37">
        <v>16</v>
      </c>
      <c r="H38" s="37">
        <v>18.88</v>
      </c>
      <c r="I38" s="37">
        <v>18.88</v>
      </c>
      <c r="J38" s="46">
        <f t="shared" si="4"/>
        <v>2624.1311999999998</v>
      </c>
      <c r="K38" s="46">
        <f t="shared" si="5"/>
        <v>2624.1311999999998</v>
      </c>
      <c r="L38" s="12">
        <f t="shared" si="3"/>
        <v>0</v>
      </c>
      <c r="M38" s="5" t="s">
        <v>1106</v>
      </c>
      <c r="N38" s="2">
        <v>1</v>
      </c>
      <c r="O38" s="87" t="s">
        <v>1107</v>
      </c>
      <c r="P38" s="5" t="s">
        <v>94</v>
      </c>
      <c r="Q38" s="6">
        <v>42775</v>
      </c>
      <c r="R38" s="23" t="s">
        <v>26</v>
      </c>
      <c r="S38" s="2" t="s">
        <v>154</v>
      </c>
      <c r="T38" s="2" t="s">
        <v>9</v>
      </c>
      <c r="U38" s="2" t="s">
        <v>9</v>
      </c>
      <c r="V38" s="2" t="s">
        <v>9</v>
      </c>
      <c r="W38" s="2" t="s">
        <v>9</v>
      </c>
      <c r="X38" s="2" t="s">
        <v>9</v>
      </c>
      <c r="Y38" s="49" t="s">
        <v>1192</v>
      </c>
    </row>
    <row r="39" spans="1:25" ht="45" x14ac:dyDescent="0.25">
      <c r="A39" s="2" t="s">
        <v>1116</v>
      </c>
      <c r="B39" s="2" t="s">
        <v>1193</v>
      </c>
      <c r="C39" s="31" t="s">
        <v>327</v>
      </c>
      <c r="D39" s="2">
        <v>30</v>
      </c>
      <c r="E39" s="2">
        <v>30</v>
      </c>
      <c r="F39" s="37">
        <v>344</v>
      </c>
      <c r="G39" s="37">
        <v>344</v>
      </c>
      <c r="H39" s="37">
        <v>1234.3900000000001</v>
      </c>
      <c r="I39" s="37">
        <v>1234.3900000000001</v>
      </c>
      <c r="J39" s="46">
        <f t="shared" si="4"/>
        <v>171567.86610000001</v>
      </c>
      <c r="K39" s="46">
        <f t="shared" si="5"/>
        <v>171567.86610000001</v>
      </c>
      <c r="L39" s="12">
        <f t="shared" si="3"/>
        <v>0</v>
      </c>
      <c r="M39" s="5" t="s">
        <v>1110</v>
      </c>
      <c r="N39" s="2">
        <v>1</v>
      </c>
      <c r="O39" s="5" t="s">
        <v>461</v>
      </c>
      <c r="P39" s="5" t="s">
        <v>1194</v>
      </c>
      <c r="Q39" s="6" t="s">
        <v>26</v>
      </c>
      <c r="R39" s="23">
        <v>42779</v>
      </c>
      <c r="S39" s="19" t="s">
        <v>170</v>
      </c>
      <c r="T39" s="2"/>
      <c r="U39" s="2"/>
      <c r="V39" s="2"/>
      <c r="W39" s="2"/>
      <c r="X39" s="2"/>
      <c r="Y39" s="7"/>
    </row>
    <row r="40" spans="1:25" x14ac:dyDescent="0.25">
      <c r="A40" s="40" t="s">
        <v>1116</v>
      </c>
      <c r="B40" s="2" t="s">
        <v>1195</v>
      </c>
      <c r="C40" s="31" t="s">
        <v>327</v>
      </c>
      <c r="D40" s="2">
        <v>0</v>
      </c>
      <c r="E40" s="2">
        <v>0</v>
      </c>
      <c r="F40" s="37">
        <v>929.12</v>
      </c>
      <c r="G40" s="37">
        <v>929.12</v>
      </c>
      <c r="H40" s="37">
        <v>1096.3599999999999</v>
      </c>
      <c r="I40" s="37">
        <v>1096.3599999999999</v>
      </c>
      <c r="J40" s="46">
        <f t="shared" si="4"/>
        <v>152383.07639999999</v>
      </c>
      <c r="K40" s="46">
        <f t="shared" si="5"/>
        <v>152383.07639999999</v>
      </c>
      <c r="L40" s="12">
        <f t="shared" si="3"/>
        <v>0</v>
      </c>
      <c r="M40" s="5" t="s">
        <v>1106</v>
      </c>
      <c r="N40" s="40">
        <v>2</v>
      </c>
      <c r="O40" s="87" t="s">
        <v>1107</v>
      </c>
      <c r="P40" s="5" t="s">
        <v>94</v>
      </c>
      <c r="Q40" s="6">
        <v>42780</v>
      </c>
      <c r="R40" s="24" t="s">
        <v>26</v>
      </c>
      <c r="S40" s="2" t="s">
        <v>154</v>
      </c>
      <c r="T40" s="2" t="s">
        <v>9</v>
      </c>
      <c r="U40" s="2" t="s">
        <v>9</v>
      </c>
      <c r="V40" s="2" t="s">
        <v>9</v>
      </c>
      <c r="W40" s="2" t="s">
        <v>9</v>
      </c>
      <c r="X40" s="2" t="s">
        <v>9</v>
      </c>
      <c r="Y40" s="43" t="s">
        <v>1196</v>
      </c>
    </row>
    <row r="41" spans="1:25" x14ac:dyDescent="0.25">
      <c r="A41" s="40" t="s">
        <v>1197</v>
      </c>
      <c r="B41" s="40" t="s">
        <v>1198</v>
      </c>
      <c r="C41" s="31" t="s">
        <v>327</v>
      </c>
      <c r="D41" s="40">
        <v>0</v>
      </c>
      <c r="E41" s="2">
        <v>0</v>
      </c>
      <c r="F41" s="37">
        <v>224</v>
      </c>
      <c r="G41" s="37">
        <v>224</v>
      </c>
      <c r="H41" s="37">
        <v>264.32</v>
      </c>
      <c r="I41" s="37">
        <v>264.32</v>
      </c>
      <c r="J41" s="46">
        <f t="shared" si="4"/>
        <v>36737.836800000005</v>
      </c>
      <c r="K41" s="46">
        <f t="shared" si="5"/>
        <v>36737.836800000005</v>
      </c>
      <c r="L41" s="12">
        <f t="shared" si="3"/>
        <v>0</v>
      </c>
      <c r="M41" s="5" t="s">
        <v>1106</v>
      </c>
      <c r="N41" s="2">
        <v>1</v>
      </c>
      <c r="O41" s="87" t="s">
        <v>1107</v>
      </c>
      <c r="P41" s="5" t="s">
        <v>94</v>
      </c>
      <c r="Q41" s="6">
        <v>42783</v>
      </c>
      <c r="R41" s="95" t="s">
        <v>26</v>
      </c>
      <c r="S41" s="2" t="s">
        <v>154</v>
      </c>
      <c r="T41" s="2" t="s">
        <v>9</v>
      </c>
      <c r="U41" s="2" t="s">
        <v>9</v>
      </c>
      <c r="V41" s="2" t="s">
        <v>9</v>
      </c>
      <c r="W41" s="2" t="s">
        <v>9</v>
      </c>
      <c r="X41" s="2" t="s">
        <v>9</v>
      </c>
      <c r="Y41" s="43" t="s">
        <v>1199</v>
      </c>
    </row>
    <row r="42" spans="1:25" x14ac:dyDescent="0.25">
      <c r="A42" s="40" t="s">
        <v>1017</v>
      </c>
      <c r="B42" s="2" t="s">
        <v>1200</v>
      </c>
      <c r="C42" s="31" t="s">
        <v>327</v>
      </c>
      <c r="D42" s="2">
        <v>0</v>
      </c>
      <c r="E42" s="2">
        <v>0</v>
      </c>
      <c r="F42" s="37">
        <v>32</v>
      </c>
      <c r="G42" s="37">
        <v>32</v>
      </c>
      <c r="H42" s="37">
        <v>37.76</v>
      </c>
      <c r="I42" s="37">
        <v>37.76</v>
      </c>
      <c r="J42" s="46">
        <f t="shared" si="4"/>
        <v>5248.2623999999996</v>
      </c>
      <c r="K42" s="46">
        <f t="shared" si="5"/>
        <v>5248.2623999999996</v>
      </c>
      <c r="L42" s="12">
        <f t="shared" si="3"/>
        <v>0</v>
      </c>
      <c r="M42" s="5" t="s">
        <v>1106</v>
      </c>
      <c r="N42" s="2">
        <v>1</v>
      </c>
      <c r="O42" s="87" t="s">
        <v>1107</v>
      </c>
      <c r="P42" s="5" t="s">
        <v>94</v>
      </c>
      <c r="Q42" s="6">
        <v>42783</v>
      </c>
      <c r="R42" s="95" t="s">
        <v>26</v>
      </c>
      <c r="S42" s="2" t="s">
        <v>154</v>
      </c>
      <c r="T42" s="2" t="s">
        <v>9</v>
      </c>
      <c r="U42" s="2" t="s">
        <v>9</v>
      </c>
      <c r="V42" s="2" t="s">
        <v>9</v>
      </c>
      <c r="W42" s="2" t="s">
        <v>9</v>
      </c>
      <c r="X42" s="2" t="s">
        <v>9</v>
      </c>
      <c r="Y42" s="43" t="s">
        <v>1199</v>
      </c>
    </row>
    <row r="43" spans="1:25" x14ac:dyDescent="0.25">
      <c r="A43" s="2" t="s">
        <v>1131</v>
      </c>
      <c r="B43" s="2" t="s">
        <v>1201</v>
      </c>
      <c r="C43" s="31" t="s">
        <v>327</v>
      </c>
      <c r="D43" s="2">
        <v>0</v>
      </c>
      <c r="E43" s="2">
        <v>0</v>
      </c>
      <c r="F43" s="37">
        <v>172</v>
      </c>
      <c r="G43" s="37">
        <v>172</v>
      </c>
      <c r="H43" s="37">
        <v>202.96</v>
      </c>
      <c r="I43" s="37">
        <v>202.96</v>
      </c>
      <c r="J43" s="46">
        <f t="shared" si="4"/>
        <v>28209.410400000004</v>
      </c>
      <c r="K43" s="46">
        <f t="shared" si="5"/>
        <v>28209.410400000004</v>
      </c>
      <c r="L43" s="12">
        <f t="shared" si="3"/>
        <v>0</v>
      </c>
      <c r="M43" s="5" t="s">
        <v>1106</v>
      </c>
      <c r="N43" s="2">
        <v>1</v>
      </c>
      <c r="O43" s="87" t="s">
        <v>1107</v>
      </c>
      <c r="P43" s="5" t="s">
        <v>94</v>
      </c>
      <c r="Q43" s="6">
        <v>42783</v>
      </c>
      <c r="R43" s="95" t="s">
        <v>26</v>
      </c>
      <c r="S43" s="2" t="s">
        <v>154</v>
      </c>
      <c r="T43" s="2" t="s">
        <v>9</v>
      </c>
      <c r="U43" s="2" t="s">
        <v>9</v>
      </c>
      <c r="V43" s="2" t="s">
        <v>9</v>
      </c>
      <c r="W43" s="2" t="s">
        <v>9</v>
      </c>
      <c r="X43" s="2" t="s">
        <v>9</v>
      </c>
      <c r="Y43" s="43" t="s">
        <v>1202</v>
      </c>
    </row>
    <row r="44" spans="1:25" ht="165" x14ac:dyDescent="0.25">
      <c r="A44" s="2" t="s">
        <v>1041</v>
      </c>
      <c r="B44" s="2" t="s">
        <v>1203</v>
      </c>
      <c r="C44" s="31" t="s">
        <v>327</v>
      </c>
      <c r="D44" s="2">
        <v>4</v>
      </c>
      <c r="E44" s="2">
        <v>4</v>
      </c>
      <c r="F44" s="37">
        <v>6</v>
      </c>
      <c r="G44" s="37">
        <v>6</v>
      </c>
      <c r="H44" s="37">
        <v>99.14</v>
      </c>
      <c r="I44" s="37">
        <v>99.14</v>
      </c>
      <c r="J44" s="46">
        <f t="shared" si="4"/>
        <v>13779.4686</v>
      </c>
      <c r="K44" s="46">
        <f t="shared" si="5"/>
        <v>13779.4686</v>
      </c>
      <c r="L44" s="12">
        <f t="shared" si="3"/>
        <v>0</v>
      </c>
      <c r="M44" s="5" t="s">
        <v>1110</v>
      </c>
      <c r="N44" s="2">
        <v>1</v>
      </c>
      <c r="O44" s="87" t="s">
        <v>1214</v>
      </c>
      <c r="P44" s="5" t="s">
        <v>1215</v>
      </c>
      <c r="Q44" s="6" t="s">
        <v>26</v>
      </c>
      <c r="R44" s="113">
        <v>42786</v>
      </c>
      <c r="S44" s="2" t="s">
        <v>1162</v>
      </c>
      <c r="T44" s="2" t="s">
        <v>229</v>
      </c>
      <c r="U44" s="2" t="s">
        <v>428</v>
      </c>
      <c r="V44" s="2">
        <v>4</v>
      </c>
      <c r="W44" s="5" t="s">
        <v>1204</v>
      </c>
      <c r="X44" s="5" t="s">
        <v>1164</v>
      </c>
      <c r="Y44" s="43" t="s">
        <v>1205</v>
      </c>
    </row>
    <row r="45" spans="1:25" x14ac:dyDescent="0.25">
      <c r="A45" s="2" t="s">
        <v>1197</v>
      </c>
      <c r="B45" s="2" t="s">
        <v>1206</v>
      </c>
      <c r="C45" s="2" t="s">
        <v>827</v>
      </c>
      <c r="D45" s="2">
        <v>0</v>
      </c>
      <c r="E45" s="2">
        <v>0</v>
      </c>
      <c r="F45" s="37">
        <v>116</v>
      </c>
      <c r="G45" s="37">
        <v>116</v>
      </c>
      <c r="H45" s="37">
        <v>135.72</v>
      </c>
      <c r="I45" s="37">
        <v>135.72</v>
      </c>
      <c r="J45" s="46">
        <f>H45*198</f>
        <v>26872.560000000001</v>
      </c>
      <c r="K45" s="46">
        <f>I45*198</f>
        <v>26872.560000000001</v>
      </c>
      <c r="L45" s="12">
        <f t="shared" si="3"/>
        <v>0</v>
      </c>
      <c r="M45" s="5" t="s">
        <v>1110</v>
      </c>
      <c r="N45" s="2">
        <v>1</v>
      </c>
      <c r="O45" s="2" t="s">
        <v>284</v>
      </c>
      <c r="P45" s="5" t="s">
        <v>1207</v>
      </c>
      <c r="Q45" s="6" t="s">
        <v>26</v>
      </c>
      <c r="R45" s="23">
        <v>42786</v>
      </c>
      <c r="S45" s="2" t="s">
        <v>154</v>
      </c>
      <c r="T45" s="2" t="s">
        <v>9</v>
      </c>
      <c r="U45" s="2" t="s">
        <v>9</v>
      </c>
      <c r="V45" s="2" t="s">
        <v>9</v>
      </c>
      <c r="W45" s="2" t="s">
        <v>9</v>
      </c>
      <c r="X45" s="2" t="s">
        <v>9</v>
      </c>
      <c r="Y45" s="43" t="s">
        <v>1199</v>
      </c>
    </row>
    <row r="46" spans="1:25" x14ac:dyDescent="0.25">
      <c r="A46" s="40" t="s">
        <v>1197</v>
      </c>
      <c r="B46" s="40" t="s">
        <v>1208</v>
      </c>
      <c r="C46" s="2" t="s">
        <v>827</v>
      </c>
      <c r="D46" s="40">
        <v>0</v>
      </c>
      <c r="E46" s="40">
        <v>0</v>
      </c>
      <c r="F46" s="37">
        <v>16</v>
      </c>
      <c r="G46" s="37">
        <v>16</v>
      </c>
      <c r="H46" s="37">
        <v>18.72</v>
      </c>
      <c r="I46" s="37">
        <v>18.72</v>
      </c>
      <c r="J46" s="46">
        <f t="shared" ref="J46:J47" si="6">H46*198</f>
        <v>3706.56</v>
      </c>
      <c r="K46" s="46">
        <f t="shared" ref="K46:K47" si="7">I46*198</f>
        <v>3706.56</v>
      </c>
      <c r="L46" s="12">
        <f t="shared" si="3"/>
        <v>0</v>
      </c>
      <c r="M46" s="5" t="s">
        <v>1106</v>
      </c>
      <c r="N46" s="2">
        <v>2</v>
      </c>
      <c r="O46" s="2" t="s">
        <v>1107</v>
      </c>
      <c r="P46" s="5" t="s">
        <v>94</v>
      </c>
      <c r="Q46" s="6">
        <v>42787</v>
      </c>
      <c r="R46" s="23" t="s">
        <v>26</v>
      </c>
      <c r="S46" s="2" t="s">
        <v>154</v>
      </c>
      <c r="T46" s="2" t="s">
        <v>9</v>
      </c>
      <c r="U46" s="2" t="s">
        <v>9</v>
      </c>
      <c r="V46" s="2" t="s">
        <v>9</v>
      </c>
      <c r="W46" s="2" t="s">
        <v>9</v>
      </c>
      <c r="X46" s="2" t="s">
        <v>9</v>
      </c>
      <c r="Y46" s="43" t="s">
        <v>1199</v>
      </c>
    </row>
    <row r="47" spans="1:25" x14ac:dyDescent="0.25">
      <c r="A47" s="40" t="s">
        <v>1209</v>
      </c>
      <c r="B47" s="40" t="s">
        <v>1210</v>
      </c>
      <c r="C47" s="40" t="s">
        <v>827</v>
      </c>
      <c r="D47" s="40">
        <v>0</v>
      </c>
      <c r="E47" s="2">
        <v>0</v>
      </c>
      <c r="F47" s="37">
        <v>272</v>
      </c>
      <c r="G47" s="37">
        <v>272</v>
      </c>
      <c r="H47" s="37">
        <v>318.24</v>
      </c>
      <c r="I47" s="37">
        <v>318.24</v>
      </c>
      <c r="J47" s="46">
        <f t="shared" si="6"/>
        <v>63011.520000000004</v>
      </c>
      <c r="K47" s="46">
        <f t="shared" si="7"/>
        <v>63011.520000000004</v>
      </c>
      <c r="L47" s="12">
        <f t="shared" si="3"/>
        <v>0</v>
      </c>
      <c r="M47" s="5" t="s">
        <v>1106</v>
      </c>
      <c r="N47" s="2">
        <v>1</v>
      </c>
      <c r="O47" s="87" t="s">
        <v>1107</v>
      </c>
      <c r="P47" s="5" t="s">
        <v>94</v>
      </c>
      <c r="Q47" s="90">
        <v>42787</v>
      </c>
      <c r="R47" s="97" t="s">
        <v>26</v>
      </c>
      <c r="S47" s="2" t="s">
        <v>154</v>
      </c>
      <c r="T47" s="2" t="s">
        <v>9</v>
      </c>
      <c r="U47" s="2" t="s">
        <v>9</v>
      </c>
      <c r="V47" s="2" t="s">
        <v>9</v>
      </c>
      <c r="W47" s="2" t="s">
        <v>9</v>
      </c>
      <c r="X47" s="2" t="s">
        <v>9</v>
      </c>
      <c r="Y47" s="43" t="s">
        <v>1211</v>
      </c>
    </row>
    <row r="48" spans="1:25" ht="165" x14ac:dyDescent="0.25">
      <c r="A48" s="40" t="s">
        <v>1212</v>
      </c>
      <c r="B48" s="40" t="s">
        <v>1213</v>
      </c>
      <c r="C48" s="31" t="s">
        <v>327</v>
      </c>
      <c r="D48" s="2">
        <v>4</v>
      </c>
      <c r="E48" s="2">
        <v>4</v>
      </c>
      <c r="F48" s="37">
        <v>6</v>
      </c>
      <c r="G48" s="37">
        <v>6</v>
      </c>
      <c r="H48" s="37">
        <v>99.14</v>
      </c>
      <c r="I48" s="37">
        <v>99.14</v>
      </c>
      <c r="J48" s="46">
        <f t="shared" si="4"/>
        <v>13779.4686</v>
      </c>
      <c r="K48" s="46">
        <f t="shared" si="5"/>
        <v>13779.4686</v>
      </c>
      <c r="L48" s="12">
        <f t="shared" si="3"/>
        <v>0</v>
      </c>
      <c r="M48" s="5" t="s">
        <v>1106</v>
      </c>
      <c r="N48" s="2">
        <v>2</v>
      </c>
      <c r="O48" s="87" t="s">
        <v>1107</v>
      </c>
      <c r="P48" s="5" t="s">
        <v>94</v>
      </c>
      <c r="Q48" s="6">
        <v>42787</v>
      </c>
      <c r="R48" s="95" t="s">
        <v>26</v>
      </c>
      <c r="S48" s="2" t="s">
        <v>1162</v>
      </c>
      <c r="T48" s="2" t="s">
        <v>229</v>
      </c>
      <c r="U48" s="2" t="s">
        <v>428</v>
      </c>
      <c r="V48" s="2">
        <v>4</v>
      </c>
      <c r="W48" s="5" t="s">
        <v>1204</v>
      </c>
      <c r="X48" s="5" t="s">
        <v>1164</v>
      </c>
      <c r="Y48" s="43" t="s">
        <v>1205</v>
      </c>
    </row>
    <row r="49" spans="1:25" x14ac:dyDescent="0.25">
      <c r="A49" s="2" t="s">
        <v>1216</v>
      </c>
      <c r="B49" s="2" t="s">
        <v>1217</v>
      </c>
      <c r="C49" s="2" t="s">
        <v>827</v>
      </c>
      <c r="D49" s="40">
        <v>0</v>
      </c>
      <c r="E49" s="2">
        <v>0</v>
      </c>
      <c r="F49" s="37">
        <v>272</v>
      </c>
      <c r="G49" s="37">
        <v>272</v>
      </c>
      <c r="H49" s="37">
        <v>318.24</v>
      </c>
      <c r="I49" s="37">
        <v>318.24</v>
      </c>
      <c r="J49" s="46">
        <f>H49*198</f>
        <v>63011.520000000004</v>
      </c>
      <c r="K49" s="46">
        <f>I49*198</f>
        <v>63011.520000000004</v>
      </c>
      <c r="L49" s="12">
        <f t="shared" si="3"/>
        <v>0</v>
      </c>
      <c r="M49" s="5" t="s">
        <v>1106</v>
      </c>
      <c r="N49" s="2">
        <v>1</v>
      </c>
      <c r="O49" s="87" t="s">
        <v>1107</v>
      </c>
      <c r="P49" s="5" t="s">
        <v>94</v>
      </c>
      <c r="Q49" s="90">
        <v>42787</v>
      </c>
      <c r="R49" s="97" t="s">
        <v>26</v>
      </c>
      <c r="S49" s="2" t="s">
        <v>154</v>
      </c>
      <c r="T49" s="2" t="s">
        <v>9</v>
      </c>
      <c r="U49" s="2" t="s">
        <v>9</v>
      </c>
      <c r="V49" s="2" t="s">
        <v>9</v>
      </c>
      <c r="W49" s="2" t="s">
        <v>9</v>
      </c>
      <c r="X49" s="2" t="s">
        <v>9</v>
      </c>
      <c r="Y49" s="43" t="s">
        <v>1218</v>
      </c>
    </row>
    <row r="50" spans="1:25" x14ac:dyDescent="0.25">
      <c r="A50" s="2" t="s">
        <v>1216</v>
      </c>
      <c r="B50" s="2" t="s">
        <v>1219</v>
      </c>
      <c r="C50" s="31" t="s">
        <v>327</v>
      </c>
      <c r="D50" s="2">
        <v>0</v>
      </c>
      <c r="E50" s="2">
        <v>0</v>
      </c>
      <c r="F50" s="37">
        <v>147.97</v>
      </c>
      <c r="G50" s="37">
        <v>147.97</v>
      </c>
      <c r="H50" s="37">
        <v>174.6</v>
      </c>
      <c r="I50" s="37">
        <v>174.6</v>
      </c>
      <c r="J50" s="46">
        <f t="shared" si="4"/>
        <v>24267.654000000002</v>
      </c>
      <c r="K50" s="46">
        <f t="shared" si="5"/>
        <v>24267.654000000002</v>
      </c>
      <c r="L50" s="12">
        <f t="shared" si="3"/>
        <v>0</v>
      </c>
      <c r="M50" s="5" t="s">
        <v>1106</v>
      </c>
      <c r="N50" s="2">
        <v>1</v>
      </c>
      <c r="O50" s="87" t="s">
        <v>1107</v>
      </c>
      <c r="P50" s="5" t="s">
        <v>94</v>
      </c>
      <c r="Q50" s="90">
        <v>42787</v>
      </c>
      <c r="R50" s="97" t="s">
        <v>26</v>
      </c>
      <c r="S50" s="2" t="s">
        <v>154</v>
      </c>
      <c r="T50" s="2" t="s">
        <v>9</v>
      </c>
      <c r="U50" s="2" t="s">
        <v>9</v>
      </c>
      <c r="V50" s="2" t="s">
        <v>9</v>
      </c>
      <c r="W50" s="2" t="s">
        <v>9</v>
      </c>
      <c r="X50" s="2" t="s">
        <v>9</v>
      </c>
      <c r="Y50" s="43" t="s">
        <v>1220</v>
      </c>
    </row>
    <row r="51" spans="1:25" x14ac:dyDescent="0.25">
      <c r="A51" s="40" t="s">
        <v>1197</v>
      </c>
      <c r="B51" s="2" t="s">
        <v>1221</v>
      </c>
      <c r="C51" s="2" t="s">
        <v>827</v>
      </c>
      <c r="D51" s="2">
        <v>0</v>
      </c>
      <c r="E51" s="2">
        <v>0</v>
      </c>
      <c r="F51" s="37">
        <v>116</v>
      </c>
      <c r="G51" s="37">
        <v>116</v>
      </c>
      <c r="H51" s="37">
        <v>135.72</v>
      </c>
      <c r="I51" s="37">
        <v>135.72</v>
      </c>
      <c r="J51" s="46">
        <f>H51*198</f>
        <v>26872.560000000001</v>
      </c>
      <c r="K51" s="46">
        <f>I51*198</f>
        <v>26872.560000000001</v>
      </c>
      <c r="L51" s="12">
        <f t="shared" si="3"/>
        <v>0</v>
      </c>
      <c r="M51" s="5" t="s">
        <v>1106</v>
      </c>
      <c r="N51" s="2">
        <v>2</v>
      </c>
      <c r="O51" s="87" t="s">
        <v>1107</v>
      </c>
      <c r="P51" s="5" t="s">
        <v>94</v>
      </c>
      <c r="Q51" s="90">
        <v>42787</v>
      </c>
      <c r="R51" s="97" t="s">
        <v>26</v>
      </c>
      <c r="S51" s="2" t="s">
        <v>154</v>
      </c>
      <c r="T51" s="2" t="s">
        <v>9</v>
      </c>
      <c r="U51" s="2" t="s">
        <v>9</v>
      </c>
      <c r="V51" s="2" t="s">
        <v>9</v>
      </c>
      <c r="W51" s="2" t="s">
        <v>9</v>
      </c>
      <c r="X51" s="2" t="s">
        <v>9</v>
      </c>
      <c r="Y51" s="43" t="s">
        <v>1199</v>
      </c>
    </row>
    <row r="52" spans="1:25" x14ac:dyDescent="0.25">
      <c r="A52" s="40" t="s">
        <v>1222</v>
      </c>
      <c r="B52" s="2" t="s">
        <v>1223</v>
      </c>
      <c r="C52" s="31" t="s">
        <v>327</v>
      </c>
      <c r="D52" s="2">
        <v>0</v>
      </c>
      <c r="E52" s="2">
        <v>0</v>
      </c>
      <c r="F52" s="37">
        <v>224</v>
      </c>
      <c r="G52" s="37">
        <v>224</v>
      </c>
      <c r="H52" s="37">
        <v>264.32</v>
      </c>
      <c r="I52" s="37">
        <v>264.32</v>
      </c>
      <c r="J52" s="46">
        <f t="shared" si="4"/>
        <v>36737.836800000005</v>
      </c>
      <c r="K52" s="46">
        <f t="shared" si="5"/>
        <v>36737.836800000005</v>
      </c>
      <c r="L52" s="12">
        <f t="shared" si="3"/>
        <v>0</v>
      </c>
      <c r="M52" s="5" t="s">
        <v>1106</v>
      </c>
      <c r="N52" s="40">
        <v>1</v>
      </c>
      <c r="O52" s="87" t="s">
        <v>1107</v>
      </c>
      <c r="P52" s="5" t="s">
        <v>94</v>
      </c>
      <c r="Q52" s="6">
        <v>42788</v>
      </c>
      <c r="R52" s="24" t="s">
        <v>26</v>
      </c>
      <c r="S52" s="2" t="s">
        <v>154</v>
      </c>
      <c r="T52" s="2" t="s">
        <v>9</v>
      </c>
      <c r="U52" s="2" t="s">
        <v>9</v>
      </c>
      <c r="V52" s="2" t="s">
        <v>9</v>
      </c>
      <c r="W52" s="2" t="s">
        <v>9</v>
      </c>
      <c r="X52" s="2" t="s">
        <v>9</v>
      </c>
      <c r="Y52" s="43" t="s">
        <v>1199</v>
      </c>
    </row>
    <row r="53" spans="1:25" x14ac:dyDescent="0.25">
      <c r="A53" s="2" t="s">
        <v>1184</v>
      </c>
      <c r="B53" s="2" t="s">
        <v>1224</v>
      </c>
      <c r="C53" s="31" t="s">
        <v>327</v>
      </c>
      <c r="D53" s="2">
        <v>0</v>
      </c>
      <c r="E53" s="2">
        <v>0</v>
      </c>
      <c r="F53" s="37">
        <v>256</v>
      </c>
      <c r="G53" s="37">
        <v>256</v>
      </c>
      <c r="H53" s="37">
        <v>302.08</v>
      </c>
      <c r="I53" s="37">
        <v>302.08</v>
      </c>
      <c r="J53" s="46">
        <f t="shared" si="4"/>
        <v>41986.099199999997</v>
      </c>
      <c r="K53" s="46">
        <f t="shared" si="5"/>
        <v>41986.099199999997</v>
      </c>
      <c r="L53" s="12">
        <f t="shared" si="3"/>
        <v>0</v>
      </c>
      <c r="M53" s="5" t="s">
        <v>1106</v>
      </c>
      <c r="N53" s="2">
        <v>1</v>
      </c>
      <c r="O53" s="87" t="s">
        <v>1107</v>
      </c>
      <c r="P53" s="5" t="s">
        <v>94</v>
      </c>
      <c r="Q53" s="6">
        <v>42790</v>
      </c>
      <c r="R53" s="24" t="s">
        <v>26</v>
      </c>
      <c r="S53" s="2" t="s">
        <v>154</v>
      </c>
      <c r="T53" s="2" t="s">
        <v>9</v>
      </c>
      <c r="U53" s="2" t="s">
        <v>9</v>
      </c>
      <c r="V53" s="2" t="s">
        <v>9</v>
      </c>
      <c r="W53" s="2" t="s">
        <v>9</v>
      </c>
      <c r="X53" s="2" t="s">
        <v>9</v>
      </c>
      <c r="Y53" s="43" t="s">
        <v>1199</v>
      </c>
    </row>
    <row r="54" spans="1:25" x14ac:dyDescent="0.25">
      <c r="A54" s="2" t="s">
        <v>1225</v>
      </c>
      <c r="B54" s="2" t="s">
        <v>1226</v>
      </c>
      <c r="C54" s="31" t="s">
        <v>327</v>
      </c>
      <c r="D54" s="2">
        <v>0</v>
      </c>
      <c r="E54" s="2">
        <v>0</v>
      </c>
      <c r="F54" s="37">
        <v>330</v>
      </c>
      <c r="G54" s="37">
        <v>330</v>
      </c>
      <c r="H54" s="37">
        <v>389.4</v>
      </c>
      <c r="I54" s="37">
        <v>389.4</v>
      </c>
      <c r="J54" s="46">
        <f t="shared" si="4"/>
        <v>54122.705999999998</v>
      </c>
      <c r="K54" s="46">
        <f t="shared" si="5"/>
        <v>54122.705999999998</v>
      </c>
      <c r="L54" s="12">
        <f t="shared" si="3"/>
        <v>0</v>
      </c>
      <c r="M54" s="5" t="s">
        <v>1106</v>
      </c>
      <c r="N54" s="2">
        <v>1</v>
      </c>
      <c r="O54" s="2" t="s">
        <v>1107</v>
      </c>
      <c r="P54" s="5" t="s">
        <v>94</v>
      </c>
      <c r="Q54" s="6">
        <v>42800</v>
      </c>
      <c r="R54" s="6" t="s">
        <v>26</v>
      </c>
      <c r="S54" s="2" t="s">
        <v>154</v>
      </c>
      <c r="T54" s="2" t="s">
        <v>9</v>
      </c>
      <c r="U54" s="2" t="s">
        <v>9</v>
      </c>
      <c r="V54" s="2" t="s">
        <v>9</v>
      </c>
      <c r="W54" s="2" t="s">
        <v>9</v>
      </c>
      <c r="X54" s="2" t="s">
        <v>9</v>
      </c>
      <c r="Y54" s="43" t="s">
        <v>1227</v>
      </c>
    </row>
    <row r="55" spans="1:25" x14ac:dyDescent="0.25">
      <c r="A55" s="2" t="s">
        <v>1131</v>
      </c>
      <c r="B55" s="2" t="s">
        <v>1228</v>
      </c>
      <c r="C55" s="31" t="s">
        <v>327</v>
      </c>
      <c r="D55" s="2">
        <v>0</v>
      </c>
      <c r="E55" s="2">
        <v>0</v>
      </c>
      <c r="F55" s="37">
        <v>182</v>
      </c>
      <c r="G55" s="37">
        <v>182</v>
      </c>
      <c r="H55" s="37">
        <v>214.76</v>
      </c>
      <c r="I55" s="37">
        <v>214.76</v>
      </c>
      <c r="J55" s="46">
        <f t="shared" si="4"/>
        <v>29849.492399999999</v>
      </c>
      <c r="K55" s="46">
        <f t="shared" si="5"/>
        <v>29849.492399999999</v>
      </c>
      <c r="L55" s="12">
        <f t="shared" si="3"/>
        <v>0</v>
      </c>
      <c r="M55" s="5" t="s">
        <v>1106</v>
      </c>
      <c r="N55" s="114">
        <v>1</v>
      </c>
      <c r="O55" s="2" t="s">
        <v>1107</v>
      </c>
      <c r="P55" s="5" t="s">
        <v>94</v>
      </c>
      <c r="Q55" s="6">
        <v>42801</v>
      </c>
      <c r="R55" s="6" t="s">
        <v>26</v>
      </c>
      <c r="S55" s="2" t="s">
        <v>154</v>
      </c>
      <c r="T55" s="2" t="s">
        <v>9</v>
      </c>
      <c r="U55" s="2" t="s">
        <v>9</v>
      </c>
      <c r="V55" s="2" t="s">
        <v>9</v>
      </c>
      <c r="W55" s="2" t="s">
        <v>9</v>
      </c>
      <c r="X55" s="2" t="s">
        <v>9</v>
      </c>
      <c r="Y55" s="43" t="s">
        <v>1202</v>
      </c>
    </row>
    <row r="56" spans="1:25" x14ac:dyDescent="0.25">
      <c r="A56" s="40" t="s">
        <v>1135</v>
      </c>
      <c r="B56" s="2" t="s">
        <v>1229</v>
      </c>
      <c r="C56" s="31" t="s">
        <v>327</v>
      </c>
      <c r="D56" s="2">
        <v>0</v>
      </c>
      <c r="E56" s="2"/>
      <c r="F56" s="37">
        <v>2078.1999999999998</v>
      </c>
      <c r="G56" s="37">
        <v>2078.1999999999998</v>
      </c>
      <c r="H56" s="37">
        <v>2452.2800000000002</v>
      </c>
      <c r="I56" s="37">
        <v>2452.2800000000002</v>
      </c>
      <c r="J56" s="46">
        <f t="shared" si="4"/>
        <v>340842.39720000006</v>
      </c>
      <c r="K56" s="46">
        <f t="shared" si="5"/>
        <v>340842.39720000006</v>
      </c>
      <c r="L56" s="12">
        <f t="shared" si="3"/>
        <v>0</v>
      </c>
      <c r="M56" s="5" t="s">
        <v>1110</v>
      </c>
      <c r="N56" s="2">
        <v>1</v>
      </c>
      <c r="O56" s="2" t="s">
        <v>1214</v>
      </c>
      <c r="P56" s="5" t="s">
        <v>1248</v>
      </c>
      <c r="Q56" s="91" t="s">
        <v>26</v>
      </c>
      <c r="R56" s="115">
        <v>42804</v>
      </c>
      <c r="S56" s="2" t="s">
        <v>154</v>
      </c>
      <c r="T56" s="2" t="s">
        <v>9</v>
      </c>
      <c r="U56" s="2" t="s">
        <v>9</v>
      </c>
      <c r="V56" s="2" t="s">
        <v>9</v>
      </c>
      <c r="W56" s="2" t="s">
        <v>9</v>
      </c>
      <c r="X56" s="2" t="s">
        <v>9</v>
      </c>
      <c r="Y56" s="7" t="s">
        <v>1256</v>
      </c>
    </row>
    <row r="57" spans="1:25" x14ac:dyDescent="0.25">
      <c r="A57" s="2" t="s">
        <v>1197</v>
      </c>
      <c r="B57" s="2" t="s">
        <v>1230</v>
      </c>
      <c r="C57" s="31" t="s">
        <v>827</v>
      </c>
      <c r="D57" s="2">
        <v>0</v>
      </c>
      <c r="E57" s="2">
        <v>0</v>
      </c>
      <c r="F57" s="37">
        <v>96</v>
      </c>
      <c r="G57" s="37">
        <v>96</v>
      </c>
      <c r="H57" s="37">
        <v>112.32</v>
      </c>
      <c r="I57" s="37">
        <v>112.32</v>
      </c>
      <c r="J57" s="46">
        <f t="shared" ref="J57:K59" si="8">H57*198</f>
        <v>22239.359999999997</v>
      </c>
      <c r="K57" s="46">
        <f t="shared" si="8"/>
        <v>22239.359999999997</v>
      </c>
      <c r="L57" s="12">
        <f t="shared" si="3"/>
        <v>0</v>
      </c>
      <c r="M57" s="5" t="s">
        <v>1106</v>
      </c>
      <c r="N57" s="2">
        <v>1</v>
      </c>
      <c r="O57" s="2" t="s">
        <v>1107</v>
      </c>
      <c r="P57" s="5" t="s">
        <v>94</v>
      </c>
      <c r="Q57" s="6">
        <v>42803</v>
      </c>
      <c r="R57" s="24" t="s">
        <v>26</v>
      </c>
      <c r="S57" s="2" t="s">
        <v>154</v>
      </c>
      <c r="T57" s="2" t="s">
        <v>9</v>
      </c>
      <c r="U57" s="2" t="s">
        <v>9</v>
      </c>
      <c r="V57" s="2" t="s">
        <v>9</v>
      </c>
      <c r="W57" s="2" t="s">
        <v>9</v>
      </c>
      <c r="X57" s="2" t="s">
        <v>9</v>
      </c>
      <c r="Y57" s="43" t="s">
        <v>1199</v>
      </c>
    </row>
    <row r="58" spans="1:25" x14ac:dyDescent="0.25">
      <c r="A58" s="2" t="s">
        <v>1231</v>
      </c>
      <c r="B58" s="2" t="s">
        <v>1232</v>
      </c>
      <c r="C58" s="2" t="s">
        <v>827</v>
      </c>
      <c r="D58" s="2">
        <v>0</v>
      </c>
      <c r="E58" s="2">
        <v>0</v>
      </c>
      <c r="F58" s="37">
        <v>272</v>
      </c>
      <c r="G58" s="37">
        <v>272</v>
      </c>
      <c r="H58" s="37">
        <v>318.24</v>
      </c>
      <c r="I58" s="37">
        <v>318.24</v>
      </c>
      <c r="J58" s="46">
        <f t="shared" si="8"/>
        <v>63011.520000000004</v>
      </c>
      <c r="K58" s="46">
        <f t="shared" si="8"/>
        <v>63011.520000000004</v>
      </c>
      <c r="L58" s="12">
        <f t="shared" si="3"/>
        <v>0</v>
      </c>
      <c r="M58" s="5" t="s">
        <v>1106</v>
      </c>
      <c r="N58" s="2">
        <v>1</v>
      </c>
      <c r="O58" s="2" t="s">
        <v>1107</v>
      </c>
      <c r="P58" s="5" t="s">
        <v>94</v>
      </c>
      <c r="Q58" s="6">
        <v>42803</v>
      </c>
      <c r="R58" s="24" t="s">
        <v>26</v>
      </c>
      <c r="S58" s="2" t="s">
        <v>154</v>
      </c>
      <c r="T58" s="2" t="s">
        <v>9</v>
      </c>
      <c r="U58" s="2" t="s">
        <v>9</v>
      </c>
      <c r="V58" s="2" t="s">
        <v>9</v>
      </c>
      <c r="W58" s="2" t="s">
        <v>9</v>
      </c>
      <c r="X58" s="2" t="s">
        <v>9</v>
      </c>
      <c r="Y58" s="43" t="s">
        <v>1233</v>
      </c>
    </row>
    <row r="59" spans="1:25" x14ac:dyDescent="0.25">
      <c r="A59" s="40" t="s">
        <v>1216</v>
      </c>
      <c r="B59" s="40" t="s">
        <v>1234</v>
      </c>
      <c r="C59" s="2" t="s">
        <v>827</v>
      </c>
      <c r="D59" s="2">
        <v>0</v>
      </c>
      <c r="E59" s="2">
        <v>0</v>
      </c>
      <c r="F59" s="37">
        <v>272</v>
      </c>
      <c r="G59" s="37">
        <v>272</v>
      </c>
      <c r="H59" s="37">
        <v>318.24</v>
      </c>
      <c r="I59" s="37">
        <v>318.24</v>
      </c>
      <c r="J59" s="46">
        <f t="shared" si="8"/>
        <v>63011.520000000004</v>
      </c>
      <c r="K59" s="46">
        <f t="shared" si="8"/>
        <v>63011.520000000004</v>
      </c>
      <c r="L59" s="12">
        <f t="shared" ref="L59" si="9">J59-K59</f>
        <v>0</v>
      </c>
      <c r="M59" s="5" t="s">
        <v>1106</v>
      </c>
      <c r="N59" s="2">
        <v>1</v>
      </c>
      <c r="O59" s="2" t="s">
        <v>1107</v>
      </c>
      <c r="P59" s="5" t="s">
        <v>94</v>
      </c>
      <c r="Q59" s="6">
        <v>42803</v>
      </c>
      <c r="R59" s="24" t="s">
        <v>26</v>
      </c>
      <c r="S59" s="2" t="s">
        <v>154</v>
      </c>
      <c r="T59" s="2" t="s">
        <v>9</v>
      </c>
      <c r="U59" s="2" t="s">
        <v>9</v>
      </c>
      <c r="V59" s="2" t="s">
        <v>9</v>
      </c>
      <c r="W59" s="2" t="s">
        <v>9</v>
      </c>
      <c r="X59" s="2" t="s">
        <v>9</v>
      </c>
      <c r="Y59" s="43" t="s">
        <v>1233</v>
      </c>
    </row>
    <row r="60" spans="1:25" ht="30" x14ac:dyDescent="0.25">
      <c r="A60" s="31" t="s">
        <v>1131</v>
      </c>
      <c r="B60" s="31" t="s">
        <v>1235</v>
      </c>
      <c r="C60" s="2" t="s">
        <v>327</v>
      </c>
      <c r="D60" s="31">
        <v>0</v>
      </c>
      <c r="E60" s="77">
        <v>0</v>
      </c>
      <c r="F60" s="60">
        <v>0</v>
      </c>
      <c r="G60" s="60">
        <v>0</v>
      </c>
      <c r="H60" s="60">
        <v>148.68</v>
      </c>
      <c r="I60" s="60">
        <v>148.68</v>
      </c>
      <c r="J60" s="46">
        <f t="shared" si="4"/>
        <v>20665.033200000002</v>
      </c>
      <c r="K60" s="46">
        <f t="shared" si="5"/>
        <v>20665.033200000002</v>
      </c>
      <c r="L60" s="12">
        <f t="shared" si="3"/>
        <v>0</v>
      </c>
      <c r="M60" s="61" t="s">
        <v>1110</v>
      </c>
      <c r="N60" s="77">
        <v>1</v>
      </c>
      <c r="O60" s="88" t="s">
        <v>372</v>
      </c>
      <c r="P60" s="5" t="s">
        <v>1236</v>
      </c>
      <c r="Q60" s="6" t="s">
        <v>26</v>
      </c>
      <c r="R60" s="6">
        <v>42803</v>
      </c>
      <c r="S60" s="2" t="s">
        <v>154</v>
      </c>
      <c r="T60" s="2" t="s">
        <v>9</v>
      </c>
      <c r="U60" s="2" t="s">
        <v>9</v>
      </c>
      <c r="V60" s="2" t="s">
        <v>9</v>
      </c>
      <c r="W60" s="2" t="s">
        <v>9</v>
      </c>
      <c r="X60" s="2" t="s">
        <v>9</v>
      </c>
      <c r="Y60" s="43" t="s">
        <v>1237</v>
      </c>
    </row>
    <row r="61" spans="1:25" x14ac:dyDescent="0.25">
      <c r="A61" s="31" t="s">
        <v>1131</v>
      </c>
      <c r="B61" s="31" t="s">
        <v>1238</v>
      </c>
      <c r="C61" s="2" t="s">
        <v>327</v>
      </c>
      <c r="D61" s="31">
        <v>0</v>
      </c>
      <c r="E61" s="77">
        <v>0</v>
      </c>
      <c r="F61" s="60">
        <v>126</v>
      </c>
      <c r="G61" s="60">
        <v>126</v>
      </c>
      <c r="H61" s="60">
        <v>148.68</v>
      </c>
      <c r="I61" s="60">
        <v>148.68</v>
      </c>
      <c r="J61" s="46">
        <f t="shared" si="4"/>
        <v>20665.033200000002</v>
      </c>
      <c r="K61" s="46">
        <f t="shared" si="5"/>
        <v>20665.033200000002</v>
      </c>
      <c r="L61" s="12">
        <f t="shared" si="3"/>
        <v>0</v>
      </c>
      <c r="M61" s="61" t="s">
        <v>1106</v>
      </c>
      <c r="N61" s="77">
        <v>2</v>
      </c>
      <c r="O61" s="2" t="s">
        <v>1107</v>
      </c>
      <c r="P61" s="5" t="s">
        <v>94</v>
      </c>
      <c r="Q61" s="6">
        <v>42803</v>
      </c>
      <c r="R61" s="24" t="s">
        <v>26</v>
      </c>
      <c r="S61" s="2" t="s">
        <v>154</v>
      </c>
      <c r="T61" s="2" t="s">
        <v>9</v>
      </c>
      <c r="U61" s="2" t="s">
        <v>9</v>
      </c>
      <c r="V61" s="2" t="s">
        <v>9</v>
      </c>
      <c r="W61" s="2" t="s">
        <v>9</v>
      </c>
      <c r="X61" s="2" t="s">
        <v>9</v>
      </c>
      <c r="Y61" s="43" t="s">
        <v>1237</v>
      </c>
    </row>
    <row r="62" spans="1:25" x14ac:dyDescent="0.25">
      <c r="A62" s="31" t="s">
        <v>353</v>
      </c>
      <c r="B62" s="31" t="s">
        <v>1239</v>
      </c>
      <c r="C62" s="2" t="s">
        <v>484</v>
      </c>
      <c r="D62" s="12" t="s">
        <v>1141</v>
      </c>
      <c r="E62" s="12" t="s">
        <v>1141</v>
      </c>
      <c r="F62" s="12" t="s">
        <v>1141</v>
      </c>
      <c r="G62" s="12" t="s">
        <v>1141</v>
      </c>
      <c r="H62" s="12" t="s">
        <v>1141</v>
      </c>
      <c r="I62" s="12" t="s">
        <v>1141</v>
      </c>
      <c r="J62" s="12" t="s">
        <v>1141</v>
      </c>
      <c r="K62" s="12" t="s">
        <v>1141</v>
      </c>
      <c r="L62" s="12" t="s">
        <v>1141</v>
      </c>
      <c r="M62" s="12" t="s">
        <v>1141</v>
      </c>
      <c r="N62" s="12" t="s">
        <v>1141</v>
      </c>
      <c r="O62" s="12" t="s">
        <v>1141</v>
      </c>
      <c r="P62" s="12" t="s">
        <v>1141</v>
      </c>
      <c r="Q62" s="6">
        <v>42803</v>
      </c>
      <c r="R62" s="3" t="s">
        <v>26</v>
      </c>
      <c r="S62" s="12" t="s">
        <v>1141</v>
      </c>
      <c r="T62" s="12" t="s">
        <v>1141</v>
      </c>
      <c r="U62" s="12" t="s">
        <v>1141</v>
      </c>
      <c r="V62" s="12" t="s">
        <v>1141</v>
      </c>
      <c r="W62" s="12" t="s">
        <v>1141</v>
      </c>
      <c r="X62" s="12" t="s">
        <v>1141</v>
      </c>
      <c r="Y62" s="7" t="s">
        <v>1171</v>
      </c>
    </row>
    <row r="63" spans="1:25" x14ac:dyDescent="0.25">
      <c r="A63" s="77" t="s">
        <v>886</v>
      </c>
      <c r="B63" s="77" t="s">
        <v>1240</v>
      </c>
      <c r="C63" s="2" t="s">
        <v>327</v>
      </c>
      <c r="D63" s="77">
        <v>13</v>
      </c>
      <c r="E63" s="77">
        <v>13</v>
      </c>
      <c r="F63" s="60">
        <v>797.98</v>
      </c>
      <c r="G63" s="60">
        <v>797.98</v>
      </c>
      <c r="H63" s="60">
        <v>1240.82</v>
      </c>
      <c r="I63" s="60">
        <v>1240.82</v>
      </c>
      <c r="J63" s="46">
        <f t="shared" si="4"/>
        <v>172461.57180000001</v>
      </c>
      <c r="K63" s="46">
        <f t="shared" si="5"/>
        <v>172461.57180000001</v>
      </c>
      <c r="L63" s="12">
        <f t="shared" si="3"/>
        <v>0</v>
      </c>
      <c r="M63" s="61" t="s">
        <v>1106</v>
      </c>
      <c r="N63" s="77">
        <v>1</v>
      </c>
      <c r="O63" s="77" t="s">
        <v>1107</v>
      </c>
      <c r="P63" s="5" t="s">
        <v>94</v>
      </c>
      <c r="Q63" s="6">
        <v>42804</v>
      </c>
      <c r="R63" s="3" t="s">
        <v>26</v>
      </c>
      <c r="S63" s="19" t="s">
        <v>170</v>
      </c>
      <c r="T63" s="2"/>
      <c r="U63" s="2"/>
      <c r="V63" s="2"/>
      <c r="W63" s="2"/>
      <c r="X63" s="2"/>
      <c r="Y63" s="43" t="s">
        <v>1241</v>
      </c>
    </row>
    <row r="64" spans="1:25" x14ac:dyDescent="0.25">
      <c r="A64" s="31" t="s">
        <v>1197</v>
      </c>
      <c r="B64" s="31" t="s">
        <v>1242</v>
      </c>
      <c r="C64" s="2" t="s">
        <v>327</v>
      </c>
      <c r="D64" s="79">
        <v>0</v>
      </c>
      <c r="E64" s="79">
        <v>0</v>
      </c>
      <c r="F64" s="80">
        <v>200</v>
      </c>
      <c r="G64" s="80">
        <v>200</v>
      </c>
      <c r="H64" s="80">
        <v>236</v>
      </c>
      <c r="I64" s="80">
        <v>236</v>
      </c>
      <c r="J64" s="46">
        <f t="shared" si="4"/>
        <v>32801.64</v>
      </c>
      <c r="K64" s="46">
        <f t="shared" si="5"/>
        <v>32801.64</v>
      </c>
      <c r="L64" s="12">
        <f t="shared" si="3"/>
        <v>0</v>
      </c>
      <c r="M64" s="61" t="s">
        <v>1106</v>
      </c>
      <c r="N64" s="31">
        <v>1</v>
      </c>
      <c r="O64" s="77" t="s">
        <v>1107</v>
      </c>
      <c r="P64" s="5" t="s">
        <v>94</v>
      </c>
      <c r="Q64" s="6">
        <v>42804</v>
      </c>
      <c r="R64" s="3" t="s">
        <v>26</v>
      </c>
      <c r="S64" s="2" t="s">
        <v>154</v>
      </c>
      <c r="T64" s="2" t="s">
        <v>9</v>
      </c>
      <c r="U64" s="2" t="s">
        <v>9</v>
      </c>
      <c r="V64" s="2" t="s">
        <v>9</v>
      </c>
      <c r="W64" s="2" t="s">
        <v>9</v>
      </c>
      <c r="X64" s="2" t="s">
        <v>9</v>
      </c>
      <c r="Y64" s="43" t="s">
        <v>1199</v>
      </c>
    </row>
    <row r="65" spans="1:25" ht="30" x14ac:dyDescent="0.25">
      <c r="A65" s="31" t="s">
        <v>1243</v>
      </c>
      <c r="B65" s="31" t="s">
        <v>1244</v>
      </c>
      <c r="C65" s="40" t="s">
        <v>827</v>
      </c>
      <c r="D65" s="79">
        <v>0</v>
      </c>
      <c r="E65" s="79">
        <v>0</v>
      </c>
      <c r="F65" s="80">
        <v>1648</v>
      </c>
      <c r="G65" s="80">
        <v>1648</v>
      </c>
      <c r="H65" s="80">
        <v>1928.16</v>
      </c>
      <c r="I65" s="80">
        <v>1928.16</v>
      </c>
      <c r="J65" s="46">
        <f>H65*198</f>
        <v>381775.68</v>
      </c>
      <c r="K65" s="46">
        <f>I65*198</f>
        <v>381775.68</v>
      </c>
      <c r="L65" s="12">
        <f t="shared" si="3"/>
        <v>0</v>
      </c>
      <c r="M65" s="61" t="s">
        <v>1110</v>
      </c>
      <c r="N65" s="31">
        <v>1</v>
      </c>
      <c r="O65" s="43" t="s">
        <v>23</v>
      </c>
      <c r="P65" s="5" t="s">
        <v>1245</v>
      </c>
      <c r="Q65" s="90" t="s">
        <v>26</v>
      </c>
      <c r="R65" s="90">
        <v>42807</v>
      </c>
      <c r="S65" s="2" t="s">
        <v>154</v>
      </c>
      <c r="T65" s="2" t="s">
        <v>9</v>
      </c>
      <c r="U65" s="2" t="s">
        <v>9</v>
      </c>
      <c r="V65" s="2" t="s">
        <v>9</v>
      </c>
      <c r="W65" s="2" t="s">
        <v>9</v>
      </c>
      <c r="X65" s="2" t="s">
        <v>9</v>
      </c>
      <c r="Y65" s="43" t="s">
        <v>1246</v>
      </c>
    </row>
    <row r="66" spans="1:25" x14ac:dyDescent="0.25">
      <c r="A66" s="77" t="s">
        <v>1135</v>
      </c>
      <c r="B66" s="77" t="s">
        <v>1247</v>
      </c>
      <c r="C66" s="2" t="s">
        <v>327</v>
      </c>
      <c r="D66" s="79">
        <v>0</v>
      </c>
      <c r="E66" s="79">
        <v>0</v>
      </c>
      <c r="F66" s="80">
        <v>192</v>
      </c>
      <c r="G66" s="80">
        <v>192</v>
      </c>
      <c r="H66" s="80">
        <v>266.56</v>
      </c>
      <c r="I66" s="80">
        <v>266.56</v>
      </c>
      <c r="J66" s="46">
        <f t="shared" si="4"/>
        <v>37049.174400000004</v>
      </c>
      <c r="K66" s="46">
        <f t="shared" si="5"/>
        <v>37049.174400000004</v>
      </c>
      <c r="L66" s="12">
        <f t="shared" si="3"/>
        <v>0</v>
      </c>
      <c r="M66" s="61" t="s">
        <v>1110</v>
      </c>
      <c r="N66" s="31">
        <v>1</v>
      </c>
      <c r="O66" s="89" t="s">
        <v>284</v>
      </c>
      <c r="P66" s="5" t="s">
        <v>1248</v>
      </c>
      <c r="Q66" s="6" t="s">
        <v>26</v>
      </c>
      <c r="R66" s="6">
        <v>42807</v>
      </c>
      <c r="S66" s="2" t="s">
        <v>154</v>
      </c>
      <c r="T66" s="2" t="s">
        <v>9</v>
      </c>
      <c r="U66" s="2" t="s">
        <v>9</v>
      </c>
      <c r="V66" s="2" t="s">
        <v>9</v>
      </c>
      <c r="W66" s="2" t="s">
        <v>9</v>
      </c>
      <c r="X66" s="2" t="s">
        <v>9</v>
      </c>
      <c r="Y66" s="43" t="s">
        <v>1249</v>
      </c>
    </row>
    <row r="67" spans="1:25" x14ac:dyDescent="0.25">
      <c r="A67" s="77" t="s">
        <v>1243</v>
      </c>
      <c r="B67" s="77" t="s">
        <v>1250</v>
      </c>
      <c r="C67" s="2" t="s">
        <v>827</v>
      </c>
      <c r="D67" s="79">
        <v>0</v>
      </c>
      <c r="E67" s="79">
        <v>0</v>
      </c>
      <c r="F67" s="80">
        <v>1648</v>
      </c>
      <c r="G67" s="80">
        <v>1648</v>
      </c>
      <c r="H67" s="80">
        <v>1928.16</v>
      </c>
      <c r="I67" s="80">
        <v>1928.16</v>
      </c>
      <c r="J67" s="46">
        <f>H67*198</f>
        <v>381775.68</v>
      </c>
      <c r="K67" s="46">
        <f>I67*198</f>
        <v>381775.68</v>
      </c>
      <c r="L67" s="12">
        <f t="shared" si="3"/>
        <v>0</v>
      </c>
      <c r="M67" s="61" t="s">
        <v>1106</v>
      </c>
      <c r="N67" s="31">
        <v>2</v>
      </c>
      <c r="O67" s="77" t="s">
        <v>1107</v>
      </c>
      <c r="P67" s="5" t="s">
        <v>94</v>
      </c>
      <c r="Q67" s="6">
        <v>42808</v>
      </c>
      <c r="R67" s="3" t="s">
        <v>26</v>
      </c>
      <c r="S67" s="2" t="s">
        <v>154</v>
      </c>
      <c r="T67" s="2" t="s">
        <v>9</v>
      </c>
      <c r="U67" s="2" t="s">
        <v>9</v>
      </c>
      <c r="V67" s="2" t="s">
        <v>9</v>
      </c>
      <c r="W67" s="2" t="s">
        <v>9</v>
      </c>
      <c r="X67" s="2" t="s">
        <v>9</v>
      </c>
      <c r="Y67" s="43" t="s">
        <v>1246</v>
      </c>
    </row>
    <row r="68" spans="1:25" x14ac:dyDescent="0.25">
      <c r="A68" s="77" t="s">
        <v>1251</v>
      </c>
      <c r="B68" s="77" t="s">
        <v>1252</v>
      </c>
      <c r="C68" s="2" t="s">
        <v>327</v>
      </c>
      <c r="D68" s="79">
        <v>0</v>
      </c>
      <c r="E68" s="79">
        <v>0</v>
      </c>
      <c r="F68" s="80">
        <v>97</v>
      </c>
      <c r="G68" s="80">
        <v>97</v>
      </c>
      <c r="H68" s="80">
        <v>114.46</v>
      </c>
      <c r="I68" s="80">
        <v>114.46</v>
      </c>
      <c r="J68" s="46">
        <f t="shared" si="4"/>
        <v>15908.795400000001</v>
      </c>
      <c r="K68" s="46">
        <f t="shared" si="5"/>
        <v>15908.795400000001</v>
      </c>
      <c r="L68" s="12">
        <f t="shared" si="3"/>
        <v>0</v>
      </c>
      <c r="M68" s="61" t="s">
        <v>1106</v>
      </c>
      <c r="N68" s="31">
        <v>1</v>
      </c>
      <c r="O68" s="89" t="s">
        <v>1107</v>
      </c>
      <c r="P68" s="5" t="s">
        <v>94</v>
      </c>
      <c r="Q68" s="6">
        <v>42808</v>
      </c>
      <c r="R68" s="3" t="s">
        <v>26</v>
      </c>
      <c r="S68" s="2" t="s">
        <v>154</v>
      </c>
      <c r="T68" s="2" t="s">
        <v>9</v>
      </c>
      <c r="U68" s="2" t="s">
        <v>9</v>
      </c>
      <c r="V68" s="2" t="s">
        <v>9</v>
      </c>
      <c r="W68" s="2" t="s">
        <v>9</v>
      </c>
      <c r="X68" s="2" t="s">
        <v>9</v>
      </c>
      <c r="Y68" s="43" t="s">
        <v>1253</v>
      </c>
    </row>
    <row r="69" spans="1:25" x14ac:dyDescent="0.25">
      <c r="A69" s="31" t="s">
        <v>810</v>
      </c>
      <c r="B69" s="31" t="s">
        <v>1254</v>
      </c>
      <c r="C69" s="2" t="s">
        <v>827</v>
      </c>
      <c r="D69" s="79">
        <v>0</v>
      </c>
      <c r="E69" s="79">
        <v>0</v>
      </c>
      <c r="F69" s="80">
        <v>16</v>
      </c>
      <c r="G69" s="80">
        <v>16</v>
      </c>
      <c r="H69" s="80">
        <v>18.72</v>
      </c>
      <c r="I69" s="80">
        <v>18.72</v>
      </c>
      <c r="J69" s="46">
        <f>H69*198</f>
        <v>3706.56</v>
      </c>
      <c r="K69" s="46">
        <f>I69*198</f>
        <v>3706.56</v>
      </c>
      <c r="L69" s="12">
        <f t="shared" si="3"/>
        <v>0</v>
      </c>
      <c r="M69" s="61" t="s">
        <v>1106</v>
      </c>
      <c r="N69" s="31">
        <v>1</v>
      </c>
      <c r="O69" s="89" t="s">
        <v>1107</v>
      </c>
      <c r="P69" s="5" t="s">
        <v>94</v>
      </c>
      <c r="Q69" s="6">
        <v>42808</v>
      </c>
      <c r="R69" s="3" t="s">
        <v>26</v>
      </c>
      <c r="S69" s="2" t="s">
        <v>154</v>
      </c>
      <c r="T69" s="2" t="s">
        <v>9</v>
      </c>
      <c r="U69" s="2" t="s">
        <v>9</v>
      </c>
      <c r="V69" s="2" t="s">
        <v>9</v>
      </c>
      <c r="W69" s="2" t="s">
        <v>9</v>
      </c>
      <c r="X69" s="2" t="s">
        <v>9</v>
      </c>
      <c r="Y69" s="43" t="s">
        <v>1199</v>
      </c>
    </row>
    <row r="70" spans="1:25" x14ac:dyDescent="0.25">
      <c r="A70" s="31" t="s">
        <v>1135</v>
      </c>
      <c r="B70" s="77" t="s">
        <v>1255</v>
      </c>
      <c r="C70" s="2" t="s">
        <v>327</v>
      </c>
      <c r="D70" s="2">
        <v>0</v>
      </c>
      <c r="E70" s="2"/>
      <c r="F70" s="37">
        <v>2078.1999999999998</v>
      </c>
      <c r="G70" s="37">
        <v>2078.1999999999998</v>
      </c>
      <c r="H70" s="37">
        <v>2452.2800000000002</v>
      </c>
      <c r="I70" s="37">
        <v>2452.2800000000002</v>
      </c>
      <c r="J70" s="46">
        <f t="shared" ref="J70" si="10">H70*138.99</f>
        <v>340842.39720000006</v>
      </c>
      <c r="K70" s="46">
        <f t="shared" ref="K70" si="11">I70*138.99</f>
        <v>340842.39720000006</v>
      </c>
      <c r="L70" s="12">
        <f t="shared" ref="L70" si="12">J70-K70</f>
        <v>0</v>
      </c>
      <c r="M70" s="5" t="s">
        <v>1106</v>
      </c>
      <c r="N70" s="2">
        <v>2</v>
      </c>
      <c r="O70" s="2" t="s">
        <v>1107</v>
      </c>
      <c r="P70" s="5" t="s">
        <v>94</v>
      </c>
      <c r="Q70" s="91">
        <v>42808</v>
      </c>
      <c r="R70" s="115" t="s">
        <v>26</v>
      </c>
      <c r="S70" s="2" t="s">
        <v>154</v>
      </c>
      <c r="T70" s="2" t="s">
        <v>9</v>
      </c>
      <c r="U70" s="2" t="s">
        <v>9</v>
      </c>
      <c r="V70" s="2" t="s">
        <v>9</v>
      </c>
      <c r="W70" s="2" t="s">
        <v>9</v>
      </c>
      <c r="X70" s="2" t="s">
        <v>9</v>
      </c>
      <c r="Y70" s="7" t="s">
        <v>1256</v>
      </c>
    </row>
    <row r="71" spans="1:25" ht="135" x14ac:dyDescent="0.25">
      <c r="A71" s="31" t="s">
        <v>1257</v>
      </c>
      <c r="B71" s="77" t="s">
        <v>1258</v>
      </c>
      <c r="C71" s="2" t="s">
        <v>327</v>
      </c>
      <c r="D71" s="79">
        <v>7</v>
      </c>
      <c r="E71" s="59">
        <v>7</v>
      </c>
      <c r="F71" s="80">
        <v>16</v>
      </c>
      <c r="G71" s="80">
        <v>16</v>
      </c>
      <c r="H71" s="80">
        <v>179.97</v>
      </c>
      <c r="I71" s="80">
        <v>179.97</v>
      </c>
      <c r="J71" s="46">
        <f t="shared" si="4"/>
        <v>25014.030300000002</v>
      </c>
      <c r="K71" s="46">
        <f t="shared" si="5"/>
        <v>25014.030300000002</v>
      </c>
      <c r="L71" s="12">
        <f t="shared" si="3"/>
        <v>0</v>
      </c>
      <c r="M71" s="61" t="s">
        <v>1110</v>
      </c>
      <c r="N71" s="31">
        <v>1</v>
      </c>
      <c r="O71" s="2" t="s">
        <v>1214</v>
      </c>
      <c r="P71" s="5" t="s">
        <v>1467</v>
      </c>
      <c r="Q71" s="91" t="s">
        <v>26</v>
      </c>
      <c r="R71" s="115">
        <v>42908</v>
      </c>
      <c r="S71" s="5" t="s">
        <v>1259</v>
      </c>
      <c r="T71" s="2" t="s">
        <v>270</v>
      </c>
      <c r="U71" s="2" t="s">
        <v>231</v>
      </c>
      <c r="V71" s="2">
        <v>7</v>
      </c>
      <c r="W71" s="5" t="s">
        <v>1260</v>
      </c>
      <c r="X71" s="5" t="s">
        <v>1261</v>
      </c>
      <c r="Y71" s="43" t="s">
        <v>1262</v>
      </c>
    </row>
    <row r="72" spans="1:25" x14ac:dyDescent="0.25">
      <c r="A72" s="31" t="s">
        <v>1263</v>
      </c>
      <c r="B72" s="77" t="s">
        <v>1264</v>
      </c>
      <c r="C72" s="2" t="s">
        <v>327</v>
      </c>
      <c r="D72" s="79">
        <v>0</v>
      </c>
      <c r="E72" s="59">
        <v>0</v>
      </c>
      <c r="F72" s="80">
        <v>131</v>
      </c>
      <c r="G72" s="80">
        <v>131</v>
      </c>
      <c r="H72" s="80">
        <v>154.58000000000001</v>
      </c>
      <c r="I72" s="80">
        <v>154.58000000000001</v>
      </c>
      <c r="J72" s="46">
        <f t="shared" si="4"/>
        <v>21485.074200000003</v>
      </c>
      <c r="K72" s="46">
        <f t="shared" si="5"/>
        <v>21485.074200000003</v>
      </c>
      <c r="L72" s="12">
        <f t="shared" si="3"/>
        <v>0</v>
      </c>
      <c r="M72" s="61" t="s">
        <v>1106</v>
      </c>
      <c r="N72" s="31">
        <v>1</v>
      </c>
      <c r="O72" s="2" t="s">
        <v>1107</v>
      </c>
      <c r="P72" s="5" t="s">
        <v>94</v>
      </c>
      <c r="Q72" s="6">
        <v>42810</v>
      </c>
      <c r="R72" s="3" t="s">
        <v>26</v>
      </c>
      <c r="S72" s="2" t="s">
        <v>154</v>
      </c>
      <c r="T72" s="2" t="s">
        <v>9</v>
      </c>
      <c r="U72" s="2" t="s">
        <v>9</v>
      </c>
      <c r="V72" s="2" t="s">
        <v>9</v>
      </c>
      <c r="W72" s="2" t="s">
        <v>9</v>
      </c>
      <c r="X72" s="2" t="s">
        <v>9</v>
      </c>
      <c r="Y72" s="43" t="s">
        <v>1265</v>
      </c>
    </row>
    <row r="73" spans="1:25" ht="60" x14ac:dyDescent="0.25">
      <c r="A73" s="31" t="s">
        <v>1266</v>
      </c>
      <c r="B73" s="31" t="s">
        <v>1267</v>
      </c>
      <c r="C73" s="2" t="s">
        <v>327</v>
      </c>
      <c r="D73" s="3">
        <v>0</v>
      </c>
      <c r="E73" s="3">
        <v>0</v>
      </c>
      <c r="F73" s="21">
        <v>415</v>
      </c>
      <c r="G73" s="21">
        <v>284.89999999999998</v>
      </c>
      <c r="H73" s="21">
        <v>489.7</v>
      </c>
      <c r="I73" s="21">
        <v>345.62</v>
      </c>
      <c r="J73" s="46">
        <f t="shared" si="4"/>
        <v>68063.403000000006</v>
      </c>
      <c r="K73" s="46">
        <f t="shared" si="5"/>
        <v>48037.723800000007</v>
      </c>
      <c r="L73" s="12">
        <f t="shared" si="3"/>
        <v>20025.679199999999</v>
      </c>
      <c r="M73" s="5" t="s">
        <v>1110</v>
      </c>
      <c r="N73" s="40">
        <v>1</v>
      </c>
      <c r="O73" s="87" t="s">
        <v>1268</v>
      </c>
      <c r="P73" s="5" t="s">
        <v>1269</v>
      </c>
      <c r="Q73" s="90" t="s">
        <v>26</v>
      </c>
      <c r="R73" s="96">
        <v>42815</v>
      </c>
      <c r="S73" s="2" t="s">
        <v>154</v>
      </c>
      <c r="T73" s="2" t="s">
        <v>9</v>
      </c>
      <c r="U73" s="2" t="s">
        <v>9</v>
      </c>
      <c r="V73" s="2" t="s">
        <v>9</v>
      </c>
      <c r="W73" s="2" t="s">
        <v>9</v>
      </c>
      <c r="X73" s="2" t="s">
        <v>9</v>
      </c>
      <c r="Y73" s="31" t="s">
        <v>1270</v>
      </c>
    </row>
    <row r="74" spans="1:25" ht="60" x14ac:dyDescent="0.25">
      <c r="A74" s="31" t="s">
        <v>1271</v>
      </c>
      <c r="B74" s="31" t="s">
        <v>1272</v>
      </c>
      <c r="C74" s="2" t="s">
        <v>327</v>
      </c>
      <c r="D74" s="79">
        <v>0</v>
      </c>
      <c r="E74" s="59">
        <v>0</v>
      </c>
      <c r="F74" s="80">
        <v>733</v>
      </c>
      <c r="G74" s="80">
        <v>515.5</v>
      </c>
      <c r="H74" s="80">
        <v>864.94</v>
      </c>
      <c r="I74" s="80">
        <v>608.29</v>
      </c>
      <c r="J74" s="46">
        <f t="shared" ref="J74:J88" si="13">H74*138.99</f>
        <v>120218.01060000001</v>
      </c>
      <c r="K74" s="46">
        <f t="shared" ref="K74:K88" si="14">I74*138.99</f>
        <v>84546.227100000004</v>
      </c>
      <c r="L74" s="12">
        <f t="shared" ref="L74:L88" si="15">J74-K74</f>
        <v>35671.783500000005</v>
      </c>
      <c r="M74" s="61" t="s">
        <v>1110</v>
      </c>
      <c r="N74" s="31">
        <v>1</v>
      </c>
      <c r="O74" s="87" t="s">
        <v>1268</v>
      </c>
      <c r="P74" s="5" t="s">
        <v>1269</v>
      </c>
      <c r="Q74" s="90" t="s">
        <v>26</v>
      </c>
      <c r="R74" s="96">
        <v>42815</v>
      </c>
      <c r="S74" s="2" t="s">
        <v>154</v>
      </c>
      <c r="T74" s="2" t="s">
        <v>9</v>
      </c>
      <c r="U74" s="2" t="s">
        <v>9</v>
      </c>
      <c r="V74" s="2" t="s">
        <v>9</v>
      </c>
      <c r="W74" s="2" t="s">
        <v>9</v>
      </c>
      <c r="X74" s="2" t="s">
        <v>9</v>
      </c>
      <c r="Y74" s="31" t="s">
        <v>1270</v>
      </c>
    </row>
    <row r="75" spans="1:25" ht="60" x14ac:dyDescent="0.25">
      <c r="A75" s="31" t="s">
        <v>1273</v>
      </c>
      <c r="B75" s="31" t="s">
        <v>1274</v>
      </c>
      <c r="C75" s="2" t="s">
        <v>327</v>
      </c>
      <c r="D75" s="79">
        <v>0</v>
      </c>
      <c r="E75" s="59">
        <v>0</v>
      </c>
      <c r="F75" s="80">
        <v>720.1</v>
      </c>
      <c r="G75" s="80">
        <v>506.47</v>
      </c>
      <c r="H75" s="80">
        <v>849.72</v>
      </c>
      <c r="I75" s="80">
        <v>597.63</v>
      </c>
      <c r="J75" s="46">
        <f t="shared" si="13"/>
        <v>118102.58280000002</v>
      </c>
      <c r="K75" s="46">
        <f t="shared" si="14"/>
        <v>83064.593699999998</v>
      </c>
      <c r="L75" s="12">
        <f t="shared" si="15"/>
        <v>35037.989100000021</v>
      </c>
      <c r="M75" s="61" t="s">
        <v>1110</v>
      </c>
      <c r="N75" s="31">
        <v>1</v>
      </c>
      <c r="O75" s="87" t="s">
        <v>1268</v>
      </c>
      <c r="P75" s="5" t="s">
        <v>1269</v>
      </c>
      <c r="Q75" s="90" t="s">
        <v>26</v>
      </c>
      <c r="R75" s="96">
        <v>42815</v>
      </c>
      <c r="S75" s="2" t="s">
        <v>154</v>
      </c>
      <c r="T75" s="2" t="s">
        <v>9</v>
      </c>
      <c r="U75" s="2" t="s">
        <v>9</v>
      </c>
      <c r="V75" s="2" t="s">
        <v>9</v>
      </c>
      <c r="W75" s="2" t="s">
        <v>9</v>
      </c>
      <c r="X75" s="2" t="s">
        <v>9</v>
      </c>
      <c r="Y75" s="31" t="s">
        <v>1270</v>
      </c>
    </row>
    <row r="76" spans="1:25" x14ac:dyDescent="0.25">
      <c r="A76" s="31" t="s">
        <v>1273</v>
      </c>
      <c r="B76" s="31" t="s">
        <v>1275</v>
      </c>
      <c r="C76" s="2" t="s">
        <v>327</v>
      </c>
      <c r="D76" s="79">
        <v>0</v>
      </c>
      <c r="E76" s="59">
        <v>0</v>
      </c>
      <c r="F76" s="80">
        <v>412.7</v>
      </c>
      <c r="G76" s="80">
        <v>412.7</v>
      </c>
      <c r="H76" s="80">
        <v>486.99</v>
      </c>
      <c r="I76" s="80">
        <v>486.99</v>
      </c>
      <c r="J76" s="46">
        <f t="shared" si="13"/>
        <v>67686.74010000001</v>
      </c>
      <c r="K76" s="46">
        <f t="shared" si="14"/>
        <v>67686.74010000001</v>
      </c>
      <c r="L76" s="12">
        <f t="shared" si="15"/>
        <v>0</v>
      </c>
      <c r="M76" s="61" t="s">
        <v>1106</v>
      </c>
      <c r="N76" s="31">
        <v>2</v>
      </c>
      <c r="O76" s="43" t="s">
        <v>1107</v>
      </c>
      <c r="P76" s="5" t="s">
        <v>94</v>
      </c>
      <c r="Q76" s="90">
        <v>42815</v>
      </c>
      <c r="R76" s="94" t="s">
        <v>26</v>
      </c>
      <c r="S76" s="2" t="s">
        <v>154</v>
      </c>
      <c r="T76" s="2" t="s">
        <v>9</v>
      </c>
      <c r="U76" s="2" t="s">
        <v>9</v>
      </c>
      <c r="V76" s="2" t="s">
        <v>9</v>
      </c>
      <c r="W76" s="2" t="s">
        <v>9</v>
      </c>
      <c r="X76" s="2" t="s">
        <v>9</v>
      </c>
      <c r="Y76" s="31" t="s">
        <v>1270</v>
      </c>
    </row>
    <row r="77" spans="1:25" x14ac:dyDescent="0.25">
      <c r="A77" s="31" t="s">
        <v>1266</v>
      </c>
      <c r="B77" s="31" t="s">
        <v>1276</v>
      </c>
      <c r="C77" s="2" t="s">
        <v>327</v>
      </c>
      <c r="D77" s="79">
        <v>0</v>
      </c>
      <c r="E77" s="59">
        <v>0</v>
      </c>
      <c r="F77" s="80">
        <v>332.52</v>
      </c>
      <c r="G77" s="80">
        <v>332.52</v>
      </c>
      <c r="H77" s="80">
        <v>392.37</v>
      </c>
      <c r="I77" s="80">
        <v>392.37</v>
      </c>
      <c r="J77" s="46">
        <f t="shared" si="13"/>
        <v>54535.506300000001</v>
      </c>
      <c r="K77" s="46">
        <f t="shared" si="14"/>
        <v>54535.506300000001</v>
      </c>
      <c r="L77" s="12">
        <f t="shared" si="15"/>
        <v>0</v>
      </c>
      <c r="M77" s="61" t="s">
        <v>1106</v>
      </c>
      <c r="N77" s="31">
        <v>2</v>
      </c>
      <c r="O77" s="43" t="s">
        <v>1107</v>
      </c>
      <c r="P77" s="5" t="s">
        <v>94</v>
      </c>
      <c r="Q77" s="90">
        <v>42815</v>
      </c>
      <c r="R77" s="94" t="s">
        <v>26</v>
      </c>
      <c r="S77" s="2" t="s">
        <v>154</v>
      </c>
      <c r="T77" s="2" t="s">
        <v>9</v>
      </c>
      <c r="U77" s="2" t="s">
        <v>9</v>
      </c>
      <c r="V77" s="2" t="s">
        <v>9</v>
      </c>
      <c r="W77" s="2" t="s">
        <v>9</v>
      </c>
      <c r="X77" s="2" t="s">
        <v>9</v>
      </c>
      <c r="Y77" s="31" t="s">
        <v>1270</v>
      </c>
    </row>
    <row r="78" spans="1:25" x14ac:dyDescent="0.25">
      <c r="A78" s="31" t="s">
        <v>1271</v>
      </c>
      <c r="B78" s="77" t="s">
        <v>1277</v>
      </c>
      <c r="C78" s="2" t="s">
        <v>327</v>
      </c>
      <c r="D78" s="79">
        <v>0</v>
      </c>
      <c r="E78" s="59">
        <v>0</v>
      </c>
      <c r="F78" s="80">
        <v>420.2</v>
      </c>
      <c r="G78" s="80">
        <v>420.2</v>
      </c>
      <c r="H78" s="80">
        <v>495.84</v>
      </c>
      <c r="I78" s="80">
        <v>495.84</v>
      </c>
      <c r="J78" s="46">
        <f t="shared" si="13"/>
        <v>68916.801600000006</v>
      </c>
      <c r="K78" s="46">
        <f t="shared" si="14"/>
        <v>68916.801600000006</v>
      </c>
      <c r="L78" s="12">
        <f t="shared" si="15"/>
        <v>0</v>
      </c>
      <c r="M78" s="61" t="s">
        <v>1106</v>
      </c>
      <c r="N78" s="31">
        <v>2</v>
      </c>
      <c r="O78" s="43" t="s">
        <v>1107</v>
      </c>
      <c r="P78" s="5" t="s">
        <v>94</v>
      </c>
      <c r="Q78" s="90">
        <v>42815</v>
      </c>
      <c r="R78" s="94" t="s">
        <v>26</v>
      </c>
      <c r="S78" s="2" t="s">
        <v>154</v>
      </c>
      <c r="T78" s="2" t="s">
        <v>9</v>
      </c>
      <c r="U78" s="2" t="s">
        <v>9</v>
      </c>
      <c r="V78" s="2" t="s">
        <v>9</v>
      </c>
      <c r="W78" s="2" t="s">
        <v>9</v>
      </c>
      <c r="X78" s="2" t="s">
        <v>9</v>
      </c>
      <c r="Y78" s="31" t="s">
        <v>1270</v>
      </c>
    </row>
    <row r="79" spans="1:25" x14ac:dyDescent="0.25">
      <c r="A79" s="31" t="s">
        <v>1131</v>
      </c>
      <c r="B79" s="77" t="s">
        <v>1278</v>
      </c>
      <c r="C79" s="2" t="s">
        <v>327</v>
      </c>
      <c r="D79" s="79">
        <v>0</v>
      </c>
      <c r="E79" s="116">
        <v>0</v>
      </c>
      <c r="F79" s="60">
        <v>977.95</v>
      </c>
      <c r="G79" s="60">
        <v>977.95</v>
      </c>
      <c r="H79" s="60">
        <v>1153.98</v>
      </c>
      <c r="I79" s="60">
        <v>1153.98</v>
      </c>
      <c r="J79" s="46">
        <f t="shared" si="13"/>
        <v>160391.6802</v>
      </c>
      <c r="K79" s="46">
        <f t="shared" si="14"/>
        <v>160391.6802</v>
      </c>
      <c r="L79" s="12">
        <f t="shared" si="15"/>
        <v>0</v>
      </c>
      <c r="M79" s="61" t="s">
        <v>1106</v>
      </c>
      <c r="N79" s="31">
        <v>1</v>
      </c>
      <c r="O79" s="43" t="s">
        <v>1107</v>
      </c>
      <c r="P79" s="5" t="s">
        <v>94</v>
      </c>
      <c r="Q79" s="90">
        <v>42815</v>
      </c>
      <c r="R79" s="94" t="s">
        <v>26</v>
      </c>
      <c r="S79" s="2" t="s">
        <v>154</v>
      </c>
      <c r="T79" s="2" t="s">
        <v>9</v>
      </c>
      <c r="U79" s="2" t="s">
        <v>9</v>
      </c>
      <c r="V79" s="2" t="s">
        <v>9</v>
      </c>
      <c r="W79" s="2" t="s">
        <v>9</v>
      </c>
      <c r="X79" s="2" t="s">
        <v>9</v>
      </c>
      <c r="Y79" s="31" t="s">
        <v>1270</v>
      </c>
    </row>
    <row r="80" spans="1:25" x14ac:dyDescent="0.25">
      <c r="A80" s="77" t="s">
        <v>1135</v>
      </c>
      <c r="B80" s="77" t="s">
        <v>1279</v>
      </c>
      <c r="C80" s="2" t="s">
        <v>327</v>
      </c>
      <c r="D80" s="79">
        <v>0</v>
      </c>
      <c r="E80" s="116">
        <v>0</v>
      </c>
      <c r="F80" s="60">
        <v>192</v>
      </c>
      <c r="G80" s="60">
        <v>192</v>
      </c>
      <c r="H80" s="60">
        <v>226.56</v>
      </c>
      <c r="I80" s="60">
        <v>226.56</v>
      </c>
      <c r="J80" s="46">
        <f t="shared" si="13"/>
        <v>31489.574400000001</v>
      </c>
      <c r="K80" s="46">
        <f t="shared" si="14"/>
        <v>31489.574400000001</v>
      </c>
      <c r="L80" s="12">
        <f t="shared" si="15"/>
        <v>0</v>
      </c>
      <c r="M80" s="61" t="s">
        <v>1106</v>
      </c>
      <c r="N80" s="31">
        <v>1</v>
      </c>
      <c r="O80" s="43" t="s">
        <v>1107</v>
      </c>
      <c r="P80" s="5" t="s">
        <v>94</v>
      </c>
      <c r="Q80" s="90">
        <v>42815</v>
      </c>
      <c r="R80" s="94" t="s">
        <v>26</v>
      </c>
      <c r="S80" s="2" t="s">
        <v>154</v>
      </c>
      <c r="T80" s="2" t="s">
        <v>9</v>
      </c>
      <c r="U80" s="2" t="s">
        <v>9</v>
      </c>
      <c r="V80" s="2" t="s">
        <v>9</v>
      </c>
      <c r="W80" s="2" t="s">
        <v>9</v>
      </c>
      <c r="X80" s="2" t="s">
        <v>9</v>
      </c>
      <c r="Y80" s="31" t="s">
        <v>1249</v>
      </c>
    </row>
    <row r="81" spans="1:25" x14ac:dyDescent="0.25">
      <c r="A81" s="31" t="s">
        <v>1197</v>
      </c>
      <c r="B81" s="77" t="s">
        <v>1280</v>
      </c>
      <c r="C81" s="2" t="s">
        <v>327</v>
      </c>
      <c r="D81" s="31">
        <v>0</v>
      </c>
      <c r="E81" s="116">
        <v>0</v>
      </c>
      <c r="F81" s="60">
        <v>448</v>
      </c>
      <c r="G81" s="60">
        <v>448</v>
      </c>
      <c r="H81" s="60">
        <v>528.64</v>
      </c>
      <c r="I81" s="60">
        <v>528.64</v>
      </c>
      <c r="J81" s="46">
        <f t="shared" si="13"/>
        <v>73475.673600000009</v>
      </c>
      <c r="K81" s="46">
        <f t="shared" si="14"/>
        <v>73475.673600000009</v>
      </c>
      <c r="L81" s="12">
        <f t="shared" si="15"/>
        <v>0</v>
      </c>
      <c r="M81" s="61" t="s">
        <v>1106</v>
      </c>
      <c r="N81" s="31">
        <v>1</v>
      </c>
      <c r="O81" s="43" t="s">
        <v>1107</v>
      </c>
      <c r="P81" s="5" t="s">
        <v>94</v>
      </c>
      <c r="Q81" s="90">
        <v>42817</v>
      </c>
      <c r="R81" s="94" t="s">
        <v>26</v>
      </c>
      <c r="S81" s="2" t="s">
        <v>154</v>
      </c>
      <c r="T81" s="2" t="s">
        <v>9</v>
      </c>
      <c r="U81" s="2" t="s">
        <v>9</v>
      </c>
      <c r="V81" s="2" t="s">
        <v>9</v>
      </c>
      <c r="W81" s="2" t="s">
        <v>9</v>
      </c>
      <c r="X81" s="2" t="s">
        <v>9</v>
      </c>
      <c r="Y81" s="43" t="s">
        <v>1199</v>
      </c>
    </row>
    <row r="82" spans="1:25" ht="30" x14ac:dyDescent="0.25">
      <c r="A82" s="31" t="s">
        <v>1197</v>
      </c>
      <c r="B82" s="31" t="s">
        <v>1281</v>
      </c>
      <c r="C82" s="2" t="s">
        <v>327</v>
      </c>
      <c r="D82" s="77">
        <v>0</v>
      </c>
      <c r="E82" s="116">
        <v>0</v>
      </c>
      <c r="F82" s="39">
        <v>184</v>
      </c>
      <c r="G82" s="39">
        <v>168</v>
      </c>
      <c r="H82" s="39">
        <v>217.12</v>
      </c>
      <c r="I82" s="39">
        <v>198.24</v>
      </c>
      <c r="J82" s="46">
        <f t="shared" si="13"/>
        <v>30177.508800000003</v>
      </c>
      <c r="K82" s="46">
        <f t="shared" si="14"/>
        <v>27553.377600000003</v>
      </c>
      <c r="L82" s="12">
        <f t="shared" si="15"/>
        <v>2624.1311999999998</v>
      </c>
      <c r="M82" s="7" t="s">
        <v>1110</v>
      </c>
      <c r="N82" s="31">
        <v>1</v>
      </c>
      <c r="O82" s="43" t="s">
        <v>372</v>
      </c>
      <c r="P82" s="5" t="s">
        <v>1282</v>
      </c>
      <c r="Q82" s="91" t="s">
        <v>26</v>
      </c>
      <c r="R82" s="117">
        <v>42817</v>
      </c>
      <c r="S82" s="2" t="s">
        <v>154</v>
      </c>
      <c r="T82" s="2" t="s">
        <v>9</v>
      </c>
      <c r="U82" s="2" t="s">
        <v>9</v>
      </c>
      <c r="V82" s="2" t="s">
        <v>9</v>
      </c>
      <c r="W82" s="2" t="s">
        <v>9</v>
      </c>
      <c r="X82" s="2" t="s">
        <v>9</v>
      </c>
      <c r="Y82" s="42" t="s">
        <v>1283</v>
      </c>
    </row>
    <row r="83" spans="1:25" x14ac:dyDescent="0.25">
      <c r="A83" s="77" t="s">
        <v>1285</v>
      </c>
      <c r="B83" s="77" t="s">
        <v>1284</v>
      </c>
      <c r="C83" s="2" t="s">
        <v>327</v>
      </c>
      <c r="D83" s="79">
        <v>0</v>
      </c>
      <c r="E83" s="59">
        <v>0</v>
      </c>
      <c r="F83" s="80">
        <v>164.65</v>
      </c>
      <c r="G83" s="80">
        <v>164.65</v>
      </c>
      <c r="H83" s="80">
        <v>194.29</v>
      </c>
      <c r="I83" s="80">
        <v>194.29</v>
      </c>
      <c r="J83" s="46">
        <f t="shared" si="13"/>
        <v>27004.367099999999</v>
      </c>
      <c r="K83" s="46">
        <f t="shared" si="14"/>
        <v>27004.367099999999</v>
      </c>
      <c r="L83" s="12">
        <f t="shared" si="15"/>
        <v>0</v>
      </c>
      <c r="M83" s="61" t="s">
        <v>1106</v>
      </c>
      <c r="N83" s="31">
        <v>1</v>
      </c>
      <c r="O83" s="43" t="s">
        <v>1107</v>
      </c>
      <c r="P83" s="5" t="s">
        <v>94</v>
      </c>
      <c r="Q83" s="90">
        <v>42817</v>
      </c>
      <c r="R83" s="94" t="s">
        <v>26</v>
      </c>
      <c r="S83" s="2" t="s">
        <v>154</v>
      </c>
      <c r="T83" s="2" t="s">
        <v>9</v>
      </c>
      <c r="U83" s="2" t="s">
        <v>9</v>
      </c>
      <c r="V83" s="2" t="s">
        <v>9</v>
      </c>
      <c r="W83" s="2" t="s">
        <v>9</v>
      </c>
      <c r="X83" s="2" t="s">
        <v>9</v>
      </c>
      <c r="Y83" s="42" t="s">
        <v>1286</v>
      </c>
    </row>
    <row r="84" spans="1:25" x14ac:dyDescent="0.25">
      <c r="A84" s="77" t="s">
        <v>1197</v>
      </c>
      <c r="B84" s="77" t="s">
        <v>1287</v>
      </c>
      <c r="C84" s="2" t="s">
        <v>327</v>
      </c>
      <c r="D84" s="79">
        <v>0</v>
      </c>
      <c r="E84" s="59">
        <v>0</v>
      </c>
      <c r="F84" s="39">
        <v>184</v>
      </c>
      <c r="G84" s="39">
        <v>184</v>
      </c>
      <c r="H84" s="39">
        <v>217.12</v>
      </c>
      <c r="I84" s="39">
        <v>217.12</v>
      </c>
      <c r="J84" s="46">
        <f t="shared" si="13"/>
        <v>30177.508800000003</v>
      </c>
      <c r="K84" s="46">
        <f t="shared" si="14"/>
        <v>30177.508800000003</v>
      </c>
      <c r="L84" s="12">
        <f t="shared" si="15"/>
        <v>0</v>
      </c>
      <c r="M84" s="61" t="s">
        <v>1106</v>
      </c>
      <c r="N84" s="31">
        <v>2</v>
      </c>
      <c r="O84" s="43" t="s">
        <v>1107</v>
      </c>
      <c r="P84" s="5" t="s">
        <v>94</v>
      </c>
      <c r="Q84" s="62">
        <v>42818</v>
      </c>
      <c r="R84" s="62" t="s">
        <v>26</v>
      </c>
      <c r="S84" s="2" t="s">
        <v>154</v>
      </c>
      <c r="T84" s="2" t="s">
        <v>9</v>
      </c>
      <c r="U84" s="2" t="s">
        <v>9</v>
      </c>
      <c r="V84" s="2" t="s">
        <v>9</v>
      </c>
      <c r="W84" s="2" t="s">
        <v>9</v>
      </c>
      <c r="X84" s="2" t="s">
        <v>9</v>
      </c>
      <c r="Y84" s="42" t="s">
        <v>1283</v>
      </c>
    </row>
    <row r="85" spans="1:25" x14ac:dyDescent="0.25">
      <c r="A85" s="31" t="s">
        <v>1097</v>
      </c>
      <c r="B85" s="77" t="s">
        <v>1288</v>
      </c>
      <c r="C85" s="2" t="s">
        <v>327</v>
      </c>
      <c r="D85" s="77">
        <v>0</v>
      </c>
      <c r="E85" s="116">
        <v>0</v>
      </c>
      <c r="F85" s="60">
        <v>16</v>
      </c>
      <c r="G85" s="60">
        <v>16</v>
      </c>
      <c r="H85" s="60">
        <v>18.88</v>
      </c>
      <c r="I85" s="60">
        <v>18.88</v>
      </c>
      <c r="J85" s="46">
        <f t="shared" si="13"/>
        <v>2624.1311999999998</v>
      </c>
      <c r="K85" s="46">
        <f t="shared" si="14"/>
        <v>2624.1311999999998</v>
      </c>
      <c r="L85" s="12">
        <f t="shared" si="15"/>
        <v>0</v>
      </c>
      <c r="M85" s="61" t="s">
        <v>1106</v>
      </c>
      <c r="N85" s="31">
        <v>1</v>
      </c>
      <c r="O85" s="43" t="s">
        <v>1107</v>
      </c>
      <c r="P85" s="5" t="s">
        <v>94</v>
      </c>
      <c r="Q85" s="62">
        <v>42818</v>
      </c>
      <c r="R85" s="62" t="s">
        <v>26</v>
      </c>
      <c r="S85" s="2" t="s">
        <v>154</v>
      </c>
      <c r="T85" s="2" t="s">
        <v>9</v>
      </c>
      <c r="U85" s="2" t="s">
        <v>9</v>
      </c>
      <c r="V85" s="2" t="s">
        <v>9</v>
      </c>
      <c r="W85" s="2" t="s">
        <v>9</v>
      </c>
      <c r="X85" s="2" t="s">
        <v>9</v>
      </c>
      <c r="Y85" s="88" t="s">
        <v>1289</v>
      </c>
    </row>
    <row r="86" spans="1:25" x14ac:dyDescent="0.25">
      <c r="A86" s="31" t="s">
        <v>1290</v>
      </c>
      <c r="B86" s="31" t="s">
        <v>1291</v>
      </c>
      <c r="C86" s="2" t="s">
        <v>327</v>
      </c>
      <c r="D86" s="31">
        <v>0</v>
      </c>
      <c r="E86" s="116">
        <v>0</v>
      </c>
      <c r="F86" s="39">
        <v>240.12</v>
      </c>
      <c r="G86" s="39">
        <v>240.12</v>
      </c>
      <c r="H86" s="39">
        <v>283.33999999999997</v>
      </c>
      <c r="I86" s="39">
        <v>283.33999999999997</v>
      </c>
      <c r="J86" s="46">
        <f t="shared" si="13"/>
        <v>39381.426599999999</v>
      </c>
      <c r="K86" s="46">
        <f t="shared" si="14"/>
        <v>39381.426599999999</v>
      </c>
      <c r="L86" s="12">
        <f t="shared" si="15"/>
        <v>0</v>
      </c>
      <c r="M86" s="7" t="s">
        <v>1110</v>
      </c>
      <c r="N86" s="31">
        <v>1</v>
      </c>
      <c r="O86" s="43" t="s">
        <v>998</v>
      </c>
      <c r="P86" s="61" t="s">
        <v>1295</v>
      </c>
      <c r="Q86" s="66" t="s">
        <v>26</v>
      </c>
      <c r="R86" s="66">
        <v>42822</v>
      </c>
      <c r="S86" s="2" t="s">
        <v>154</v>
      </c>
      <c r="T86" s="2" t="s">
        <v>9</v>
      </c>
      <c r="U86" s="2" t="s">
        <v>9</v>
      </c>
      <c r="V86" s="2" t="s">
        <v>9</v>
      </c>
      <c r="W86" s="2" t="s">
        <v>9</v>
      </c>
      <c r="X86" s="2" t="s">
        <v>9</v>
      </c>
      <c r="Y86" s="88" t="s">
        <v>1297</v>
      </c>
    </row>
    <row r="87" spans="1:25" ht="60" x14ac:dyDescent="0.25">
      <c r="A87" s="31" t="s">
        <v>1292</v>
      </c>
      <c r="B87" s="31" t="s">
        <v>1293</v>
      </c>
      <c r="C87" s="2" t="s">
        <v>327</v>
      </c>
      <c r="D87" s="31">
        <v>0</v>
      </c>
      <c r="E87" s="116">
        <v>0</v>
      </c>
      <c r="F87" s="39">
        <v>672.27</v>
      </c>
      <c r="G87" s="39">
        <v>672.27</v>
      </c>
      <c r="H87" s="39">
        <v>793.28</v>
      </c>
      <c r="I87" s="39">
        <v>793.28</v>
      </c>
      <c r="J87" s="46">
        <f t="shared" si="13"/>
        <v>110257.9872</v>
      </c>
      <c r="K87" s="46">
        <f t="shared" si="14"/>
        <v>110257.9872</v>
      </c>
      <c r="L87" s="12">
        <f t="shared" si="15"/>
        <v>0</v>
      </c>
      <c r="M87" s="7" t="s">
        <v>1106</v>
      </c>
      <c r="N87" s="49">
        <v>1</v>
      </c>
      <c r="O87" s="43" t="s">
        <v>1107</v>
      </c>
      <c r="P87" s="5" t="s">
        <v>94</v>
      </c>
      <c r="Q87" s="73">
        <v>42821</v>
      </c>
      <c r="R87" s="43" t="s">
        <v>26</v>
      </c>
      <c r="S87" s="2" t="s">
        <v>154</v>
      </c>
      <c r="T87" s="2" t="s">
        <v>9</v>
      </c>
      <c r="U87" s="2" t="s">
        <v>9</v>
      </c>
      <c r="V87" s="2" t="s">
        <v>9</v>
      </c>
      <c r="W87" s="2" t="s">
        <v>9</v>
      </c>
      <c r="X87" s="2" t="s">
        <v>9</v>
      </c>
      <c r="Y87" s="88" t="s">
        <v>1294</v>
      </c>
    </row>
    <row r="88" spans="1:25" x14ac:dyDescent="0.25">
      <c r="A88" s="77" t="s">
        <v>1290</v>
      </c>
      <c r="B88" s="31" t="s">
        <v>1296</v>
      </c>
      <c r="C88" s="2" t="s">
        <v>327</v>
      </c>
      <c r="D88" s="31">
        <v>0</v>
      </c>
      <c r="E88" s="116">
        <v>0</v>
      </c>
      <c r="F88" s="39">
        <v>240.12</v>
      </c>
      <c r="G88" s="39">
        <v>240.12</v>
      </c>
      <c r="H88" s="39">
        <v>283.33999999999997</v>
      </c>
      <c r="I88" s="39">
        <v>283.33999999999997</v>
      </c>
      <c r="J88" s="46">
        <f t="shared" si="13"/>
        <v>39381.426599999999</v>
      </c>
      <c r="K88" s="46">
        <f t="shared" si="14"/>
        <v>39381.426599999999</v>
      </c>
      <c r="L88" s="12">
        <f t="shared" si="15"/>
        <v>0</v>
      </c>
      <c r="M88" s="61" t="s">
        <v>1106</v>
      </c>
      <c r="N88" s="49">
        <v>2</v>
      </c>
      <c r="O88" s="43" t="s">
        <v>1107</v>
      </c>
      <c r="P88" s="5" t="s">
        <v>94</v>
      </c>
      <c r="Q88" s="62">
        <v>42822</v>
      </c>
      <c r="R88" s="62" t="s">
        <v>26</v>
      </c>
      <c r="S88" s="2" t="s">
        <v>154</v>
      </c>
      <c r="T88" s="2" t="s">
        <v>9</v>
      </c>
      <c r="U88" s="2" t="s">
        <v>9</v>
      </c>
      <c r="V88" s="2" t="s">
        <v>9</v>
      </c>
      <c r="W88" s="2" t="s">
        <v>9</v>
      </c>
      <c r="X88" s="2" t="s">
        <v>9</v>
      </c>
      <c r="Y88" s="88" t="s">
        <v>1297</v>
      </c>
    </row>
    <row r="89" spans="1:25" ht="300" x14ac:dyDescent="0.25">
      <c r="A89" s="77" t="s">
        <v>1299</v>
      </c>
      <c r="B89" s="31" t="s">
        <v>1298</v>
      </c>
      <c r="C89" s="2" t="s">
        <v>327</v>
      </c>
      <c r="D89" s="77">
        <v>7</v>
      </c>
      <c r="E89" s="116">
        <v>7</v>
      </c>
      <c r="F89" s="60">
        <v>0</v>
      </c>
      <c r="G89" s="60">
        <v>0</v>
      </c>
      <c r="H89" s="60">
        <v>161.09</v>
      </c>
      <c r="I89" s="60">
        <v>161.09</v>
      </c>
      <c r="J89" s="46">
        <f t="shared" ref="J89:J109" si="16">H89*138.99</f>
        <v>22389.899100000002</v>
      </c>
      <c r="K89" s="46">
        <f t="shared" ref="K89:K108" si="17">I89*138.99</f>
        <v>22389.899100000002</v>
      </c>
      <c r="L89" s="12">
        <f t="shared" ref="L89:L108" si="18">J89-K89</f>
        <v>0</v>
      </c>
      <c r="M89" s="61" t="s">
        <v>1106</v>
      </c>
      <c r="N89" s="49">
        <v>1</v>
      </c>
      <c r="O89" s="43" t="s">
        <v>1107</v>
      </c>
      <c r="P89" s="5" t="s">
        <v>94</v>
      </c>
      <c r="Q89" s="62">
        <v>42822</v>
      </c>
      <c r="R89" s="62" t="s">
        <v>26</v>
      </c>
      <c r="S89" s="2" t="s">
        <v>1301</v>
      </c>
      <c r="T89" s="2" t="s">
        <v>229</v>
      </c>
      <c r="U89" s="2" t="s">
        <v>231</v>
      </c>
      <c r="V89" s="2">
        <v>7</v>
      </c>
      <c r="W89" s="5" t="s">
        <v>1302</v>
      </c>
      <c r="X89" s="5" t="s">
        <v>1303</v>
      </c>
      <c r="Y89" s="88" t="s">
        <v>1300</v>
      </c>
    </row>
    <row r="90" spans="1:25" x14ac:dyDescent="0.25">
      <c r="A90" s="77" t="s">
        <v>1184</v>
      </c>
      <c r="B90" s="31" t="s">
        <v>1304</v>
      </c>
      <c r="C90" s="2" t="s">
        <v>327</v>
      </c>
      <c r="D90" s="78">
        <v>0</v>
      </c>
      <c r="E90" s="116">
        <v>0</v>
      </c>
      <c r="F90" s="60">
        <v>32</v>
      </c>
      <c r="G90" s="60">
        <v>32</v>
      </c>
      <c r="H90" s="60">
        <v>37.76</v>
      </c>
      <c r="I90" s="60">
        <v>37.76</v>
      </c>
      <c r="J90" s="46">
        <f t="shared" si="16"/>
        <v>5248.2623999999996</v>
      </c>
      <c r="K90" s="46">
        <f t="shared" si="17"/>
        <v>5248.2623999999996</v>
      </c>
      <c r="L90" s="12">
        <f t="shared" si="18"/>
        <v>0</v>
      </c>
      <c r="M90" s="61" t="s">
        <v>1106</v>
      </c>
      <c r="N90" s="49">
        <v>1</v>
      </c>
      <c r="O90" s="43" t="s">
        <v>1107</v>
      </c>
      <c r="P90" s="5" t="s">
        <v>94</v>
      </c>
      <c r="Q90" s="62">
        <v>42825</v>
      </c>
      <c r="R90" s="59" t="s">
        <v>26</v>
      </c>
      <c r="S90" s="2" t="s">
        <v>154</v>
      </c>
      <c r="T90" s="2" t="s">
        <v>9</v>
      </c>
      <c r="U90" s="2" t="s">
        <v>9</v>
      </c>
      <c r="V90" s="2" t="s">
        <v>9</v>
      </c>
      <c r="W90" s="2" t="s">
        <v>9</v>
      </c>
      <c r="X90" s="2" t="s">
        <v>9</v>
      </c>
      <c r="Y90" s="43" t="s">
        <v>1199</v>
      </c>
    </row>
    <row r="91" spans="1:25" x14ac:dyDescent="0.25">
      <c r="A91" s="77" t="s">
        <v>1305</v>
      </c>
      <c r="B91" s="31" t="s">
        <v>1306</v>
      </c>
      <c r="C91" s="2" t="s">
        <v>327</v>
      </c>
      <c r="D91" s="78">
        <v>0</v>
      </c>
      <c r="E91" s="116">
        <v>0</v>
      </c>
      <c r="F91" s="60">
        <v>128</v>
      </c>
      <c r="G91" s="60">
        <v>128</v>
      </c>
      <c r="H91" s="60">
        <v>151.04</v>
      </c>
      <c r="I91" s="60">
        <v>151.04</v>
      </c>
      <c r="J91" s="46">
        <f t="shared" si="16"/>
        <v>20993.049599999998</v>
      </c>
      <c r="K91" s="46">
        <f t="shared" si="17"/>
        <v>20993.049599999998</v>
      </c>
      <c r="L91" s="12">
        <f t="shared" si="18"/>
        <v>0</v>
      </c>
      <c r="M91" s="61" t="s">
        <v>1106</v>
      </c>
      <c r="N91" s="49">
        <v>1</v>
      </c>
      <c r="O91" s="43" t="s">
        <v>1107</v>
      </c>
      <c r="P91" s="5" t="s">
        <v>94</v>
      </c>
      <c r="Q91" s="62">
        <v>42825</v>
      </c>
      <c r="R91" s="59" t="s">
        <v>26</v>
      </c>
      <c r="S91" s="2" t="s">
        <v>154</v>
      </c>
      <c r="T91" s="2" t="s">
        <v>9</v>
      </c>
      <c r="U91" s="2" t="s">
        <v>9</v>
      </c>
      <c r="V91" s="2" t="s">
        <v>9</v>
      </c>
      <c r="W91" s="2" t="s">
        <v>9</v>
      </c>
      <c r="X91" s="2" t="s">
        <v>9</v>
      </c>
      <c r="Y91" s="43" t="s">
        <v>1199</v>
      </c>
    </row>
    <row r="92" spans="1:25" x14ac:dyDescent="0.25">
      <c r="A92" s="77" t="s">
        <v>1307</v>
      </c>
      <c r="B92" s="31" t="s">
        <v>1308</v>
      </c>
      <c r="C92" s="2" t="s">
        <v>327</v>
      </c>
      <c r="D92" s="2">
        <v>0</v>
      </c>
      <c r="E92" s="2">
        <v>0</v>
      </c>
      <c r="F92" s="37">
        <v>125.94</v>
      </c>
      <c r="G92" s="37">
        <v>125.94</v>
      </c>
      <c r="H92" s="37">
        <v>148.61000000000001</v>
      </c>
      <c r="I92" s="37">
        <v>148.61000000000001</v>
      </c>
      <c r="J92" s="46">
        <f t="shared" si="16"/>
        <v>20655.303900000003</v>
      </c>
      <c r="K92" s="46">
        <f t="shared" si="17"/>
        <v>20655.303900000003</v>
      </c>
      <c r="L92" s="12">
        <f t="shared" si="18"/>
        <v>0</v>
      </c>
      <c r="M92" s="5" t="s">
        <v>1106</v>
      </c>
      <c r="N92" s="2">
        <v>1</v>
      </c>
      <c r="O92" s="43" t="s">
        <v>1107</v>
      </c>
      <c r="P92" s="5" t="s">
        <v>94</v>
      </c>
      <c r="Q92" s="6">
        <v>42828</v>
      </c>
      <c r="R92" s="23" t="s">
        <v>26</v>
      </c>
      <c r="S92" s="2" t="s">
        <v>154</v>
      </c>
      <c r="T92" s="2" t="s">
        <v>9</v>
      </c>
      <c r="U92" s="2" t="s">
        <v>9</v>
      </c>
      <c r="V92" s="2" t="s">
        <v>9</v>
      </c>
      <c r="W92" s="2" t="s">
        <v>9</v>
      </c>
      <c r="X92" s="2" t="s">
        <v>9</v>
      </c>
      <c r="Y92" s="88" t="s">
        <v>1309</v>
      </c>
    </row>
    <row r="93" spans="1:25" ht="45" x14ac:dyDescent="0.25">
      <c r="A93" s="77" t="s">
        <v>733</v>
      </c>
      <c r="B93" s="31" t="s">
        <v>1310</v>
      </c>
      <c r="C93" s="2" t="s">
        <v>327</v>
      </c>
      <c r="D93" s="78">
        <v>21</v>
      </c>
      <c r="E93" s="116">
        <v>21</v>
      </c>
      <c r="F93" s="60">
        <v>0</v>
      </c>
      <c r="G93" s="60">
        <v>0</v>
      </c>
      <c r="H93" s="60">
        <v>385.09</v>
      </c>
      <c r="I93" s="60">
        <v>385.09</v>
      </c>
      <c r="J93" s="46">
        <f t="shared" si="16"/>
        <v>53523.659099999997</v>
      </c>
      <c r="K93" s="46">
        <f t="shared" si="17"/>
        <v>53523.659099999997</v>
      </c>
      <c r="L93" s="12">
        <f t="shared" si="18"/>
        <v>0</v>
      </c>
      <c r="M93" s="61" t="s">
        <v>1106</v>
      </c>
      <c r="N93" s="49">
        <v>1</v>
      </c>
      <c r="O93" s="43" t="s">
        <v>1107</v>
      </c>
      <c r="P93" s="5" t="s">
        <v>94</v>
      </c>
      <c r="Q93" s="62">
        <v>42829</v>
      </c>
      <c r="R93" s="59" t="s">
        <v>26</v>
      </c>
      <c r="S93" s="48" t="s">
        <v>170</v>
      </c>
      <c r="T93" s="2"/>
      <c r="U93" s="2"/>
      <c r="V93" s="2"/>
      <c r="W93" s="2"/>
      <c r="X93" s="2"/>
      <c r="Y93" s="88" t="s">
        <v>1311</v>
      </c>
    </row>
    <row r="94" spans="1:25" ht="409.5" x14ac:dyDescent="0.25">
      <c r="A94" s="31" t="s">
        <v>733</v>
      </c>
      <c r="B94" s="31" t="s">
        <v>1312</v>
      </c>
      <c r="C94" s="2" t="s">
        <v>327</v>
      </c>
      <c r="D94" s="78">
        <v>7</v>
      </c>
      <c r="E94" s="116">
        <v>7</v>
      </c>
      <c r="F94" s="39">
        <v>0</v>
      </c>
      <c r="G94" s="39">
        <v>0</v>
      </c>
      <c r="H94" s="39">
        <v>137.80000000000001</v>
      </c>
      <c r="I94" s="39">
        <v>137.80000000000001</v>
      </c>
      <c r="J94" s="46">
        <f t="shared" si="16"/>
        <v>19152.822000000004</v>
      </c>
      <c r="K94" s="46">
        <f t="shared" si="17"/>
        <v>19152.822000000004</v>
      </c>
      <c r="L94" s="12">
        <f t="shared" si="18"/>
        <v>0</v>
      </c>
      <c r="M94" s="7" t="s">
        <v>1110</v>
      </c>
      <c r="N94" s="49">
        <v>1</v>
      </c>
      <c r="O94" s="43" t="s">
        <v>372</v>
      </c>
      <c r="P94" s="7" t="s">
        <v>1313</v>
      </c>
      <c r="Q94" s="73" t="s">
        <v>26</v>
      </c>
      <c r="R94" s="118">
        <v>42829</v>
      </c>
      <c r="S94" s="77" t="s">
        <v>1314</v>
      </c>
      <c r="T94" s="2" t="s">
        <v>229</v>
      </c>
      <c r="U94" s="2" t="s">
        <v>231</v>
      </c>
      <c r="V94" s="2">
        <v>7</v>
      </c>
      <c r="W94" s="5" t="s">
        <v>1315</v>
      </c>
      <c r="X94" s="5" t="s">
        <v>1316</v>
      </c>
      <c r="Y94" s="88" t="s">
        <v>1317</v>
      </c>
    </row>
    <row r="95" spans="1:25" ht="30" x14ac:dyDescent="0.25">
      <c r="A95" s="31" t="s">
        <v>733</v>
      </c>
      <c r="B95" s="31" t="s">
        <v>1318</v>
      </c>
      <c r="C95" s="2" t="s">
        <v>327</v>
      </c>
      <c r="D95" s="42">
        <v>0</v>
      </c>
      <c r="E95" s="116">
        <v>0</v>
      </c>
      <c r="F95" s="39">
        <v>200</v>
      </c>
      <c r="G95" s="39">
        <v>200</v>
      </c>
      <c r="H95" s="39">
        <v>236</v>
      </c>
      <c r="I95" s="39">
        <v>236</v>
      </c>
      <c r="J95" s="46">
        <f t="shared" si="16"/>
        <v>32801.64</v>
      </c>
      <c r="K95" s="46">
        <f t="shared" si="17"/>
        <v>32801.64</v>
      </c>
      <c r="L95" s="12">
        <f t="shared" si="18"/>
        <v>0</v>
      </c>
      <c r="M95" s="7" t="s">
        <v>1110</v>
      </c>
      <c r="N95" s="49">
        <v>1</v>
      </c>
      <c r="O95" s="43" t="s">
        <v>372</v>
      </c>
      <c r="P95" s="7" t="s">
        <v>1313</v>
      </c>
      <c r="Q95" s="73" t="s">
        <v>26</v>
      </c>
      <c r="R95" s="118">
        <v>42829</v>
      </c>
      <c r="S95" s="2" t="s">
        <v>154</v>
      </c>
      <c r="T95" s="2" t="s">
        <v>9</v>
      </c>
      <c r="U95" s="2" t="s">
        <v>9</v>
      </c>
      <c r="V95" s="2" t="s">
        <v>9</v>
      </c>
      <c r="W95" s="2" t="s">
        <v>9</v>
      </c>
      <c r="X95" s="2" t="s">
        <v>9</v>
      </c>
      <c r="Y95" s="43" t="s">
        <v>1199</v>
      </c>
    </row>
    <row r="96" spans="1:25" ht="75" x14ac:dyDescent="0.25">
      <c r="A96" s="31" t="s">
        <v>353</v>
      </c>
      <c r="B96" s="31" t="s">
        <v>1319</v>
      </c>
      <c r="C96" s="2" t="s">
        <v>827</v>
      </c>
      <c r="D96" s="42">
        <v>0</v>
      </c>
      <c r="E96" s="116">
        <v>0</v>
      </c>
      <c r="F96" s="39">
        <v>506</v>
      </c>
      <c r="G96" s="39">
        <v>506</v>
      </c>
      <c r="H96" s="39">
        <v>609</v>
      </c>
      <c r="I96" s="39">
        <v>609</v>
      </c>
      <c r="J96" s="46">
        <f>H96*198</f>
        <v>120582</v>
      </c>
      <c r="K96" s="46">
        <f>I96*198</f>
        <v>120582</v>
      </c>
      <c r="L96" s="12">
        <f t="shared" si="18"/>
        <v>0</v>
      </c>
      <c r="M96" s="7" t="s">
        <v>1106</v>
      </c>
      <c r="N96" s="49">
        <v>1</v>
      </c>
      <c r="O96" s="7" t="s">
        <v>1107</v>
      </c>
      <c r="P96" s="5" t="s">
        <v>94</v>
      </c>
      <c r="Q96" s="73">
        <v>42830</v>
      </c>
      <c r="R96" s="43" t="s">
        <v>26</v>
      </c>
      <c r="S96" s="2" t="s">
        <v>154</v>
      </c>
      <c r="T96" s="2" t="s">
        <v>9</v>
      </c>
      <c r="U96" s="2" t="s">
        <v>9</v>
      </c>
      <c r="V96" s="2" t="s">
        <v>9</v>
      </c>
      <c r="W96" s="2" t="s">
        <v>9</v>
      </c>
      <c r="X96" s="2" t="s">
        <v>9</v>
      </c>
      <c r="Y96" s="88" t="s">
        <v>1320</v>
      </c>
    </row>
    <row r="97" spans="1:25" ht="75" x14ac:dyDescent="0.25">
      <c r="A97" s="31" t="s">
        <v>353</v>
      </c>
      <c r="B97" s="31" t="s">
        <v>1321</v>
      </c>
      <c r="C97" s="2" t="s">
        <v>827</v>
      </c>
      <c r="D97" s="42">
        <v>0</v>
      </c>
      <c r="E97" s="116">
        <v>0</v>
      </c>
      <c r="F97" s="39">
        <v>1292</v>
      </c>
      <c r="G97" s="39">
        <v>1292</v>
      </c>
      <c r="H97" s="39">
        <v>1612</v>
      </c>
      <c r="I97" s="39">
        <v>1612</v>
      </c>
      <c r="J97" s="46">
        <f>H97*198</f>
        <v>319176</v>
      </c>
      <c r="K97" s="46">
        <f>I97*198</f>
        <v>319176</v>
      </c>
      <c r="L97" s="12">
        <f t="shared" si="18"/>
        <v>0</v>
      </c>
      <c r="M97" s="7" t="s">
        <v>1110</v>
      </c>
      <c r="N97" s="49">
        <v>1</v>
      </c>
      <c r="O97" s="43" t="s">
        <v>591</v>
      </c>
      <c r="P97" s="61" t="s">
        <v>1180</v>
      </c>
      <c r="Q97" s="62" t="s">
        <v>26</v>
      </c>
      <c r="R97" s="62">
        <v>42830</v>
      </c>
      <c r="S97" s="2" t="s">
        <v>154</v>
      </c>
      <c r="T97" s="2" t="s">
        <v>9</v>
      </c>
      <c r="U97" s="2" t="s">
        <v>9</v>
      </c>
      <c r="V97" s="2" t="s">
        <v>9</v>
      </c>
      <c r="W97" s="2" t="s">
        <v>9</v>
      </c>
      <c r="X97" s="2" t="s">
        <v>9</v>
      </c>
      <c r="Y97" s="88" t="s">
        <v>1320</v>
      </c>
    </row>
    <row r="98" spans="1:25" x14ac:dyDescent="0.25">
      <c r="A98" s="31" t="s">
        <v>1251</v>
      </c>
      <c r="B98" s="31" t="s">
        <v>1322</v>
      </c>
      <c r="C98" s="2" t="s">
        <v>327</v>
      </c>
      <c r="D98" s="42">
        <v>0</v>
      </c>
      <c r="E98" s="116">
        <v>0</v>
      </c>
      <c r="F98" s="39">
        <v>137.54</v>
      </c>
      <c r="G98" s="39">
        <v>137.54</v>
      </c>
      <c r="H98" s="39">
        <v>162.30000000000001</v>
      </c>
      <c r="I98" s="39">
        <v>162.30000000000001</v>
      </c>
      <c r="J98" s="46">
        <f t="shared" si="16"/>
        <v>22558.077000000005</v>
      </c>
      <c r="K98" s="46">
        <f t="shared" si="17"/>
        <v>22558.077000000005</v>
      </c>
      <c r="L98" s="12">
        <f t="shared" si="18"/>
        <v>0</v>
      </c>
      <c r="M98" s="7" t="s">
        <v>1106</v>
      </c>
      <c r="N98" s="49">
        <v>1</v>
      </c>
      <c r="O98" s="7" t="s">
        <v>1107</v>
      </c>
      <c r="P98" s="5" t="s">
        <v>94</v>
      </c>
      <c r="Q98" s="73">
        <v>42830</v>
      </c>
      <c r="R98" s="43" t="s">
        <v>26</v>
      </c>
      <c r="S98" s="2" t="s">
        <v>154</v>
      </c>
      <c r="T98" s="2" t="s">
        <v>9</v>
      </c>
      <c r="U98" s="2" t="s">
        <v>9</v>
      </c>
      <c r="V98" s="2" t="s">
        <v>9</v>
      </c>
      <c r="W98" s="2" t="s">
        <v>9</v>
      </c>
      <c r="X98" s="2" t="s">
        <v>9</v>
      </c>
      <c r="Y98" s="77" t="s">
        <v>1323</v>
      </c>
    </row>
    <row r="99" spans="1:25" ht="409.5" x14ac:dyDescent="0.25">
      <c r="A99" s="31" t="s">
        <v>789</v>
      </c>
      <c r="B99" s="31" t="s">
        <v>1324</v>
      </c>
      <c r="C99" s="2" t="s">
        <v>327</v>
      </c>
      <c r="D99" s="42">
        <v>7</v>
      </c>
      <c r="E99" s="116">
        <v>7</v>
      </c>
      <c r="F99" s="39">
        <v>158</v>
      </c>
      <c r="G99" s="39">
        <v>158</v>
      </c>
      <c r="H99" s="39">
        <v>335.47</v>
      </c>
      <c r="I99" s="39">
        <v>335.47</v>
      </c>
      <c r="J99" s="46">
        <f t="shared" si="16"/>
        <v>46626.975300000006</v>
      </c>
      <c r="K99" s="46">
        <f t="shared" si="17"/>
        <v>46626.975300000006</v>
      </c>
      <c r="L99" s="12">
        <f t="shared" si="18"/>
        <v>0</v>
      </c>
      <c r="M99" s="7" t="s">
        <v>1106</v>
      </c>
      <c r="N99" s="49">
        <v>1</v>
      </c>
      <c r="O99" s="7" t="s">
        <v>1107</v>
      </c>
      <c r="P99" s="5" t="s">
        <v>94</v>
      </c>
      <c r="Q99" s="62">
        <v>42832</v>
      </c>
      <c r="R99" s="59" t="s">
        <v>26</v>
      </c>
      <c r="S99" s="31" t="s">
        <v>794</v>
      </c>
      <c r="T99" s="31" t="s">
        <v>229</v>
      </c>
      <c r="U99" s="31" t="s">
        <v>231</v>
      </c>
      <c r="V99" s="58">
        <v>7</v>
      </c>
      <c r="W99" s="31" t="s">
        <v>1325</v>
      </c>
      <c r="X99" s="61" t="s">
        <v>796</v>
      </c>
      <c r="Y99" s="41" t="s">
        <v>1326</v>
      </c>
    </row>
    <row r="100" spans="1:25" x14ac:dyDescent="0.25">
      <c r="A100" s="31" t="s">
        <v>733</v>
      </c>
      <c r="B100" s="31" t="s">
        <v>1327</v>
      </c>
      <c r="C100" s="2" t="s">
        <v>327</v>
      </c>
      <c r="D100" s="42">
        <v>0</v>
      </c>
      <c r="E100" s="116">
        <v>0</v>
      </c>
      <c r="F100" s="39">
        <v>200</v>
      </c>
      <c r="G100" s="39">
        <v>200</v>
      </c>
      <c r="H100" s="39">
        <v>236</v>
      </c>
      <c r="I100" s="39">
        <v>236</v>
      </c>
      <c r="J100" s="46">
        <f t="shared" si="16"/>
        <v>32801.64</v>
      </c>
      <c r="K100" s="46">
        <f t="shared" si="17"/>
        <v>32801.64</v>
      </c>
      <c r="L100" s="12">
        <f t="shared" si="18"/>
        <v>0</v>
      </c>
      <c r="M100" s="7" t="s">
        <v>1106</v>
      </c>
      <c r="N100" s="49">
        <v>2</v>
      </c>
      <c r="O100" s="7" t="s">
        <v>1107</v>
      </c>
      <c r="P100" s="5" t="s">
        <v>94</v>
      </c>
      <c r="Q100" s="73">
        <v>42832</v>
      </c>
      <c r="R100" s="43" t="s">
        <v>26</v>
      </c>
      <c r="S100" s="2" t="s">
        <v>154</v>
      </c>
      <c r="T100" s="2" t="s">
        <v>9</v>
      </c>
      <c r="U100" s="2" t="s">
        <v>9</v>
      </c>
      <c r="V100" s="2" t="s">
        <v>9</v>
      </c>
      <c r="W100" s="2" t="s">
        <v>9</v>
      </c>
      <c r="X100" s="2" t="s">
        <v>9</v>
      </c>
      <c r="Y100" s="43" t="s">
        <v>1199</v>
      </c>
    </row>
    <row r="101" spans="1:25" ht="409.5" x14ac:dyDescent="0.25">
      <c r="A101" s="31" t="s">
        <v>733</v>
      </c>
      <c r="B101" s="31" t="s">
        <v>1328</v>
      </c>
      <c r="C101" s="2" t="s">
        <v>327</v>
      </c>
      <c r="D101" s="42">
        <v>7</v>
      </c>
      <c r="E101" s="116">
        <v>7</v>
      </c>
      <c r="F101" s="39">
        <v>8</v>
      </c>
      <c r="G101" s="39">
        <v>8</v>
      </c>
      <c r="H101" s="39">
        <v>137.80000000000001</v>
      </c>
      <c r="I101" s="39">
        <v>137.80000000000001</v>
      </c>
      <c r="J101" s="46">
        <f t="shared" si="16"/>
        <v>19152.822000000004</v>
      </c>
      <c r="K101" s="46">
        <f t="shared" si="17"/>
        <v>19152.822000000004</v>
      </c>
      <c r="L101" s="12">
        <f t="shared" si="18"/>
        <v>0</v>
      </c>
      <c r="M101" s="7" t="s">
        <v>1106</v>
      </c>
      <c r="N101" s="49">
        <v>2</v>
      </c>
      <c r="O101" s="7" t="s">
        <v>1107</v>
      </c>
      <c r="P101" s="5" t="s">
        <v>94</v>
      </c>
      <c r="Q101" s="73">
        <v>42832</v>
      </c>
      <c r="R101" s="43" t="s">
        <v>26</v>
      </c>
      <c r="S101" s="87" t="s">
        <v>1314</v>
      </c>
      <c r="T101" s="2" t="s">
        <v>229</v>
      </c>
      <c r="U101" s="2" t="s">
        <v>231</v>
      </c>
      <c r="V101" s="2">
        <v>7</v>
      </c>
      <c r="W101" s="2" t="s">
        <v>1329</v>
      </c>
      <c r="X101" s="5" t="s">
        <v>1316</v>
      </c>
      <c r="Y101" s="31" t="s">
        <v>1330</v>
      </c>
    </row>
    <row r="102" spans="1:25" ht="75" x14ac:dyDescent="0.25">
      <c r="A102" s="31" t="s">
        <v>353</v>
      </c>
      <c r="B102" s="31" t="s">
        <v>1331</v>
      </c>
      <c r="C102" s="2" t="s">
        <v>827</v>
      </c>
      <c r="D102" s="42">
        <v>0</v>
      </c>
      <c r="E102" s="116">
        <v>0</v>
      </c>
      <c r="F102" s="39">
        <v>1292</v>
      </c>
      <c r="G102" s="39">
        <v>1292</v>
      </c>
      <c r="H102" s="39">
        <v>1612</v>
      </c>
      <c r="I102" s="39">
        <v>1612</v>
      </c>
      <c r="J102" s="46">
        <f>H102*198</f>
        <v>319176</v>
      </c>
      <c r="K102" s="46">
        <f>I102*198</f>
        <v>319176</v>
      </c>
      <c r="L102" s="12">
        <f t="shared" si="18"/>
        <v>0</v>
      </c>
      <c r="M102" s="7" t="s">
        <v>1106</v>
      </c>
      <c r="N102" s="49">
        <v>2</v>
      </c>
      <c r="O102" s="7" t="s">
        <v>1107</v>
      </c>
      <c r="P102" s="5" t="s">
        <v>94</v>
      </c>
      <c r="Q102" s="65">
        <v>42837</v>
      </c>
      <c r="R102" s="68" t="s">
        <v>26</v>
      </c>
      <c r="S102" s="2" t="s">
        <v>154</v>
      </c>
      <c r="T102" s="2" t="s">
        <v>9</v>
      </c>
      <c r="U102" s="2" t="s">
        <v>9</v>
      </c>
      <c r="V102" s="2" t="s">
        <v>9</v>
      </c>
      <c r="W102" s="2" t="s">
        <v>9</v>
      </c>
      <c r="X102" s="2" t="s">
        <v>9</v>
      </c>
      <c r="Y102" s="88" t="s">
        <v>1320</v>
      </c>
    </row>
    <row r="103" spans="1:25" x14ac:dyDescent="0.25">
      <c r="A103" s="31" t="s">
        <v>1119</v>
      </c>
      <c r="B103" s="31" t="s">
        <v>1332</v>
      </c>
      <c r="C103" s="40" t="s">
        <v>827</v>
      </c>
      <c r="D103" s="31">
        <v>0</v>
      </c>
      <c r="E103" s="31">
        <v>0</v>
      </c>
      <c r="F103" s="39">
        <v>90</v>
      </c>
      <c r="G103" s="39">
        <v>90</v>
      </c>
      <c r="H103" s="39">
        <v>105.3</v>
      </c>
      <c r="I103" s="39">
        <v>105.3</v>
      </c>
      <c r="J103" s="46">
        <f>H103*198</f>
        <v>20849.399999999998</v>
      </c>
      <c r="K103" s="46">
        <f>I103*198</f>
        <v>20849.399999999998</v>
      </c>
      <c r="L103" s="12">
        <f t="shared" si="18"/>
        <v>0</v>
      </c>
      <c r="M103" s="7" t="s">
        <v>1106</v>
      </c>
      <c r="N103" s="31">
        <v>1</v>
      </c>
      <c r="O103" s="7" t="s">
        <v>1107</v>
      </c>
      <c r="P103" s="5" t="s">
        <v>94</v>
      </c>
      <c r="Q103" s="118">
        <v>42842</v>
      </c>
      <c r="R103" s="73" t="s">
        <v>26</v>
      </c>
      <c r="S103" s="2" t="s">
        <v>154</v>
      </c>
      <c r="T103" s="2" t="s">
        <v>9</v>
      </c>
      <c r="U103" s="2" t="s">
        <v>9</v>
      </c>
      <c r="V103" s="2" t="s">
        <v>9</v>
      </c>
      <c r="W103" s="2" t="s">
        <v>9</v>
      </c>
      <c r="X103" s="2" t="s">
        <v>9</v>
      </c>
      <c r="Y103" s="7" t="s">
        <v>1333</v>
      </c>
    </row>
    <row r="104" spans="1:25" x14ac:dyDescent="0.25">
      <c r="A104" s="77" t="s">
        <v>1266</v>
      </c>
      <c r="B104" s="31" t="s">
        <v>1334</v>
      </c>
      <c r="C104" s="40" t="s">
        <v>327</v>
      </c>
      <c r="D104" s="42">
        <v>0</v>
      </c>
      <c r="E104" s="116">
        <v>0</v>
      </c>
      <c r="F104" s="39">
        <v>191</v>
      </c>
      <c r="G104" s="39">
        <v>191</v>
      </c>
      <c r="H104" s="39">
        <v>225.38</v>
      </c>
      <c r="I104" s="39">
        <v>225.38</v>
      </c>
      <c r="J104" s="46">
        <f t="shared" si="16"/>
        <v>31325.566200000001</v>
      </c>
      <c r="K104" s="46">
        <f t="shared" si="17"/>
        <v>31325.566200000001</v>
      </c>
      <c r="L104" s="12">
        <f t="shared" si="18"/>
        <v>0</v>
      </c>
      <c r="M104" s="7" t="s">
        <v>1106</v>
      </c>
      <c r="N104" s="49">
        <v>1</v>
      </c>
      <c r="O104" s="7" t="s">
        <v>1107</v>
      </c>
      <c r="P104" s="5" t="s">
        <v>94</v>
      </c>
      <c r="Q104" s="118">
        <v>42843</v>
      </c>
      <c r="R104" s="73" t="s">
        <v>26</v>
      </c>
      <c r="S104" s="2" t="s">
        <v>154</v>
      </c>
      <c r="T104" s="2" t="s">
        <v>9</v>
      </c>
      <c r="U104" s="2" t="s">
        <v>9</v>
      </c>
      <c r="V104" s="2" t="s">
        <v>9</v>
      </c>
      <c r="W104" s="2" t="s">
        <v>9</v>
      </c>
      <c r="X104" s="2" t="s">
        <v>9</v>
      </c>
      <c r="Y104" s="88" t="s">
        <v>1335</v>
      </c>
    </row>
    <row r="105" spans="1:25" x14ac:dyDescent="0.25">
      <c r="A105" s="77" t="s">
        <v>1336</v>
      </c>
      <c r="B105" s="31" t="s">
        <v>1337</v>
      </c>
      <c r="C105" s="40" t="s">
        <v>327</v>
      </c>
      <c r="D105" s="42">
        <v>0</v>
      </c>
      <c r="E105" s="116">
        <v>0</v>
      </c>
      <c r="F105" s="60">
        <v>141.6</v>
      </c>
      <c r="G105" s="60">
        <v>141.6</v>
      </c>
      <c r="H105" s="60">
        <v>167.09</v>
      </c>
      <c r="I105" s="60">
        <v>167.09</v>
      </c>
      <c r="J105" s="46">
        <f t="shared" si="16"/>
        <v>23223.839100000001</v>
      </c>
      <c r="K105" s="46">
        <f t="shared" si="17"/>
        <v>23223.839100000001</v>
      </c>
      <c r="L105" s="12">
        <f t="shared" si="18"/>
        <v>0</v>
      </c>
      <c r="M105" s="61" t="s">
        <v>1106</v>
      </c>
      <c r="N105" s="49">
        <v>1</v>
      </c>
      <c r="O105" s="7" t="s">
        <v>1107</v>
      </c>
      <c r="P105" s="5" t="s">
        <v>94</v>
      </c>
      <c r="Q105" s="118">
        <v>42844</v>
      </c>
      <c r="R105" s="73" t="s">
        <v>26</v>
      </c>
      <c r="S105" s="2" t="s">
        <v>154</v>
      </c>
      <c r="T105" s="2" t="s">
        <v>9</v>
      </c>
      <c r="U105" s="2" t="s">
        <v>9</v>
      </c>
      <c r="V105" s="2" t="s">
        <v>9</v>
      </c>
      <c r="W105" s="2" t="s">
        <v>9</v>
      </c>
      <c r="X105" s="2" t="s">
        <v>9</v>
      </c>
      <c r="Y105" s="28" t="s">
        <v>1220</v>
      </c>
    </row>
    <row r="106" spans="1:25" x14ac:dyDescent="0.25">
      <c r="A106" s="77" t="s">
        <v>1197</v>
      </c>
      <c r="B106" s="31" t="s">
        <v>1338</v>
      </c>
      <c r="C106" s="77" t="s">
        <v>827</v>
      </c>
      <c r="D106" s="2">
        <v>0</v>
      </c>
      <c r="E106" s="2">
        <v>0</v>
      </c>
      <c r="F106" s="37">
        <v>96</v>
      </c>
      <c r="G106" s="37">
        <v>96</v>
      </c>
      <c r="H106" s="37">
        <v>112.32</v>
      </c>
      <c r="I106" s="37">
        <v>112.32</v>
      </c>
      <c r="J106" s="46">
        <f>H106*198</f>
        <v>22239.359999999997</v>
      </c>
      <c r="K106" s="46">
        <f>I106*198</f>
        <v>22239.359999999997</v>
      </c>
      <c r="L106" s="12">
        <f t="shared" si="18"/>
        <v>0</v>
      </c>
      <c r="M106" s="61" t="s">
        <v>1106</v>
      </c>
      <c r="N106" s="49">
        <v>1</v>
      </c>
      <c r="O106" s="7" t="s">
        <v>1107</v>
      </c>
      <c r="P106" s="5" t="s">
        <v>94</v>
      </c>
      <c r="Q106" s="118">
        <v>42844</v>
      </c>
      <c r="R106" s="73" t="s">
        <v>26</v>
      </c>
      <c r="S106" s="2" t="s">
        <v>154</v>
      </c>
      <c r="T106" s="2" t="s">
        <v>9</v>
      </c>
      <c r="U106" s="2" t="s">
        <v>9</v>
      </c>
      <c r="V106" s="2" t="s">
        <v>9</v>
      </c>
      <c r="W106" s="2" t="s">
        <v>9</v>
      </c>
      <c r="X106" s="2" t="s">
        <v>9</v>
      </c>
      <c r="Y106" s="28" t="s">
        <v>1199</v>
      </c>
    </row>
    <row r="107" spans="1:25" x14ac:dyDescent="0.25">
      <c r="A107" s="77" t="s">
        <v>1197</v>
      </c>
      <c r="B107" s="31" t="s">
        <v>1339</v>
      </c>
      <c r="C107" s="2" t="s">
        <v>327</v>
      </c>
      <c r="D107" s="42">
        <v>0</v>
      </c>
      <c r="E107" s="116">
        <v>0</v>
      </c>
      <c r="F107" s="60">
        <v>224</v>
      </c>
      <c r="G107" s="60">
        <v>224</v>
      </c>
      <c r="H107" s="60">
        <v>264.32</v>
      </c>
      <c r="I107" s="60">
        <v>264.32</v>
      </c>
      <c r="J107" s="46">
        <f t="shared" si="16"/>
        <v>36737.836800000005</v>
      </c>
      <c r="K107" s="46">
        <f t="shared" si="17"/>
        <v>36737.836800000005</v>
      </c>
      <c r="L107" s="12">
        <f t="shared" si="18"/>
        <v>0</v>
      </c>
      <c r="M107" s="61" t="s">
        <v>1106</v>
      </c>
      <c r="N107" s="49">
        <v>1</v>
      </c>
      <c r="O107" s="43" t="s">
        <v>1107</v>
      </c>
      <c r="P107" s="5" t="s">
        <v>94</v>
      </c>
      <c r="Q107" s="62">
        <v>42849</v>
      </c>
      <c r="R107" s="59" t="s">
        <v>26</v>
      </c>
      <c r="S107" s="2" t="s">
        <v>154</v>
      </c>
      <c r="T107" s="2" t="s">
        <v>9</v>
      </c>
      <c r="U107" s="2" t="s">
        <v>9</v>
      </c>
      <c r="V107" s="2" t="s">
        <v>9</v>
      </c>
      <c r="W107" s="2" t="s">
        <v>9</v>
      </c>
      <c r="X107" s="2" t="s">
        <v>9</v>
      </c>
      <c r="Y107" s="28" t="s">
        <v>1199</v>
      </c>
    </row>
    <row r="108" spans="1:25" x14ac:dyDescent="0.25">
      <c r="A108" s="31" t="s">
        <v>1340</v>
      </c>
      <c r="B108" s="31" t="s">
        <v>1341</v>
      </c>
      <c r="C108" s="77" t="s">
        <v>327</v>
      </c>
      <c r="D108" s="2">
        <v>0</v>
      </c>
      <c r="E108" s="2">
        <v>0</v>
      </c>
      <c r="F108" s="37">
        <v>192</v>
      </c>
      <c r="G108" s="37">
        <v>192</v>
      </c>
      <c r="H108" s="37">
        <v>226.56</v>
      </c>
      <c r="I108" s="37">
        <v>226.56</v>
      </c>
      <c r="J108" s="46">
        <f t="shared" si="16"/>
        <v>31489.574400000001</v>
      </c>
      <c r="K108" s="46">
        <f t="shared" si="17"/>
        <v>31489.574400000001</v>
      </c>
      <c r="L108" s="12">
        <f t="shared" si="18"/>
        <v>0</v>
      </c>
      <c r="M108" s="7" t="s">
        <v>1106</v>
      </c>
      <c r="N108" s="49">
        <v>1</v>
      </c>
      <c r="O108" s="43" t="s">
        <v>1107</v>
      </c>
      <c r="P108" s="5" t="s">
        <v>94</v>
      </c>
      <c r="Q108" s="118">
        <v>42850</v>
      </c>
      <c r="R108" s="73" t="s">
        <v>26</v>
      </c>
      <c r="S108" s="2" t="s">
        <v>154</v>
      </c>
      <c r="T108" s="2" t="s">
        <v>9</v>
      </c>
      <c r="U108" s="2" t="s">
        <v>9</v>
      </c>
      <c r="V108" s="2" t="s">
        <v>9</v>
      </c>
      <c r="W108" s="2" t="s">
        <v>9</v>
      </c>
      <c r="X108" s="2" t="s">
        <v>9</v>
      </c>
      <c r="Y108" s="28" t="s">
        <v>1199</v>
      </c>
    </row>
    <row r="109" spans="1:25" x14ac:dyDescent="0.25">
      <c r="A109" s="31" t="s">
        <v>974</v>
      </c>
      <c r="B109" s="31" t="s">
        <v>1342</v>
      </c>
      <c r="C109" s="2" t="s">
        <v>327</v>
      </c>
      <c r="D109" s="42">
        <v>0</v>
      </c>
      <c r="E109" s="116">
        <v>0</v>
      </c>
      <c r="F109" s="39">
        <v>296</v>
      </c>
      <c r="G109" s="39">
        <v>296</v>
      </c>
      <c r="H109" s="39">
        <v>349.28</v>
      </c>
      <c r="I109" s="39">
        <v>349.28</v>
      </c>
      <c r="J109" s="81">
        <f t="shared" si="16"/>
        <v>48546.427199999998</v>
      </c>
      <c r="K109" s="46">
        <f t="shared" ref="K109:K128" si="19">I109*138.99</f>
        <v>48546.427199999998</v>
      </c>
      <c r="L109" s="12">
        <f t="shared" ref="L109:L129" si="20">J109-K109</f>
        <v>0</v>
      </c>
      <c r="M109" s="7" t="s">
        <v>1106</v>
      </c>
      <c r="N109" s="49">
        <v>1</v>
      </c>
      <c r="O109" s="43" t="s">
        <v>1107</v>
      </c>
      <c r="P109" s="5" t="s">
        <v>94</v>
      </c>
      <c r="Q109" s="62">
        <v>42851</v>
      </c>
      <c r="R109" s="59" t="s">
        <v>26</v>
      </c>
      <c r="S109" s="2" t="s">
        <v>154</v>
      </c>
      <c r="T109" s="2" t="s">
        <v>9</v>
      </c>
      <c r="U109" s="2" t="s">
        <v>9</v>
      </c>
      <c r="V109" s="2" t="s">
        <v>9</v>
      </c>
      <c r="W109" s="2" t="s">
        <v>9</v>
      </c>
      <c r="X109" s="2" t="s">
        <v>9</v>
      </c>
      <c r="Y109" s="28" t="s">
        <v>1199</v>
      </c>
    </row>
    <row r="110" spans="1:25" x14ac:dyDescent="0.25">
      <c r="A110" s="31" t="s">
        <v>974</v>
      </c>
      <c r="B110" s="31" t="s">
        <v>1343</v>
      </c>
      <c r="C110" s="2" t="s">
        <v>327</v>
      </c>
      <c r="D110" s="78">
        <v>0</v>
      </c>
      <c r="E110" s="49">
        <v>0</v>
      </c>
      <c r="F110" s="39">
        <v>192</v>
      </c>
      <c r="G110" s="39">
        <v>192</v>
      </c>
      <c r="H110" s="39">
        <v>226.56</v>
      </c>
      <c r="I110" s="39">
        <v>226.56</v>
      </c>
      <c r="J110" s="81">
        <f t="shared" ref="J110:J128" si="21">H110*138.99</f>
        <v>31489.574400000001</v>
      </c>
      <c r="K110" s="46">
        <f t="shared" si="19"/>
        <v>31489.574400000001</v>
      </c>
      <c r="L110" s="12">
        <f t="shared" si="20"/>
        <v>0</v>
      </c>
      <c r="M110" s="7" t="s">
        <v>1106</v>
      </c>
      <c r="N110" s="49">
        <v>1</v>
      </c>
      <c r="O110" s="43" t="s">
        <v>1107</v>
      </c>
      <c r="P110" s="5" t="s">
        <v>94</v>
      </c>
      <c r="Q110" s="62">
        <v>42851</v>
      </c>
      <c r="R110" s="59" t="s">
        <v>26</v>
      </c>
      <c r="S110" s="2" t="s">
        <v>154</v>
      </c>
      <c r="T110" s="2" t="s">
        <v>9</v>
      </c>
      <c r="U110" s="2" t="s">
        <v>9</v>
      </c>
      <c r="V110" s="2" t="s">
        <v>9</v>
      </c>
      <c r="W110" s="2" t="s">
        <v>9</v>
      </c>
      <c r="X110" s="2" t="s">
        <v>9</v>
      </c>
      <c r="Y110" s="31" t="s">
        <v>1344</v>
      </c>
    </row>
    <row r="111" spans="1:25" x14ac:dyDescent="0.25">
      <c r="A111" s="31" t="s">
        <v>1058</v>
      </c>
      <c r="B111" s="31" t="s">
        <v>1345</v>
      </c>
      <c r="C111" s="2" t="s">
        <v>327</v>
      </c>
      <c r="D111" s="42">
        <v>0</v>
      </c>
      <c r="E111" s="116">
        <v>0</v>
      </c>
      <c r="F111" s="39">
        <v>84</v>
      </c>
      <c r="G111" s="39">
        <v>84</v>
      </c>
      <c r="H111" s="39">
        <v>99.12</v>
      </c>
      <c r="I111" s="39">
        <v>99.12</v>
      </c>
      <c r="J111" s="81">
        <f t="shared" si="21"/>
        <v>13776.688800000002</v>
      </c>
      <c r="K111" s="46">
        <f t="shared" si="19"/>
        <v>13776.688800000002</v>
      </c>
      <c r="L111" s="12">
        <f t="shared" si="20"/>
        <v>0</v>
      </c>
      <c r="M111" s="7" t="s">
        <v>1106</v>
      </c>
      <c r="N111" s="49">
        <v>1</v>
      </c>
      <c r="O111" s="43" t="s">
        <v>1107</v>
      </c>
      <c r="P111" s="5" t="s">
        <v>94</v>
      </c>
      <c r="Q111" s="62">
        <v>42852</v>
      </c>
      <c r="R111" s="62" t="s">
        <v>26</v>
      </c>
      <c r="S111" s="2" t="s">
        <v>154</v>
      </c>
      <c r="T111" s="2" t="s">
        <v>9</v>
      </c>
      <c r="U111" s="2" t="s">
        <v>9</v>
      </c>
      <c r="V111" s="2" t="s">
        <v>9</v>
      </c>
      <c r="W111" s="2" t="s">
        <v>9</v>
      </c>
      <c r="X111" s="2" t="s">
        <v>9</v>
      </c>
      <c r="Y111" s="31" t="s">
        <v>1346</v>
      </c>
    </row>
    <row r="112" spans="1:25" x14ac:dyDescent="0.25">
      <c r="A112" s="31" t="s">
        <v>1348</v>
      </c>
      <c r="B112" s="31" t="s">
        <v>1347</v>
      </c>
      <c r="C112" s="2" t="s">
        <v>327</v>
      </c>
      <c r="D112" s="42">
        <v>0</v>
      </c>
      <c r="E112" s="49">
        <v>0</v>
      </c>
      <c r="F112" s="39">
        <v>151.47999999999999</v>
      </c>
      <c r="G112" s="39">
        <v>151.47999999999999</v>
      </c>
      <c r="H112" s="39">
        <v>178.75</v>
      </c>
      <c r="I112" s="39">
        <v>178.75</v>
      </c>
      <c r="J112" s="81">
        <f t="shared" si="21"/>
        <v>24844.462500000001</v>
      </c>
      <c r="K112" s="46">
        <f t="shared" si="19"/>
        <v>24844.462500000001</v>
      </c>
      <c r="L112" s="12">
        <f t="shared" si="20"/>
        <v>0</v>
      </c>
      <c r="M112" s="7" t="s">
        <v>1106</v>
      </c>
      <c r="N112" s="49">
        <v>1</v>
      </c>
      <c r="O112" s="43" t="s">
        <v>1107</v>
      </c>
      <c r="P112" s="5" t="s">
        <v>94</v>
      </c>
      <c r="Q112" s="62">
        <v>42852</v>
      </c>
      <c r="R112" s="62" t="s">
        <v>26</v>
      </c>
      <c r="S112" s="2" t="s">
        <v>154</v>
      </c>
      <c r="T112" s="2" t="s">
        <v>9</v>
      </c>
      <c r="U112" s="2" t="s">
        <v>9</v>
      </c>
      <c r="V112" s="2" t="s">
        <v>9</v>
      </c>
      <c r="W112" s="2" t="s">
        <v>9</v>
      </c>
      <c r="X112" s="2" t="s">
        <v>9</v>
      </c>
      <c r="Y112" s="31" t="s">
        <v>1346</v>
      </c>
    </row>
    <row r="113" spans="1:25" ht="409.5" x14ac:dyDescent="0.25">
      <c r="A113" s="31" t="s">
        <v>1349</v>
      </c>
      <c r="B113" s="31" t="s">
        <v>1350</v>
      </c>
      <c r="C113" s="2" t="s">
        <v>327</v>
      </c>
      <c r="D113" s="42">
        <v>7</v>
      </c>
      <c r="E113" s="116">
        <v>7</v>
      </c>
      <c r="F113" s="60">
        <v>387.59</v>
      </c>
      <c r="G113" s="60">
        <v>387.59</v>
      </c>
      <c r="H113" s="60">
        <v>618.45000000000005</v>
      </c>
      <c r="I113" s="60">
        <v>618.45000000000005</v>
      </c>
      <c r="J113" s="81">
        <f t="shared" si="21"/>
        <v>85958.365500000014</v>
      </c>
      <c r="K113" s="46">
        <f t="shared" si="19"/>
        <v>85958.365500000014</v>
      </c>
      <c r="L113" s="12">
        <f t="shared" si="20"/>
        <v>0</v>
      </c>
      <c r="M113" s="61" t="s">
        <v>1106</v>
      </c>
      <c r="N113" s="49">
        <v>2</v>
      </c>
      <c r="O113" s="43" t="s">
        <v>1107</v>
      </c>
      <c r="P113" s="5" t="s">
        <v>105</v>
      </c>
      <c r="Q113" s="62">
        <v>42860</v>
      </c>
      <c r="R113" s="62" t="s">
        <v>26</v>
      </c>
      <c r="S113" s="2" t="s">
        <v>779</v>
      </c>
      <c r="T113" s="2" t="s">
        <v>229</v>
      </c>
      <c r="U113" s="2" t="s">
        <v>231</v>
      </c>
      <c r="V113" s="2">
        <v>7</v>
      </c>
      <c r="W113" s="5" t="s">
        <v>1351</v>
      </c>
      <c r="X113" s="5" t="s">
        <v>1352</v>
      </c>
      <c r="Y113" s="28" t="s">
        <v>1353</v>
      </c>
    </row>
    <row r="114" spans="1:25" x14ac:dyDescent="0.25">
      <c r="A114" s="31" t="s">
        <v>1354</v>
      </c>
      <c r="B114" s="31" t="s">
        <v>1355</v>
      </c>
      <c r="C114" s="2" t="s">
        <v>327</v>
      </c>
      <c r="D114" s="42">
        <v>0</v>
      </c>
      <c r="E114" s="49">
        <v>0</v>
      </c>
      <c r="F114" s="39">
        <v>311</v>
      </c>
      <c r="G114" s="39">
        <v>311</v>
      </c>
      <c r="H114" s="39">
        <v>366.98</v>
      </c>
      <c r="I114" s="39">
        <v>366.98</v>
      </c>
      <c r="J114" s="81">
        <f t="shared" si="21"/>
        <v>51006.550200000005</v>
      </c>
      <c r="K114" s="46">
        <f t="shared" si="19"/>
        <v>51006.550200000005</v>
      </c>
      <c r="L114" s="12">
        <f t="shared" si="20"/>
        <v>0</v>
      </c>
      <c r="M114" s="7" t="s">
        <v>1106</v>
      </c>
      <c r="N114" s="49">
        <v>1</v>
      </c>
      <c r="O114" s="43" t="s">
        <v>1107</v>
      </c>
      <c r="P114" s="5" t="s">
        <v>105</v>
      </c>
      <c r="Q114" s="62">
        <v>42860</v>
      </c>
      <c r="R114" s="62" t="s">
        <v>26</v>
      </c>
      <c r="S114" s="2" t="s">
        <v>154</v>
      </c>
      <c r="T114" s="2" t="s">
        <v>9</v>
      </c>
      <c r="U114" s="2" t="s">
        <v>9</v>
      </c>
      <c r="V114" s="2" t="s">
        <v>9</v>
      </c>
      <c r="W114" s="2" t="s">
        <v>9</v>
      </c>
      <c r="X114" s="2" t="s">
        <v>9</v>
      </c>
      <c r="Y114" s="88" t="s">
        <v>1356</v>
      </c>
    </row>
    <row r="115" spans="1:25" x14ac:dyDescent="0.25">
      <c r="A115" s="31" t="s">
        <v>1357</v>
      </c>
      <c r="B115" s="31" t="s">
        <v>1358</v>
      </c>
      <c r="C115" s="2" t="s">
        <v>327</v>
      </c>
      <c r="D115" s="42">
        <v>0</v>
      </c>
      <c r="E115" s="116">
        <v>0</v>
      </c>
      <c r="F115" s="39">
        <v>208</v>
      </c>
      <c r="G115" s="39">
        <v>208</v>
      </c>
      <c r="H115" s="39">
        <v>245.44</v>
      </c>
      <c r="I115" s="39">
        <v>245.44</v>
      </c>
      <c r="J115" s="81">
        <f t="shared" si="21"/>
        <v>34113.705600000001</v>
      </c>
      <c r="K115" s="46">
        <f t="shared" si="19"/>
        <v>34113.705600000001</v>
      </c>
      <c r="L115" s="12">
        <f t="shared" si="20"/>
        <v>0</v>
      </c>
      <c r="M115" s="7" t="s">
        <v>1106</v>
      </c>
      <c r="N115" s="49">
        <v>1</v>
      </c>
      <c r="O115" s="43" t="s">
        <v>1107</v>
      </c>
      <c r="P115" s="5" t="s">
        <v>105</v>
      </c>
      <c r="Q115" s="62">
        <v>42860</v>
      </c>
      <c r="R115" s="62" t="s">
        <v>26</v>
      </c>
      <c r="S115" s="2" t="s">
        <v>154</v>
      </c>
      <c r="T115" s="2" t="s">
        <v>9</v>
      </c>
      <c r="U115" s="2" t="s">
        <v>9</v>
      </c>
      <c r="V115" s="2" t="s">
        <v>9</v>
      </c>
      <c r="W115" s="2" t="s">
        <v>9</v>
      </c>
      <c r="X115" s="2" t="s">
        <v>9</v>
      </c>
      <c r="Y115" s="28" t="s">
        <v>1199</v>
      </c>
    </row>
    <row r="116" spans="1:25" x14ac:dyDescent="0.25">
      <c r="A116" s="31" t="s">
        <v>1197</v>
      </c>
      <c r="B116" s="31" t="s">
        <v>1359</v>
      </c>
      <c r="C116" s="2" t="s">
        <v>327</v>
      </c>
      <c r="D116" s="42">
        <v>0</v>
      </c>
      <c r="E116" s="49">
        <v>0</v>
      </c>
      <c r="F116" s="39">
        <v>96</v>
      </c>
      <c r="G116" s="39">
        <v>98</v>
      </c>
      <c r="H116" s="39">
        <v>113.28</v>
      </c>
      <c r="I116" s="39">
        <v>113.28</v>
      </c>
      <c r="J116" s="81">
        <f t="shared" si="21"/>
        <v>15744.787200000001</v>
      </c>
      <c r="K116" s="46">
        <f t="shared" si="19"/>
        <v>15744.787200000001</v>
      </c>
      <c r="L116" s="12">
        <f t="shared" si="20"/>
        <v>0</v>
      </c>
      <c r="M116" s="7" t="s">
        <v>1106</v>
      </c>
      <c r="N116" s="49">
        <v>1</v>
      </c>
      <c r="O116" s="43" t="s">
        <v>1107</v>
      </c>
      <c r="P116" s="5" t="s">
        <v>105</v>
      </c>
      <c r="Q116" s="62">
        <v>42863</v>
      </c>
      <c r="R116" s="62" t="s">
        <v>26</v>
      </c>
      <c r="S116" s="2" t="s">
        <v>154</v>
      </c>
      <c r="T116" s="2" t="s">
        <v>9</v>
      </c>
      <c r="U116" s="2" t="s">
        <v>9</v>
      </c>
      <c r="V116" s="2" t="s">
        <v>9</v>
      </c>
      <c r="W116" s="2" t="s">
        <v>9</v>
      </c>
      <c r="X116" s="2" t="s">
        <v>9</v>
      </c>
      <c r="Y116" s="28" t="s">
        <v>1199</v>
      </c>
    </row>
    <row r="117" spans="1:25" ht="30" x14ac:dyDescent="0.25">
      <c r="A117" s="31" t="s">
        <v>1360</v>
      </c>
      <c r="B117" s="31" t="s">
        <v>1361</v>
      </c>
      <c r="C117" s="2" t="s">
        <v>327</v>
      </c>
      <c r="D117" s="42">
        <v>0</v>
      </c>
      <c r="E117" s="116">
        <v>0</v>
      </c>
      <c r="F117" s="39">
        <v>424</v>
      </c>
      <c r="G117" s="39">
        <v>399</v>
      </c>
      <c r="H117" s="39">
        <v>500.32</v>
      </c>
      <c r="I117" s="39">
        <v>470.82</v>
      </c>
      <c r="J117" s="81">
        <f t="shared" si="21"/>
        <v>69539.476800000004</v>
      </c>
      <c r="K117" s="46">
        <f t="shared" si="19"/>
        <v>65439.271800000002</v>
      </c>
      <c r="L117" s="12">
        <f t="shared" si="20"/>
        <v>4100.2050000000017</v>
      </c>
      <c r="M117" s="7" t="s">
        <v>1110</v>
      </c>
      <c r="N117" s="49">
        <v>1</v>
      </c>
      <c r="O117" s="43" t="s">
        <v>372</v>
      </c>
      <c r="P117" s="5" t="s">
        <v>1376</v>
      </c>
      <c r="Q117" s="65" t="s">
        <v>26</v>
      </c>
      <c r="R117" s="65">
        <v>42864</v>
      </c>
      <c r="S117" s="2" t="s">
        <v>1364</v>
      </c>
      <c r="T117" s="2" t="s">
        <v>9</v>
      </c>
      <c r="U117" s="2" t="s">
        <v>9</v>
      </c>
      <c r="V117" s="2" t="s">
        <v>9</v>
      </c>
      <c r="W117" s="2" t="s">
        <v>9</v>
      </c>
      <c r="X117" s="2" t="s">
        <v>9</v>
      </c>
      <c r="Y117" s="28" t="s">
        <v>1377</v>
      </c>
    </row>
    <row r="118" spans="1:25" ht="30" x14ac:dyDescent="0.25">
      <c r="A118" s="31" t="s">
        <v>1363</v>
      </c>
      <c r="B118" s="31" t="s">
        <v>1362</v>
      </c>
      <c r="C118" s="2" t="s">
        <v>327</v>
      </c>
      <c r="D118" s="40">
        <v>0</v>
      </c>
      <c r="E118" s="2">
        <v>0</v>
      </c>
      <c r="F118" s="37">
        <v>277.77999999999997</v>
      </c>
      <c r="G118" s="37">
        <v>277.77999999999997</v>
      </c>
      <c r="H118" s="37">
        <v>268.77999999999997</v>
      </c>
      <c r="I118" s="37">
        <v>268.77999999999997</v>
      </c>
      <c r="J118" s="81">
        <f t="shared" si="21"/>
        <v>37357.732199999999</v>
      </c>
      <c r="K118" s="46">
        <f t="shared" si="19"/>
        <v>37357.732199999999</v>
      </c>
      <c r="L118" s="12">
        <f t="shared" si="20"/>
        <v>0</v>
      </c>
      <c r="M118" s="7" t="s">
        <v>1106</v>
      </c>
      <c r="N118">
        <v>1</v>
      </c>
      <c r="O118" s="43" t="s">
        <v>1107</v>
      </c>
      <c r="P118" s="5" t="s">
        <v>105</v>
      </c>
      <c r="Q118" s="62">
        <v>42864</v>
      </c>
      <c r="R118" s="59" t="s">
        <v>26</v>
      </c>
      <c r="S118" s="2" t="s">
        <v>1364</v>
      </c>
      <c r="T118" s="2" t="s">
        <v>9</v>
      </c>
      <c r="U118" s="2" t="s">
        <v>9</v>
      </c>
      <c r="V118" s="2" t="s">
        <v>9</v>
      </c>
      <c r="W118" s="2" t="s">
        <v>9</v>
      </c>
      <c r="X118" s="2" t="s">
        <v>9</v>
      </c>
      <c r="Y118" s="28" t="s">
        <v>1365</v>
      </c>
    </row>
    <row r="119" spans="1:25" ht="285" x14ac:dyDescent="0.25">
      <c r="A119" s="31" t="s">
        <v>1366</v>
      </c>
      <c r="B119" s="31" t="s">
        <v>1367</v>
      </c>
      <c r="C119" s="2" t="s">
        <v>327</v>
      </c>
      <c r="D119" s="40">
        <v>7</v>
      </c>
      <c r="E119" s="40">
        <v>7</v>
      </c>
      <c r="F119" s="37">
        <v>308</v>
      </c>
      <c r="G119" s="37">
        <v>308</v>
      </c>
      <c r="H119" s="37">
        <v>524.53</v>
      </c>
      <c r="I119" s="37">
        <v>524.53</v>
      </c>
      <c r="J119" s="81">
        <f t="shared" si="21"/>
        <v>72904.424700000003</v>
      </c>
      <c r="K119" s="46">
        <f t="shared" si="19"/>
        <v>72904.424700000003</v>
      </c>
      <c r="L119" s="12">
        <f t="shared" si="20"/>
        <v>0</v>
      </c>
      <c r="M119" s="7" t="s">
        <v>1110</v>
      </c>
      <c r="N119" s="49">
        <v>1</v>
      </c>
      <c r="O119" s="43" t="s">
        <v>372</v>
      </c>
      <c r="P119" s="5" t="s">
        <v>1313</v>
      </c>
      <c r="Q119" s="62" t="s">
        <v>26</v>
      </c>
      <c r="R119" s="62">
        <v>42864</v>
      </c>
      <c r="S119" s="2" t="s">
        <v>1369</v>
      </c>
      <c r="T119" s="2" t="s">
        <v>270</v>
      </c>
      <c r="U119" s="2" t="s">
        <v>231</v>
      </c>
      <c r="V119" s="2">
        <v>7</v>
      </c>
      <c r="W119" s="5" t="s">
        <v>1370</v>
      </c>
      <c r="X119" s="5" t="s">
        <v>1371</v>
      </c>
      <c r="Y119" s="28" t="s">
        <v>1372</v>
      </c>
    </row>
    <row r="120" spans="1:25" ht="60" x14ac:dyDescent="0.25">
      <c r="A120" s="31" t="s">
        <v>453</v>
      </c>
      <c r="B120" s="31" t="s">
        <v>1368</v>
      </c>
      <c r="C120" s="2" t="s">
        <v>827</v>
      </c>
      <c r="D120" s="42">
        <v>0</v>
      </c>
      <c r="E120" s="49">
        <v>0</v>
      </c>
      <c r="F120" s="39">
        <v>416</v>
      </c>
      <c r="G120" s="39">
        <v>416</v>
      </c>
      <c r="H120" s="77">
        <v>486.72</v>
      </c>
      <c r="I120" s="77">
        <v>486.72</v>
      </c>
      <c r="J120" s="81">
        <f>H120*198</f>
        <v>96370.560000000012</v>
      </c>
      <c r="K120" s="81">
        <f>I120*198</f>
        <v>96370.560000000012</v>
      </c>
      <c r="L120" s="12">
        <f t="shared" si="20"/>
        <v>0</v>
      </c>
      <c r="M120" s="7" t="s">
        <v>1106</v>
      </c>
      <c r="N120" s="49">
        <v>1</v>
      </c>
      <c r="O120" s="43" t="s">
        <v>1107</v>
      </c>
      <c r="P120" s="5" t="s">
        <v>105</v>
      </c>
      <c r="Q120" s="62">
        <v>42864</v>
      </c>
      <c r="R120" s="59" t="s">
        <v>26</v>
      </c>
      <c r="S120" s="2" t="s">
        <v>154</v>
      </c>
      <c r="T120" s="2" t="s">
        <v>9</v>
      </c>
      <c r="U120" s="2" t="s">
        <v>9</v>
      </c>
      <c r="V120" s="2" t="s">
        <v>9</v>
      </c>
      <c r="W120" s="2" t="s">
        <v>9</v>
      </c>
      <c r="X120" s="2" t="s">
        <v>9</v>
      </c>
      <c r="Y120" s="28" t="s">
        <v>1374</v>
      </c>
    </row>
    <row r="121" spans="1:25" ht="60" x14ac:dyDescent="0.25">
      <c r="A121" s="31" t="s">
        <v>453</v>
      </c>
      <c r="B121" s="31" t="s">
        <v>1373</v>
      </c>
      <c r="C121" s="2" t="s">
        <v>827</v>
      </c>
      <c r="D121" s="42">
        <v>0</v>
      </c>
      <c r="E121" s="49">
        <v>0</v>
      </c>
      <c r="F121" s="39">
        <v>1383</v>
      </c>
      <c r="G121" s="39">
        <v>1383</v>
      </c>
      <c r="H121" s="39">
        <v>1618.11</v>
      </c>
      <c r="I121" s="39">
        <v>1618.11</v>
      </c>
      <c r="J121" s="81">
        <f>H121*198</f>
        <v>320385.77999999997</v>
      </c>
      <c r="K121" s="81">
        <f>I121*198</f>
        <v>320385.77999999997</v>
      </c>
      <c r="L121" s="12">
        <f t="shared" si="20"/>
        <v>0</v>
      </c>
      <c r="M121" s="7" t="s">
        <v>1106</v>
      </c>
      <c r="N121" s="49">
        <v>1</v>
      </c>
      <c r="O121" s="43" t="s">
        <v>1107</v>
      </c>
      <c r="P121" s="5" t="s">
        <v>105</v>
      </c>
      <c r="Q121" s="62">
        <v>42864</v>
      </c>
      <c r="R121" s="59" t="s">
        <v>26</v>
      </c>
      <c r="S121" s="2" t="s">
        <v>154</v>
      </c>
      <c r="T121" s="2" t="s">
        <v>9</v>
      </c>
      <c r="U121" s="2" t="s">
        <v>9</v>
      </c>
      <c r="V121" s="2" t="s">
        <v>9</v>
      </c>
      <c r="W121" s="2" t="s">
        <v>9</v>
      </c>
      <c r="X121" s="2" t="s">
        <v>9</v>
      </c>
      <c r="Y121" s="28" t="s">
        <v>1375</v>
      </c>
    </row>
    <row r="122" spans="1:25" ht="75" x14ac:dyDescent="0.25">
      <c r="A122" s="31" t="s">
        <v>1378</v>
      </c>
      <c r="B122" s="31" t="s">
        <v>1379</v>
      </c>
      <c r="C122" s="2" t="s">
        <v>327</v>
      </c>
      <c r="D122" s="42">
        <v>0</v>
      </c>
      <c r="E122" s="49">
        <v>0</v>
      </c>
      <c r="F122" s="39">
        <v>595.27</v>
      </c>
      <c r="G122" s="39">
        <v>595.27</v>
      </c>
      <c r="H122" s="39">
        <v>702.42</v>
      </c>
      <c r="I122" s="39">
        <v>702.42</v>
      </c>
      <c r="J122" s="81">
        <f t="shared" si="21"/>
        <v>97629.355800000005</v>
      </c>
      <c r="K122" s="46">
        <f t="shared" si="19"/>
        <v>97629.355800000005</v>
      </c>
      <c r="L122" s="12">
        <f t="shared" si="20"/>
        <v>0</v>
      </c>
      <c r="M122" s="7" t="s">
        <v>1106</v>
      </c>
      <c r="N122" s="49">
        <v>1</v>
      </c>
      <c r="O122" s="43" t="s">
        <v>1107</v>
      </c>
      <c r="P122" s="5" t="s">
        <v>105</v>
      </c>
      <c r="Q122" s="62">
        <v>42864</v>
      </c>
      <c r="R122" s="59" t="s">
        <v>26</v>
      </c>
      <c r="S122" s="2" t="s">
        <v>1364</v>
      </c>
      <c r="T122" s="2" t="s">
        <v>9</v>
      </c>
      <c r="U122" s="2" t="s">
        <v>9</v>
      </c>
      <c r="V122" s="2" t="s">
        <v>9</v>
      </c>
      <c r="W122" s="2" t="s">
        <v>9</v>
      </c>
      <c r="X122" s="2" t="s">
        <v>9</v>
      </c>
      <c r="Y122" s="28" t="s">
        <v>1380</v>
      </c>
    </row>
    <row r="123" spans="1:25" ht="285" x14ac:dyDescent="0.25">
      <c r="A123" s="77" t="s">
        <v>1366</v>
      </c>
      <c r="B123" s="31" t="s">
        <v>1381</v>
      </c>
      <c r="C123" s="2" t="s">
        <v>327</v>
      </c>
      <c r="D123" s="40">
        <v>7</v>
      </c>
      <c r="E123" s="40">
        <v>7</v>
      </c>
      <c r="F123" s="37">
        <v>308</v>
      </c>
      <c r="G123" s="37">
        <v>308</v>
      </c>
      <c r="H123" s="37">
        <v>524.53</v>
      </c>
      <c r="I123" s="37">
        <v>524.53</v>
      </c>
      <c r="J123" s="81">
        <f t="shared" ref="J123" si="22">H123*138.99</f>
        <v>72904.424700000003</v>
      </c>
      <c r="K123" s="46">
        <f t="shared" ref="K123" si="23">I123*138.99</f>
        <v>72904.424700000003</v>
      </c>
      <c r="L123" s="12">
        <f t="shared" ref="L123" si="24">J123-K123</f>
        <v>0</v>
      </c>
      <c r="M123" s="7" t="s">
        <v>1106</v>
      </c>
      <c r="N123" s="49">
        <v>2</v>
      </c>
      <c r="O123" s="43" t="s">
        <v>1107</v>
      </c>
      <c r="P123" s="5" t="s">
        <v>105</v>
      </c>
      <c r="Q123" s="62">
        <v>42865</v>
      </c>
      <c r="R123" s="62" t="s">
        <v>26</v>
      </c>
      <c r="S123" s="2" t="s">
        <v>1369</v>
      </c>
      <c r="T123" s="2" t="s">
        <v>270</v>
      </c>
      <c r="U123" s="2" t="s">
        <v>231</v>
      </c>
      <c r="V123" s="2">
        <v>7</v>
      </c>
      <c r="W123" s="5" t="s">
        <v>1370</v>
      </c>
      <c r="X123" s="5" t="s">
        <v>1371</v>
      </c>
      <c r="Y123" s="28" t="s">
        <v>1372</v>
      </c>
    </row>
    <row r="124" spans="1:25" x14ac:dyDescent="0.25">
      <c r="A124" s="77" t="s">
        <v>959</v>
      </c>
      <c r="B124" s="31" t="s">
        <v>1382</v>
      </c>
      <c r="C124" s="2" t="s">
        <v>327</v>
      </c>
      <c r="D124" s="42">
        <v>0</v>
      </c>
      <c r="E124" s="49">
        <v>0</v>
      </c>
      <c r="F124" s="60">
        <v>184</v>
      </c>
      <c r="G124" s="60">
        <v>184</v>
      </c>
      <c r="H124" s="60">
        <v>217.12</v>
      </c>
      <c r="I124" s="60">
        <v>217.12</v>
      </c>
      <c r="J124" s="81">
        <f t="shared" si="21"/>
        <v>30177.508800000003</v>
      </c>
      <c r="K124" s="46">
        <f t="shared" si="19"/>
        <v>30177.508800000003</v>
      </c>
      <c r="L124" s="12">
        <f t="shared" si="20"/>
        <v>0</v>
      </c>
      <c r="M124" s="61" t="s">
        <v>1106</v>
      </c>
      <c r="N124" s="49">
        <v>1</v>
      </c>
      <c r="O124" s="43" t="s">
        <v>1107</v>
      </c>
      <c r="P124" s="5" t="s">
        <v>105</v>
      </c>
      <c r="Q124" s="62">
        <v>42865</v>
      </c>
      <c r="R124" s="62" t="s">
        <v>26</v>
      </c>
      <c r="S124" s="2" t="s">
        <v>154</v>
      </c>
      <c r="T124" s="2" t="s">
        <v>9</v>
      </c>
      <c r="U124" s="2" t="s">
        <v>9</v>
      </c>
      <c r="V124" s="2" t="s">
        <v>9</v>
      </c>
      <c r="W124" s="2" t="s">
        <v>9</v>
      </c>
      <c r="X124" s="2" t="s">
        <v>9</v>
      </c>
      <c r="Y124" s="28" t="s">
        <v>1199</v>
      </c>
    </row>
    <row r="125" spans="1:25" x14ac:dyDescent="0.25">
      <c r="A125" s="31" t="s">
        <v>1383</v>
      </c>
      <c r="B125" s="31" t="s">
        <v>1384</v>
      </c>
      <c r="C125" s="77" t="s">
        <v>327</v>
      </c>
      <c r="D125" s="42">
        <v>0</v>
      </c>
      <c r="E125" s="49">
        <v>0</v>
      </c>
      <c r="F125" s="39">
        <v>445.36</v>
      </c>
      <c r="G125" s="39">
        <v>445.36</v>
      </c>
      <c r="H125" s="39">
        <v>525.52</v>
      </c>
      <c r="I125" s="39">
        <v>525.52</v>
      </c>
      <c r="J125" s="81">
        <f t="shared" si="21"/>
        <v>73042.024799999999</v>
      </c>
      <c r="K125" s="46">
        <f t="shared" si="19"/>
        <v>73042.024799999999</v>
      </c>
      <c r="L125" s="12">
        <f t="shared" si="20"/>
        <v>0</v>
      </c>
      <c r="M125" s="7" t="s">
        <v>1106</v>
      </c>
      <c r="N125" s="49">
        <v>1</v>
      </c>
      <c r="O125" s="43" t="s">
        <v>1107</v>
      </c>
      <c r="P125" s="5" t="s">
        <v>105</v>
      </c>
      <c r="Q125" s="62">
        <v>42866</v>
      </c>
      <c r="R125" s="62" t="s">
        <v>26</v>
      </c>
      <c r="S125" s="2" t="s">
        <v>154</v>
      </c>
      <c r="T125" s="2" t="s">
        <v>9</v>
      </c>
      <c r="U125" s="2" t="s">
        <v>9</v>
      </c>
      <c r="V125" s="2" t="s">
        <v>9</v>
      </c>
      <c r="W125" s="2" t="s">
        <v>9</v>
      </c>
      <c r="X125" s="2" t="s">
        <v>9</v>
      </c>
      <c r="Y125" s="28" t="s">
        <v>1385</v>
      </c>
    </row>
    <row r="126" spans="1:25" x14ac:dyDescent="0.25">
      <c r="A126" s="31" t="s">
        <v>1386</v>
      </c>
      <c r="B126" s="31" t="s">
        <v>1387</v>
      </c>
      <c r="C126" s="31" t="s">
        <v>327</v>
      </c>
      <c r="D126" s="42">
        <v>0</v>
      </c>
      <c r="E126" s="49">
        <v>0</v>
      </c>
      <c r="F126" s="39">
        <v>138</v>
      </c>
      <c r="G126" s="39">
        <v>138</v>
      </c>
      <c r="H126" s="39">
        <v>162.84</v>
      </c>
      <c r="I126" s="39">
        <v>162.84</v>
      </c>
      <c r="J126" s="81">
        <f t="shared" si="21"/>
        <v>22633.131600000001</v>
      </c>
      <c r="K126" s="46">
        <f t="shared" si="19"/>
        <v>22633.131600000001</v>
      </c>
      <c r="L126" s="12">
        <f t="shared" si="20"/>
        <v>0</v>
      </c>
      <c r="M126" s="7" t="s">
        <v>1106</v>
      </c>
      <c r="N126" s="49">
        <v>1</v>
      </c>
      <c r="O126" s="43" t="s">
        <v>1107</v>
      </c>
      <c r="P126" s="5" t="s">
        <v>105</v>
      </c>
      <c r="Q126" s="62">
        <v>42867</v>
      </c>
      <c r="R126" s="59" t="s">
        <v>26</v>
      </c>
      <c r="S126" s="2" t="s">
        <v>1364</v>
      </c>
      <c r="T126" s="2" t="s">
        <v>9</v>
      </c>
      <c r="U126" s="2" t="s">
        <v>9</v>
      </c>
      <c r="V126" s="2" t="s">
        <v>9</v>
      </c>
      <c r="W126" s="2" t="s">
        <v>9</v>
      </c>
      <c r="X126" s="2" t="s">
        <v>9</v>
      </c>
      <c r="Y126" s="28" t="s">
        <v>1388</v>
      </c>
    </row>
    <row r="127" spans="1:25" x14ac:dyDescent="0.25">
      <c r="A127" s="31" t="s">
        <v>1389</v>
      </c>
      <c r="B127" s="31" t="s">
        <v>1390</v>
      </c>
      <c r="C127" s="31" t="s">
        <v>327</v>
      </c>
      <c r="D127" s="42">
        <v>0</v>
      </c>
      <c r="E127" s="49">
        <v>0</v>
      </c>
      <c r="F127" s="39">
        <v>237</v>
      </c>
      <c r="G127" s="39">
        <v>237</v>
      </c>
      <c r="H127" s="39">
        <v>279.66000000000003</v>
      </c>
      <c r="I127" s="39">
        <v>279.66000000000003</v>
      </c>
      <c r="J127" s="81">
        <f t="shared" si="21"/>
        <v>38869.943400000004</v>
      </c>
      <c r="K127" s="46">
        <f t="shared" si="19"/>
        <v>38869.943400000004</v>
      </c>
      <c r="L127" s="12">
        <f t="shared" si="20"/>
        <v>0</v>
      </c>
      <c r="M127" s="7" t="s">
        <v>1106</v>
      </c>
      <c r="N127" s="49">
        <v>1</v>
      </c>
      <c r="O127" s="43" t="s">
        <v>1107</v>
      </c>
      <c r="P127" s="5" t="s">
        <v>105</v>
      </c>
      <c r="Q127" s="65">
        <v>42870</v>
      </c>
      <c r="R127" s="65" t="s">
        <v>26</v>
      </c>
      <c r="S127" s="2" t="s">
        <v>1364</v>
      </c>
      <c r="T127" s="2" t="s">
        <v>9</v>
      </c>
      <c r="U127" s="2" t="s">
        <v>9</v>
      </c>
      <c r="V127" s="2" t="s">
        <v>9</v>
      </c>
      <c r="W127" s="2" t="s">
        <v>9</v>
      </c>
      <c r="X127" s="2" t="s">
        <v>9</v>
      </c>
      <c r="Y127" s="31" t="s">
        <v>1391</v>
      </c>
    </row>
    <row r="128" spans="1:25" x14ac:dyDescent="0.25">
      <c r="A128" s="31" t="s">
        <v>1360</v>
      </c>
      <c r="B128" s="31" t="s">
        <v>1392</v>
      </c>
      <c r="C128" s="77" t="s">
        <v>327</v>
      </c>
      <c r="D128" s="42">
        <v>0</v>
      </c>
      <c r="E128" s="116">
        <v>0</v>
      </c>
      <c r="F128" s="39">
        <v>399</v>
      </c>
      <c r="G128" s="39">
        <v>399</v>
      </c>
      <c r="H128" s="39">
        <v>470.82</v>
      </c>
      <c r="I128" s="39">
        <v>470.82</v>
      </c>
      <c r="J128" s="81">
        <f t="shared" si="21"/>
        <v>65439.271800000002</v>
      </c>
      <c r="K128" s="46">
        <f t="shared" si="19"/>
        <v>65439.271800000002</v>
      </c>
      <c r="L128" s="12">
        <f t="shared" si="20"/>
        <v>0</v>
      </c>
      <c r="M128" s="7" t="s">
        <v>1106</v>
      </c>
      <c r="N128">
        <v>2</v>
      </c>
      <c r="O128" s="43" t="s">
        <v>1107</v>
      </c>
      <c r="P128" s="5" t="s">
        <v>105</v>
      </c>
      <c r="Q128" s="65">
        <v>42870</v>
      </c>
      <c r="R128" s="68" t="s">
        <v>26</v>
      </c>
      <c r="S128" s="2" t="s">
        <v>1364</v>
      </c>
      <c r="T128" s="2" t="s">
        <v>9</v>
      </c>
      <c r="U128" s="2" t="s">
        <v>9</v>
      </c>
      <c r="V128" s="2" t="s">
        <v>9</v>
      </c>
      <c r="W128" s="2" t="s">
        <v>9</v>
      </c>
      <c r="X128" s="2" t="s">
        <v>9</v>
      </c>
      <c r="Y128" s="28" t="s">
        <v>1377</v>
      </c>
    </row>
    <row r="129" spans="1:25" x14ac:dyDescent="0.25">
      <c r="A129" s="31" t="s">
        <v>1197</v>
      </c>
      <c r="B129" s="31" t="s">
        <v>1393</v>
      </c>
      <c r="C129" s="77" t="s">
        <v>827</v>
      </c>
      <c r="D129" s="42">
        <v>0</v>
      </c>
      <c r="E129" s="49">
        <v>0</v>
      </c>
      <c r="F129" s="39">
        <v>32</v>
      </c>
      <c r="G129" s="39">
        <v>32</v>
      </c>
      <c r="H129" s="39">
        <v>37.44</v>
      </c>
      <c r="I129" s="39">
        <v>37.44</v>
      </c>
      <c r="J129" s="81">
        <f>H129*198</f>
        <v>7413.12</v>
      </c>
      <c r="K129" s="81">
        <f>I129*198</f>
        <v>7413.12</v>
      </c>
      <c r="L129" s="12">
        <f t="shared" si="20"/>
        <v>0</v>
      </c>
      <c r="M129" s="7" t="s">
        <v>1106</v>
      </c>
      <c r="N129">
        <v>1</v>
      </c>
      <c r="O129" s="43" t="s">
        <v>1107</v>
      </c>
      <c r="P129" s="5" t="s">
        <v>105</v>
      </c>
      <c r="Q129" s="51">
        <v>42871</v>
      </c>
      <c r="R129" s="8" t="s">
        <v>26</v>
      </c>
      <c r="S129" s="2" t="s">
        <v>154</v>
      </c>
      <c r="T129" s="2" t="s">
        <v>9</v>
      </c>
      <c r="U129" s="2" t="s">
        <v>9</v>
      </c>
      <c r="V129" s="2" t="s">
        <v>9</v>
      </c>
      <c r="W129" s="2" t="s">
        <v>9</v>
      </c>
      <c r="X129" s="2" t="s">
        <v>9</v>
      </c>
      <c r="Y129" s="28" t="s">
        <v>1199</v>
      </c>
    </row>
    <row r="130" spans="1:25" x14ac:dyDescent="0.25">
      <c r="A130" s="77" t="s">
        <v>974</v>
      </c>
      <c r="B130" s="31" t="s">
        <v>1394</v>
      </c>
      <c r="C130" s="77" t="s">
        <v>484</v>
      </c>
      <c r="D130" s="12" t="s">
        <v>1141</v>
      </c>
      <c r="E130" s="12" t="s">
        <v>1141</v>
      </c>
      <c r="F130" s="12" t="s">
        <v>1141</v>
      </c>
      <c r="G130" s="12" t="s">
        <v>1141</v>
      </c>
      <c r="H130" s="12" t="s">
        <v>1141</v>
      </c>
      <c r="I130" s="12" t="s">
        <v>1141</v>
      </c>
      <c r="J130" s="12" t="s">
        <v>1141</v>
      </c>
      <c r="K130" s="12" t="s">
        <v>1141</v>
      </c>
      <c r="L130" s="12" t="s">
        <v>1141</v>
      </c>
      <c r="M130" s="12" t="s">
        <v>1141</v>
      </c>
      <c r="N130" s="12" t="s">
        <v>1141</v>
      </c>
      <c r="O130" s="12" t="s">
        <v>1141</v>
      </c>
      <c r="P130" s="12" t="s">
        <v>1141</v>
      </c>
      <c r="Q130" s="6">
        <v>42871</v>
      </c>
      <c r="R130" s="3" t="s">
        <v>26</v>
      </c>
      <c r="S130" s="12" t="s">
        <v>1141</v>
      </c>
      <c r="T130" s="12" t="s">
        <v>1141</v>
      </c>
      <c r="U130" s="12" t="s">
        <v>1141</v>
      </c>
      <c r="V130" s="12" t="s">
        <v>1141</v>
      </c>
      <c r="W130" s="12" t="s">
        <v>1141</v>
      </c>
      <c r="X130" s="12" t="s">
        <v>1141</v>
      </c>
      <c r="Y130" s="7" t="s">
        <v>1171</v>
      </c>
    </row>
    <row r="131" spans="1:25" x14ac:dyDescent="0.25">
      <c r="A131" s="77" t="s">
        <v>1395</v>
      </c>
      <c r="B131" s="31" t="s">
        <v>1396</v>
      </c>
      <c r="C131" s="77" t="s">
        <v>327</v>
      </c>
      <c r="D131" s="42">
        <v>0</v>
      </c>
      <c r="E131" s="49">
        <v>0</v>
      </c>
      <c r="F131" s="60">
        <v>130</v>
      </c>
      <c r="G131" s="60">
        <v>130</v>
      </c>
      <c r="H131" s="60">
        <v>153.4</v>
      </c>
      <c r="I131" s="60">
        <v>153.4</v>
      </c>
      <c r="J131" s="81">
        <f t="shared" ref="J131:J194" si="25">H131*138.99</f>
        <v>21321.066000000003</v>
      </c>
      <c r="K131" s="46">
        <f t="shared" ref="K131:K194" si="26">I131*138.99</f>
        <v>21321.066000000003</v>
      </c>
      <c r="L131" s="12">
        <f t="shared" ref="L131:L194" si="27">J131-K131</f>
        <v>0</v>
      </c>
      <c r="M131" s="61" t="s">
        <v>1106</v>
      </c>
      <c r="N131" s="58">
        <v>1</v>
      </c>
      <c r="O131" s="43" t="s">
        <v>1107</v>
      </c>
      <c r="P131" s="5" t="s">
        <v>105</v>
      </c>
      <c r="Q131" s="51">
        <v>42871</v>
      </c>
      <c r="R131" s="8" t="s">
        <v>26</v>
      </c>
      <c r="S131" s="2" t="s">
        <v>1364</v>
      </c>
      <c r="T131" s="2" t="s">
        <v>9</v>
      </c>
      <c r="U131" s="2" t="s">
        <v>9</v>
      </c>
      <c r="V131" s="2" t="s">
        <v>9</v>
      </c>
      <c r="W131" s="2" t="s">
        <v>9</v>
      </c>
      <c r="X131" s="2" t="s">
        <v>9</v>
      </c>
      <c r="Y131" s="43" t="s">
        <v>1397</v>
      </c>
    </row>
    <row r="132" spans="1:25" x14ac:dyDescent="0.25">
      <c r="A132" s="31" t="s">
        <v>1119</v>
      </c>
      <c r="B132" s="31" t="s">
        <v>1398</v>
      </c>
      <c r="C132" s="31" t="s">
        <v>827</v>
      </c>
      <c r="D132" s="42">
        <v>0</v>
      </c>
      <c r="E132" s="49">
        <v>0</v>
      </c>
      <c r="F132" s="39">
        <v>707</v>
      </c>
      <c r="G132" s="39">
        <v>707</v>
      </c>
      <c r="H132" s="39">
        <v>827.19</v>
      </c>
      <c r="I132" s="39">
        <v>827.19</v>
      </c>
      <c r="J132" s="81">
        <f t="shared" ref="J132:K134" si="28">H132*198</f>
        <v>163783.62000000002</v>
      </c>
      <c r="K132" s="81">
        <f t="shared" si="28"/>
        <v>163783.62000000002</v>
      </c>
      <c r="L132" s="12">
        <f t="shared" si="27"/>
        <v>0</v>
      </c>
      <c r="M132" s="7" t="s">
        <v>1106</v>
      </c>
      <c r="N132" s="58">
        <v>1</v>
      </c>
      <c r="O132" s="43" t="s">
        <v>1107</v>
      </c>
      <c r="P132" s="5" t="s">
        <v>105</v>
      </c>
      <c r="Q132" s="51">
        <v>42871</v>
      </c>
      <c r="R132" s="8" t="s">
        <v>26</v>
      </c>
      <c r="S132" s="2" t="s">
        <v>154</v>
      </c>
      <c r="T132" s="2" t="s">
        <v>9</v>
      </c>
      <c r="U132" s="2" t="s">
        <v>9</v>
      </c>
      <c r="V132" s="2" t="s">
        <v>9</v>
      </c>
      <c r="W132" s="2" t="s">
        <v>9</v>
      </c>
      <c r="X132" s="2" t="s">
        <v>9</v>
      </c>
      <c r="Y132" s="88" t="s">
        <v>1399</v>
      </c>
    </row>
    <row r="133" spans="1:25" x14ac:dyDescent="0.25">
      <c r="A133" s="31" t="s">
        <v>1119</v>
      </c>
      <c r="B133" s="31" t="s">
        <v>1400</v>
      </c>
      <c r="C133" s="31" t="s">
        <v>827</v>
      </c>
      <c r="D133" s="42">
        <v>0</v>
      </c>
      <c r="E133" s="49">
        <v>0</v>
      </c>
      <c r="F133" s="39">
        <v>817</v>
      </c>
      <c r="G133" s="39">
        <v>817</v>
      </c>
      <c r="H133" s="39">
        <v>955.89</v>
      </c>
      <c r="I133" s="39">
        <v>955.89</v>
      </c>
      <c r="J133" s="81">
        <f t="shared" si="28"/>
        <v>189266.22</v>
      </c>
      <c r="K133" s="81">
        <f t="shared" si="28"/>
        <v>189266.22</v>
      </c>
      <c r="L133" s="12">
        <f t="shared" si="27"/>
        <v>0</v>
      </c>
      <c r="M133" s="7" t="s">
        <v>1106</v>
      </c>
      <c r="N133" s="58">
        <v>1</v>
      </c>
      <c r="O133" s="43" t="s">
        <v>1107</v>
      </c>
      <c r="P133" s="5" t="s">
        <v>105</v>
      </c>
      <c r="Q133" s="51">
        <v>42871</v>
      </c>
      <c r="R133" s="8" t="s">
        <v>26</v>
      </c>
      <c r="S133" s="2" t="s">
        <v>154</v>
      </c>
      <c r="T133" s="2" t="s">
        <v>9</v>
      </c>
      <c r="U133" s="2" t="s">
        <v>9</v>
      </c>
      <c r="V133" s="2" t="s">
        <v>9</v>
      </c>
      <c r="W133" s="2" t="s">
        <v>9</v>
      </c>
      <c r="X133" s="2" t="s">
        <v>9</v>
      </c>
      <c r="Y133" s="88" t="s">
        <v>1399</v>
      </c>
    </row>
    <row r="134" spans="1:25" ht="30" x14ac:dyDescent="0.25">
      <c r="A134" s="77" t="s">
        <v>959</v>
      </c>
      <c r="B134" s="31" t="s">
        <v>1401</v>
      </c>
      <c r="C134" s="77" t="s">
        <v>827</v>
      </c>
      <c r="D134" s="42">
        <v>0</v>
      </c>
      <c r="E134" s="49">
        <v>0</v>
      </c>
      <c r="F134" s="39">
        <v>40</v>
      </c>
      <c r="G134" s="39">
        <v>40</v>
      </c>
      <c r="H134" s="39">
        <v>46.8</v>
      </c>
      <c r="I134" s="39">
        <v>46.8</v>
      </c>
      <c r="J134" s="81">
        <f t="shared" si="28"/>
        <v>9266.4</v>
      </c>
      <c r="K134" s="81">
        <f t="shared" si="28"/>
        <v>9266.4</v>
      </c>
      <c r="L134" s="12">
        <f t="shared" si="27"/>
        <v>0</v>
      </c>
      <c r="M134" s="7" t="s">
        <v>1106</v>
      </c>
      <c r="N134" s="49">
        <v>1</v>
      </c>
      <c r="O134" s="43" t="s">
        <v>1107</v>
      </c>
      <c r="P134" s="5" t="s">
        <v>105</v>
      </c>
      <c r="Q134" s="51">
        <v>42872</v>
      </c>
      <c r="R134" s="8" t="s">
        <v>26</v>
      </c>
      <c r="S134" s="2" t="s">
        <v>154</v>
      </c>
      <c r="T134" s="2" t="s">
        <v>9</v>
      </c>
      <c r="U134" s="2" t="s">
        <v>9</v>
      </c>
      <c r="V134" s="2" t="s">
        <v>9</v>
      </c>
      <c r="W134" s="2" t="s">
        <v>9</v>
      </c>
      <c r="X134" s="2" t="s">
        <v>9</v>
      </c>
      <c r="Y134" s="88" t="s">
        <v>1402</v>
      </c>
    </row>
    <row r="135" spans="1:25" x14ac:dyDescent="0.25">
      <c r="A135" s="31" t="s">
        <v>1403</v>
      </c>
      <c r="B135" s="31" t="s">
        <v>1404</v>
      </c>
      <c r="C135" s="77" t="s">
        <v>327</v>
      </c>
      <c r="D135" s="42">
        <v>0</v>
      </c>
      <c r="E135" s="49">
        <v>0</v>
      </c>
      <c r="F135" s="39">
        <v>334</v>
      </c>
      <c r="G135" s="39">
        <v>334</v>
      </c>
      <c r="H135" s="39">
        <v>394.12</v>
      </c>
      <c r="I135" s="39">
        <v>394.12</v>
      </c>
      <c r="J135" s="81">
        <f t="shared" si="25"/>
        <v>54778.738800000006</v>
      </c>
      <c r="K135" s="46">
        <f t="shared" si="26"/>
        <v>54778.738800000006</v>
      </c>
      <c r="L135" s="12">
        <f t="shared" si="27"/>
        <v>0</v>
      </c>
      <c r="M135" s="7" t="s">
        <v>1106</v>
      </c>
      <c r="N135" s="49">
        <v>1</v>
      </c>
      <c r="O135" s="43" t="s">
        <v>1107</v>
      </c>
      <c r="P135" s="5" t="s">
        <v>105</v>
      </c>
      <c r="Q135" s="118">
        <v>42873</v>
      </c>
      <c r="R135" s="73" t="s">
        <v>26</v>
      </c>
      <c r="S135" s="2" t="s">
        <v>154</v>
      </c>
      <c r="T135" s="2" t="s">
        <v>9</v>
      </c>
      <c r="U135" s="2" t="s">
        <v>9</v>
      </c>
      <c r="V135" s="2" t="s">
        <v>9</v>
      </c>
      <c r="W135" s="2" t="s">
        <v>9</v>
      </c>
      <c r="X135" s="2" t="s">
        <v>9</v>
      </c>
      <c r="Y135" s="77" t="s">
        <v>1405</v>
      </c>
    </row>
    <row r="136" spans="1:25" x14ac:dyDescent="0.25">
      <c r="A136" s="31" t="s">
        <v>1395</v>
      </c>
      <c r="B136" s="31" t="s">
        <v>1406</v>
      </c>
      <c r="C136" s="77" t="s">
        <v>327</v>
      </c>
      <c r="D136" s="42">
        <v>0</v>
      </c>
      <c r="E136" s="49">
        <v>0</v>
      </c>
      <c r="F136" s="60">
        <v>130</v>
      </c>
      <c r="G136" s="60">
        <v>130</v>
      </c>
      <c r="H136" s="60">
        <v>153.4</v>
      </c>
      <c r="I136" s="60">
        <v>153.4</v>
      </c>
      <c r="J136" s="81">
        <f t="shared" si="25"/>
        <v>21321.066000000003</v>
      </c>
      <c r="K136" s="46">
        <f t="shared" si="26"/>
        <v>21321.066000000003</v>
      </c>
      <c r="L136" s="12">
        <f t="shared" si="27"/>
        <v>0</v>
      </c>
      <c r="M136" s="7" t="s">
        <v>1106</v>
      </c>
      <c r="N136" s="49">
        <v>1</v>
      </c>
      <c r="O136" s="43" t="s">
        <v>1107</v>
      </c>
      <c r="P136" s="5" t="s">
        <v>105</v>
      </c>
      <c r="Q136" s="73">
        <v>42877</v>
      </c>
      <c r="R136" s="8" t="s">
        <v>26</v>
      </c>
      <c r="S136" s="2" t="s">
        <v>1364</v>
      </c>
      <c r="T136" s="2" t="s">
        <v>9</v>
      </c>
      <c r="U136" s="2" t="s">
        <v>9</v>
      </c>
      <c r="V136" s="2" t="s">
        <v>9</v>
      </c>
      <c r="W136" s="2" t="s">
        <v>9</v>
      </c>
      <c r="X136" s="2" t="s">
        <v>9</v>
      </c>
      <c r="Y136" s="43" t="s">
        <v>1397</v>
      </c>
    </row>
    <row r="137" spans="1:25" ht="30" x14ac:dyDescent="0.25">
      <c r="A137" s="31" t="s">
        <v>1407</v>
      </c>
      <c r="B137" s="31" t="s">
        <v>1408</v>
      </c>
      <c r="C137" s="77" t="s">
        <v>327</v>
      </c>
      <c r="D137" s="2">
        <v>0</v>
      </c>
      <c r="E137" s="2">
        <v>0</v>
      </c>
      <c r="F137" s="37">
        <v>263.7</v>
      </c>
      <c r="G137" s="37">
        <v>263.7</v>
      </c>
      <c r="H137" s="37">
        <v>311.17</v>
      </c>
      <c r="I137" s="37">
        <v>311.17</v>
      </c>
      <c r="J137" s="81">
        <f t="shared" si="25"/>
        <v>43249.518300000003</v>
      </c>
      <c r="K137" s="46">
        <f t="shared" si="26"/>
        <v>43249.518300000003</v>
      </c>
      <c r="L137" s="12">
        <f t="shared" si="27"/>
        <v>0</v>
      </c>
      <c r="M137" s="7" t="s">
        <v>1106</v>
      </c>
      <c r="N137" s="49">
        <v>1</v>
      </c>
      <c r="O137" s="43" t="s">
        <v>1107</v>
      </c>
      <c r="P137" s="5" t="s">
        <v>105</v>
      </c>
      <c r="Q137" s="118">
        <v>42878</v>
      </c>
      <c r="R137" s="73" t="s">
        <v>26</v>
      </c>
      <c r="S137" s="2" t="s">
        <v>1364</v>
      </c>
      <c r="T137" s="2" t="s">
        <v>9</v>
      </c>
      <c r="U137" s="2" t="s">
        <v>9</v>
      </c>
      <c r="V137" s="2" t="s">
        <v>9</v>
      </c>
      <c r="W137" s="2" t="s">
        <v>9</v>
      </c>
      <c r="X137" s="2" t="s">
        <v>9</v>
      </c>
      <c r="Y137" s="43" t="s">
        <v>1409</v>
      </c>
    </row>
    <row r="138" spans="1:25" x14ac:dyDescent="0.25">
      <c r="A138" s="31" t="s">
        <v>1410</v>
      </c>
      <c r="B138" s="31" t="s">
        <v>1411</v>
      </c>
      <c r="C138" s="77" t="s">
        <v>327</v>
      </c>
      <c r="D138" s="42">
        <v>0</v>
      </c>
      <c r="E138" s="49">
        <v>0</v>
      </c>
      <c r="F138" s="39">
        <v>120</v>
      </c>
      <c r="G138" s="39">
        <v>120</v>
      </c>
      <c r="H138" s="39">
        <v>141.6</v>
      </c>
      <c r="I138" s="39">
        <v>141.6</v>
      </c>
      <c r="J138" s="81">
        <f t="shared" si="25"/>
        <v>19680.984</v>
      </c>
      <c r="K138" s="46">
        <f t="shared" si="26"/>
        <v>19680.984</v>
      </c>
      <c r="L138" s="12">
        <f t="shared" si="27"/>
        <v>0</v>
      </c>
      <c r="M138" s="7" t="s">
        <v>1106</v>
      </c>
      <c r="N138" s="49">
        <v>1</v>
      </c>
      <c r="O138" s="43" t="s">
        <v>1107</v>
      </c>
      <c r="P138" s="5" t="s">
        <v>105</v>
      </c>
      <c r="Q138" s="118">
        <v>42878</v>
      </c>
      <c r="R138" s="73" t="s">
        <v>26</v>
      </c>
      <c r="S138" s="31" t="s">
        <v>154</v>
      </c>
      <c r="T138" s="2" t="s">
        <v>9</v>
      </c>
      <c r="U138" s="2" t="s">
        <v>9</v>
      </c>
      <c r="V138" s="2" t="s">
        <v>9</v>
      </c>
      <c r="W138" s="2" t="s">
        <v>9</v>
      </c>
      <c r="X138" s="2" t="s">
        <v>9</v>
      </c>
      <c r="Y138" s="28" t="s">
        <v>1199</v>
      </c>
    </row>
    <row r="139" spans="1:25" x14ac:dyDescent="0.25">
      <c r="A139" s="31" t="s">
        <v>1412</v>
      </c>
      <c r="B139" s="31" t="s">
        <v>1413</v>
      </c>
      <c r="C139" s="77" t="s">
        <v>827</v>
      </c>
      <c r="D139" s="42">
        <v>0</v>
      </c>
      <c r="E139" s="49">
        <v>0</v>
      </c>
      <c r="F139" s="39">
        <v>200</v>
      </c>
      <c r="G139" s="39">
        <v>200</v>
      </c>
      <c r="H139" s="39">
        <v>234</v>
      </c>
      <c r="I139" s="39">
        <v>234</v>
      </c>
      <c r="J139" s="81">
        <f>H139*198</f>
        <v>46332</v>
      </c>
      <c r="K139" s="81">
        <f>I139*198</f>
        <v>46332</v>
      </c>
      <c r="L139" s="12">
        <f t="shared" si="27"/>
        <v>0</v>
      </c>
      <c r="M139" s="7" t="s">
        <v>1106</v>
      </c>
      <c r="N139" s="49">
        <v>1</v>
      </c>
      <c r="O139" s="43" t="s">
        <v>1107</v>
      </c>
      <c r="P139" s="5" t="s">
        <v>105</v>
      </c>
      <c r="Q139" s="51">
        <v>42879</v>
      </c>
      <c r="R139" s="8" t="s">
        <v>26</v>
      </c>
      <c r="S139" s="31" t="s">
        <v>154</v>
      </c>
      <c r="T139" s="2" t="s">
        <v>9</v>
      </c>
      <c r="U139" s="2" t="s">
        <v>9</v>
      </c>
      <c r="V139" s="2" t="s">
        <v>9</v>
      </c>
      <c r="W139" s="2" t="s">
        <v>9</v>
      </c>
      <c r="X139" s="2" t="s">
        <v>9</v>
      </c>
      <c r="Y139" s="41" t="s">
        <v>1414</v>
      </c>
    </row>
    <row r="140" spans="1:25" x14ac:dyDescent="0.25">
      <c r="A140" s="31" t="s">
        <v>1415</v>
      </c>
      <c r="B140" s="31" t="s">
        <v>1416</v>
      </c>
      <c r="C140" s="77" t="s">
        <v>327</v>
      </c>
      <c r="D140" s="42">
        <v>0</v>
      </c>
      <c r="E140" s="49">
        <v>0</v>
      </c>
      <c r="F140" s="39">
        <v>181.25</v>
      </c>
      <c r="G140" s="39">
        <v>181.25</v>
      </c>
      <c r="H140" s="39">
        <v>213.88</v>
      </c>
      <c r="I140" s="39">
        <v>213.88</v>
      </c>
      <c r="J140" s="81">
        <f t="shared" si="25"/>
        <v>29727.181200000003</v>
      </c>
      <c r="K140" s="46">
        <f t="shared" si="26"/>
        <v>29727.181200000003</v>
      </c>
      <c r="L140" s="12">
        <f t="shared" si="27"/>
        <v>0</v>
      </c>
      <c r="M140" s="7" t="s">
        <v>1106</v>
      </c>
      <c r="N140" s="49">
        <v>1</v>
      </c>
      <c r="O140" s="43" t="s">
        <v>1107</v>
      </c>
      <c r="P140" s="5" t="s">
        <v>105</v>
      </c>
      <c r="Q140" s="51">
        <v>42879</v>
      </c>
      <c r="R140" s="8" t="s">
        <v>26</v>
      </c>
      <c r="S140" s="2" t="s">
        <v>1364</v>
      </c>
      <c r="T140" s="2" t="s">
        <v>9</v>
      </c>
      <c r="U140" s="2" t="s">
        <v>9</v>
      </c>
      <c r="V140" s="2" t="s">
        <v>9</v>
      </c>
      <c r="W140" s="2" t="s">
        <v>9</v>
      </c>
      <c r="X140" s="2" t="s">
        <v>9</v>
      </c>
      <c r="Y140" s="41" t="s">
        <v>1417</v>
      </c>
    </row>
    <row r="141" spans="1:25" x14ac:dyDescent="0.25">
      <c r="A141" s="31" t="s">
        <v>1407</v>
      </c>
      <c r="B141" s="31" t="s">
        <v>1418</v>
      </c>
      <c r="C141" s="77" t="s">
        <v>327</v>
      </c>
      <c r="D141" s="2">
        <v>0</v>
      </c>
      <c r="E141" s="2">
        <v>0</v>
      </c>
      <c r="F141" s="37">
        <v>84</v>
      </c>
      <c r="G141" s="37">
        <v>84</v>
      </c>
      <c r="H141" s="37">
        <v>99.12</v>
      </c>
      <c r="I141" s="37">
        <v>99.12</v>
      </c>
      <c r="J141" s="81">
        <f t="shared" si="25"/>
        <v>13776.688800000002</v>
      </c>
      <c r="K141" s="46">
        <f t="shared" si="26"/>
        <v>13776.688800000002</v>
      </c>
      <c r="L141" s="12">
        <f t="shared" si="27"/>
        <v>0</v>
      </c>
      <c r="M141" s="7" t="s">
        <v>1106</v>
      </c>
      <c r="N141" s="49">
        <v>1</v>
      </c>
      <c r="O141" s="43" t="s">
        <v>1107</v>
      </c>
      <c r="P141" s="5" t="s">
        <v>105</v>
      </c>
      <c r="Q141" s="73">
        <v>42884</v>
      </c>
      <c r="R141" s="43" t="s">
        <v>26</v>
      </c>
      <c r="S141" s="31" t="s">
        <v>154</v>
      </c>
      <c r="T141" s="2" t="s">
        <v>9</v>
      </c>
      <c r="U141" s="2" t="s">
        <v>9</v>
      </c>
      <c r="V141" s="2" t="s">
        <v>9</v>
      </c>
      <c r="W141" s="2" t="s">
        <v>9</v>
      </c>
      <c r="X141" s="2" t="s">
        <v>9</v>
      </c>
      <c r="Y141" s="77" t="s">
        <v>1419</v>
      </c>
    </row>
    <row r="142" spans="1:25" x14ac:dyDescent="0.25">
      <c r="A142" s="31" t="s">
        <v>1197</v>
      </c>
      <c r="B142" s="31" t="s">
        <v>1420</v>
      </c>
      <c r="C142" s="77" t="s">
        <v>327</v>
      </c>
      <c r="D142" s="42">
        <v>0</v>
      </c>
      <c r="E142" s="49">
        <v>0</v>
      </c>
      <c r="F142" s="39">
        <v>88</v>
      </c>
      <c r="G142" s="39">
        <v>88</v>
      </c>
      <c r="H142" s="39">
        <v>103.84</v>
      </c>
      <c r="I142" s="39">
        <v>103.84</v>
      </c>
      <c r="J142" s="81">
        <f t="shared" si="25"/>
        <v>14432.721600000001</v>
      </c>
      <c r="K142" s="46">
        <f t="shared" si="26"/>
        <v>14432.721600000001</v>
      </c>
      <c r="L142" s="12">
        <f t="shared" si="27"/>
        <v>0</v>
      </c>
      <c r="M142" s="7" t="s">
        <v>1106</v>
      </c>
      <c r="N142" s="49">
        <v>1</v>
      </c>
      <c r="O142" s="43" t="s">
        <v>1107</v>
      </c>
      <c r="P142" s="5" t="s">
        <v>105</v>
      </c>
      <c r="Q142" s="51">
        <v>42885</v>
      </c>
      <c r="R142" s="8" t="s">
        <v>26</v>
      </c>
      <c r="S142" s="31" t="s">
        <v>154</v>
      </c>
      <c r="T142" s="2" t="s">
        <v>9</v>
      </c>
      <c r="U142" s="2" t="s">
        <v>9</v>
      </c>
      <c r="V142" s="2" t="s">
        <v>9</v>
      </c>
      <c r="W142" s="2" t="s">
        <v>9</v>
      </c>
      <c r="X142" s="2" t="s">
        <v>9</v>
      </c>
      <c r="Y142" s="28" t="s">
        <v>1199</v>
      </c>
    </row>
    <row r="143" spans="1:25" ht="45" x14ac:dyDescent="0.25">
      <c r="A143" s="31" t="s">
        <v>733</v>
      </c>
      <c r="B143" s="31" t="s">
        <v>1421</v>
      </c>
      <c r="C143" s="77" t="s">
        <v>327</v>
      </c>
      <c r="D143" s="42">
        <v>48</v>
      </c>
      <c r="E143" s="49">
        <v>39</v>
      </c>
      <c r="F143" s="39">
        <v>0</v>
      </c>
      <c r="G143" s="39">
        <v>0</v>
      </c>
      <c r="H143" s="39">
        <v>1104.7</v>
      </c>
      <c r="I143" s="39">
        <v>897.59</v>
      </c>
      <c r="J143" s="81">
        <f t="shared" ref="J143" si="29">H143*138.99</f>
        <v>153542.25300000003</v>
      </c>
      <c r="K143" s="46">
        <f t="shared" ref="K143" si="30">I143*138.99</f>
        <v>124756.03410000002</v>
      </c>
      <c r="L143" s="12">
        <f t="shared" ref="L143" si="31">J143-K143</f>
        <v>28786.218900000007</v>
      </c>
      <c r="M143" s="7" t="s">
        <v>1110</v>
      </c>
      <c r="N143" s="49">
        <v>1</v>
      </c>
      <c r="O143" s="43" t="s">
        <v>372</v>
      </c>
      <c r="P143" s="5" t="s">
        <v>1431</v>
      </c>
      <c r="Q143" s="51" t="s">
        <v>26</v>
      </c>
      <c r="R143" s="51">
        <v>42886</v>
      </c>
      <c r="S143" s="48" t="s">
        <v>170</v>
      </c>
      <c r="T143" s="2"/>
      <c r="U143" s="2"/>
      <c r="V143" s="2"/>
      <c r="W143" s="2"/>
      <c r="X143" s="2"/>
      <c r="Y143" s="63" t="s">
        <v>739</v>
      </c>
    </row>
    <row r="144" spans="1:25" ht="409.5" x14ac:dyDescent="0.25">
      <c r="A144" s="31" t="s">
        <v>353</v>
      </c>
      <c r="B144" s="31" t="s">
        <v>1422</v>
      </c>
      <c r="C144" s="77" t="s">
        <v>327</v>
      </c>
      <c r="D144" s="2">
        <v>7</v>
      </c>
      <c r="E144" s="2">
        <v>7</v>
      </c>
      <c r="F144" s="37">
        <v>438</v>
      </c>
      <c r="G144" s="37">
        <v>438</v>
      </c>
      <c r="H144" s="37">
        <v>677.93</v>
      </c>
      <c r="I144" s="37">
        <v>677.93</v>
      </c>
      <c r="J144" s="81">
        <f t="shared" si="25"/>
        <v>94225.490699999995</v>
      </c>
      <c r="K144" s="46">
        <f t="shared" si="26"/>
        <v>94225.490699999995</v>
      </c>
      <c r="L144" s="12">
        <f t="shared" si="27"/>
        <v>0</v>
      </c>
      <c r="M144" s="7" t="s">
        <v>1110</v>
      </c>
      <c r="N144" s="49">
        <v>1</v>
      </c>
      <c r="O144" s="43" t="s">
        <v>284</v>
      </c>
      <c r="P144" s="5" t="s">
        <v>1423</v>
      </c>
      <c r="Q144" s="73" t="s">
        <v>26</v>
      </c>
      <c r="R144" s="75">
        <v>42886</v>
      </c>
      <c r="S144" s="2" t="s">
        <v>779</v>
      </c>
      <c r="T144" s="2" t="s">
        <v>229</v>
      </c>
      <c r="U144" s="2" t="s">
        <v>231</v>
      </c>
      <c r="V144" s="2">
        <v>7</v>
      </c>
      <c r="W144" s="5" t="s">
        <v>1351</v>
      </c>
      <c r="X144" s="5" t="s">
        <v>1352</v>
      </c>
      <c r="Y144" s="77" t="s">
        <v>1424</v>
      </c>
    </row>
    <row r="145" spans="1:25" ht="30" x14ac:dyDescent="0.25">
      <c r="A145" s="77" t="s">
        <v>1135</v>
      </c>
      <c r="B145" s="31" t="s">
        <v>1425</v>
      </c>
      <c r="C145" s="77" t="s">
        <v>327</v>
      </c>
      <c r="D145" s="42">
        <v>0</v>
      </c>
      <c r="E145" s="49">
        <v>0</v>
      </c>
      <c r="F145" s="60">
        <v>16</v>
      </c>
      <c r="G145" s="60">
        <v>16</v>
      </c>
      <c r="H145" s="60">
        <v>18.88</v>
      </c>
      <c r="I145" s="60">
        <v>18.88</v>
      </c>
      <c r="J145" s="81">
        <f t="shared" si="25"/>
        <v>2624.1311999999998</v>
      </c>
      <c r="K145" s="46">
        <f t="shared" si="26"/>
        <v>2624.1311999999998</v>
      </c>
      <c r="L145" s="12">
        <f t="shared" si="27"/>
        <v>0</v>
      </c>
      <c r="M145" s="61" t="s">
        <v>1106</v>
      </c>
      <c r="N145" s="49">
        <v>1</v>
      </c>
      <c r="O145" s="61" t="s">
        <v>1107</v>
      </c>
      <c r="P145" s="5" t="s">
        <v>105</v>
      </c>
      <c r="Q145" s="62">
        <v>42886</v>
      </c>
      <c r="R145" s="62" t="s">
        <v>26</v>
      </c>
      <c r="S145" s="31" t="s">
        <v>1364</v>
      </c>
      <c r="T145" s="2" t="s">
        <v>9</v>
      </c>
      <c r="U145" s="2" t="s">
        <v>9</v>
      </c>
      <c r="V145" s="2" t="s">
        <v>9</v>
      </c>
      <c r="W145" s="2" t="s">
        <v>9</v>
      </c>
      <c r="X145" s="2" t="s">
        <v>9</v>
      </c>
      <c r="Y145" s="88" t="s">
        <v>1426</v>
      </c>
    </row>
    <row r="146" spans="1:25" ht="409.5" x14ac:dyDescent="0.25">
      <c r="A146" s="31" t="s">
        <v>353</v>
      </c>
      <c r="B146" s="31" t="s">
        <v>1427</v>
      </c>
      <c r="C146" s="31" t="s">
        <v>327</v>
      </c>
      <c r="D146" s="2">
        <v>7</v>
      </c>
      <c r="E146" s="2">
        <v>7</v>
      </c>
      <c r="F146" s="37">
        <v>438</v>
      </c>
      <c r="G146" s="37">
        <v>438</v>
      </c>
      <c r="H146" s="37">
        <v>677.93</v>
      </c>
      <c r="I146" s="37">
        <v>677.93</v>
      </c>
      <c r="J146" s="81">
        <f t="shared" ref="J146" si="32">H146*138.99</f>
        <v>94225.490699999995</v>
      </c>
      <c r="K146" s="46">
        <f t="shared" ref="K146" si="33">I146*138.99</f>
        <v>94225.490699999995</v>
      </c>
      <c r="L146" s="12">
        <f t="shared" ref="L146" si="34">J146-K146</f>
        <v>0</v>
      </c>
      <c r="M146" s="7" t="s">
        <v>1106</v>
      </c>
      <c r="N146" s="49">
        <v>2</v>
      </c>
      <c r="O146" s="43" t="s">
        <v>1107</v>
      </c>
      <c r="P146" s="5" t="s">
        <v>105</v>
      </c>
      <c r="Q146" s="73">
        <v>42886</v>
      </c>
      <c r="R146" s="75" t="s">
        <v>26</v>
      </c>
      <c r="S146" s="2" t="s">
        <v>779</v>
      </c>
      <c r="T146" s="2" t="s">
        <v>229</v>
      </c>
      <c r="U146" s="2" t="s">
        <v>231</v>
      </c>
      <c r="V146" s="2">
        <v>7</v>
      </c>
      <c r="W146" s="5" t="s">
        <v>1351</v>
      </c>
      <c r="X146" s="5" t="s">
        <v>1352</v>
      </c>
      <c r="Y146" s="77" t="s">
        <v>1424</v>
      </c>
    </row>
    <row r="147" spans="1:25" x14ac:dyDescent="0.25">
      <c r="A147" s="31" t="s">
        <v>1428</v>
      </c>
      <c r="B147" s="31" t="s">
        <v>1429</v>
      </c>
      <c r="C147" s="31" t="s">
        <v>827</v>
      </c>
      <c r="D147" s="42">
        <v>0</v>
      </c>
      <c r="E147" s="49">
        <v>0</v>
      </c>
      <c r="F147" s="39">
        <v>250</v>
      </c>
      <c r="G147" s="39">
        <v>250</v>
      </c>
      <c r="H147" s="39">
        <v>292.5</v>
      </c>
      <c r="I147" s="39">
        <v>292.5</v>
      </c>
      <c r="J147" s="81">
        <f>H147*198</f>
        <v>57915</v>
      </c>
      <c r="K147" s="46">
        <f>I147*198</f>
        <v>57915</v>
      </c>
      <c r="L147" s="12">
        <f t="shared" si="27"/>
        <v>0</v>
      </c>
      <c r="M147" s="7" t="s">
        <v>1106</v>
      </c>
      <c r="N147" s="49">
        <v>1</v>
      </c>
      <c r="O147" s="43" t="s">
        <v>1107</v>
      </c>
      <c r="P147" s="5" t="s">
        <v>105</v>
      </c>
      <c r="Q147" s="73">
        <v>42886</v>
      </c>
      <c r="R147" s="75" t="s">
        <v>26</v>
      </c>
      <c r="S147" s="31" t="s">
        <v>154</v>
      </c>
      <c r="T147" s="2" t="s">
        <v>9</v>
      </c>
      <c r="U147" s="2" t="s">
        <v>9</v>
      </c>
      <c r="V147" s="2" t="s">
        <v>9</v>
      </c>
      <c r="W147" s="2" t="s">
        <v>9</v>
      </c>
      <c r="X147" s="2" t="s">
        <v>9</v>
      </c>
      <c r="Y147" s="31" t="s">
        <v>1430</v>
      </c>
    </row>
    <row r="148" spans="1:25" ht="45" x14ac:dyDescent="0.25">
      <c r="A148" s="31" t="s">
        <v>733</v>
      </c>
      <c r="B148" s="31" t="s">
        <v>1432</v>
      </c>
      <c r="C148" s="77" t="s">
        <v>327</v>
      </c>
      <c r="D148" s="42">
        <v>39</v>
      </c>
      <c r="E148" s="42">
        <v>39</v>
      </c>
      <c r="F148" s="39">
        <v>103</v>
      </c>
      <c r="G148" s="39">
        <v>103</v>
      </c>
      <c r="H148" s="39">
        <v>1019.13</v>
      </c>
      <c r="I148" s="39">
        <v>1019.13</v>
      </c>
      <c r="J148" s="81">
        <f t="shared" si="25"/>
        <v>141648.8787</v>
      </c>
      <c r="K148" s="46">
        <f t="shared" si="26"/>
        <v>141648.8787</v>
      </c>
      <c r="L148" s="12">
        <f t="shared" si="27"/>
        <v>0</v>
      </c>
      <c r="M148" s="7" t="s">
        <v>1106</v>
      </c>
      <c r="N148" s="49">
        <v>2</v>
      </c>
      <c r="O148" s="43" t="s">
        <v>1107</v>
      </c>
      <c r="P148" s="5" t="s">
        <v>105</v>
      </c>
      <c r="Q148" s="51">
        <v>42887</v>
      </c>
      <c r="R148" s="55" t="s">
        <v>26</v>
      </c>
      <c r="S148" s="48" t="s">
        <v>170</v>
      </c>
      <c r="T148" s="49"/>
      <c r="U148" s="49"/>
      <c r="W148" s="7"/>
      <c r="X148" s="43"/>
      <c r="Y148" s="63" t="s">
        <v>739</v>
      </c>
    </row>
    <row r="149" spans="1:25" x14ac:dyDescent="0.25">
      <c r="A149" s="31" t="s">
        <v>1135</v>
      </c>
      <c r="B149" s="77" t="s">
        <v>1433</v>
      </c>
      <c r="C149" s="2" t="s">
        <v>327</v>
      </c>
      <c r="D149" s="77">
        <v>0</v>
      </c>
      <c r="E149" s="77">
        <v>0</v>
      </c>
      <c r="F149" s="39">
        <v>312</v>
      </c>
      <c r="G149" s="39">
        <v>312</v>
      </c>
      <c r="H149" s="39">
        <v>368.16</v>
      </c>
      <c r="I149" s="39">
        <v>368.16</v>
      </c>
      <c r="J149" s="81">
        <f t="shared" si="25"/>
        <v>51170.558400000009</v>
      </c>
      <c r="K149" s="46">
        <f t="shared" si="26"/>
        <v>51170.558400000009</v>
      </c>
      <c r="L149" s="12">
        <f t="shared" si="27"/>
        <v>0</v>
      </c>
      <c r="M149" s="7" t="s">
        <v>1106</v>
      </c>
      <c r="N149" s="49">
        <v>1</v>
      </c>
      <c r="O149" s="43" t="s">
        <v>1107</v>
      </c>
      <c r="P149" s="5" t="s">
        <v>105</v>
      </c>
      <c r="Q149" s="119">
        <v>42888</v>
      </c>
      <c r="R149" s="51" t="s">
        <v>26</v>
      </c>
      <c r="S149" s="40" t="s">
        <v>154</v>
      </c>
      <c r="T149" s="2" t="s">
        <v>9</v>
      </c>
      <c r="U149" s="2" t="s">
        <v>9</v>
      </c>
      <c r="V149" s="2" t="s">
        <v>9</v>
      </c>
      <c r="W149" s="2" t="s">
        <v>9</v>
      </c>
      <c r="X149" s="2" t="s">
        <v>9</v>
      </c>
      <c r="Y149" s="28" t="s">
        <v>1199</v>
      </c>
    </row>
    <row r="150" spans="1:25" x14ac:dyDescent="0.25">
      <c r="A150" s="31" t="s">
        <v>1434</v>
      </c>
      <c r="B150" s="77" t="s">
        <v>1435</v>
      </c>
      <c r="C150" s="77" t="s">
        <v>327</v>
      </c>
      <c r="D150" s="78">
        <v>0</v>
      </c>
      <c r="E150" s="49">
        <v>0</v>
      </c>
      <c r="F150" s="39">
        <v>290</v>
      </c>
      <c r="G150" s="39">
        <v>290</v>
      </c>
      <c r="H150" s="39">
        <v>342.2</v>
      </c>
      <c r="I150" s="39">
        <v>342.2</v>
      </c>
      <c r="J150" s="81">
        <f t="shared" si="25"/>
        <v>47562.378000000004</v>
      </c>
      <c r="K150" s="46">
        <f t="shared" si="26"/>
        <v>47562.378000000004</v>
      </c>
      <c r="L150" s="12">
        <f t="shared" si="27"/>
        <v>0</v>
      </c>
      <c r="M150" s="7" t="s">
        <v>1106</v>
      </c>
      <c r="N150" s="49">
        <v>1</v>
      </c>
      <c r="O150" s="43" t="s">
        <v>1107</v>
      </c>
      <c r="P150" s="5" t="s">
        <v>105</v>
      </c>
      <c r="Q150" s="119">
        <v>42888</v>
      </c>
      <c r="R150" s="51" t="s">
        <v>26</v>
      </c>
      <c r="S150" s="40" t="s">
        <v>154</v>
      </c>
      <c r="T150" s="2" t="s">
        <v>9</v>
      </c>
      <c r="U150" s="2" t="s">
        <v>9</v>
      </c>
      <c r="V150" s="2" t="s">
        <v>9</v>
      </c>
      <c r="W150" s="2" t="s">
        <v>9</v>
      </c>
      <c r="X150" s="2" t="s">
        <v>9</v>
      </c>
      <c r="Y150" s="7" t="s">
        <v>1436</v>
      </c>
    </row>
    <row r="151" spans="1:25" x14ac:dyDescent="0.25">
      <c r="A151" s="31" t="s">
        <v>1437</v>
      </c>
      <c r="B151" s="31" t="s">
        <v>1438</v>
      </c>
      <c r="C151" s="77" t="s">
        <v>327</v>
      </c>
      <c r="D151" s="42">
        <v>0</v>
      </c>
      <c r="E151" s="49">
        <v>0</v>
      </c>
      <c r="F151" s="60">
        <v>50.27</v>
      </c>
      <c r="G151" s="60">
        <v>50.27</v>
      </c>
      <c r="H151" s="60">
        <v>59.32</v>
      </c>
      <c r="I151" s="60">
        <v>59.32</v>
      </c>
      <c r="J151" s="81">
        <f t="shared" si="25"/>
        <v>8244.8868000000002</v>
      </c>
      <c r="K151" s="46">
        <f t="shared" si="26"/>
        <v>8244.8868000000002</v>
      </c>
      <c r="L151" s="12">
        <f t="shared" si="27"/>
        <v>0</v>
      </c>
      <c r="M151" s="61" t="s">
        <v>1106</v>
      </c>
      <c r="N151" s="49">
        <v>1</v>
      </c>
      <c r="O151" s="43" t="s">
        <v>1107</v>
      </c>
      <c r="P151" s="5" t="s">
        <v>105</v>
      </c>
      <c r="Q151" s="62">
        <v>42891</v>
      </c>
      <c r="R151" s="62" t="s">
        <v>26</v>
      </c>
      <c r="S151" s="40" t="s">
        <v>154</v>
      </c>
      <c r="T151" s="2" t="s">
        <v>9</v>
      </c>
      <c r="U151" s="2" t="s">
        <v>9</v>
      </c>
      <c r="V151" s="2" t="s">
        <v>9</v>
      </c>
      <c r="W151" s="2" t="s">
        <v>9</v>
      </c>
      <c r="X151" s="2" t="s">
        <v>9</v>
      </c>
      <c r="Y151" s="31" t="s">
        <v>1220</v>
      </c>
    </row>
    <row r="152" spans="1:25" x14ac:dyDescent="0.25">
      <c r="A152" s="31" t="s">
        <v>1439</v>
      </c>
      <c r="B152" s="77" t="s">
        <v>1440</v>
      </c>
      <c r="C152" s="77" t="s">
        <v>327</v>
      </c>
      <c r="D152" s="78">
        <v>0</v>
      </c>
      <c r="E152" s="49">
        <v>0</v>
      </c>
      <c r="F152" s="39">
        <v>301.64</v>
      </c>
      <c r="G152" s="39">
        <v>301.64</v>
      </c>
      <c r="H152" s="39">
        <v>355.94</v>
      </c>
      <c r="I152" s="39">
        <v>355.94</v>
      </c>
      <c r="J152" s="81">
        <f t="shared" si="25"/>
        <v>49472.100600000005</v>
      </c>
      <c r="K152" s="46">
        <f t="shared" si="26"/>
        <v>49472.100600000005</v>
      </c>
      <c r="L152" s="12">
        <f t="shared" si="27"/>
        <v>0</v>
      </c>
      <c r="M152" s="7" t="s">
        <v>1106</v>
      </c>
      <c r="N152" s="49">
        <v>1</v>
      </c>
      <c r="O152" s="43" t="s">
        <v>1107</v>
      </c>
      <c r="P152" s="5" t="s">
        <v>105</v>
      </c>
      <c r="Q152" s="62">
        <v>42891</v>
      </c>
      <c r="R152" s="62" t="s">
        <v>26</v>
      </c>
      <c r="S152" s="40" t="s">
        <v>1364</v>
      </c>
      <c r="T152" s="2" t="s">
        <v>9</v>
      </c>
      <c r="U152" s="2" t="s">
        <v>9</v>
      </c>
      <c r="V152" s="2" t="s">
        <v>9</v>
      </c>
      <c r="W152" s="2" t="s">
        <v>9</v>
      </c>
      <c r="X152" s="2" t="s">
        <v>9</v>
      </c>
      <c r="Y152" s="31" t="s">
        <v>1441</v>
      </c>
    </row>
    <row r="153" spans="1:25" x14ac:dyDescent="0.25">
      <c r="A153" s="31" t="s">
        <v>1442</v>
      </c>
      <c r="B153" s="77" t="s">
        <v>1443</v>
      </c>
      <c r="C153" s="2" t="s">
        <v>327</v>
      </c>
      <c r="D153" s="78">
        <v>0</v>
      </c>
      <c r="E153" s="49">
        <v>0</v>
      </c>
      <c r="F153" s="39">
        <v>2538.2800000000002</v>
      </c>
      <c r="G153" s="39">
        <v>2538.2800000000002</v>
      </c>
      <c r="H153" s="39">
        <v>2995.17</v>
      </c>
      <c r="I153" s="39">
        <v>2995.17</v>
      </c>
      <c r="J153" s="81">
        <f t="shared" si="25"/>
        <v>416298.67830000003</v>
      </c>
      <c r="K153" s="46">
        <f t="shared" si="26"/>
        <v>416298.67830000003</v>
      </c>
      <c r="L153" s="12">
        <f t="shared" si="27"/>
        <v>0</v>
      </c>
      <c r="M153" s="7" t="s">
        <v>1106</v>
      </c>
      <c r="N153" s="49">
        <v>1</v>
      </c>
      <c r="O153" s="43" t="s">
        <v>1107</v>
      </c>
      <c r="P153" s="5" t="s">
        <v>105</v>
      </c>
      <c r="Q153" s="62">
        <v>42891</v>
      </c>
      <c r="R153" s="62" t="s">
        <v>26</v>
      </c>
      <c r="S153" s="40" t="s">
        <v>1364</v>
      </c>
      <c r="T153" s="2" t="s">
        <v>9</v>
      </c>
      <c r="U153" s="2" t="s">
        <v>9</v>
      </c>
      <c r="V153" s="2" t="s">
        <v>9</v>
      </c>
      <c r="W153" s="2" t="s">
        <v>9</v>
      </c>
      <c r="X153" s="2" t="s">
        <v>9</v>
      </c>
      <c r="Y153" s="31" t="s">
        <v>1444</v>
      </c>
    </row>
    <row r="154" spans="1:25" ht="30" x14ac:dyDescent="0.25">
      <c r="A154" s="31" t="s">
        <v>1445</v>
      </c>
      <c r="B154" s="77" t="s">
        <v>1446</v>
      </c>
      <c r="C154" s="77" t="s">
        <v>327</v>
      </c>
      <c r="D154" s="78">
        <v>0</v>
      </c>
      <c r="E154" s="49">
        <v>0</v>
      </c>
      <c r="F154" s="39">
        <v>246.37</v>
      </c>
      <c r="G154" s="39">
        <v>246.37</v>
      </c>
      <c r="H154" s="39">
        <v>290.72000000000003</v>
      </c>
      <c r="I154" s="39">
        <v>290.72000000000003</v>
      </c>
      <c r="J154" s="81">
        <f t="shared" si="25"/>
        <v>40407.172800000008</v>
      </c>
      <c r="K154" s="46">
        <f t="shared" si="26"/>
        <v>40407.172800000008</v>
      </c>
      <c r="L154" s="12">
        <f t="shared" si="27"/>
        <v>0</v>
      </c>
      <c r="M154" s="7" t="s">
        <v>1106</v>
      </c>
      <c r="N154" s="49">
        <v>1</v>
      </c>
      <c r="O154" s="43" t="s">
        <v>1107</v>
      </c>
      <c r="P154" s="5" t="s">
        <v>105</v>
      </c>
      <c r="Q154" s="62">
        <v>42891</v>
      </c>
      <c r="R154" s="62" t="s">
        <v>26</v>
      </c>
      <c r="S154" s="40" t="s">
        <v>154</v>
      </c>
      <c r="T154" s="2" t="s">
        <v>9</v>
      </c>
      <c r="U154" s="2" t="s">
        <v>9</v>
      </c>
      <c r="V154" s="2" t="s">
        <v>9</v>
      </c>
      <c r="W154" s="2" t="s">
        <v>9</v>
      </c>
      <c r="X154" s="2" t="s">
        <v>9</v>
      </c>
      <c r="Y154" s="7" t="s">
        <v>1447</v>
      </c>
    </row>
    <row r="155" spans="1:25" ht="75" x14ac:dyDescent="0.25">
      <c r="A155" s="31" t="s">
        <v>789</v>
      </c>
      <c r="B155" s="31" t="s">
        <v>1448</v>
      </c>
      <c r="C155" s="77" t="s">
        <v>327</v>
      </c>
      <c r="D155" s="42">
        <v>0</v>
      </c>
      <c r="E155" s="49">
        <v>0</v>
      </c>
      <c r="F155" s="39">
        <v>134</v>
      </c>
      <c r="G155" s="39">
        <v>134</v>
      </c>
      <c r="H155" s="39">
        <v>158.12</v>
      </c>
      <c r="I155" s="39">
        <v>158.12</v>
      </c>
      <c r="J155" s="81">
        <f t="shared" si="25"/>
        <v>21977.098800000003</v>
      </c>
      <c r="K155" s="46">
        <f t="shared" si="26"/>
        <v>21977.098800000003</v>
      </c>
      <c r="L155" s="12">
        <f t="shared" si="27"/>
        <v>0</v>
      </c>
      <c r="M155" s="7" t="s">
        <v>1110</v>
      </c>
      <c r="N155" s="49">
        <v>1</v>
      </c>
      <c r="O155" s="43" t="s">
        <v>372</v>
      </c>
      <c r="P155" s="5" t="s">
        <v>1449</v>
      </c>
      <c r="Q155" s="65" t="s">
        <v>26</v>
      </c>
      <c r="R155" s="69">
        <v>42892</v>
      </c>
      <c r="S155" s="40" t="s">
        <v>1364</v>
      </c>
      <c r="T155" s="2" t="s">
        <v>9</v>
      </c>
      <c r="U155" s="2" t="s">
        <v>9</v>
      </c>
      <c r="V155" s="2" t="s">
        <v>9</v>
      </c>
      <c r="W155" s="2" t="s">
        <v>9</v>
      </c>
      <c r="X155" s="2" t="s">
        <v>9</v>
      </c>
      <c r="Y155" s="42" t="s">
        <v>1450</v>
      </c>
    </row>
    <row r="156" spans="1:25" x14ac:dyDescent="0.25">
      <c r="A156" s="77" t="s">
        <v>959</v>
      </c>
      <c r="B156" s="77" t="s">
        <v>1451</v>
      </c>
      <c r="C156" s="2" t="s">
        <v>327</v>
      </c>
      <c r="D156" s="78">
        <v>0</v>
      </c>
      <c r="E156" s="49">
        <v>0</v>
      </c>
      <c r="F156" s="39">
        <v>696</v>
      </c>
      <c r="G156" s="39">
        <v>696</v>
      </c>
      <c r="H156" s="39">
        <v>821.28</v>
      </c>
      <c r="I156" s="39">
        <v>821.28</v>
      </c>
      <c r="J156" s="81">
        <f t="shared" si="25"/>
        <v>114149.7072</v>
      </c>
      <c r="K156" s="46">
        <f t="shared" si="26"/>
        <v>114149.7072</v>
      </c>
      <c r="L156" s="12">
        <f t="shared" si="27"/>
        <v>0</v>
      </c>
      <c r="M156" s="7" t="s">
        <v>1106</v>
      </c>
      <c r="N156" s="49">
        <v>1</v>
      </c>
      <c r="O156" s="7" t="s">
        <v>1107</v>
      </c>
      <c r="P156" s="5" t="s">
        <v>105</v>
      </c>
      <c r="Q156" s="73">
        <v>42892</v>
      </c>
      <c r="R156" s="43" t="s">
        <v>26</v>
      </c>
      <c r="S156" s="40" t="s">
        <v>154</v>
      </c>
      <c r="T156" s="2" t="s">
        <v>9</v>
      </c>
      <c r="U156" s="2" t="s">
        <v>9</v>
      </c>
      <c r="V156" s="2" t="s">
        <v>9</v>
      </c>
      <c r="W156" s="2" t="s">
        <v>9</v>
      </c>
      <c r="X156" s="2" t="s">
        <v>9</v>
      </c>
      <c r="Y156" s="7" t="s">
        <v>1452</v>
      </c>
    </row>
    <row r="157" spans="1:25" x14ac:dyDescent="0.25">
      <c r="A157" s="31" t="s">
        <v>789</v>
      </c>
      <c r="B157" s="31" t="s">
        <v>1453</v>
      </c>
      <c r="C157" s="77" t="s">
        <v>327</v>
      </c>
      <c r="D157" s="42">
        <v>0</v>
      </c>
      <c r="E157" s="49">
        <v>0</v>
      </c>
      <c r="F157" s="39">
        <v>134</v>
      </c>
      <c r="G157" s="39">
        <v>134</v>
      </c>
      <c r="H157" s="39">
        <v>158.12</v>
      </c>
      <c r="I157" s="39">
        <v>158.12</v>
      </c>
      <c r="J157" s="81">
        <f t="shared" si="25"/>
        <v>21977.098800000003</v>
      </c>
      <c r="K157" s="46">
        <f t="shared" si="26"/>
        <v>21977.098800000003</v>
      </c>
      <c r="L157" s="12">
        <f t="shared" si="27"/>
        <v>0</v>
      </c>
      <c r="M157" s="7" t="s">
        <v>1106</v>
      </c>
      <c r="N157" s="49">
        <v>2</v>
      </c>
      <c r="O157" s="43" t="s">
        <v>1107</v>
      </c>
      <c r="P157" s="5" t="s">
        <v>105</v>
      </c>
      <c r="Q157" s="62">
        <v>42894</v>
      </c>
      <c r="R157" s="62" t="s">
        <v>26</v>
      </c>
      <c r="S157" s="40" t="s">
        <v>1364</v>
      </c>
      <c r="T157" s="2" t="s">
        <v>9</v>
      </c>
      <c r="U157" s="2" t="s">
        <v>9</v>
      </c>
      <c r="V157" s="2" t="s">
        <v>9</v>
      </c>
      <c r="W157" s="2" t="s">
        <v>9</v>
      </c>
      <c r="X157" s="2" t="s">
        <v>9</v>
      </c>
      <c r="Y157" s="42" t="s">
        <v>1454</v>
      </c>
    </row>
    <row r="158" spans="1:25" ht="30" x14ac:dyDescent="0.25">
      <c r="A158" s="31" t="s">
        <v>1455</v>
      </c>
      <c r="B158" s="31" t="s">
        <v>1456</v>
      </c>
      <c r="C158" s="77" t="s">
        <v>327</v>
      </c>
      <c r="D158" s="42">
        <v>0</v>
      </c>
      <c r="E158" s="49">
        <v>0</v>
      </c>
      <c r="F158" s="39">
        <v>68</v>
      </c>
      <c r="G158" s="39">
        <v>68</v>
      </c>
      <c r="H158" s="39">
        <v>80.239999999999995</v>
      </c>
      <c r="I158" s="39">
        <v>80.239999999999995</v>
      </c>
      <c r="J158" s="81">
        <f t="shared" si="25"/>
        <v>11152.5576</v>
      </c>
      <c r="K158" s="46">
        <f t="shared" si="26"/>
        <v>11152.5576</v>
      </c>
      <c r="L158" s="12">
        <f t="shared" si="27"/>
        <v>0</v>
      </c>
      <c r="M158" s="7" t="s">
        <v>1110</v>
      </c>
      <c r="N158" s="49">
        <v>1</v>
      </c>
      <c r="O158" s="43" t="s">
        <v>372</v>
      </c>
      <c r="P158" s="61" t="s">
        <v>1457</v>
      </c>
      <c r="Q158" s="62" t="s">
        <v>26</v>
      </c>
      <c r="R158" s="62">
        <v>42905</v>
      </c>
      <c r="S158" s="40" t="s">
        <v>154</v>
      </c>
      <c r="T158" s="2" t="s">
        <v>9</v>
      </c>
      <c r="U158" s="2" t="s">
        <v>9</v>
      </c>
      <c r="V158" s="2" t="s">
        <v>9</v>
      </c>
      <c r="W158" s="2" t="s">
        <v>9</v>
      </c>
      <c r="X158" s="2" t="s">
        <v>9</v>
      </c>
      <c r="Y158" s="43" t="s">
        <v>1458</v>
      </c>
    </row>
    <row r="159" spans="1:25" ht="30" x14ac:dyDescent="0.25">
      <c r="A159" s="31" t="s">
        <v>1459</v>
      </c>
      <c r="B159" s="77" t="s">
        <v>1460</v>
      </c>
      <c r="C159" s="77" t="s">
        <v>327</v>
      </c>
      <c r="D159" s="78">
        <v>0</v>
      </c>
      <c r="E159" s="49">
        <v>0</v>
      </c>
      <c r="F159" s="39">
        <v>858.27</v>
      </c>
      <c r="G159" s="39">
        <v>858.27</v>
      </c>
      <c r="H159" s="39">
        <v>1012.76</v>
      </c>
      <c r="I159" s="39">
        <v>1012.76</v>
      </c>
      <c r="J159" s="81">
        <f t="shared" si="25"/>
        <v>140763.51240000001</v>
      </c>
      <c r="K159" s="46">
        <f t="shared" si="26"/>
        <v>140763.51240000001</v>
      </c>
      <c r="L159" s="12">
        <f t="shared" si="27"/>
        <v>0</v>
      </c>
      <c r="M159" s="7" t="s">
        <v>1106</v>
      </c>
      <c r="N159" s="49">
        <v>1</v>
      </c>
      <c r="O159" s="7" t="s">
        <v>1107</v>
      </c>
      <c r="P159" s="5" t="s">
        <v>105</v>
      </c>
      <c r="Q159" s="65">
        <v>42906</v>
      </c>
      <c r="R159" s="65" t="s">
        <v>26</v>
      </c>
      <c r="S159" s="40" t="s">
        <v>1364</v>
      </c>
      <c r="T159" s="2" t="s">
        <v>9</v>
      </c>
      <c r="U159" s="2" t="s">
        <v>9</v>
      </c>
      <c r="V159" s="2" t="s">
        <v>9</v>
      </c>
      <c r="W159" s="2" t="s">
        <v>9</v>
      </c>
      <c r="X159" s="2" t="s">
        <v>9</v>
      </c>
      <c r="Y159" s="43" t="s">
        <v>1461</v>
      </c>
    </row>
    <row r="160" spans="1:25" x14ac:dyDescent="0.25">
      <c r="A160" s="31" t="s">
        <v>1455</v>
      </c>
      <c r="B160" s="31" t="s">
        <v>1462</v>
      </c>
      <c r="C160" s="2" t="s">
        <v>327</v>
      </c>
      <c r="D160" s="42">
        <v>0</v>
      </c>
      <c r="E160" s="49">
        <v>0</v>
      </c>
      <c r="F160" s="39">
        <v>68</v>
      </c>
      <c r="G160" s="39">
        <v>68</v>
      </c>
      <c r="H160" s="39">
        <v>80.239999999999995</v>
      </c>
      <c r="I160" s="39">
        <v>80.239999999999995</v>
      </c>
      <c r="J160" s="81">
        <f t="shared" si="25"/>
        <v>11152.5576</v>
      </c>
      <c r="K160" s="46">
        <f t="shared" si="26"/>
        <v>11152.5576</v>
      </c>
      <c r="L160" s="12">
        <f t="shared" si="27"/>
        <v>0</v>
      </c>
      <c r="M160" s="7" t="s">
        <v>1106</v>
      </c>
      <c r="N160" s="49">
        <v>2</v>
      </c>
      <c r="O160" s="7" t="s">
        <v>1107</v>
      </c>
      <c r="P160" s="5" t="s">
        <v>105</v>
      </c>
      <c r="Q160" s="65">
        <v>42906</v>
      </c>
      <c r="R160" s="65" t="s">
        <v>26</v>
      </c>
      <c r="S160" s="40" t="s">
        <v>154</v>
      </c>
      <c r="T160" s="2" t="s">
        <v>9</v>
      </c>
      <c r="U160" s="2" t="s">
        <v>9</v>
      </c>
      <c r="V160" s="2" t="s">
        <v>9</v>
      </c>
      <c r="W160" s="2" t="s">
        <v>9</v>
      </c>
      <c r="X160" s="2" t="s">
        <v>9</v>
      </c>
      <c r="Y160" s="43" t="s">
        <v>1458</v>
      </c>
    </row>
    <row r="161" spans="1:25" x14ac:dyDescent="0.25">
      <c r="A161" s="31" t="s">
        <v>1463</v>
      </c>
      <c r="B161" s="31" t="s">
        <v>1464</v>
      </c>
      <c r="C161" s="2" t="s">
        <v>327</v>
      </c>
      <c r="D161" s="42">
        <v>0</v>
      </c>
      <c r="E161" s="49">
        <v>0</v>
      </c>
      <c r="F161" s="39">
        <v>1588</v>
      </c>
      <c r="G161" s="39">
        <v>1588</v>
      </c>
      <c r="H161" s="39">
        <v>1873.84</v>
      </c>
      <c r="I161" s="39">
        <v>1873.84</v>
      </c>
      <c r="J161" s="81">
        <f t="shared" si="25"/>
        <v>260445.02160000001</v>
      </c>
      <c r="K161" s="46">
        <f t="shared" si="26"/>
        <v>260445.02160000001</v>
      </c>
      <c r="L161" s="12">
        <f t="shared" si="27"/>
        <v>0</v>
      </c>
      <c r="M161" s="7" t="s">
        <v>1110</v>
      </c>
      <c r="N161" s="49">
        <v>1</v>
      </c>
      <c r="O161" s="7" t="s">
        <v>284</v>
      </c>
      <c r="P161" s="5" t="s">
        <v>1469</v>
      </c>
      <c r="Q161" s="65" t="s">
        <v>26</v>
      </c>
      <c r="R161" s="65">
        <v>42908</v>
      </c>
      <c r="S161" s="40" t="s">
        <v>1364</v>
      </c>
      <c r="T161" s="2" t="s">
        <v>9</v>
      </c>
      <c r="U161" s="2" t="s">
        <v>9</v>
      </c>
      <c r="V161" s="2" t="s">
        <v>9</v>
      </c>
      <c r="W161" s="2" t="s">
        <v>9</v>
      </c>
      <c r="X161" s="2" t="s">
        <v>9</v>
      </c>
      <c r="Y161" s="72" t="s">
        <v>1465</v>
      </c>
    </row>
    <row r="162" spans="1:25" ht="135" x14ac:dyDescent="0.25">
      <c r="A162" s="31" t="s">
        <v>1257</v>
      </c>
      <c r="B162" s="77" t="s">
        <v>1466</v>
      </c>
      <c r="C162" s="2" t="s">
        <v>327</v>
      </c>
      <c r="D162" s="79">
        <v>7</v>
      </c>
      <c r="E162" s="59">
        <v>7</v>
      </c>
      <c r="F162" s="80">
        <v>16</v>
      </c>
      <c r="G162" s="80">
        <v>16</v>
      </c>
      <c r="H162" s="80">
        <v>179.97</v>
      </c>
      <c r="I162" s="80">
        <v>179.97</v>
      </c>
      <c r="J162" s="81">
        <f t="shared" si="25"/>
        <v>25014.030300000002</v>
      </c>
      <c r="K162" s="46">
        <f t="shared" si="26"/>
        <v>25014.030300000002</v>
      </c>
      <c r="L162" s="12">
        <f t="shared" si="27"/>
        <v>0</v>
      </c>
      <c r="M162" s="7" t="s">
        <v>1106</v>
      </c>
      <c r="N162" s="49">
        <v>2</v>
      </c>
      <c r="O162" s="43" t="s">
        <v>1107</v>
      </c>
      <c r="P162" s="5" t="s">
        <v>105</v>
      </c>
      <c r="Q162" s="73">
        <v>42908</v>
      </c>
      <c r="R162" s="55" t="s">
        <v>26</v>
      </c>
      <c r="S162" s="5" t="s">
        <v>1259</v>
      </c>
      <c r="T162" s="2" t="s">
        <v>270</v>
      </c>
      <c r="U162" s="2" t="s">
        <v>231</v>
      </c>
      <c r="V162" s="2">
        <v>7</v>
      </c>
      <c r="W162" s="5" t="s">
        <v>1260</v>
      </c>
      <c r="X162" s="5" t="s">
        <v>1261</v>
      </c>
      <c r="Y162" s="43" t="s">
        <v>1262</v>
      </c>
    </row>
    <row r="163" spans="1:25" x14ac:dyDescent="0.25">
      <c r="A163" s="31" t="s">
        <v>1463</v>
      </c>
      <c r="B163" s="31" t="s">
        <v>1468</v>
      </c>
      <c r="C163" s="2" t="s">
        <v>327</v>
      </c>
      <c r="D163" s="42">
        <v>0</v>
      </c>
      <c r="E163" s="49">
        <v>0</v>
      </c>
      <c r="F163" s="39">
        <v>1588</v>
      </c>
      <c r="G163" s="39">
        <v>1588</v>
      </c>
      <c r="H163" s="39">
        <v>1873.84</v>
      </c>
      <c r="I163" s="39">
        <v>1873.84</v>
      </c>
      <c r="J163" s="81">
        <f t="shared" si="25"/>
        <v>260445.02160000001</v>
      </c>
      <c r="K163" s="46">
        <f t="shared" si="26"/>
        <v>260445.02160000001</v>
      </c>
      <c r="L163" s="12">
        <f t="shared" si="27"/>
        <v>0</v>
      </c>
      <c r="M163" s="7" t="s">
        <v>1106</v>
      </c>
      <c r="N163" s="49">
        <v>2</v>
      </c>
      <c r="O163" s="7" t="s">
        <v>1107</v>
      </c>
      <c r="P163" s="5" t="s">
        <v>105</v>
      </c>
      <c r="Q163" s="73">
        <v>42908</v>
      </c>
      <c r="R163" s="55" t="s">
        <v>26</v>
      </c>
      <c r="S163" s="40" t="s">
        <v>1364</v>
      </c>
      <c r="T163" s="2" t="s">
        <v>9</v>
      </c>
      <c r="U163" s="2" t="s">
        <v>9</v>
      </c>
      <c r="V163" s="2" t="s">
        <v>9</v>
      </c>
      <c r="W163" s="2" t="s">
        <v>9</v>
      </c>
      <c r="X163" s="2" t="s">
        <v>9</v>
      </c>
      <c r="Y163" s="72" t="s">
        <v>1465</v>
      </c>
    </row>
    <row r="164" spans="1:25" x14ac:dyDescent="0.25">
      <c r="A164" s="31" t="s">
        <v>1471</v>
      </c>
      <c r="B164" s="77" t="s">
        <v>1470</v>
      </c>
      <c r="C164" s="77" t="s">
        <v>327</v>
      </c>
      <c r="D164" s="2">
        <v>0</v>
      </c>
      <c r="E164" s="2">
        <v>0</v>
      </c>
      <c r="F164" s="37">
        <v>301.39999999999998</v>
      </c>
      <c r="G164" s="37">
        <v>301.39999999999998</v>
      </c>
      <c r="H164" s="37">
        <v>355.65</v>
      </c>
      <c r="I164" s="37">
        <v>355.65</v>
      </c>
      <c r="J164" s="81">
        <f t="shared" si="25"/>
        <v>49431.7935</v>
      </c>
      <c r="K164" s="46">
        <f t="shared" si="26"/>
        <v>49431.7935</v>
      </c>
      <c r="L164" s="12">
        <f t="shared" si="27"/>
        <v>0</v>
      </c>
      <c r="M164" s="7" t="s">
        <v>1106</v>
      </c>
      <c r="N164" s="49">
        <v>1</v>
      </c>
      <c r="O164" s="7" t="s">
        <v>1107</v>
      </c>
      <c r="P164" s="5" t="s">
        <v>105</v>
      </c>
      <c r="Q164" s="51">
        <v>42913</v>
      </c>
      <c r="R164" s="8" t="s">
        <v>26</v>
      </c>
      <c r="S164" s="40" t="s">
        <v>154</v>
      </c>
      <c r="T164" s="2" t="s">
        <v>9</v>
      </c>
      <c r="U164" s="2" t="s">
        <v>9</v>
      </c>
      <c r="V164" s="2" t="s">
        <v>9</v>
      </c>
      <c r="W164" s="2" t="s">
        <v>9</v>
      </c>
      <c r="X164" s="2" t="s">
        <v>9</v>
      </c>
      <c r="Y164" s="7" t="s">
        <v>1472</v>
      </c>
    </row>
    <row r="165" spans="1:25" x14ac:dyDescent="0.25">
      <c r="A165" s="31" t="s">
        <v>1473</v>
      </c>
      <c r="B165" s="31" t="s">
        <v>1474</v>
      </c>
      <c r="C165" s="77" t="s">
        <v>327</v>
      </c>
      <c r="D165" s="42">
        <v>0</v>
      </c>
      <c r="E165" s="49">
        <v>0</v>
      </c>
      <c r="F165" s="39">
        <v>104</v>
      </c>
      <c r="G165" s="39">
        <v>104</v>
      </c>
      <c r="H165" s="39">
        <v>122.72</v>
      </c>
      <c r="I165" s="39">
        <v>122.72</v>
      </c>
      <c r="J165" s="81">
        <f t="shared" si="25"/>
        <v>17056.852800000001</v>
      </c>
      <c r="K165" s="46">
        <f t="shared" si="26"/>
        <v>17056.852800000001</v>
      </c>
      <c r="L165" s="12">
        <f t="shared" si="27"/>
        <v>0</v>
      </c>
      <c r="M165" s="7" t="s">
        <v>1106</v>
      </c>
      <c r="N165" s="49">
        <v>1</v>
      </c>
      <c r="O165" s="7" t="s">
        <v>1107</v>
      </c>
      <c r="P165" s="5" t="s">
        <v>105</v>
      </c>
      <c r="Q165" s="51">
        <v>42914</v>
      </c>
      <c r="R165" s="51" t="s">
        <v>26</v>
      </c>
      <c r="S165" s="40" t="s">
        <v>154</v>
      </c>
      <c r="T165" s="2" t="s">
        <v>9</v>
      </c>
      <c r="U165" s="2" t="s">
        <v>9</v>
      </c>
      <c r="V165" s="2" t="s">
        <v>9</v>
      </c>
      <c r="W165" s="2" t="s">
        <v>9</v>
      </c>
      <c r="X165" s="2" t="s">
        <v>9</v>
      </c>
      <c r="Y165" s="28" t="s">
        <v>1199</v>
      </c>
    </row>
    <row r="166" spans="1:25" x14ac:dyDescent="0.25">
      <c r="A166" s="31" t="s">
        <v>1473</v>
      </c>
      <c r="B166" s="31" t="s">
        <v>1475</v>
      </c>
      <c r="C166" s="77" t="s">
        <v>327</v>
      </c>
      <c r="D166" s="40">
        <v>0</v>
      </c>
      <c r="E166" s="40">
        <v>0</v>
      </c>
      <c r="F166" s="37">
        <v>32</v>
      </c>
      <c r="G166" s="37">
        <v>32</v>
      </c>
      <c r="H166" s="37">
        <v>37.76</v>
      </c>
      <c r="I166" s="37">
        <v>37.76</v>
      </c>
      <c r="J166" s="81">
        <f t="shared" si="25"/>
        <v>5248.2623999999996</v>
      </c>
      <c r="K166" s="46">
        <f t="shared" si="26"/>
        <v>5248.2623999999996</v>
      </c>
      <c r="L166" s="12">
        <f t="shared" si="27"/>
        <v>0</v>
      </c>
      <c r="M166" s="7" t="s">
        <v>1106</v>
      </c>
      <c r="N166" s="49">
        <v>1</v>
      </c>
      <c r="O166" s="7" t="s">
        <v>1107</v>
      </c>
      <c r="P166" s="5" t="s">
        <v>105</v>
      </c>
      <c r="Q166" s="51">
        <v>29</v>
      </c>
      <c r="R166" s="51" t="s">
        <v>26</v>
      </c>
      <c r="S166" s="40" t="s">
        <v>154</v>
      </c>
      <c r="T166" s="2" t="s">
        <v>9</v>
      </c>
      <c r="U166" s="2" t="s">
        <v>9</v>
      </c>
      <c r="V166" s="2" t="s">
        <v>9</v>
      </c>
      <c r="W166" s="2" t="s">
        <v>9</v>
      </c>
      <c r="X166" s="2" t="s">
        <v>9</v>
      </c>
      <c r="Y166" s="41" t="s">
        <v>1476</v>
      </c>
    </row>
    <row r="167" spans="1:25" ht="45" x14ac:dyDescent="0.25">
      <c r="A167" s="31" t="s">
        <v>1477</v>
      </c>
      <c r="B167" s="31" t="s">
        <v>1478</v>
      </c>
      <c r="C167" s="77" t="s">
        <v>327</v>
      </c>
      <c r="D167" s="42">
        <v>0</v>
      </c>
      <c r="E167" s="49">
        <v>0</v>
      </c>
      <c r="F167" s="39">
        <v>578.35</v>
      </c>
      <c r="G167" s="39">
        <v>578.35</v>
      </c>
      <c r="H167" s="39">
        <v>682.45</v>
      </c>
      <c r="I167" s="39">
        <v>682.45</v>
      </c>
      <c r="J167" s="81">
        <f t="shared" si="25"/>
        <v>94853.725500000015</v>
      </c>
      <c r="K167" s="46">
        <f t="shared" si="26"/>
        <v>94853.725500000015</v>
      </c>
      <c r="L167" s="12">
        <f t="shared" si="27"/>
        <v>0</v>
      </c>
      <c r="M167" s="7" t="s">
        <v>1106</v>
      </c>
      <c r="N167" s="49">
        <v>1</v>
      </c>
      <c r="O167" s="7" t="s">
        <v>1107</v>
      </c>
      <c r="P167" s="5" t="s">
        <v>105</v>
      </c>
      <c r="Q167" s="51">
        <v>29</v>
      </c>
      <c r="R167" s="51" t="s">
        <v>26</v>
      </c>
      <c r="S167" s="40" t="s">
        <v>1364</v>
      </c>
      <c r="T167" s="2" t="s">
        <v>9</v>
      </c>
      <c r="U167" s="2" t="s">
        <v>9</v>
      </c>
      <c r="V167" s="2" t="s">
        <v>9</v>
      </c>
      <c r="W167" s="2" t="s">
        <v>9</v>
      </c>
      <c r="X167" s="2" t="s">
        <v>9</v>
      </c>
      <c r="Y167" s="7" t="s">
        <v>1479</v>
      </c>
    </row>
    <row r="168" spans="1:25" ht="75" x14ac:dyDescent="0.25">
      <c r="A168" s="31" t="s">
        <v>1480</v>
      </c>
      <c r="B168" s="31" t="s">
        <v>1481</v>
      </c>
      <c r="C168" s="40" t="s">
        <v>327</v>
      </c>
      <c r="D168" s="42">
        <v>0</v>
      </c>
      <c r="E168" s="49">
        <v>0</v>
      </c>
      <c r="F168" s="39">
        <v>190.44</v>
      </c>
      <c r="G168" s="39">
        <v>190.44</v>
      </c>
      <c r="H168" s="39">
        <v>224.72</v>
      </c>
      <c r="I168" s="39">
        <v>224.72</v>
      </c>
      <c r="J168" s="81">
        <f t="shared" si="25"/>
        <v>31233.8328</v>
      </c>
      <c r="K168" s="46">
        <f t="shared" si="26"/>
        <v>31233.8328</v>
      </c>
      <c r="L168" s="12">
        <f t="shared" si="27"/>
        <v>0</v>
      </c>
      <c r="M168" s="7" t="s">
        <v>1106</v>
      </c>
      <c r="N168" s="49">
        <v>1</v>
      </c>
      <c r="O168" s="7" t="s">
        <v>1107</v>
      </c>
      <c r="P168" s="5" t="s">
        <v>105</v>
      </c>
      <c r="Q168" s="51">
        <v>42916</v>
      </c>
      <c r="R168" s="51" t="s">
        <v>26</v>
      </c>
      <c r="S168" s="40" t="s">
        <v>154</v>
      </c>
      <c r="T168" s="2" t="s">
        <v>9</v>
      </c>
      <c r="U168" s="2" t="s">
        <v>9</v>
      </c>
      <c r="V168" s="2" t="s">
        <v>9</v>
      </c>
      <c r="W168" s="2" t="s">
        <v>9</v>
      </c>
      <c r="X168" s="2" t="s">
        <v>9</v>
      </c>
      <c r="Y168" s="105" t="s">
        <v>1482</v>
      </c>
    </row>
    <row r="169" spans="1:25" ht="30" x14ac:dyDescent="0.25">
      <c r="A169" s="31" t="s">
        <v>1483</v>
      </c>
      <c r="B169" s="31" t="s">
        <v>1484</v>
      </c>
      <c r="C169" s="40" t="s">
        <v>327</v>
      </c>
      <c r="D169" s="42">
        <v>0</v>
      </c>
      <c r="E169" s="49">
        <v>0</v>
      </c>
      <c r="F169" s="39">
        <v>175.75</v>
      </c>
      <c r="G169" s="39">
        <v>175.75</v>
      </c>
      <c r="H169" s="39">
        <v>207.39</v>
      </c>
      <c r="I169" s="39">
        <v>207.39</v>
      </c>
      <c r="J169" s="81">
        <f t="shared" si="25"/>
        <v>28825.1361</v>
      </c>
      <c r="K169" s="46">
        <f t="shared" si="26"/>
        <v>28825.1361</v>
      </c>
      <c r="L169" s="12">
        <f t="shared" si="27"/>
        <v>0</v>
      </c>
      <c r="M169" s="7" t="s">
        <v>1106</v>
      </c>
      <c r="N169" s="49">
        <v>1</v>
      </c>
      <c r="O169" s="7" t="s">
        <v>1107</v>
      </c>
      <c r="P169" s="5" t="s">
        <v>105</v>
      </c>
      <c r="Q169" s="51">
        <v>42916</v>
      </c>
      <c r="R169" s="51" t="s">
        <v>26</v>
      </c>
      <c r="S169" s="40" t="s">
        <v>154</v>
      </c>
      <c r="T169" s="2" t="s">
        <v>9</v>
      </c>
      <c r="U169" s="2" t="s">
        <v>9</v>
      </c>
      <c r="V169" s="2" t="s">
        <v>9</v>
      </c>
      <c r="W169" s="2" t="s">
        <v>9</v>
      </c>
      <c r="X169" s="2" t="s">
        <v>9</v>
      </c>
      <c r="Y169" s="7" t="s">
        <v>1485</v>
      </c>
    </row>
    <row r="170" spans="1:25" ht="30" x14ac:dyDescent="0.25">
      <c r="A170" s="31" t="s">
        <v>1486</v>
      </c>
      <c r="B170" s="31" t="s">
        <v>1487</v>
      </c>
      <c r="C170" s="77" t="s">
        <v>327</v>
      </c>
      <c r="D170" s="42">
        <v>0</v>
      </c>
      <c r="E170" s="49">
        <v>0</v>
      </c>
      <c r="F170" s="39">
        <v>421.64</v>
      </c>
      <c r="G170" s="39">
        <v>421.64</v>
      </c>
      <c r="H170" s="39">
        <v>497.54</v>
      </c>
      <c r="I170" s="39">
        <v>497.54</v>
      </c>
      <c r="J170" s="81">
        <f t="shared" si="25"/>
        <v>69153.084600000002</v>
      </c>
      <c r="K170" s="46">
        <f t="shared" si="26"/>
        <v>69153.084600000002</v>
      </c>
      <c r="L170" s="12">
        <f t="shared" si="27"/>
        <v>0</v>
      </c>
      <c r="M170" s="7" t="s">
        <v>1106</v>
      </c>
      <c r="N170" s="49">
        <v>1</v>
      </c>
      <c r="O170" s="7" t="s">
        <v>1107</v>
      </c>
      <c r="P170" s="5" t="s">
        <v>105</v>
      </c>
      <c r="Q170" s="73">
        <v>42919</v>
      </c>
      <c r="R170" s="43" t="s">
        <v>26</v>
      </c>
      <c r="S170" s="40" t="s">
        <v>1364</v>
      </c>
      <c r="T170" s="2" t="s">
        <v>9</v>
      </c>
      <c r="U170" s="2" t="s">
        <v>9</v>
      </c>
      <c r="V170" s="2" t="s">
        <v>9</v>
      </c>
      <c r="W170" s="2" t="s">
        <v>9</v>
      </c>
      <c r="X170" s="2" t="s">
        <v>9</v>
      </c>
      <c r="Y170" s="41" t="s">
        <v>1488</v>
      </c>
    </row>
    <row r="171" spans="1:25" x14ac:dyDescent="0.25">
      <c r="A171" s="77" t="s">
        <v>1135</v>
      </c>
      <c r="B171" s="31" t="s">
        <v>1489</v>
      </c>
      <c r="C171" s="91" t="s">
        <v>827</v>
      </c>
      <c r="D171" s="42">
        <v>0</v>
      </c>
      <c r="E171" s="49">
        <v>0</v>
      </c>
      <c r="F171" s="60">
        <v>240</v>
      </c>
      <c r="G171" s="60">
        <v>240</v>
      </c>
      <c r="H171" s="60">
        <v>280.8</v>
      </c>
      <c r="I171" s="60">
        <v>280.8</v>
      </c>
      <c r="J171" s="81">
        <f t="shared" ref="J171:K173" si="35">H171*198</f>
        <v>55598.400000000001</v>
      </c>
      <c r="K171" s="81">
        <f t="shared" si="35"/>
        <v>55598.400000000001</v>
      </c>
      <c r="L171" s="12">
        <f t="shared" si="27"/>
        <v>0</v>
      </c>
      <c r="M171" s="61" t="s">
        <v>1106</v>
      </c>
      <c r="N171" s="49">
        <v>1</v>
      </c>
      <c r="O171" s="7" t="s">
        <v>1107</v>
      </c>
      <c r="P171" s="5" t="s">
        <v>105</v>
      </c>
      <c r="Q171" s="62">
        <v>42920</v>
      </c>
      <c r="R171" s="62" t="s">
        <v>26</v>
      </c>
      <c r="S171" s="40" t="s">
        <v>154</v>
      </c>
      <c r="T171" s="2" t="s">
        <v>9</v>
      </c>
      <c r="U171" s="2" t="s">
        <v>9</v>
      </c>
      <c r="V171" s="2" t="s">
        <v>9</v>
      </c>
      <c r="W171" s="2" t="s">
        <v>9</v>
      </c>
      <c r="X171" s="2" t="s">
        <v>9</v>
      </c>
      <c r="Y171" s="41" t="s">
        <v>1490</v>
      </c>
    </row>
    <row r="172" spans="1:25" x14ac:dyDescent="0.25">
      <c r="A172" s="31" t="s">
        <v>959</v>
      </c>
      <c r="B172" s="31" t="s">
        <v>1491</v>
      </c>
      <c r="C172" s="91" t="s">
        <v>827</v>
      </c>
      <c r="D172" s="42">
        <v>0</v>
      </c>
      <c r="E172" s="49">
        <v>0</v>
      </c>
      <c r="F172" s="39">
        <v>120</v>
      </c>
      <c r="G172" s="39">
        <v>120</v>
      </c>
      <c r="H172" s="39">
        <v>140.4</v>
      </c>
      <c r="I172" s="39">
        <v>140.4</v>
      </c>
      <c r="J172" s="81">
        <f t="shared" si="35"/>
        <v>27799.200000000001</v>
      </c>
      <c r="K172" s="81">
        <f t="shared" si="35"/>
        <v>27799.200000000001</v>
      </c>
      <c r="L172" s="12">
        <f t="shared" si="27"/>
        <v>0</v>
      </c>
      <c r="M172" s="61" t="s">
        <v>1106</v>
      </c>
      <c r="N172" s="49">
        <v>1</v>
      </c>
      <c r="O172" s="7" t="s">
        <v>1107</v>
      </c>
      <c r="P172" s="5" t="s">
        <v>105</v>
      </c>
      <c r="Q172" s="62">
        <v>42920</v>
      </c>
      <c r="R172" s="62" t="s">
        <v>26</v>
      </c>
      <c r="S172" s="40" t="s">
        <v>154</v>
      </c>
      <c r="T172" s="2" t="s">
        <v>9</v>
      </c>
      <c r="U172" s="2" t="s">
        <v>9</v>
      </c>
      <c r="V172" s="2" t="s">
        <v>9</v>
      </c>
      <c r="W172" s="2" t="s">
        <v>9</v>
      </c>
      <c r="X172" s="2" t="s">
        <v>9</v>
      </c>
      <c r="Y172" s="41" t="s">
        <v>1492</v>
      </c>
    </row>
    <row r="173" spans="1:25" x14ac:dyDescent="0.25">
      <c r="A173" s="31" t="s">
        <v>1493</v>
      </c>
      <c r="B173" s="31" t="s">
        <v>1494</v>
      </c>
      <c r="C173" s="91" t="s">
        <v>827</v>
      </c>
      <c r="D173" s="42">
        <v>0</v>
      </c>
      <c r="E173" s="49">
        <v>0</v>
      </c>
      <c r="F173" s="39">
        <v>120</v>
      </c>
      <c r="G173" s="39">
        <v>120</v>
      </c>
      <c r="H173" s="39">
        <v>140.4</v>
      </c>
      <c r="I173" s="39">
        <v>140.4</v>
      </c>
      <c r="J173" s="81">
        <f t="shared" si="35"/>
        <v>27799.200000000001</v>
      </c>
      <c r="K173" s="81">
        <f t="shared" si="35"/>
        <v>27799.200000000001</v>
      </c>
      <c r="L173" s="12">
        <f t="shared" si="27"/>
        <v>0</v>
      </c>
      <c r="M173" s="7" t="s">
        <v>1106</v>
      </c>
      <c r="N173" s="49">
        <v>1</v>
      </c>
      <c r="O173" s="7" t="s">
        <v>1107</v>
      </c>
      <c r="P173" s="5" t="s">
        <v>105</v>
      </c>
      <c r="Q173" s="62">
        <v>42920</v>
      </c>
      <c r="R173" s="62" t="s">
        <v>26</v>
      </c>
      <c r="S173" s="40" t="s">
        <v>154</v>
      </c>
      <c r="T173" s="2" t="s">
        <v>9</v>
      </c>
      <c r="U173" s="2" t="s">
        <v>9</v>
      </c>
      <c r="V173" s="2" t="s">
        <v>9</v>
      </c>
      <c r="W173" s="2" t="s">
        <v>9</v>
      </c>
      <c r="X173" s="2" t="s">
        <v>9</v>
      </c>
      <c r="Y173" s="43" t="s">
        <v>1495</v>
      </c>
    </row>
    <row r="174" spans="1:25" x14ac:dyDescent="0.25">
      <c r="A174" s="31" t="s">
        <v>539</v>
      </c>
      <c r="B174" s="31" t="s">
        <v>1496</v>
      </c>
      <c r="C174" s="91" t="s">
        <v>827</v>
      </c>
      <c r="D174" s="42">
        <v>0</v>
      </c>
      <c r="E174" s="49">
        <v>0</v>
      </c>
      <c r="F174" s="39">
        <v>120</v>
      </c>
      <c r="G174" s="39">
        <v>120</v>
      </c>
      <c r="H174" s="39">
        <v>140.4</v>
      </c>
      <c r="I174" s="39">
        <v>140.4</v>
      </c>
      <c r="J174" s="81">
        <f>H174*198</f>
        <v>27799.200000000001</v>
      </c>
      <c r="K174" s="81">
        <f>I174*198</f>
        <v>27799.200000000001</v>
      </c>
      <c r="L174" s="12">
        <f t="shared" si="27"/>
        <v>0</v>
      </c>
      <c r="M174" s="7" t="s">
        <v>1106</v>
      </c>
      <c r="N174" s="49">
        <v>1</v>
      </c>
      <c r="O174" s="7" t="s">
        <v>1107</v>
      </c>
      <c r="P174" s="5" t="s">
        <v>105</v>
      </c>
      <c r="Q174" s="69">
        <v>42922</v>
      </c>
      <c r="R174" s="62" t="s">
        <v>26</v>
      </c>
      <c r="S174" s="40" t="s">
        <v>154</v>
      </c>
      <c r="T174" s="2" t="s">
        <v>9</v>
      </c>
      <c r="U174" s="2" t="s">
        <v>9</v>
      </c>
      <c r="V174" s="2" t="s">
        <v>9</v>
      </c>
      <c r="W174" s="2" t="s">
        <v>9</v>
      </c>
      <c r="X174" s="2" t="s">
        <v>9</v>
      </c>
      <c r="Y174" s="43" t="s">
        <v>1497</v>
      </c>
    </row>
    <row r="175" spans="1:25" x14ac:dyDescent="0.25">
      <c r="A175" s="31" t="s">
        <v>1135</v>
      </c>
      <c r="B175" t="s">
        <v>1498</v>
      </c>
      <c r="C175" s="91" t="s">
        <v>327</v>
      </c>
      <c r="D175" s="42">
        <v>0</v>
      </c>
      <c r="E175" s="49">
        <v>0</v>
      </c>
      <c r="F175" s="39">
        <v>104</v>
      </c>
      <c r="G175" s="39">
        <v>104</v>
      </c>
      <c r="H175" s="39">
        <v>122.72</v>
      </c>
      <c r="I175" s="39">
        <v>122.72</v>
      </c>
      <c r="J175" s="81">
        <f t="shared" si="25"/>
        <v>17056.852800000001</v>
      </c>
      <c r="K175" s="46">
        <f t="shared" si="26"/>
        <v>17056.852800000001</v>
      </c>
      <c r="L175" s="12">
        <f t="shared" si="27"/>
        <v>0</v>
      </c>
      <c r="M175" s="7" t="s">
        <v>1106</v>
      </c>
      <c r="N175" s="49">
        <v>1</v>
      </c>
      <c r="O175" s="7" t="s">
        <v>1107</v>
      </c>
      <c r="P175" s="5" t="s">
        <v>105</v>
      </c>
      <c r="Q175" s="65">
        <v>42923</v>
      </c>
      <c r="R175" s="68" t="s">
        <v>26</v>
      </c>
      <c r="S175" s="40" t="s">
        <v>154</v>
      </c>
      <c r="T175" s="2" t="s">
        <v>9</v>
      </c>
      <c r="U175" s="2" t="s">
        <v>9</v>
      </c>
      <c r="V175" s="2" t="s">
        <v>9</v>
      </c>
      <c r="W175" s="2" t="s">
        <v>9</v>
      </c>
      <c r="X175" s="2" t="s">
        <v>9</v>
      </c>
      <c r="Y175" s="28" t="s">
        <v>1199</v>
      </c>
    </row>
    <row r="176" spans="1:25" ht="30" x14ac:dyDescent="0.25">
      <c r="A176" s="31" t="s">
        <v>1412</v>
      </c>
      <c r="B176" t="s">
        <v>1499</v>
      </c>
      <c r="C176" s="91" t="s">
        <v>327</v>
      </c>
      <c r="D176" s="42">
        <v>0</v>
      </c>
      <c r="E176" s="49">
        <v>0</v>
      </c>
      <c r="F176" s="39">
        <v>2195.7199999999998</v>
      </c>
      <c r="G176" s="39">
        <v>2195.7199999999998</v>
      </c>
      <c r="H176" s="39">
        <v>2590.9499999999998</v>
      </c>
      <c r="I176" s="39">
        <v>2590.9499999999998</v>
      </c>
      <c r="J176" s="81">
        <f t="shared" si="25"/>
        <v>360116.14049999998</v>
      </c>
      <c r="K176" s="46">
        <f t="shared" si="26"/>
        <v>360116.14049999998</v>
      </c>
      <c r="L176" s="12">
        <f t="shared" si="27"/>
        <v>0</v>
      </c>
      <c r="M176" s="7" t="s">
        <v>1106</v>
      </c>
      <c r="N176" s="49">
        <v>1</v>
      </c>
      <c r="O176" s="7" t="s">
        <v>1107</v>
      </c>
      <c r="P176" s="5" t="s">
        <v>105</v>
      </c>
      <c r="Q176" s="65">
        <v>42923</v>
      </c>
      <c r="R176" s="68" t="s">
        <v>26</v>
      </c>
      <c r="S176" s="31" t="s">
        <v>1364</v>
      </c>
      <c r="T176" s="2" t="s">
        <v>9</v>
      </c>
      <c r="U176" s="2" t="s">
        <v>9</v>
      </c>
      <c r="V176" s="2" t="s">
        <v>9</v>
      </c>
      <c r="W176" s="2" t="s">
        <v>9</v>
      </c>
      <c r="X176" s="2" t="s">
        <v>9</v>
      </c>
      <c r="Y176" s="41" t="s">
        <v>1500</v>
      </c>
    </row>
    <row r="177" spans="1:25" x14ac:dyDescent="0.25">
      <c r="A177" s="31" t="s">
        <v>1501</v>
      </c>
      <c r="B177" t="s">
        <v>1502</v>
      </c>
      <c r="C177" s="91" t="s">
        <v>327</v>
      </c>
      <c r="D177" s="57">
        <v>0</v>
      </c>
      <c r="E177" s="49">
        <v>0</v>
      </c>
      <c r="F177" s="39">
        <v>78</v>
      </c>
      <c r="G177" s="39">
        <v>78</v>
      </c>
      <c r="H177" s="39">
        <v>92.04</v>
      </c>
      <c r="I177" s="39">
        <v>92.04</v>
      </c>
      <c r="J177" s="81">
        <f t="shared" si="25"/>
        <v>12792.639600000002</v>
      </c>
      <c r="K177" s="46">
        <f t="shared" si="26"/>
        <v>12792.639600000002</v>
      </c>
      <c r="L177" s="12">
        <f t="shared" si="27"/>
        <v>0</v>
      </c>
      <c r="M177" s="7" t="s">
        <v>1106</v>
      </c>
      <c r="N177" s="49">
        <v>1</v>
      </c>
      <c r="O177" s="7" t="s">
        <v>1107</v>
      </c>
      <c r="P177" s="5" t="s">
        <v>105</v>
      </c>
      <c r="Q177" s="65">
        <v>42923</v>
      </c>
      <c r="R177" s="68" t="s">
        <v>26</v>
      </c>
      <c r="S177" s="31" t="s">
        <v>1364</v>
      </c>
      <c r="T177" s="2" t="s">
        <v>9</v>
      </c>
      <c r="U177" s="2" t="s">
        <v>9</v>
      </c>
      <c r="V177" s="2" t="s">
        <v>9</v>
      </c>
      <c r="W177" s="2" t="s">
        <v>9</v>
      </c>
      <c r="X177" s="2" t="s">
        <v>9</v>
      </c>
      <c r="Y177" s="41" t="s">
        <v>1503</v>
      </c>
    </row>
    <row r="178" spans="1:25" ht="90" x14ac:dyDescent="0.25">
      <c r="A178" s="31" t="s">
        <v>1504</v>
      </c>
      <c r="B178" s="49" t="s">
        <v>1505</v>
      </c>
      <c r="C178" s="91" t="s">
        <v>327</v>
      </c>
      <c r="D178" s="42">
        <v>5</v>
      </c>
      <c r="E178" s="49">
        <v>5</v>
      </c>
      <c r="F178" s="39">
        <v>266.14</v>
      </c>
      <c r="G178" s="39">
        <v>266.14</v>
      </c>
      <c r="H178" s="39">
        <v>429.12</v>
      </c>
      <c r="I178" s="39">
        <v>429.12</v>
      </c>
      <c r="J178" s="81">
        <f t="shared" si="25"/>
        <v>59643.388800000008</v>
      </c>
      <c r="K178" s="46">
        <f t="shared" si="26"/>
        <v>59643.388800000008</v>
      </c>
      <c r="L178" s="12">
        <f t="shared" si="27"/>
        <v>0</v>
      </c>
      <c r="M178" s="7" t="s">
        <v>1110</v>
      </c>
      <c r="N178" s="49">
        <v>1</v>
      </c>
      <c r="O178" s="43" t="s">
        <v>372</v>
      </c>
      <c r="P178" s="61" t="s">
        <v>1506</v>
      </c>
      <c r="Q178" s="51" t="s">
        <v>26</v>
      </c>
      <c r="R178" s="51">
        <v>42926</v>
      </c>
      <c r="S178" s="77" t="s">
        <v>170</v>
      </c>
      <c r="T178" s="58"/>
      <c r="U178" s="58"/>
      <c r="V178" s="58"/>
      <c r="W178" s="58"/>
      <c r="X178" s="58"/>
      <c r="Y178" s="41" t="s">
        <v>1507</v>
      </c>
    </row>
    <row r="179" spans="1:25" x14ac:dyDescent="0.25">
      <c r="A179" s="31" t="s">
        <v>1504</v>
      </c>
      <c r="B179" s="49" t="s">
        <v>1508</v>
      </c>
      <c r="C179" s="91" t="s">
        <v>327</v>
      </c>
      <c r="D179" s="42">
        <v>5</v>
      </c>
      <c r="E179" s="49">
        <v>5</v>
      </c>
      <c r="F179" s="39">
        <v>266.14</v>
      </c>
      <c r="G179" s="39">
        <v>266.14</v>
      </c>
      <c r="H179" s="39">
        <v>429.12</v>
      </c>
      <c r="I179" s="39">
        <v>429.12</v>
      </c>
      <c r="J179" s="81">
        <f t="shared" si="25"/>
        <v>59643.388800000008</v>
      </c>
      <c r="K179" s="46">
        <f t="shared" si="26"/>
        <v>59643.388800000008</v>
      </c>
      <c r="L179" s="12">
        <f t="shared" si="27"/>
        <v>0</v>
      </c>
      <c r="M179" s="7" t="s">
        <v>1106</v>
      </c>
      <c r="N179" s="49">
        <v>2</v>
      </c>
      <c r="O179" s="7" t="s">
        <v>1107</v>
      </c>
      <c r="P179" s="5" t="s">
        <v>105</v>
      </c>
      <c r="Q179" s="51">
        <v>42927</v>
      </c>
      <c r="R179" s="8" t="s">
        <v>26</v>
      </c>
      <c r="S179" s="77" t="s">
        <v>170</v>
      </c>
      <c r="T179" s="58"/>
      <c r="U179" s="58"/>
      <c r="V179" s="58"/>
      <c r="W179" s="58"/>
      <c r="X179" s="58"/>
      <c r="Y179" s="41" t="s">
        <v>1507</v>
      </c>
    </row>
    <row r="180" spans="1:25" ht="30" x14ac:dyDescent="0.25">
      <c r="A180" s="31" t="s">
        <v>1486</v>
      </c>
      <c r="B180" s="49" t="s">
        <v>1509</v>
      </c>
      <c r="C180" s="2" t="s">
        <v>327</v>
      </c>
      <c r="D180" s="42">
        <v>0</v>
      </c>
      <c r="E180" s="49">
        <v>0</v>
      </c>
      <c r="F180" s="39">
        <v>231.44</v>
      </c>
      <c r="G180" s="39">
        <v>231.44</v>
      </c>
      <c r="H180" s="39">
        <v>273.10000000000002</v>
      </c>
      <c r="I180" s="39">
        <v>273.10000000000002</v>
      </c>
      <c r="J180" s="81">
        <f t="shared" si="25"/>
        <v>37958.169000000009</v>
      </c>
      <c r="K180" s="46">
        <f t="shared" si="26"/>
        <v>37958.169000000009</v>
      </c>
      <c r="L180" s="12">
        <f t="shared" si="27"/>
        <v>0</v>
      </c>
      <c r="M180" s="7" t="s">
        <v>1106</v>
      </c>
      <c r="N180" s="49">
        <v>2</v>
      </c>
      <c r="O180" s="7" t="s">
        <v>1107</v>
      </c>
      <c r="P180" s="5" t="s">
        <v>105</v>
      </c>
      <c r="Q180" s="51">
        <v>42927</v>
      </c>
      <c r="R180" s="8" t="s">
        <v>26</v>
      </c>
      <c r="S180" s="31" t="s">
        <v>1364</v>
      </c>
      <c r="T180" s="2" t="s">
        <v>9</v>
      </c>
      <c r="U180" s="2" t="s">
        <v>9</v>
      </c>
      <c r="V180" s="2" t="s">
        <v>9</v>
      </c>
      <c r="W180" s="2" t="s">
        <v>9</v>
      </c>
      <c r="X180" s="2" t="s">
        <v>9</v>
      </c>
      <c r="Y180" s="43" t="s">
        <v>1510</v>
      </c>
    </row>
    <row r="181" spans="1:25" ht="180" x14ac:dyDescent="0.25">
      <c r="A181" s="31" t="s">
        <v>1511</v>
      </c>
      <c r="B181" s="49" t="s">
        <v>1512</v>
      </c>
      <c r="C181" s="2" t="s">
        <v>327</v>
      </c>
      <c r="D181" s="42">
        <v>7</v>
      </c>
      <c r="E181" s="49">
        <v>7</v>
      </c>
      <c r="F181" s="39">
        <v>0</v>
      </c>
      <c r="G181" s="39">
        <v>0</v>
      </c>
      <c r="H181" s="39">
        <v>161.09</v>
      </c>
      <c r="I181" s="39">
        <v>161.09</v>
      </c>
      <c r="J181" s="81">
        <f t="shared" si="25"/>
        <v>22389.899100000002</v>
      </c>
      <c r="K181" s="46">
        <f t="shared" si="26"/>
        <v>22389.899100000002</v>
      </c>
      <c r="L181" s="12">
        <f t="shared" si="27"/>
        <v>0</v>
      </c>
      <c r="M181" s="7" t="s">
        <v>1106</v>
      </c>
      <c r="N181" s="49">
        <v>1</v>
      </c>
      <c r="O181" s="7" t="s">
        <v>1107</v>
      </c>
      <c r="P181" s="5" t="s">
        <v>105</v>
      </c>
      <c r="Q181" s="51">
        <v>42928</v>
      </c>
      <c r="R181" s="52" t="s">
        <v>26</v>
      </c>
      <c r="S181" s="31" t="s">
        <v>1513</v>
      </c>
      <c r="T181" s="42" t="s">
        <v>270</v>
      </c>
      <c r="U181" s="49" t="s">
        <v>231</v>
      </c>
      <c r="V181">
        <v>7</v>
      </c>
      <c r="W181" s="7" t="s">
        <v>1514</v>
      </c>
      <c r="X181" s="7" t="s">
        <v>1515</v>
      </c>
      <c r="Y181" s="7" t="s">
        <v>1516</v>
      </c>
    </row>
    <row r="182" spans="1:25" ht="30" x14ac:dyDescent="0.25">
      <c r="A182" s="31" t="s">
        <v>1517</v>
      </c>
      <c r="B182" s="49" t="s">
        <v>1518</v>
      </c>
      <c r="C182" s="40" t="s">
        <v>327</v>
      </c>
      <c r="D182" s="42">
        <v>14</v>
      </c>
      <c r="E182" s="42">
        <v>14</v>
      </c>
      <c r="F182" s="39">
        <v>0</v>
      </c>
      <c r="G182" s="39">
        <v>0</v>
      </c>
      <c r="H182" s="39">
        <v>322.20999999999998</v>
      </c>
      <c r="I182" s="39">
        <v>322.20999999999998</v>
      </c>
      <c r="J182" s="81">
        <f t="shared" si="25"/>
        <v>44783.967900000003</v>
      </c>
      <c r="K182" s="46">
        <f t="shared" si="26"/>
        <v>44783.967900000003</v>
      </c>
      <c r="L182" s="12">
        <f t="shared" si="27"/>
        <v>0</v>
      </c>
      <c r="M182" s="7" t="s">
        <v>1106</v>
      </c>
      <c r="N182" s="49">
        <v>1</v>
      </c>
      <c r="O182" s="7" t="s">
        <v>1107</v>
      </c>
      <c r="P182" s="5" t="s">
        <v>105</v>
      </c>
      <c r="Q182" s="51">
        <v>42928</v>
      </c>
      <c r="R182" s="52" t="s">
        <v>26</v>
      </c>
      <c r="S182" s="31" t="s">
        <v>170</v>
      </c>
      <c r="Y182" s="43" t="s">
        <v>1519</v>
      </c>
    </row>
    <row r="183" spans="1:25" ht="30" x14ac:dyDescent="0.25">
      <c r="A183" s="31" t="s">
        <v>1477</v>
      </c>
      <c r="B183" s="49" t="s">
        <v>1520</v>
      </c>
      <c r="C183" s="40" t="s">
        <v>333</v>
      </c>
      <c r="D183" s="31" t="s">
        <v>26</v>
      </c>
      <c r="E183" s="31" t="s">
        <v>26</v>
      </c>
      <c r="F183" s="31" t="s">
        <v>26</v>
      </c>
      <c r="G183" s="31" t="s">
        <v>26</v>
      </c>
      <c r="H183" s="31" t="s">
        <v>26</v>
      </c>
      <c r="I183" s="31" t="s">
        <v>26</v>
      </c>
      <c r="J183" s="31" t="s">
        <v>26</v>
      </c>
      <c r="K183" s="31" t="s">
        <v>26</v>
      </c>
      <c r="L183" s="31" t="s">
        <v>26</v>
      </c>
      <c r="M183" s="7" t="s">
        <v>1106</v>
      </c>
      <c r="N183" s="31" t="s">
        <v>26</v>
      </c>
      <c r="O183" s="31" t="s">
        <v>26</v>
      </c>
      <c r="P183" s="61" t="s">
        <v>1521</v>
      </c>
      <c r="Q183" s="65">
        <v>42928</v>
      </c>
      <c r="R183" s="68" t="s">
        <v>26</v>
      </c>
      <c r="S183" s="68" t="s">
        <v>26</v>
      </c>
      <c r="T183" s="68" t="s">
        <v>26</v>
      </c>
      <c r="U183" s="68" t="s">
        <v>26</v>
      </c>
      <c r="V183" s="68" t="s">
        <v>26</v>
      </c>
      <c r="W183" s="68" t="s">
        <v>26</v>
      </c>
      <c r="X183" s="68" t="s">
        <v>26</v>
      </c>
      <c r="Y183" s="43" t="s">
        <v>1171</v>
      </c>
    </row>
    <row r="184" spans="1:25" x14ac:dyDescent="0.25">
      <c r="A184" s="31" t="s">
        <v>1349</v>
      </c>
      <c r="B184" s="49" t="s">
        <v>1522</v>
      </c>
      <c r="C184" s="77" t="s">
        <v>327</v>
      </c>
      <c r="D184" s="42">
        <v>0</v>
      </c>
      <c r="E184" s="49">
        <v>0</v>
      </c>
      <c r="F184" s="39">
        <v>40</v>
      </c>
      <c r="G184" s="39">
        <v>40</v>
      </c>
      <c r="H184" s="39">
        <v>47.2</v>
      </c>
      <c r="I184" s="39">
        <v>47.2</v>
      </c>
      <c r="J184" s="81">
        <f t="shared" si="25"/>
        <v>6560.3280000000004</v>
      </c>
      <c r="K184" s="46">
        <f t="shared" si="26"/>
        <v>6560.3280000000004</v>
      </c>
      <c r="L184" s="12">
        <f t="shared" si="27"/>
        <v>0</v>
      </c>
      <c r="M184" s="7" t="s">
        <v>1106</v>
      </c>
      <c r="N184" s="49">
        <v>1</v>
      </c>
      <c r="O184" s="43" t="s">
        <v>1107</v>
      </c>
      <c r="P184" s="7" t="s">
        <v>105</v>
      </c>
      <c r="Q184" s="119">
        <v>42930</v>
      </c>
      <c r="R184" s="51" t="s">
        <v>26</v>
      </c>
      <c r="S184" s="40" t="s">
        <v>154</v>
      </c>
      <c r="T184" s="2" t="s">
        <v>9</v>
      </c>
      <c r="U184" s="2" t="s">
        <v>9</v>
      </c>
      <c r="V184" s="2" t="s">
        <v>9</v>
      </c>
      <c r="W184" s="2" t="s">
        <v>9</v>
      </c>
      <c r="X184" s="2" t="s">
        <v>9</v>
      </c>
      <c r="Y184" s="28" t="s">
        <v>1199</v>
      </c>
    </row>
    <row r="185" spans="1:25" x14ac:dyDescent="0.25">
      <c r="A185" s="31" t="s">
        <v>1473</v>
      </c>
      <c r="B185" s="49" t="s">
        <v>1523</v>
      </c>
      <c r="C185" s="2" t="s">
        <v>327</v>
      </c>
      <c r="D185" s="42">
        <v>0</v>
      </c>
      <c r="E185" s="49">
        <v>0</v>
      </c>
      <c r="F185" s="39">
        <v>64</v>
      </c>
      <c r="G185" s="39">
        <v>64</v>
      </c>
      <c r="H185" s="39">
        <v>75.52</v>
      </c>
      <c r="I185" s="39">
        <v>75.52</v>
      </c>
      <c r="J185" s="81">
        <f t="shared" si="25"/>
        <v>10496.524799999999</v>
      </c>
      <c r="K185" s="46">
        <f t="shared" si="26"/>
        <v>10496.524799999999</v>
      </c>
      <c r="L185" s="12">
        <f t="shared" si="27"/>
        <v>0</v>
      </c>
      <c r="M185" s="7" t="s">
        <v>1106</v>
      </c>
      <c r="N185" s="49">
        <v>1</v>
      </c>
      <c r="O185" s="43" t="s">
        <v>1107</v>
      </c>
      <c r="P185" s="7" t="s">
        <v>105</v>
      </c>
      <c r="Q185" s="119">
        <v>42930</v>
      </c>
      <c r="R185" s="51" t="s">
        <v>26</v>
      </c>
      <c r="S185" s="40" t="s">
        <v>154</v>
      </c>
      <c r="T185" s="2" t="s">
        <v>9</v>
      </c>
      <c r="U185" s="2" t="s">
        <v>9</v>
      </c>
      <c r="V185" s="2" t="s">
        <v>9</v>
      </c>
      <c r="W185" s="2" t="s">
        <v>9</v>
      </c>
      <c r="X185" s="2" t="s">
        <v>9</v>
      </c>
      <c r="Y185" s="28" t="s">
        <v>1199</v>
      </c>
    </row>
    <row r="186" spans="1:25" ht="30" x14ac:dyDescent="0.25">
      <c r="A186" s="31" t="s">
        <v>539</v>
      </c>
      <c r="B186" s="49" t="s">
        <v>1524</v>
      </c>
      <c r="C186" s="2" t="s">
        <v>484</v>
      </c>
      <c r="D186" s="31" t="s">
        <v>26</v>
      </c>
      <c r="E186" s="31" t="s">
        <v>26</v>
      </c>
      <c r="F186" s="31" t="s">
        <v>26</v>
      </c>
      <c r="G186" s="31" t="s">
        <v>26</v>
      </c>
      <c r="H186" s="31" t="s">
        <v>26</v>
      </c>
      <c r="I186" s="31" t="s">
        <v>26</v>
      </c>
      <c r="J186" s="31" t="s">
        <v>26</v>
      </c>
      <c r="K186" s="31" t="s">
        <v>26</v>
      </c>
      <c r="L186" s="31" t="s">
        <v>26</v>
      </c>
      <c r="M186" s="7" t="s">
        <v>1106</v>
      </c>
      <c r="N186" s="31" t="s">
        <v>26</v>
      </c>
      <c r="O186" s="31" t="s">
        <v>26</v>
      </c>
      <c r="P186" s="61" t="s">
        <v>1521</v>
      </c>
      <c r="Q186" s="65">
        <v>42930</v>
      </c>
      <c r="R186" s="68" t="s">
        <v>26</v>
      </c>
      <c r="S186" s="68" t="s">
        <v>26</v>
      </c>
      <c r="T186" s="68" t="s">
        <v>26</v>
      </c>
      <c r="U186" s="68" t="s">
        <v>26</v>
      </c>
      <c r="V186" s="68" t="s">
        <v>26</v>
      </c>
      <c r="W186" s="68" t="s">
        <v>26</v>
      </c>
      <c r="X186" s="68" t="s">
        <v>26</v>
      </c>
      <c r="Y186" s="43" t="s">
        <v>1171</v>
      </c>
    </row>
    <row r="187" spans="1:25" ht="30" x14ac:dyDescent="0.25">
      <c r="A187" s="31" t="s">
        <v>1525</v>
      </c>
      <c r="B187" s="49" t="s">
        <v>1526</v>
      </c>
      <c r="C187" s="40" t="s">
        <v>327</v>
      </c>
      <c r="D187" s="42">
        <v>0</v>
      </c>
      <c r="E187" s="49">
        <v>0</v>
      </c>
      <c r="F187" s="39">
        <v>946</v>
      </c>
      <c r="G187" s="39">
        <v>946</v>
      </c>
      <c r="H187" s="39">
        <v>1116.28</v>
      </c>
      <c r="I187" s="39">
        <v>1116.28</v>
      </c>
      <c r="J187" s="81">
        <f t="shared" si="25"/>
        <v>155151.75719999999</v>
      </c>
      <c r="K187" s="46">
        <f t="shared" si="26"/>
        <v>155151.75719999999</v>
      </c>
      <c r="L187" s="12">
        <f t="shared" si="27"/>
        <v>0</v>
      </c>
      <c r="M187" s="7" t="s">
        <v>1106</v>
      </c>
      <c r="N187" s="49">
        <v>1</v>
      </c>
      <c r="O187" s="43" t="s">
        <v>1107</v>
      </c>
      <c r="P187" s="7" t="s">
        <v>105</v>
      </c>
      <c r="Q187" s="65">
        <v>42930</v>
      </c>
      <c r="R187" s="68" t="s">
        <v>26</v>
      </c>
      <c r="S187" s="31" t="s">
        <v>1364</v>
      </c>
      <c r="T187" s="2" t="s">
        <v>9</v>
      </c>
      <c r="U187" s="2" t="s">
        <v>9</v>
      </c>
      <c r="V187" s="2" t="s">
        <v>9</v>
      </c>
      <c r="W187" s="2" t="s">
        <v>9</v>
      </c>
      <c r="X187" s="2" t="s">
        <v>9</v>
      </c>
      <c r="Y187" s="43" t="s">
        <v>1527</v>
      </c>
    </row>
    <row r="188" spans="1:25" x14ac:dyDescent="0.25">
      <c r="A188" s="31" t="s">
        <v>1528</v>
      </c>
      <c r="B188" s="49" t="s">
        <v>1529</v>
      </c>
      <c r="C188" s="2" t="s">
        <v>327</v>
      </c>
      <c r="D188" s="40">
        <v>0</v>
      </c>
      <c r="E188" s="2">
        <v>0</v>
      </c>
      <c r="F188" s="37">
        <v>322</v>
      </c>
      <c r="G188" s="37">
        <v>322</v>
      </c>
      <c r="H188" s="37">
        <v>379.96</v>
      </c>
      <c r="I188" s="37">
        <v>379.96</v>
      </c>
      <c r="J188" s="81">
        <f t="shared" si="25"/>
        <v>52810.640400000004</v>
      </c>
      <c r="K188" s="46">
        <f t="shared" si="26"/>
        <v>52810.640400000004</v>
      </c>
      <c r="L188" s="12">
        <f t="shared" si="27"/>
        <v>0</v>
      </c>
      <c r="M188" s="7" t="s">
        <v>1106</v>
      </c>
      <c r="N188" s="49">
        <v>1</v>
      </c>
      <c r="O188" s="43" t="s">
        <v>1107</v>
      </c>
      <c r="P188" s="7" t="s">
        <v>105</v>
      </c>
      <c r="Q188" s="65">
        <v>42930</v>
      </c>
      <c r="R188" s="68" t="s">
        <v>26</v>
      </c>
      <c r="S188" s="31" t="s">
        <v>1364</v>
      </c>
      <c r="T188" s="2" t="s">
        <v>9</v>
      </c>
      <c r="U188" s="2" t="s">
        <v>9</v>
      </c>
      <c r="V188" s="2" t="s">
        <v>9</v>
      </c>
      <c r="W188" s="2" t="s">
        <v>9</v>
      </c>
      <c r="X188" s="2" t="s">
        <v>9</v>
      </c>
      <c r="Y188" s="31" t="s">
        <v>1530</v>
      </c>
    </row>
    <row r="189" spans="1:25" ht="30" x14ac:dyDescent="0.25">
      <c r="A189" s="31" t="s">
        <v>1531</v>
      </c>
      <c r="B189" s="49" t="s">
        <v>1532</v>
      </c>
      <c r="C189" s="2" t="s">
        <v>827</v>
      </c>
      <c r="D189" s="42">
        <v>0</v>
      </c>
      <c r="E189" s="49">
        <v>0</v>
      </c>
      <c r="F189" s="39">
        <v>600</v>
      </c>
      <c r="G189" s="39">
        <v>600</v>
      </c>
      <c r="H189" s="39">
        <v>702</v>
      </c>
      <c r="I189" s="39">
        <v>702</v>
      </c>
      <c r="J189" s="81">
        <f>H189*198</f>
        <v>138996</v>
      </c>
      <c r="K189" s="81">
        <f>I189*198</f>
        <v>138996</v>
      </c>
      <c r="L189" s="12">
        <f t="shared" si="27"/>
        <v>0</v>
      </c>
      <c r="M189" s="7" t="s">
        <v>1106</v>
      </c>
      <c r="N189" s="49">
        <v>1</v>
      </c>
      <c r="O189" s="43" t="s">
        <v>1107</v>
      </c>
      <c r="P189" s="7" t="s">
        <v>105</v>
      </c>
      <c r="Q189" s="119">
        <v>42934</v>
      </c>
      <c r="R189" s="51" t="s">
        <v>26</v>
      </c>
      <c r="S189" s="40" t="s">
        <v>154</v>
      </c>
      <c r="T189" s="2" t="s">
        <v>9</v>
      </c>
      <c r="U189" s="2" t="s">
        <v>9</v>
      </c>
      <c r="V189" s="2" t="s">
        <v>9</v>
      </c>
      <c r="W189" s="2" t="s">
        <v>9</v>
      </c>
      <c r="X189" s="2" t="s">
        <v>9</v>
      </c>
      <c r="Y189" s="43" t="s">
        <v>1533</v>
      </c>
    </row>
    <row r="190" spans="1:25" ht="30" x14ac:dyDescent="0.25">
      <c r="A190" s="31" t="s">
        <v>1349</v>
      </c>
      <c r="B190" s="49" t="s">
        <v>1534</v>
      </c>
      <c r="C190" s="40" t="s">
        <v>333</v>
      </c>
      <c r="D190" s="31" t="s">
        <v>26</v>
      </c>
      <c r="E190" s="31" t="s">
        <v>26</v>
      </c>
      <c r="F190" s="31" t="s">
        <v>26</v>
      </c>
      <c r="G190" s="31" t="s">
        <v>26</v>
      </c>
      <c r="H190" s="31" t="s">
        <v>26</v>
      </c>
      <c r="I190" s="31" t="s">
        <v>26</v>
      </c>
      <c r="J190" s="31" t="s">
        <v>26</v>
      </c>
      <c r="K190" s="31" t="s">
        <v>26</v>
      </c>
      <c r="L190" s="31" t="s">
        <v>26</v>
      </c>
      <c r="M190" s="7" t="s">
        <v>1106</v>
      </c>
      <c r="N190" s="31" t="s">
        <v>26</v>
      </c>
      <c r="O190" s="31" t="s">
        <v>26</v>
      </c>
      <c r="P190" s="61" t="s">
        <v>1521</v>
      </c>
      <c r="Q190" s="65">
        <v>42934</v>
      </c>
      <c r="R190" s="68" t="s">
        <v>26</v>
      </c>
      <c r="S190" s="68" t="s">
        <v>26</v>
      </c>
      <c r="T190" s="68" t="s">
        <v>26</v>
      </c>
      <c r="U190" s="68" t="s">
        <v>26</v>
      </c>
      <c r="V190" s="68" t="s">
        <v>26</v>
      </c>
      <c r="W190" s="68" t="s">
        <v>26</v>
      </c>
      <c r="X190" s="68" t="s">
        <v>26</v>
      </c>
      <c r="Y190" s="43" t="s">
        <v>1171</v>
      </c>
    </row>
    <row r="191" spans="1:25" ht="30" x14ac:dyDescent="0.25">
      <c r="A191" s="31" t="s">
        <v>1535</v>
      </c>
      <c r="B191" s="49" t="s">
        <v>1536</v>
      </c>
      <c r="C191" s="2" t="s">
        <v>327</v>
      </c>
      <c r="D191" s="42">
        <v>0</v>
      </c>
      <c r="E191" s="49">
        <v>0</v>
      </c>
      <c r="F191" s="39">
        <v>431</v>
      </c>
      <c r="G191" s="39">
        <v>431</v>
      </c>
      <c r="H191" s="39">
        <v>508.58</v>
      </c>
      <c r="I191" s="39">
        <v>508.58</v>
      </c>
      <c r="J191" s="81">
        <f t="shared" si="25"/>
        <v>70687.534200000009</v>
      </c>
      <c r="K191" s="46">
        <f t="shared" si="26"/>
        <v>70687.534200000009</v>
      </c>
      <c r="L191" s="12">
        <f t="shared" si="27"/>
        <v>0</v>
      </c>
      <c r="M191" s="7" t="s">
        <v>1106</v>
      </c>
      <c r="N191" s="49">
        <v>1</v>
      </c>
      <c r="O191" s="43" t="s">
        <v>1107</v>
      </c>
      <c r="P191" s="7" t="s">
        <v>105</v>
      </c>
      <c r="Q191" s="119">
        <v>42934</v>
      </c>
      <c r="R191" s="51" t="s">
        <v>26</v>
      </c>
      <c r="S191" s="31" t="s">
        <v>1364</v>
      </c>
      <c r="T191" s="2" t="s">
        <v>9</v>
      </c>
      <c r="U191" s="2" t="s">
        <v>9</v>
      </c>
      <c r="V191" s="2" t="s">
        <v>9</v>
      </c>
      <c r="W191" s="2" t="s">
        <v>9</v>
      </c>
      <c r="X191" s="2" t="s">
        <v>9</v>
      </c>
      <c r="Y191" s="43" t="s">
        <v>1537</v>
      </c>
    </row>
    <row r="192" spans="1:25" ht="30" x14ac:dyDescent="0.25">
      <c r="A192" s="31" t="s">
        <v>1442</v>
      </c>
      <c r="B192" s="49" t="s">
        <v>1538</v>
      </c>
      <c r="C192" s="2" t="s">
        <v>327</v>
      </c>
      <c r="D192" s="42">
        <v>0</v>
      </c>
      <c r="E192" s="49">
        <v>0</v>
      </c>
      <c r="F192" s="39">
        <v>220</v>
      </c>
      <c r="G192" s="39">
        <v>220</v>
      </c>
      <c r="H192" s="39">
        <v>261.95999999999998</v>
      </c>
      <c r="I192" s="39">
        <v>261.95999999999998</v>
      </c>
      <c r="J192" s="81">
        <f t="shared" si="25"/>
        <v>36409.820399999997</v>
      </c>
      <c r="K192" s="46">
        <f t="shared" si="26"/>
        <v>36409.820399999997</v>
      </c>
      <c r="L192" s="12">
        <f t="shared" si="27"/>
        <v>0</v>
      </c>
      <c r="M192" s="7" t="s">
        <v>1110</v>
      </c>
      <c r="N192" s="49">
        <v>1</v>
      </c>
      <c r="O192" s="43" t="s">
        <v>372</v>
      </c>
      <c r="P192" s="5" t="s">
        <v>1539</v>
      </c>
      <c r="Q192" s="51" t="s">
        <v>26</v>
      </c>
      <c r="R192" s="75">
        <v>42935</v>
      </c>
      <c r="S192" s="31" t="s">
        <v>1364</v>
      </c>
      <c r="T192" s="2" t="s">
        <v>9</v>
      </c>
      <c r="U192" s="2" t="s">
        <v>9</v>
      </c>
      <c r="V192" s="2" t="s">
        <v>9</v>
      </c>
      <c r="W192" s="2" t="s">
        <v>9</v>
      </c>
      <c r="X192" s="2" t="s">
        <v>9</v>
      </c>
      <c r="Y192" s="43" t="s">
        <v>1540</v>
      </c>
    </row>
    <row r="193" spans="1:25" x14ac:dyDescent="0.25">
      <c r="A193" s="31" t="s">
        <v>1442</v>
      </c>
      <c r="B193" s="49" t="s">
        <v>1541</v>
      </c>
      <c r="C193" s="2" t="s">
        <v>327</v>
      </c>
      <c r="D193" s="42">
        <v>0</v>
      </c>
      <c r="E193" s="49">
        <v>0</v>
      </c>
      <c r="F193" s="39">
        <v>220</v>
      </c>
      <c r="G193" s="39">
        <v>220</v>
      </c>
      <c r="H193" s="39">
        <v>261.95999999999998</v>
      </c>
      <c r="I193" s="39">
        <v>261.95999999999998</v>
      </c>
      <c r="J193" s="81">
        <f t="shared" si="25"/>
        <v>36409.820399999997</v>
      </c>
      <c r="K193" s="46">
        <f t="shared" si="26"/>
        <v>36409.820399999997</v>
      </c>
      <c r="L193" s="12">
        <f t="shared" si="27"/>
        <v>0</v>
      </c>
      <c r="M193" s="61" t="s">
        <v>1106</v>
      </c>
      <c r="N193" s="49">
        <v>2</v>
      </c>
      <c r="O193" s="61" t="s">
        <v>1107</v>
      </c>
      <c r="P193" s="7" t="s">
        <v>105</v>
      </c>
      <c r="Q193" s="62">
        <v>42935</v>
      </c>
      <c r="R193" s="62" t="s">
        <v>26</v>
      </c>
      <c r="S193" s="31" t="s">
        <v>1364</v>
      </c>
      <c r="T193" s="2" t="s">
        <v>9</v>
      </c>
      <c r="U193" s="2" t="s">
        <v>9</v>
      </c>
      <c r="V193" s="2" t="s">
        <v>9</v>
      </c>
      <c r="W193" s="2" t="s">
        <v>9</v>
      </c>
      <c r="X193" s="2" t="s">
        <v>9</v>
      </c>
      <c r="Y193" s="43" t="s">
        <v>1540</v>
      </c>
    </row>
    <row r="194" spans="1:25" x14ac:dyDescent="0.25">
      <c r="A194" s="77" t="s">
        <v>959</v>
      </c>
      <c r="B194" s="49" t="s">
        <v>1542</v>
      </c>
      <c r="C194" s="2" t="s">
        <v>327</v>
      </c>
      <c r="D194" s="42">
        <v>0</v>
      </c>
      <c r="E194" s="49">
        <v>0</v>
      </c>
      <c r="F194" s="60">
        <v>72</v>
      </c>
      <c r="G194" s="60">
        <v>72</v>
      </c>
      <c r="H194" s="60">
        <v>84.96</v>
      </c>
      <c r="I194" s="60">
        <v>84.96</v>
      </c>
      <c r="J194" s="81">
        <f t="shared" si="25"/>
        <v>11808.590399999999</v>
      </c>
      <c r="K194" s="46">
        <f t="shared" si="26"/>
        <v>11808.590399999999</v>
      </c>
      <c r="L194" s="12">
        <f t="shared" si="27"/>
        <v>0</v>
      </c>
      <c r="M194" s="61" t="s">
        <v>1106</v>
      </c>
      <c r="N194" s="49">
        <v>1</v>
      </c>
      <c r="O194" s="61" t="s">
        <v>1107</v>
      </c>
      <c r="P194" s="7" t="s">
        <v>105</v>
      </c>
      <c r="Q194" s="62">
        <v>42936</v>
      </c>
      <c r="R194" s="59" t="s">
        <v>26</v>
      </c>
      <c r="S194" s="40" t="s">
        <v>154</v>
      </c>
      <c r="T194" s="2" t="s">
        <v>9</v>
      </c>
      <c r="U194" s="2" t="s">
        <v>9</v>
      </c>
      <c r="V194" s="2" t="s">
        <v>9</v>
      </c>
      <c r="W194" s="2" t="s">
        <v>9</v>
      </c>
      <c r="X194" s="2" t="s">
        <v>9</v>
      </c>
      <c r="Y194" s="28" t="s">
        <v>1199</v>
      </c>
    </row>
    <row r="195" spans="1:25" x14ac:dyDescent="0.25">
      <c r="A195" s="48" t="s">
        <v>1412</v>
      </c>
      <c r="B195" s="49" t="s">
        <v>1543</v>
      </c>
      <c r="C195" s="2" t="s">
        <v>827</v>
      </c>
      <c r="D195" s="58">
        <v>0</v>
      </c>
      <c r="E195" s="58">
        <v>0</v>
      </c>
      <c r="F195" s="60">
        <v>2158</v>
      </c>
      <c r="G195" s="60">
        <v>2158</v>
      </c>
      <c r="H195" s="60">
        <v>2524.86</v>
      </c>
      <c r="I195" s="60">
        <v>2524.86</v>
      </c>
      <c r="J195" s="81">
        <f>H195*198</f>
        <v>499922.28</v>
      </c>
      <c r="K195" s="81">
        <f>I195*198</f>
        <v>499922.28</v>
      </c>
      <c r="L195" s="12">
        <f t="shared" ref="L195:L210" si="36">J195-K195</f>
        <v>0</v>
      </c>
      <c r="N195" s="49">
        <v>1</v>
      </c>
      <c r="O195" s="43"/>
      <c r="P195" s="5"/>
      <c r="Q195" s="51"/>
      <c r="R195" s="8"/>
      <c r="S195" s="58"/>
      <c r="T195" s="58"/>
      <c r="U195" s="58"/>
      <c r="V195" s="58"/>
      <c r="W195" s="58"/>
      <c r="X195" s="58"/>
      <c r="Y195" s="49"/>
    </row>
    <row r="196" spans="1:25" ht="30" x14ac:dyDescent="0.25">
      <c r="A196" s="77" t="s">
        <v>1544</v>
      </c>
      <c r="B196" s="49" t="s">
        <v>1545</v>
      </c>
      <c r="C196" s="2" t="s">
        <v>327</v>
      </c>
      <c r="D196" s="49">
        <v>0</v>
      </c>
      <c r="E196" s="49">
        <v>0</v>
      </c>
      <c r="F196" s="60">
        <v>566.20000000000005</v>
      </c>
      <c r="G196" s="60">
        <v>566.20000000000005</v>
      </c>
      <c r="H196" s="60">
        <v>668.12</v>
      </c>
      <c r="I196" s="60">
        <v>668.12</v>
      </c>
      <c r="J196" s="81">
        <f t="shared" ref="J196:J222" si="37">H196*138.99</f>
        <v>92861.998800000001</v>
      </c>
      <c r="K196" s="46">
        <f t="shared" ref="K196:K210" si="38">I196*138.99</f>
        <v>92861.998800000001</v>
      </c>
      <c r="L196" s="12">
        <f t="shared" si="36"/>
        <v>0</v>
      </c>
      <c r="M196" s="61" t="s">
        <v>1106</v>
      </c>
      <c r="N196" s="49">
        <v>1</v>
      </c>
      <c r="O196" s="61" t="s">
        <v>1107</v>
      </c>
      <c r="P196" s="7" t="s">
        <v>105</v>
      </c>
      <c r="Q196" s="62">
        <v>42937</v>
      </c>
      <c r="R196" s="62" t="s">
        <v>26</v>
      </c>
      <c r="S196" s="31" t="s">
        <v>1364</v>
      </c>
      <c r="T196" s="2" t="s">
        <v>9</v>
      </c>
      <c r="U196" s="2" t="s">
        <v>9</v>
      </c>
      <c r="V196" s="2" t="s">
        <v>9</v>
      </c>
      <c r="W196" s="2" t="s">
        <v>9</v>
      </c>
      <c r="X196" s="2" t="s">
        <v>9</v>
      </c>
      <c r="Y196" s="43" t="s">
        <v>1537</v>
      </c>
    </row>
    <row r="197" spans="1:25" ht="30" x14ac:dyDescent="0.25">
      <c r="A197" s="77" t="s">
        <v>1546</v>
      </c>
      <c r="B197" s="49" t="s">
        <v>1547</v>
      </c>
      <c r="C197" s="2" t="s">
        <v>327</v>
      </c>
      <c r="D197" s="49">
        <v>0</v>
      </c>
      <c r="E197" s="49">
        <v>0</v>
      </c>
      <c r="F197" s="60">
        <v>272.97000000000003</v>
      </c>
      <c r="G197" s="60">
        <v>272.97000000000003</v>
      </c>
      <c r="H197" s="60">
        <v>322.10000000000002</v>
      </c>
      <c r="I197" s="60">
        <v>322.10000000000002</v>
      </c>
      <c r="J197" s="81">
        <f t="shared" si="37"/>
        <v>44768.679000000004</v>
      </c>
      <c r="K197" s="46">
        <f t="shared" si="38"/>
        <v>44768.679000000004</v>
      </c>
      <c r="L197" s="12">
        <f t="shared" si="36"/>
        <v>0</v>
      </c>
      <c r="M197" s="61" t="s">
        <v>1110</v>
      </c>
      <c r="N197" s="49">
        <v>1</v>
      </c>
      <c r="O197" s="43" t="s">
        <v>1549</v>
      </c>
      <c r="P197" s="61" t="s">
        <v>1548</v>
      </c>
      <c r="Q197" s="62" t="s">
        <v>26</v>
      </c>
      <c r="R197" s="62">
        <v>42937</v>
      </c>
      <c r="S197" s="40" t="s">
        <v>154</v>
      </c>
      <c r="T197" s="2" t="s">
        <v>9</v>
      </c>
      <c r="U197" s="2" t="s">
        <v>9</v>
      </c>
      <c r="V197" s="2" t="s">
        <v>9</v>
      </c>
      <c r="W197" s="2" t="s">
        <v>9</v>
      </c>
      <c r="X197" s="2" t="s">
        <v>9</v>
      </c>
      <c r="Y197" s="43" t="s">
        <v>1550</v>
      </c>
    </row>
    <row r="198" spans="1:25" ht="30" x14ac:dyDescent="0.25">
      <c r="A198" s="77" t="s">
        <v>1546</v>
      </c>
      <c r="B198" s="49" t="s">
        <v>1551</v>
      </c>
      <c r="C198" s="2" t="s">
        <v>327</v>
      </c>
      <c r="D198" s="49">
        <v>0</v>
      </c>
      <c r="E198" s="49">
        <v>0</v>
      </c>
      <c r="F198" s="60">
        <v>272.97000000000003</v>
      </c>
      <c r="G198" s="60">
        <v>272.97000000000003</v>
      </c>
      <c r="H198" s="60">
        <v>322.10000000000002</v>
      </c>
      <c r="I198" s="60">
        <v>322.10000000000002</v>
      </c>
      <c r="J198" s="81">
        <f t="shared" si="37"/>
        <v>44768.679000000004</v>
      </c>
      <c r="K198" s="46">
        <f t="shared" si="38"/>
        <v>44768.679000000004</v>
      </c>
      <c r="L198" s="12">
        <f t="shared" si="36"/>
        <v>0</v>
      </c>
      <c r="M198" s="61" t="s">
        <v>1110</v>
      </c>
      <c r="N198" s="49">
        <v>2</v>
      </c>
      <c r="O198" s="43" t="s">
        <v>1549</v>
      </c>
      <c r="P198" s="61" t="s">
        <v>1552</v>
      </c>
      <c r="Q198" s="62" t="s">
        <v>26</v>
      </c>
      <c r="R198" s="62">
        <v>42937</v>
      </c>
      <c r="S198" s="40" t="s">
        <v>154</v>
      </c>
      <c r="T198" s="2" t="s">
        <v>9</v>
      </c>
      <c r="U198" s="2" t="s">
        <v>9</v>
      </c>
      <c r="V198" s="2" t="s">
        <v>9</v>
      </c>
      <c r="W198" s="2" t="s">
        <v>9</v>
      </c>
      <c r="X198" s="2" t="s">
        <v>9</v>
      </c>
      <c r="Y198" s="43" t="s">
        <v>1550</v>
      </c>
    </row>
    <row r="199" spans="1:25" x14ac:dyDescent="0.25">
      <c r="A199" s="77" t="s">
        <v>1546</v>
      </c>
      <c r="B199" s="49" t="s">
        <v>1553</v>
      </c>
      <c r="C199" s="2" t="s">
        <v>327</v>
      </c>
      <c r="D199" s="49">
        <v>0</v>
      </c>
      <c r="E199" s="49">
        <v>0</v>
      </c>
      <c r="F199" s="60">
        <v>272.97000000000003</v>
      </c>
      <c r="G199" s="60">
        <v>272.97000000000003</v>
      </c>
      <c r="H199" s="60">
        <v>322.10000000000002</v>
      </c>
      <c r="I199" s="60">
        <v>322.10000000000002</v>
      </c>
      <c r="J199" s="81">
        <f t="shared" ref="J199" si="39">H199*138.99</f>
        <v>44768.679000000004</v>
      </c>
      <c r="K199" s="46">
        <f t="shared" ref="K199" si="40">I199*138.99</f>
        <v>44768.679000000004</v>
      </c>
      <c r="L199" s="12">
        <f t="shared" ref="L199" si="41">J199-K199</f>
        <v>0</v>
      </c>
      <c r="M199" s="61" t="s">
        <v>1106</v>
      </c>
      <c r="N199" s="49">
        <v>2</v>
      </c>
      <c r="O199" s="61" t="s">
        <v>1107</v>
      </c>
      <c r="P199" s="7" t="s">
        <v>105</v>
      </c>
      <c r="Q199" s="62">
        <v>42937</v>
      </c>
      <c r="R199" s="62" t="s">
        <v>26</v>
      </c>
      <c r="S199" s="40" t="s">
        <v>154</v>
      </c>
      <c r="T199" s="2" t="s">
        <v>9</v>
      </c>
      <c r="U199" s="2" t="s">
        <v>9</v>
      </c>
      <c r="V199" s="2" t="s">
        <v>9</v>
      </c>
      <c r="W199" s="2" t="s">
        <v>9</v>
      </c>
      <c r="X199" s="2" t="s">
        <v>9</v>
      </c>
      <c r="Y199" s="43" t="s">
        <v>1550</v>
      </c>
    </row>
    <row r="200" spans="1:25" ht="30" x14ac:dyDescent="0.25">
      <c r="A200" s="77" t="s">
        <v>1554</v>
      </c>
      <c r="B200" s="49" t="s">
        <v>1555</v>
      </c>
      <c r="C200" s="31" t="s">
        <v>327</v>
      </c>
      <c r="D200" s="59">
        <v>0</v>
      </c>
      <c r="E200" s="59">
        <v>0</v>
      </c>
      <c r="F200" s="80">
        <v>790.8</v>
      </c>
      <c r="G200" s="80">
        <v>790.8</v>
      </c>
      <c r="H200" s="80">
        <v>933.14</v>
      </c>
      <c r="I200" s="80">
        <v>933.14</v>
      </c>
      <c r="J200" s="81">
        <f t="shared" si="37"/>
        <v>129697.12860000001</v>
      </c>
      <c r="K200" s="46">
        <f t="shared" si="38"/>
        <v>129697.12860000001</v>
      </c>
      <c r="L200" s="12">
        <f t="shared" si="36"/>
        <v>0</v>
      </c>
      <c r="M200" s="61" t="s">
        <v>1106</v>
      </c>
      <c r="N200" s="49">
        <v>1</v>
      </c>
      <c r="O200" s="43" t="s">
        <v>1107</v>
      </c>
      <c r="P200" s="7" t="s">
        <v>105</v>
      </c>
      <c r="Q200" s="62">
        <v>42942</v>
      </c>
      <c r="R200" s="59" t="s">
        <v>26</v>
      </c>
      <c r="S200" s="31" t="s">
        <v>1364</v>
      </c>
      <c r="T200" s="2" t="s">
        <v>9</v>
      </c>
      <c r="U200" s="2" t="s">
        <v>9</v>
      </c>
      <c r="V200" s="2" t="s">
        <v>9</v>
      </c>
      <c r="W200" s="2" t="s">
        <v>9</v>
      </c>
      <c r="X200" s="2" t="s">
        <v>9</v>
      </c>
      <c r="Y200" s="43" t="s">
        <v>1537</v>
      </c>
    </row>
    <row r="201" spans="1:25" x14ac:dyDescent="0.25">
      <c r="A201" s="31" t="s">
        <v>1556</v>
      </c>
      <c r="B201" s="49" t="s">
        <v>1557</v>
      </c>
      <c r="C201" s="2" t="s">
        <v>327</v>
      </c>
      <c r="D201" s="49">
        <v>0</v>
      </c>
      <c r="E201" s="49">
        <v>0</v>
      </c>
      <c r="F201" s="39">
        <v>219</v>
      </c>
      <c r="G201" s="39">
        <v>219</v>
      </c>
      <c r="H201" s="39">
        <v>258.42</v>
      </c>
      <c r="I201" s="39">
        <v>258.42</v>
      </c>
      <c r="J201" s="81">
        <f t="shared" si="37"/>
        <v>35917.795800000007</v>
      </c>
      <c r="K201" s="46">
        <f t="shared" si="38"/>
        <v>35917.795800000007</v>
      </c>
      <c r="L201" s="12">
        <f t="shared" si="36"/>
        <v>0</v>
      </c>
      <c r="M201" s="61" t="s">
        <v>1106</v>
      </c>
      <c r="N201" s="49">
        <v>1</v>
      </c>
      <c r="O201" s="43" t="s">
        <v>1107</v>
      </c>
      <c r="P201" s="7" t="s">
        <v>105</v>
      </c>
      <c r="Q201" s="62">
        <v>42942</v>
      </c>
      <c r="R201" s="59" t="s">
        <v>26</v>
      </c>
      <c r="S201" s="40" t="s">
        <v>154</v>
      </c>
      <c r="T201" s="2" t="s">
        <v>9</v>
      </c>
      <c r="U201" s="2" t="s">
        <v>9</v>
      </c>
      <c r="V201" s="2" t="s">
        <v>9</v>
      </c>
      <c r="W201" s="2" t="s">
        <v>9</v>
      </c>
      <c r="X201" s="2" t="s">
        <v>9</v>
      </c>
      <c r="Y201" s="43" t="s">
        <v>1558</v>
      </c>
    </row>
    <row r="202" spans="1:25" ht="45" x14ac:dyDescent="0.25">
      <c r="A202" s="31" t="s">
        <v>1559</v>
      </c>
      <c r="B202" s="49" t="s">
        <v>1560</v>
      </c>
      <c r="C202" s="2" t="s">
        <v>327</v>
      </c>
      <c r="D202" s="49">
        <v>0</v>
      </c>
      <c r="E202" s="49">
        <v>0</v>
      </c>
      <c r="F202" s="39">
        <v>263.58</v>
      </c>
      <c r="G202" s="39">
        <v>263.58</v>
      </c>
      <c r="H202" s="39">
        <v>311.02</v>
      </c>
      <c r="I202" s="39">
        <v>311.02</v>
      </c>
      <c r="J202" s="81">
        <f t="shared" si="37"/>
        <v>43228.669800000003</v>
      </c>
      <c r="K202" s="46">
        <f t="shared" si="38"/>
        <v>43228.669800000003</v>
      </c>
      <c r="L202" s="12">
        <f t="shared" si="36"/>
        <v>0</v>
      </c>
      <c r="M202" s="7" t="s">
        <v>1106</v>
      </c>
      <c r="N202" s="49">
        <v>1</v>
      </c>
      <c r="O202" s="43" t="s">
        <v>1107</v>
      </c>
      <c r="P202" s="7" t="s">
        <v>105</v>
      </c>
      <c r="Q202" s="62">
        <v>42942</v>
      </c>
      <c r="R202" s="59" t="s">
        <v>26</v>
      </c>
      <c r="S202" s="40" t="s">
        <v>154</v>
      </c>
      <c r="T202" s="2" t="s">
        <v>9</v>
      </c>
      <c r="U202" s="2" t="s">
        <v>9</v>
      </c>
      <c r="V202" s="2" t="s">
        <v>9</v>
      </c>
      <c r="W202" s="2" t="s">
        <v>9</v>
      </c>
      <c r="X202" s="2" t="s">
        <v>9</v>
      </c>
      <c r="Y202" s="43" t="s">
        <v>1561</v>
      </c>
    </row>
    <row r="203" spans="1:25" ht="30" x14ac:dyDescent="0.25">
      <c r="A203" s="31" t="s">
        <v>1486</v>
      </c>
      <c r="B203" s="49" t="s">
        <v>1562</v>
      </c>
      <c r="C203" s="2" t="s">
        <v>327</v>
      </c>
      <c r="D203" s="49">
        <v>0</v>
      </c>
      <c r="E203" s="49">
        <v>0</v>
      </c>
      <c r="F203" s="39">
        <v>171.44</v>
      </c>
      <c r="G203" s="39">
        <v>171.44</v>
      </c>
      <c r="H203" s="39">
        <v>202.3</v>
      </c>
      <c r="I203" s="39">
        <v>202.3</v>
      </c>
      <c r="J203" s="81">
        <f t="shared" si="37"/>
        <v>28117.677000000003</v>
      </c>
      <c r="K203" s="46">
        <f t="shared" si="38"/>
        <v>28117.677000000003</v>
      </c>
      <c r="L203" s="12">
        <f t="shared" si="36"/>
        <v>0</v>
      </c>
      <c r="M203" s="7" t="s">
        <v>1106</v>
      </c>
      <c r="N203" s="49">
        <v>1</v>
      </c>
      <c r="O203" s="43" t="s">
        <v>1107</v>
      </c>
      <c r="P203" s="7" t="s">
        <v>105</v>
      </c>
      <c r="Q203" s="65">
        <v>42947</v>
      </c>
      <c r="R203" s="65" t="s">
        <v>26</v>
      </c>
      <c r="S203" s="31" t="s">
        <v>1364</v>
      </c>
      <c r="T203" s="2" t="s">
        <v>9</v>
      </c>
      <c r="U203" s="2" t="s">
        <v>9</v>
      </c>
      <c r="V203" s="2" t="s">
        <v>9</v>
      </c>
      <c r="W203" s="2" t="s">
        <v>9</v>
      </c>
      <c r="X203" s="2" t="s">
        <v>9</v>
      </c>
      <c r="Y203" s="43" t="s">
        <v>1563</v>
      </c>
    </row>
    <row r="204" spans="1:25" ht="30" x14ac:dyDescent="0.25">
      <c r="A204" s="31" t="s">
        <v>453</v>
      </c>
      <c r="B204" s="49" t="s">
        <v>1564</v>
      </c>
      <c r="C204" s="2" t="s">
        <v>327</v>
      </c>
      <c r="D204" s="49">
        <v>0</v>
      </c>
      <c r="E204" s="49">
        <v>0</v>
      </c>
      <c r="F204" s="39">
        <v>96</v>
      </c>
      <c r="G204" s="39">
        <v>112</v>
      </c>
      <c r="H204" s="39">
        <v>113.28</v>
      </c>
      <c r="I204" s="39">
        <v>143.96</v>
      </c>
      <c r="J204" s="81">
        <f t="shared" si="37"/>
        <v>15744.787200000001</v>
      </c>
      <c r="K204" s="46">
        <f t="shared" si="38"/>
        <v>20009.000400000001</v>
      </c>
      <c r="L204" s="12">
        <f t="shared" si="36"/>
        <v>-4264.2132000000001</v>
      </c>
      <c r="M204" s="7" t="s">
        <v>1110</v>
      </c>
      <c r="N204" s="49">
        <v>1</v>
      </c>
      <c r="O204" s="43" t="s">
        <v>1565</v>
      </c>
      <c r="P204" s="7" t="s">
        <v>1566</v>
      </c>
      <c r="Q204" s="65" t="s">
        <v>26</v>
      </c>
      <c r="R204" s="75">
        <v>42947</v>
      </c>
      <c r="S204" s="40" t="s">
        <v>154</v>
      </c>
      <c r="T204" s="2" t="s">
        <v>9</v>
      </c>
      <c r="U204" s="2" t="s">
        <v>9</v>
      </c>
      <c r="V204" s="2" t="s">
        <v>9</v>
      </c>
      <c r="W204" s="2" t="s">
        <v>9</v>
      </c>
      <c r="X204" s="2" t="s">
        <v>9</v>
      </c>
      <c r="Y204" s="28" t="s">
        <v>1199</v>
      </c>
    </row>
    <row r="205" spans="1:25" ht="30" x14ac:dyDescent="0.25">
      <c r="A205" s="31" t="s">
        <v>453</v>
      </c>
      <c r="B205" s="49" t="s">
        <v>1567</v>
      </c>
      <c r="C205" s="2" t="s">
        <v>327</v>
      </c>
      <c r="D205" s="49">
        <v>0</v>
      </c>
      <c r="E205" s="49">
        <v>0</v>
      </c>
      <c r="F205" s="39">
        <v>117</v>
      </c>
      <c r="G205" s="39">
        <v>103.5</v>
      </c>
      <c r="H205" s="39">
        <v>138.06</v>
      </c>
      <c r="I205" s="39">
        <v>122.13</v>
      </c>
      <c r="J205" s="81">
        <f t="shared" si="37"/>
        <v>19188.959400000003</v>
      </c>
      <c r="K205" s="46">
        <f t="shared" si="38"/>
        <v>16974.848700000002</v>
      </c>
      <c r="L205" s="12">
        <f t="shared" si="36"/>
        <v>2214.1107000000011</v>
      </c>
      <c r="M205" s="7" t="s">
        <v>1110</v>
      </c>
      <c r="N205" s="49">
        <v>1</v>
      </c>
      <c r="O205" s="43" t="s">
        <v>1565</v>
      </c>
      <c r="P205" s="7" t="s">
        <v>1569</v>
      </c>
      <c r="Q205" s="65" t="s">
        <v>26</v>
      </c>
      <c r="R205" s="65">
        <v>42947</v>
      </c>
      <c r="S205" s="31" t="s">
        <v>1364</v>
      </c>
      <c r="T205" s="2" t="s">
        <v>9</v>
      </c>
      <c r="U205" s="2" t="s">
        <v>9</v>
      </c>
      <c r="V205" s="2" t="s">
        <v>9</v>
      </c>
      <c r="W205" s="2" t="s">
        <v>9</v>
      </c>
      <c r="X205" s="2" t="s">
        <v>9</v>
      </c>
      <c r="Y205" s="110" t="s">
        <v>1568</v>
      </c>
    </row>
    <row r="206" spans="1:25" x14ac:dyDescent="0.25">
      <c r="A206" s="31" t="s">
        <v>453</v>
      </c>
      <c r="B206" s="49" t="s">
        <v>1570</v>
      </c>
      <c r="C206" s="31" t="s">
        <v>827</v>
      </c>
      <c r="D206" s="49">
        <v>0</v>
      </c>
      <c r="E206" s="49">
        <v>0</v>
      </c>
      <c r="F206" s="39">
        <v>144</v>
      </c>
      <c r="G206" s="39">
        <v>144</v>
      </c>
      <c r="H206" s="39">
        <v>168.48</v>
      </c>
      <c r="I206" s="39">
        <v>168.48</v>
      </c>
      <c r="J206" s="81">
        <f>H206*198</f>
        <v>33359.040000000001</v>
      </c>
      <c r="K206" s="81">
        <f>I206*198</f>
        <v>33359.040000000001</v>
      </c>
      <c r="L206" s="12">
        <f t="shared" si="36"/>
        <v>0</v>
      </c>
      <c r="M206" s="7" t="s">
        <v>1106</v>
      </c>
      <c r="N206" s="49">
        <v>1</v>
      </c>
      <c r="O206" s="43" t="s">
        <v>284</v>
      </c>
      <c r="P206" s="7" t="s">
        <v>1585</v>
      </c>
      <c r="Q206" s="65" t="s">
        <v>26</v>
      </c>
      <c r="R206" s="65">
        <v>42949</v>
      </c>
      <c r="S206" s="40" t="s">
        <v>154</v>
      </c>
      <c r="T206" s="2" t="s">
        <v>9</v>
      </c>
      <c r="U206" s="2" t="s">
        <v>9</v>
      </c>
      <c r="V206" s="2" t="s">
        <v>9</v>
      </c>
      <c r="W206" s="2" t="s">
        <v>9</v>
      </c>
      <c r="X206" s="2" t="s">
        <v>9</v>
      </c>
      <c r="Y206" s="7" t="s">
        <v>1571</v>
      </c>
    </row>
    <row r="207" spans="1:25" ht="135" x14ac:dyDescent="0.25">
      <c r="A207" s="31" t="s">
        <v>1572</v>
      </c>
      <c r="B207" s="49" t="s">
        <v>1573</v>
      </c>
      <c r="C207" s="2" t="s">
        <v>327</v>
      </c>
      <c r="D207" s="49">
        <v>0</v>
      </c>
      <c r="E207" s="49">
        <v>0</v>
      </c>
      <c r="F207" s="39">
        <v>240.44</v>
      </c>
      <c r="G207" s="39">
        <v>240.44</v>
      </c>
      <c r="H207" s="39">
        <v>283.72000000000003</v>
      </c>
      <c r="I207" s="39">
        <v>283.72000000000003</v>
      </c>
      <c r="J207" s="81">
        <f t="shared" si="37"/>
        <v>39434.242800000007</v>
      </c>
      <c r="K207" s="46">
        <f t="shared" si="38"/>
        <v>39434.242800000007</v>
      </c>
      <c r="L207" s="12">
        <f t="shared" si="36"/>
        <v>0</v>
      </c>
      <c r="M207" s="7" t="s">
        <v>1106</v>
      </c>
      <c r="N207" s="49">
        <v>1</v>
      </c>
      <c r="O207" s="43" t="s">
        <v>1107</v>
      </c>
      <c r="P207" s="7" t="s">
        <v>105</v>
      </c>
      <c r="Q207" s="65">
        <v>42948</v>
      </c>
      <c r="R207" s="64" t="s">
        <v>26</v>
      </c>
      <c r="S207" s="31" t="s">
        <v>1364</v>
      </c>
      <c r="T207" s="2" t="s">
        <v>9</v>
      </c>
      <c r="U207" s="2" t="s">
        <v>9</v>
      </c>
      <c r="V207" s="2" t="s">
        <v>9</v>
      </c>
      <c r="W207" s="2" t="s">
        <v>9</v>
      </c>
      <c r="X207" s="2" t="s">
        <v>9</v>
      </c>
      <c r="Y207" s="7" t="s">
        <v>1574</v>
      </c>
    </row>
    <row r="208" spans="1:25" ht="45" x14ac:dyDescent="0.25">
      <c r="A208" s="31" t="s">
        <v>453</v>
      </c>
      <c r="B208" s="49" t="s">
        <v>1575</v>
      </c>
      <c r="C208" s="2" t="s">
        <v>827</v>
      </c>
      <c r="D208" s="49">
        <v>0</v>
      </c>
      <c r="E208" s="49">
        <v>0</v>
      </c>
      <c r="F208" s="39">
        <v>80</v>
      </c>
      <c r="G208" s="39">
        <v>80</v>
      </c>
      <c r="H208" s="39">
        <v>93.6</v>
      </c>
      <c r="I208" s="39">
        <v>93.6</v>
      </c>
      <c r="J208" s="81">
        <f>H208*198</f>
        <v>18532.8</v>
      </c>
      <c r="K208" s="81">
        <f>I208*198</f>
        <v>18532.8</v>
      </c>
      <c r="L208" s="12">
        <f t="shared" si="36"/>
        <v>0</v>
      </c>
      <c r="M208" s="7" t="s">
        <v>1106</v>
      </c>
      <c r="N208" s="49">
        <v>1</v>
      </c>
      <c r="O208" s="43" t="s">
        <v>1107</v>
      </c>
      <c r="P208" s="7" t="s">
        <v>105</v>
      </c>
      <c r="Q208" s="65">
        <v>42948</v>
      </c>
      <c r="R208" s="64" t="s">
        <v>26</v>
      </c>
      <c r="S208" s="40" t="s">
        <v>154</v>
      </c>
      <c r="T208" s="2" t="s">
        <v>9</v>
      </c>
      <c r="U208" s="2" t="s">
        <v>9</v>
      </c>
      <c r="V208" s="2" t="s">
        <v>9</v>
      </c>
      <c r="W208" s="2" t="s">
        <v>9</v>
      </c>
      <c r="X208" s="2" t="s">
        <v>9</v>
      </c>
      <c r="Y208" s="7" t="s">
        <v>1576</v>
      </c>
    </row>
    <row r="209" spans="1:25" x14ac:dyDescent="0.25">
      <c r="A209" s="31" t="s">
        <v>1577</v>
      </c>
      <c r="B209" s="49" t="s">
        <v>1578</v>
      </c>
      <c r="C209" s="77" t="s">
        <v>327</v>
      </c>
      <c r="D209" s="49">
        <v>0</v>
      </c>
      <c r="E209" s="49">
        <v>0</v>
      </c>
      <c r="F209" s="39">
        <v>192.88</v>
      </c>
      <c r="G209" s="39">
        <v>192.88</v>
      </c>
      <c r="H209" s="39">
        <v>227.6</v>
      </c>
      <c r="I209" s="39">
        <v>227.6</v>
      </c>
      <c r="J209" s="81">
        <f t="shared" si="37"/>
        <v>31634.124</v>
      </c>
      <c r="K209" s="46">
        <f t="shared" si="38"/>
        <v>31634.124</v>
      </c>
      <c r="L209" s="12">
        <f t="shared" si="36"/>
        <v>0</v>
      </c>
      <c r="M209" s="7" t="s">
        <v>1106</v>
      </c>
      <c r="N209" s="49">
        <v>1</v>
      </c>
      <c r="O209" s="43" t="s">
        <v>1107</v>
      </c>
      <c r="P209" s="7" t="s">
        <v>105</v>
      </c>
      <c r="Q209" s="65">
        <v>42948</v>
      </c>
      <c r="R209" s="64" t="s">
        <v>26</v>
      </c>
      <c r="S209" s="40" t="s">
        <v>154</v>
      </c>
      <c r="T209" s="2" t="s">
        <v>9</v>
      </c>
      <c r="U209" s="2" t="s">
        <v>9</v>
      </c>
      <c r="V209" s="2" t="s">
        <v>9</v>
      </c>
      <c r="W209" s="2" t="s">
        <v>9</v>
      </c>
      <c r="X209" s="2" t="s">
        <v>9</v>
      </c>
      <c r="Y209" s="7" t="s">
        <v>1579</v>
      </c>
    </row>
    <row r="210" spans="1:25" x14ac:dyDescent="0.25">
      <c r="A210" s="31" t="s">
        <v>453</v>
      </c>
      <c r="B210" s="49" t="s">
        <v>1580</v>
      </c>
      <c r="C210" s="2" t="s">
        <v>327</v>
      </c>
      <c r="D210" s="49">
        <v>0</v>
      </c>
      <c r="E210" s="49">
        <v>0</v>
      </c>
      <c r="F210" s="39">
        <v>96</v>
      </c>
      <c r="G210" s="39">
        <v>96</v>
      </c>
      <c r="H210" s="39">
        <v>113.28</v>
      </c>
      <c r="I210" s="39">
        <v>113.28</v>
      </c>
      <c r="J210" s="81">
        <f t="shared" si="37"/>
        <v>15744.787200000001</v>
      </c>
      <c r="K210" s="46">
        <f t="shared" si="38"/>
        <v>15744.787200000001</v>
      </c>
      <c r="L210" s="12">
        <f t="shared" si="36"/>
        <v>0</v>
      </c>
      <c r="M210" s="7" t="s">
        <v>1106</v>
      </c>
      <c r="N210" s="49">
        <v>2</v>
      </c>
      <c r="O210" s="43" t="s">
        <v>1107</v>
      </c>
      <c r="P210" s="7" t="s">
        <v>105</v>
      </c>
      <c r="Q210" s="65">
        <v>42948</v>
      </c>
      <c r="R210" s="64" t="s">
        <v>26</v>
      </c>
      <c r="S210" s="40" t="s">
        <v>154</v>
      </c>
      <c r="T210" s="2" t="s">
        <v>9</v>
      </c>
      <c r="U210" s="2" t="s">
        <v>9</v>
      </c>
      <c r="V210" s="2" t="s">
        <v>9</v>
      </c>
      <c r="W210" s="2" t="s">
        <v>9</v>
      </c>
      <c r="X210" s="2" t="s">
        <v>9</v>
      </c>
      <c r="Y210" s="28" t="s">
        <v>1199</v>
      </c>
    </row>
    <row r="211" spans="1:25" x14ac:dyDescent="0.25">
      <c r="A211" s="31" t="s">
        <v>453</v>
      </c>
      <c r="B211" s="49" t="s">
        <v>1581</v>
      </c>
      <c r="C211" s="2" t="s">
        <v>327</v>
      </c>
      <c r="D211" s="49">
        <v>0</v>
      </c>
      <c r="E211" s="49">
        <v>0</v>
      </c>
      <c r="F211" s="39">
        <v>117</v>
      </c>
      <c r="G211" s="39">
        <v>117</v>
      </c>
      <c r="H211" s="39">
        <v>138.06</v>
      </c>
      <c r="I211" s="39">
        <v>138.06</v>
      </c>
      <c r="J211" s="81">
        <f t="shared" si="37"/>
        <v>19188.959400000003</v>
      </c>
      <c r="K211" s="46">
        <f t="shared" ref="K211:K222" si="42">I211*138.99</f>
        <v>19188.959400000003</v>
      </c>
      <c r="L211" s="12">
        <f t="shared" ref="L211:L222" si="43">J211-K211</f>
        <v>0</v>
      </c>
      <c r="M211" s="7" t="s">
        <v>1106</v>
      </c>
      <c r="N211" s="49">
        <v>2</v>
      </c>
      <c r="O211" s="43" t="s">
        <v>1107</v>
      </c>
      <c r="P211" s="7" t="s">
        <v>105</v>
      </c>
      <c r="Q211" s="65">
        <v>42948</v>
      </c>
      <c r="R211" s="64" t="s">
        <v>26</v>
      </c>
      <c r="S211" s="31" t="s">
        <v>1364</v>
      </c>
      <c r="T211" s="2" t="s">
        <v>9</v>
      </c>
      <c r="U211" s="2" t="s">
        <v>9</v>
      </c>
      <c r="V211" s="2" t="s">
        <v>9</v>
      </c>
      <c r="W211" s="2" t="s">
        <v>9</v>
      </c>
      <c r="X211" s="2" t="s">
        <v>9</v>
      </c>
      <c r="Y211" s="110" t="s">
        <v>1568</v>
      </c>
    </row>
    <row r="212" spans="1:25" x14ac:dyDescent="0.25">
      <c r="A212" s="31" t="s">
        <v>1477</v>
      </c>
      <c r="B212" s="49" t="s">
        <v>1582</v>
      </c>
      <c r="C212" s="2" t="s">
        <v>327</v>
      </c>
      <c r="D212" s="49">
        <v>0</v>
      </c>
      <c r="E212" s="49">
        <v>0</v>
      </c>
      <c r="F212" s="39">
        <v>33.04</v>
      </c>
      <c r="G212" s="39">
        <v>33.04</v>
      </c>
      <c r="H212" s="39">
        <v>38.99</v>
      </c>
      <c r="I212" s="39">
        <v>38.99</v>
      </c>
      <c r="J212" s="81">
        <f t="shared" si="37"/>
        <v>5419.2201000000005</v>
      </c>
      <c r="K212" s="46">
        <f t="shared" si="42"/>
        <v>5419.2201000000005</v>
      </c>
      <c r="L212" s="12">
        <f t="shared" si="43"/>
        <v>0</v>
      </c>
      <c r="M212" s="7" t="s">
        <v>1106</v>
      </c>
      <c r="N212" s="49">
        <v>1</v>
      </c>
      <c r="O212" s="43" t="s">
        <v>1107</v>
      </c>
      <c r="P212" s="7" t="s">
        <v>105</v>
      </c>
      <c r="Q212" s="69">
        <v>42949</v>
      </c>
      <c r="R212" s="65" t="s">
        <v>26</v>
      </c>
      <c r="S212" s="40" t="s">
        <v>154</v>
      </c>
      <c r="T212" s="2" t="s">
        <v>9</v>
      </c>
      <c r="U212" s="2" t="s">
        <v>9</v>
      </c>
      <c r="V212" s="2" t="s">
        <v>9</v>
      </c>
      <c r="W212" s="2" t="s">
        <v>9</v>
      </c>
      <c r="X212" s="2" t="s">
        <v>9</v>
      </c>
      <c r="Y212" s="7" t="s">
        <v>1583</v>
      </c>
    </row>
    <row r="213" spans="1:25" x14ac:dyDescent="0.25">
      <c r="A213" s="31" t="s">
        <v>453</v>
      </c>
      <c r="B213" s="49" t="s">
        <v>1584</v>
      </c>
      <c r="C213" s="31" t="s">
        <v>827</v>
      </c>
      <c r="D213" s="49">
        <v>0</v>
      </c>
      <c r="E213" s="49">
        <v>0</v>
      </c>
      <c r="F213" s="39">
        <v>144</v>
      </c>
      <c r="G213" s="39">
        <v>144</v>
      </c>
      <c r="H213" s="39">
        <v>168.48</v>
      </c>
      <c r="I213" s="39">
        <v>168.48</v>
      </c>
      <c r="J213" s="81">
        <f>H213*198</f>
        <v>33359.040000000001</v>
      </c>
      <c r="K213" s="81">
        <f>I213*198</f>
        <v>33359.040000000001</v>
      </c>
      <c r="L213" s="12">
        <f t="shared" si="43"/>
        <v>0</v>
      </c>
      <c r="M213" s="7" t="s">
        <v>1106</v>
      </c>
      <c r="N213" s="49">
        <v>2</v>
      </c>
      <c r="O213" s="43" t="s">
        <v>1107</v>
      </c>
      <c r="P213" s="7" t="s">
        <v>105</v>
      </c>
      <c r="Q213" s="65">
        <v>42949</v>
      </c>
      <c r="R213" s="65" t="s">
        <v>26</v>
      </c>
      <c r="S213" s="40" t="s">
        <v>154</v>
      </c>
      <c r="T213" s="2" t="s">
        <v>9</v>
      </c>
      <c r="U213" s="2" t="s">
        <v>9</v>
      </c>
      <c r="V213" s="2" t="s">
        <v>9</v>
      </c>
      <c r="W213" s="2" t="s">
        <v>9</v>
      </c>
      <c r="X213" s="2" t="s">
        <v>9</v>
      </c>
      <c r="Y213" s="7" t="s">
        <v>1571</v>
      </c>
    </row>
    <row r="214" spans="1:25" x14ac:dyDescent="0.25">
      <c r="A214" s="31" t="s">
        <v>1349</v>
      </c>
      <c r="B214" s="49" t="s">
        <v>1586</v>
      </c>
      <c r="C214" s="2" t="s">
        <v>327</v>
      </c>
      <c r="D214" s="49">
        <v>0</v>
      </c>
      <c r="E214" s="49">
        <v>0</v>
      </c>
      <c r="F214" s="39">
        <v>12</v>
      </c>
      <c r="G214" s="39">
        <v>12</v>
      </c>
      <c r="H214" s="39">
        <v>14.16</v>
      </c>
      <c r="I214" s="39">
        <v>14.16</v>
      </c>
      <c r="J214" s="81">
        <f t="shared" si="37"/>
        <v>1968.0984000000001</v>
      </c>
      <c r="K214" s="46">
        <f t="shared" si="42"/>
        <v>1968.0984000000001</v>
      </c>
      <c r="L214" s="12">
        <f t="shared" si="43"/>
        <v>0</v>
      </c>
      <c r="M214" s="7" t="s">
        <v>1106</v>
      </c>
      <c r="N214" s="49">
        <v>1</v>
      </c>
      <c r="O214" s="43" t="s">
        <v>1107</v>
      </c>
      <c r="P214" s="7" t="s">
        <v>105</v>
      </c>
      <c r="Q214" s="65">
        <v>42949</v>
      </c>
      <c r="R214" s="65" t="s">
        <v>26</v>
      </c>
      <c r="S214" s="40" t="s">
        <v>154</v>
      </c>
      <c r="T214" s="2" t="s">
        <v>9</v>
      </c>
      <c r="U214" s="2" t="s">
        <v>9</v>
      </c>
      <c r="V214" s="2" t="s">
        <v>9</v>
      </c>
      <c r="W214" s="2" t="s">
        <v>9</v>
      </c>
      <c r="X214" s="2" t="s">
        <v>9</v>
      </c>
      <c r="Y214" s="7" t="s">
        <v>1476</v>
      </c>
    </row>
    <row r="215" spans="1:25" ht="45" x14ac:dyDescent="0.25">
      <c r="A215" s="31" t="s">
        <v>1531</v>
      </c>
      <c r="B215" s="49" t="s">
        <v>1587</v>
      </c>
      <c r="C215" s="2" t="s">
        <v>827</v>
      </c>
      <c r="D215" s="49">
        <v>0</v>
      </c>
      <c r="E215" s="49">
        <v>0</v>
      </c>
      <c r="F215" s="39">
        <v>480</v>
      </c>
      <c r="G215" s="39">
        <v>480</v>
      </c>
      <c r="H215" s="39">
        <v>561.6</v>
      </c>
      <c r="I215" s="39">
        <v>561.6</v>
      </c>
      <c r="J215" s="81">
        <f>H215*198</f>
        <v>111196.8</v>
      </c>
      <c r="K215" s="81">
        <f>I215*198</f>
        <v>111196.8</v>
      </c>
      <c r="L215" s="12">
        <f t="shared" si="43"/>
        <v>0</v>
      </c>
      <c r="M215" s="7" t="s">
        <v>1106</v>
      </c>
      <c r="N215" s="49">
        <v>1</v>
      </c>
      <c r="O215" s="43" t="s">
        <v>1107</v>
      </c>
      <c r="P215" s="7" t="s">
        <v>105</v>
      </c>
      <c r="Q215" s="65">
        <v>42949</v>
      </c>
      <c r="R215" s="65" t="s">
        <v>26</v>
      </c>
      <c r="S215" s="40" t="s">
        <v>154</v>
      </c>
      <c r="T215" s="2" t="s">
        <v>9</v>
      </c>
      <c r="U215" s="2" t="s">
        <v>9</v>
      </c>
      <c r="V215" s="2" t="s">
        <v>9</v>
      </c>
      <c r="W215" s="2" t="s">
        <v>9</v>
      </c>
      <c r="X215" s="2" t="s">
        <v>9</v>
      </c>
      <c r="Y215" s="7" t="s">
        <v>1588</v>
      </c>
    </row>
    <row r="216" spans="1:25" x14ac:dyDescent="0.25">
      <c r="A216" s="31" t="s">
        <v>1589</v>
      </c>
      <c r="B216" s="49" t="s">
        <v>1590</v>
      </c>
      <c r="C216" s="31" t="s">
        <v>327</v>
      </c>
      <c r="D216" s="79">
        <v>0</v>
      </c>
      <c r="E216" s="59">
        <v>0</v>
      </c>
      <c r="F216" s="80">
        <v>66.44</v>
      </c>
      <c r="G216" s="80">
        <v>66.44</v>
      </c>
      <c r="H216" s="80">
        <v>78.400000000000006</v>
      </c>
      <c r="I216" s="80">
        <v>78.400000000000006</v>
      </c>
      <c r="J216" s="81">
        <f t="shared" si="37"/>
        <v>10896.816000000001</v>
      </c>
      <c r="K216" s="46">
        <f t="shared" si="42"/>
        <v>10896.816000000001</v>
      </c>
      <c r="L216" s="12">
        <f t="shared" si="43"/>
        <v>0</v>
      </c>
      <c r="M216" s="61" t="s">
        <v>1106</v>
      </c>
      <c r="N216" s="49">
        <v>1</v>
      </c>
      <c r="O216" s="43" t="s">
        <v>1107</v>
      </c>
      <c r="P216" s="7" t="s">
        <v>105</v>
      </c>
      <c r="Q216" s="66">
        <v>42950</v>
      </c>
      <c r="R216" s="66" t="s">
        <v>26</v>
      </c>
      <c r="S216" s="31" t="s">
        <v>1364</v>
      </c>
      <c r="T216" s="2" t="s">
        <v>9</v>
      </c>
      <c r="U216" s="2" t="s">
        <v>9</v>
      </c>
      <c r="V216" s="2" t="s">
        <v>9</v>
      </c>
      <c r="W216" s="2" t="s">
        <v>9</v>
      </c>
      <c r="X216" s="2" t="s">
        <v>9</v>
      </c>
      <c r="Y216" s="42" t="s">
        <v>1591</v>
      </c>
    </row>
    <row r="217" spans="1:25" x14ac:dyDescent="0.25">
      <c r="A217" s="31" t="s">
        <v>1592</v>
      </c>
      <c r="B217" s="49" t="s">
        <v>1593</v>
      </c>
      <c r="C217" s="31" t="s">
        <v>327</v>
      </c>
      <c r="D217" s="49">
        <v>0</v>
      </c>
      <c r="E217" s="49">
        <v>0</v>
      </c>
      <c r="F217" s="39">
        <v>551</v>
      </c>
      <c r="G217" s="39">
        <v>551</v>
      </c>
      <c r="H217" s="39">
        <v>650.17999999999995</v>
      </c>
      <c r="I217" s="39">
        <v>650.17999999999995</v>
      </c>
      <c r="J217" s="81">
        <f t="shared" si="37"/>
        <v>90368.518200000006</v>
      </c>
      <c r="K217" s="46">
        <f t="shared" si="42"/>
        <v>90368.518200000006</v>
      </c>
      <c r="L217" s="12">
        <f t="shared" si="43"/>
        <v>0</v>
      </c>
      <c r="M217" s="43" t="s">
        <v>1106</v>
      </c>
      <c r="N217" s="49">
        <v>1</v>
      </c>
      <c r="O217" s="43" t="s">
        <v>1107</v>
      </c>
      <c r="P217" s="7" t="s">
        <v>105</v>
      </c>
      <c r="Q217" s="66">
        <v>42951</v>
      </c>
      <c r="R217" s="66" t="s">
        <v>26</v>
      </c>
      <c r="S217" s="31" t="s">
        <v>1364</v>
      </c>
      <c r="T217" s="2" t="s">
        <v>9</v>
      </c>
      <c r="U217" s="2" t="s">
        <v>9</v>
      </c>
      <c r="V217" s="2" t="s">
        <v>9</v>
      </c>
      <c r="W217" s="2" t="s">
        <v>9</v>
      </c>
      <c r="X217" s="2" t="s">
        <v>9</v>
      </c>
      <c r="Y217" s="7" t="s">
        <v>1594</v>
      </c>
    </row>
    <row r="218" spans="1:25" ht="30" x14ac:dyDescent="0.25">
      <c r="A218" s="31" t="s">
        <v>1349</v>
      </c>
      <c r="B218" s="49" t="s">
        <v>1595</v>
      </c>
      <c r="C218" s="2" t="s">
        <v>484</v>
      </c>
      <c r="D218" s="31" t="s">
        <v>26</v>
      </c>
      <c r="E218" s="31" t="s">
        <v>26</v>
      </c>
      <c r="F218" s="31" t="s">
        <v>26</v>
      </c>
      <c r="G218" s="31" t="s">
        <v>26</v>
      </c>
      <c r="H218" s="31" t="s">
        <v>26</v>
      </c>
      <c r="I218" s="31" t="s">
        <v>26</v>
      </c>
      <c r="J218" s="31" t="s">
        <v>26</v>
      </c>
      <c r="K218" s="31" t="s">
        <v>26</v>
      </c>
      <c r="L218" s="31" t="s">
        <v>26</v>
      </c>
      <c r="M218" s="7" t="s">
        <v>1110</v>
      </c>
      <c r="N218" s="31" t="s">
        <v>26</v>
      </c>
      <c r="O218" s="31" t="s">
        <v>26</v>
      </c>
      <c r="P218" s="61" t="s">
        <v>1521</v>
      </c>
      <c r="Q218" s="65" t="s">
        <v>26</v>
      </c>
      <c r="R218" s="69">
        <v>42950</v>
      </c>
      <c r="S218" s="68" t="s">
        <v>26</v>
      </c>
      <c r="T218" s="68" t="s">
        <v>26</v>
      </c>
      <c r="U218" s="68" t="s">
        <v>26</v>
      </c>
      <c r="V218" s="68" t="s">
        <v>26</v>
      </c>
      <c r="W218" s="68" t="s">
        <v>26</v>
      </c>
      <c r="X218" s="68" t="s">
        <v>26</v>
      </c>
      <c r="Y218" s="43" t="s">
        <v>1171</v>
      </c>
    </row>
    <row r="219" spans="1:25" ht="30" x14ac:dyDescent="0.25">
      <c r="A219" s="31" t="s">
        <v>1463</v>
      </c>
      <c r="B219" s="49" t="s">
        <v>1596</v>
      </c>
      <c r="C219" s="31" t="s">
        <v>327</v>
      </c>
      <c r="D219" s="42">
        <v>51</v>
      </c>
      <c r="E219">
        <v>52</v>
      </c>
      <c r="F219" s="39">
        <v>43.26</v>
      </c>
      <c r="G219" s="39">
        <v>43.26</v>
      </c>
      <c r="H219" s="39">
        <v>1224.8</v>
      </c>
      <c r="I219" s="39">
        <v>1247.83</v>
      </c>
      <c r="J219" s="81">
        <f t="shared" si="37"/>
        <v>170234.95200000002</v>
      </c>
      <c r="K219" s="46">
        <f t="shared" si="42"/>
        <v>173435.89170000001</v>
      </c>
      <c r="L219" s="12">
        <f t="shared" si="43"/>
        <v>-3200.9396999999881</v>
      </c>
      <c r="M219" s="43" t="s">
        <v>1110</v>
      </c>
      <c r="N219" s="49">
        <v>1</v>
      </c>
      <c r="O219" s="58" t="s">
        <v>372</v>
      </c>
      <c r="P219" s="7" t="s">
        <v>1602</v>
      </c>
      <c r="Q219" s="66" t="s">
        <v>26</v>
      </c>
      <c r="R219" s="66">
        <v>42961</v>
      </c>
      <c r="S219" s="74" t="s">
        <v>170</v>
      </c>
      <c r="Y219" s="7" t="s">
        <v>1603</v>
      </c>
    </row>
    <row r="220" spans="1:25" x14ac:dyDescent="0.25">
      <c r="A220" s="31" t="s">
        <v>1349</v>
      </c>
      <c r="B220" s="49" t="s">
        <v>1598</v>
      </c>
      <c r="C220" s="31" t="s">
        <v>327</v>
      </c>
      <c r="D220">
        <v>0</v>
      </c>
      <c r="E220">
        <v>0</v>
      </c>
      <c r="F220" s="39">
        <v>40</v>
      </c>
      <c r="G220" s="39">
        <v>40</v>
      </c>
      <c r="H220" s="39">
        <v>47.2</v>
      </c>
      <c r="I220" s="39">
        <v>47.2</v>
      </c>
      <c r="J220" s="81">
        <f t="shared" si="37"/>
        <v>6560.3280000000004</v>
      </c>
      <c r="K220" s="46">
        <f t="shared" si="42"/>
        <v>6560.3280000000004</v>
      </c>
      <c r="L220" s="12">
        <f t="shared" si="43"/>
        <v>0</v>
      </c>
      <c r="M220" s="7" t="s">
        <v>1106</v>
      </c>
      <c r="N220" s="49">
        <v>1</v>
      </c>
      <c r="O220" s="43" t="s">
        <v>1107</v>
      </c>
      <c r="P220" s="7" t="s">
        <v>105</v>
      </c>
      <c r="Q220" s="66">
        <v>42951</v>
      </c>
      <c r="R220" s="66" t="s">
        <v>26</v>
      </c>
      <c r="S220" s="40" t="s">
        <v>154</v>
      </c>
      <c r="T220" s="2" t="s">
        <v>9</v>
      </c>
      <c r="U220" s="2" t="s">
        <v>9</v>
      </c>
      <c r="V220" s="2" t="s">
        <v>9</v>
      </c>
      <c r="W220" s="2" t="s">
        <v>9</v>
      </c>
      <c r="X220" s="2" t="s">
        <v>9</v>
      </c>
      <c r="Y220" s="28" t="s">
        <v>1199</v>
      </c>
    </row>
    <row r="221" spans="1:25" x14ac:dyDescent="0.25">
      <c r="A221" s="31" t="s">
        <v>1263</v>
      </c>
      <c r="B221" s="49" t="s">
        <v>1599</v>
      </c>
      <c r="C221" s="31" t="s">
        <v>327</v>
      </c>
      <c r="D221">
        <v>0</v>
      </c>
      <c r="E221">
        <v>0</v>
      </c>
      <c r="F221" s="39">
        <v>109</v>
      </c>
      <c r="G221" s="39">
        <v>109</v>
      </c>
      <c r="H221" s="39">
        <v>128.62</v>
      </c>
      <c r="I221" s="39">
        <v>128.62</v>
      </c>
      <c r="J221" s="81">
        <f t="shared" si="37"/>
        <v>17876.893800000002</v>
      </c>
      <c r="K221" s="46">
        <f t="shared" si="42"/>
        <v>17876.893800000002</v>
      </c>
      <c r="L221" s="12">
        <f t="shared" si="43"/>
        <v>0</v>
      </c>
      <c r="M221" s="7" t="s">
        <v>1106</v>
      </c>
      <c r="N221" s="49">
        <v>1</v>
      </c>
      <c r="O221" s="43" t="s">
        <v>1107</v>
      </c>
      <c r="P221" s="7" t="s">
        <v>105</v>
      </c>
      <c r="Q221" s="65">
        <v>42955</v>
      </c>
      <c r="R221" s="75" t="s">
        <v>26</v>
      </c>
      <c r="S221" s="49" t="s">
        <v>1364</v>
      </c>
      <c r="T221" s="2" t="s">
        <v>9</v>
      </c>
      <c r="U221" s="2" t="s">
        <v>9</v>
      </c>
      <c r="V221" s="2" t="s">
        <v>9</v>
      </c>
      <c r="W221" s="2" t="s">
        <v>9</v>
      </c>
      <c r="X221" s="2" t="s">
        <v>9</v>
      </c>
      <c r="Y221" s="43" t="s">
        <v>1600</v>
      </c>
    </row>
    <row r="222" spans="1:25" x14ac:dyDescent="0.25">
      <c r="A222" s="31" t="s">
        <v>1463</v>
      </c>
      <c r="B222" s="49" t="s">
        <v>1597</v>
      </c>
      <c r="C222" s="31" t="s">
        <v>327</v>
      </c>
      <c r="D222">
        <v>0</v>
      </c>
      <c r="E222">
        <v>0</v>
      </c>
      <c r="F222" s="39">
        <v>320</v>
      </c>
      <c r="G222" s="39">
        <v>320</v>
      </c>
      <c r="H222" s="39">
        <v>377.6</v>
      </c>
      <c r="I222" s="39">
        <v>377.6</v>
      </c>
      <c r="J222" s="81">
        <f t="shared" si="37"/>
        <v>52482.624000000003</v>
      </c>
      <c r="K222" s="46">
        <f t="shared" si="42"/>
        <v>52482.624000000003</v>
      </c>
      <c r="L222" s="12">
        <f t="shared" si="43"/>
        <v>0</v>
      </c>
      <c r="M222" s="7" t="s">
        <v>1106</v>
      </c>
      <c r="N222" s="49">
        <v>1</v>
      </c>
      <c r="O222" s="43" t="s">
        <v>1107</v>
      </c>
      <c r="P222" s="7" t="s">
        <v>105</v>
      </c>
      <c r="Q222" s="65">
        <v>42955</v>
      </c>
      <c r="R222" s="75" t="s">
        <v>26</v>
      </c>
      <c r="S222" s="40" t="s">
        <v>154</v>
      </c>
      <c r="T222" s="2" t="s">
        <v>9</v>
      </c>
      <c r="U222" s="2" t="s">
        <v>9</v>
      </c>
      <c r="V222" s="2" t="s">
        <v>9</v>
      </c>
      <c r="W222" s="2" t="s">
        <v>9</v>
      </c>
      <c r="X222" s="2" t="s">
        <v>9</v>
      </c>
      <c r="Y222" s="43" t="s">
        <v>1601</v>
      </c>
    </row>
    <row r="223" spans="1:25" x14ac:dyDescent="0.25">
      <c r="A223" s="31" t="s">
        <v>1592</v>
      </c>
      <c r="B223" s="49" t="s">
        <v>1593</v>
      </c>
      <c r="C223" s="31" t="s">
        <v>327</v>
      </c>
      <c r="D223" s="49">
        <v>0</v>
      </c>
      <c r="E223" s="49">
        <v>0</v>
      </c>
      <c r="F223" s="39">
        <v>551</v>
      </c>
      <c r="G223" s="39">
        <v>551</v>
      </c>
      <c r="H223" s="39">
        <v>650.17999999999995</v>
      </c>
      <c r="I223" s="39">
        <v>650.17999999999995</v>
      </c>
      <c r="J223" s="81">
        <f t="shared" ref="J223" si="44">H223*198</f>
        <v>128735.63999999998</v>
      </c>
      <c r="K223" s="81">
        <f t="shared" ref="K223:K224" si="45">I223*198</f>
        <v>128735.63999999998</v>
      </c>
      <c r="L223" s="12">
        <f t="shared" ref="L223:L277" si="46">J223-K223</f>
        <v>0</v>
      </c>
    </row>
    <row r="224" spans="1:25" x14ac:dyDescent="0.25">
      <c r="A224" s="31" t="s">
        <v>929</v>
      </c>
      <c r="B224" s="49" t="s">
        <v>1604</v>
      </c>
      <c r="C224" s="31" t="s">
        <v>827</v>
      </c>
      <c r="D224" s="49">
        <v>0</v>
      </c>
      <c r="E224" s="49">
        <v>0</v>
      </c>
      <c r="F224" s="39">
        <v>16</v>
      </c>
      <c r="G224" s="39">
        <v>16</v>
      </c>
      <c r="H224" s="39">
        <v>18.72</v>
      </c>
      <c r="I224" s="39">
        <v>18.72</v>
      </c>
      <c r="J224" s="81">
        <f>H224*198</f>
        <v>3706.56</v>
      </c>
      <c r="K224" s="81">
        <f t="shared" si="45"/>
        <v>3706.56</v>
      </c>
      <c r="L224" s="12">
        <f t="shared" si="46"/>
        <v>0</v>
      </c>
      <c r="M224" s="7" t="s">
        <v>1106</v>
      </c>
      <c r="N224">
        <v>1</v>
      </c>
      <c r="O224" s="43" t="s">
        <v>1107</v>
      </c>
      <c r="P224" s="7" t="s">
        <v>105</v>
      </c>
      <c r="Q224" s="73">
        <v>42962</v>
      </c>
      <c r="R224" s="75" t="s">
        <v>26</v>
      </c>
      <c r="S224" s="40" t="s">
        <v>154</v>
      </c>
      <c r="T224" s="2" t="s">
        <v>9</v>
      </c>
      <c r="U224" s="2" t="s">
        <v>9</v>
      </c>
      <c r="V224" s="2" t="s">
        <v>9</v>
      </c>
      <c r="W224" s="2" t="s">
        <v>9</v>
      </c>
      <c r="X224" s="2" t="s">
        <v>9</v>
      </c>
      <c r="Y224" s="43" t="s">
        <v>1605</v>
      </c>
    </row>
    <row r="225" spans="1:25" x14ac:dyDescent="0.25">
      <c r="A225" s="31" t="s">
        <v>1463</v>
      </c>
      <c r="B225" s="49" t="s">
        <v>1606</v>
      </c>
      <c r="C225" s="31" t="s">
        <v>827</v>
      </c>
      <c r="D225" s="49">
        <v>0</v>
      </c>
      <c r="E225" s="49">
        <v>0</v>
      </c>
      <c r="F225" s="39">
        <v>48</v>
      </c>
      <c r="G225" s="39">
        <v>48</v>
      </c>
      <c r="H225" s="39">
        <v>56.16</v>
      </c>
      <c r="I225" s="39">
        <v>56.16</v>
      </c>
      <c r="J225" s="81">
        <f>H225*205.45</f>
        <v>11538.071999999998</v>
      </c>
      <c r="K225" s="81">
        <f>I225*205.45</f>
        <v>11538.071999999998</v>
      </c>
      <c r="L225" s="12">
        <f t="shared" si="46"/>
        <v>0</v>
      </c>
      <c r="M225" s="7" t="s">
        <v>1106</v>
      </c>
      <c r="N225">
        <v>1</v>
      </c>
      <c r="O225" s="43" t="s">
        <v>1107</v>
      </c>
      <c r="P225" s="7" t="s">
        <v>105</v>
      </c>
      <c r="Q225" s="73">
        <v>42962</v>
      </c>
      <c r="R225" s="75" t="s">
        <v>26</v>
      </c>
      <c r="S225" s="40" t="s">
        <v>154</v>
      </c>
      <c r="T225" s="2" t="s">
        <v>9</v>
      </c>
      <c r="U225" s="2" t="s">
        <v>9</v>
      </c>
      <c r="V225" s="2" t="s">
        <v>9</v>
      </c>
      <c r="W225" s="2" t="s">
        <v>9</v>
      </c>
      <c r="X225" s="2" t="s">
        <v>9</v>
      </c>
      <c r="Y225" s="43" t="s">
        <v>1607</v>
      </c>
    </row>
    <row r="226" spans="1:25" ht="30" x14ac:dyDescent="0.25">
      <c r="A226" s="31" t="s">
        <v>1463</v>
      </c>
      <c r="B226" s="49" t="s">
        <v>1608</v>
      </c>
      <c r="C226" s="31" t="s">
        <v>327</v>
      </c>
      <c r="D226" s="49">
        <v>52</v>
      </c>
      <c r="E226" s="49">
        <v>52</v>
      </c>
      <c r="F226" s="39">
        <v>111.58</v>
      </c>
      <c r="G226" s="39">
        <v>111.58</v>
      </c>
      <c r="H226" s="39">
        <v>1328.44</v>
      </c>
      <c r="I226" s="39">
        <v>1328.44</v>
      </c>
      <c r="J226" s="81">
        <f t="shared" ref="J226:K228" si="47">H226*138.99</f>
        <v>184639.87560000003</v>
      </c>
      <c r="K226" s="81">
        <f t="shared" si="47"/>
        <v>184639.87560000003</v>
      </c>
      <c r="L226" s="12">
        <f t="shared" si="46"/>
        <v>0</v>
      </c>
      <c r="M226" s="7" t="s">
        <v>1106</v>
      </c>
      <c r="N226">
        <v>2</v>
      </c>
      <c r="O226" s="43" t="s">
        <v>1107</v>
      </c>
      <c r="P226" s="7" t="s">
        <v>105</v>
      </c>
      <c r="Q226" s="73">
        <v>42962</v>
      </c>
      <c r="R226" s="75" t="s">
        <v>26</v>
      </c>
      <c r="S226" s="74" t="s">
        <v>170</v>
      </c>
      <c r="Y226" s="7" t="s">
        <v>1603</v>
      </c>
    </row>
    <row r="227" spans="1:25" ht="409.5" x14ac:dyDescent="0.25">
      <c r="A227" s="31" t="s">
        <v>1609</v>
      </c>
      <c r="B227" s="49" t="s">
        <v>1610</v>
      </c>
      <c r="C227" s="31" t="s">
        <v>327</v>
      </c>
      <c r="D227" s="49">
        <v>5</v>
      </c>
      <c r="E227" s="49">
        <v>5</v>
      </c>
      <c r="F227" s="39">
        <v>377.84</v>
      </c>
      <c r="G227" s="39">
        <v>377.84</v>
      </c>
      <c r="H227" s="39">
        <v>560.91999999999996</v>
      </c>
      <c r="I227" s="39">
        <v>560.91999999999996</v>
      </c>
      <c r="J227" s="81">
        <f t="shared" si="47"/>
        <v>77962.270799999998</v>
      </c>
      <c r="K227" s="81">
        <f t="shared" si="47"/>
        <v>77962.270799999998</v>
      </c>
      <c r="L227" s="12">
        <f t="shared" si="46"/>
        <v>0</v>
      </c>
      <c r="M227" s="7" t="s">
        <v>1106</v>
      </c>
      <c r="N227">
        <v>1</v>
      </c>
      <c r="O227" s="43" t="s">
        <v>1107</v>
      </c>
      <c r="P227" s="7" t="s">
        <v>105</v>
      </c>
      <c r="Q227" s="73">
        <v>42962</v>
      </c>
      <c r="R227" s="75" t="s">
        <v>26</v>
      </c>
      <c r="S227" s="49" t="s">
        <v>1611</v>
      </c>
      <c r="T227" t="s">
        <v>270</v>
      </c>
      <c r="U227" t="s">
        <v>231</v>
      </c>
      <c r="V227">
        <v>5</v>
      </c>
      <c r="W227" t="s">
        <v>1612</v>
      </c>
      <c r="X227" s="7" t="s">
        <v>1613</v>
      </c>
      <c r="Y227" s="43" t="s">
        <v>1614</v>
      </c>
    </row>
    <row r="228" spans="1:25" ht="165" x14ac:dyDescent="0.25">
      <c r="A228" s="31" t="s">
        <v>1615</v>
      </c>
      <c r="B228" s="49" t="s">
        <v>1616</v>
      </c>
      <c r="C228" s="31" t="s">
        <v>327</v>
      </c>
      <c r="D228" s="49">
        <v>4</v>
      </c>
      <c r="E228" s="49">
        <v>4</v>
      </c>
      <c r="F228" s="39">
        <v>425.51</v>
      </c>
      <c r="G228" s="39">
        <v>425.51</v>
      </c>
      <c r="H228" s="39">
        <v>594.16999999999996</v>
      </c>
      <c r="I228" s="39">
        <v>594.16999999999996</v>
      </c>
      <c r="J228" s="81">
        <f t="shared" si="47"/>
        <v>82583.688299999994</v>
      </c>
      <c r="K228" s="81">
        <f t="shared" si="47"/>
        <v>82583.688299999994</v>
      </c>
      <c r="L228" s="12">
        <f t="shared" si="46"/>
        <v>0</v>
      </c>
      <c r="M228" s="7" t="s">
        <v>1106</v>
      </c>
      <c r="N228">
        <v>1</v>
      </c>
      <c r="O228" s="43" t="s">
        <v>1107</v>
      </c>
      <c r="P228" s="7" t="s">
        <v>105</v>
      </c>
      <c r="Q228" s="73">
        <v>42963</v>
      </c>
      <c r="R228" s="75" t="s">
        <v>26</v>
      </c>
      <c r="S228" s="43" t="s">
        <v>1617</v>
      </c>
      <c r="T228" s="43" t="s">
        <v>270</v>
      </c>
      <c r="U228" s="43" t="s">
        <v>231</v>
      </c>
      <c r="V228">
        <v>4</v>
      </c>
      <c r="W228" s="43" t="s">
        <v>1618</v>
      </c>
      <c r="X228" s="7" t="s">
        <v>1619</v>
      </c>
      <c r="Y228" s="43" t="s">
        <v>1620</v>
      </c>
    </row>
    <row r="229" spans="1:25" x14ac:dyDescent="0.25">
      <c r="A229" s="31" t="s">
        <v>1137</v>
      </c>
      <c r="B229" s="49" t="s">
        <v>1621</v>
      </c>
      <c r="C229" s="31" t="s">
        <v>327</v>
      </c>
      <c r="D229" s="49">
        <v>0</v>
      </c>
      <c r="E229" s="49">
        <v>0</v>
      </c>
      <c r="F229" s="39">
        <v>848</v>
      </c>
      <c r="G229" s="39">
        <v>848</v>
      </c>
      <c r="H229" s="39">
        <v>1000.64</v>
      </c>
      <c r="I229" s="39">
        <v>1000.64</v>
      </c>
      <c r="J229" s="81">
        <f t="shared" ref="J229:K244" si="48">H229*138.99</f>
        <v>139078.95360000001</v>
      </c>
      <c r="K229" s="81">
        <f t="shared" si="48"/>
        <v>139078.95360000001</v>
      </c>
      <c r="L229" s="12">
        <f t="shared" si="46"/>
        <v>0</v>
      </c>
      <c r="M229" s="7" t="s">
        <v>1106</v>
      </c>
      <c r="N229">
        <v>1</v>
      </c>
      <c r="O229" s="43" t="s">
        <v>1107</v>
      </c>
      <c r="P229" s="7" t="s">
        <v>105</v>
      </c>
      <c r="Q229" s="73">
        <v>42964</v>
      </c>
      <c r="R229" s="75" t="s">
        <v>26</v>
      </c>
      <c r="S229" s="49" t="s">
        <v>154</v>
      </c>
      <c r="T229" s="2" t="s">
        <v>9</v>
      </c>
      <c r="U229" s="2" t="s">
        <v>9</v>
      </c>
      <c r="V229" s="2" t="s">
        <v>9</v>
      </c>
      <c r="W229" s="2" t="s">
        <v>9</v>
      </c>
      <c r="X229" s="2" t="s">
        <v>9</v>
      </c>
      <c r="Y229" s="43" t="s">
        <v>1622</v>
      </c>
    </row>
    <row r="230" spans="1:25" ht="375" x14ac:dyDescent="0.25">
      <c r="A230" s="31" t="s">
        <v>1623</v>
      </c>
      <c r="B230" s="49" t="s">
        <v>1624</v>
      </c>
      <c r="C230" s="31" t="s">
        <v>327</v>
      </c>
      <c r="D230" s="49">
        <v>7</v>
      </c>
      <c r="E230" s="49">
        <v>7</v>
      </c>
      <c r="F230" s="39">
        <v>16</v>
      </c>
      <c r="G230" s="39">
        <v>16</v>
      </c>
      <c r="H230" s="39">
        <v>179.97</v>
      </c>
      <c r="I230" s="39">
        <v>179.97</v>
      </c>
      <c r="J230" s="81">
        <f t="shared" si="48"/>
        <v>25014.030300000002</v>
      </c>
      <c r="K230" s="81">
        <f t="shared" si="48"/>
        <v>25014.030300000002</v>
      </c>
      <c r="L230" s="12">
        <f t="shared" si="46"/>
        <v>0</v>
      </c>
      <c r="M230" s="7" t="s">
        <v>1106</v>
      </c>
      <c r="N230">
        <v>1</v>
      </c>
      <c r="O230" s="43" t="s">
        <v>1107</v>
      </c>
      <c r="P230" s="7" t="s">
        <v>105</v>
      </c>
      <c r="Q230" s="73">
        <v>42964</v>
      </c>
      <c r="R230" s="75" t="s">
        <v>26</v>
      </c>
      <c r="S230" s="49" t="s">
        <v>1625</v>
      </c>
      <c r="T230" s="49" t="s">
        <v>270</v>
      </c>
      <c r="U230" s="49" t="s">
        <v>231</v>
      </c>
      <c r="V230">
        <v>7</v>
      </c>
      <c r="W230" s="7" t="s">
        <v>1626</v>
      </c>
      <c r="X230" s="7" t="s">
        <v>1627</v>
      </c>
      <c r="Y230" s="43" t="s">
        <v>1628</v>
      </c>
    </row>
    <row r="231" spans="1:25" x14ac:dyDescent="0.25">
      <c r="A231" s="31" t="s">
        <v>1629</v>
      </c>
      <c r="B231" s="49" t="s">
        <v>1630</v>
      </c>
      <c r="C231" s="31" t="s">
        <v>327</v>
      </c>
      <c r="D231" s="49">
        <v>0</v>
      </c>
      <c r="E231" s="49">
        <v>0</v>
      </c>
      <c r="F231" s="39">
        <v>94.4</v>
      </c>
      <c r="G231" s="39">
        <v>94.4</v>
      </c>
      <c r="H231" s="39">
        <v>111.39</v>
      </c>
      <c r="I231" s="39">
        <v>111.39</v>
      </c>
      <c r="J231" s="54">
        <f t="shared" si="48"/>
        <v>15482.096100000001</v>
      </c>
      <c r="K231" s="54">
        <f t="shared" si="48"/>
        <v>15482.096100000001</v>
      </c>
      <c r="L231" s="12">
        <f t="shared" si="46"/>
        <v>0</v>
      </c>
      <c r="M231" s="7" t="s">
        <v>1106</v>
      </c>
      <c r="N231">
        <v>1</v>
      </c>
      <c r="O231" s="43" t="s">
        <v>1107</v>
      </c>
      <c r="P231" s="7" t="s">
        <v>105</v>
      </c>
      <c r="Q231" s="73">
        <v>42990</v>
      </c>
      <c r="R231" s="75" t="s">
        <v>26</v>
      </c>
      <c r="S231" s="49" t="s">
        <v>154</v>
      </c>
      <c r="T231" s="2" t="s">
        <v>9</v>
      </c>
      <c r="U231" s="2" t="s">
        <v>9</v>
      </c>
      <c r="V231" s="2" t="s">
        <v>9</v>
      </c>
      <c r="W231" s="2" t="s">
        <v>9</v>
      </c>
      <c r="X231" s="2" t="s">
        <v>9</v>
      </c>
      <c r="Y231" s="43" t="s">
        <v>1631</v>
      </c>
    </row>
    <row r="232" spans="1:25" ht="45" x14ac:dyDescent="0.25">
      <c r="A232" s="31" t="s">
        <v>1632</v>
      </c>
      <c r="B232" s="49" t="s">
        <v>1633</v>
      </c>
      <c r="C232" s="31" t="s">
        <v>327</v>
      </c>
      <c r="D232" s="49">
        <v>42</v>
      </c>
      <c r="E232" s="49">
        <v>14</v>
      </c>
      <c r="F232" s="39">
        <v>40</v>
      </c>
      <c r="G232" s="39">
        <v>587</v>
      </c>
      <c r="H232" s="39">
        <v>1013.81</v>
      </c>
      <c r="I232" s="39">
        <v>1014.87</v>
      </c>
      <c r="J232" s="54">
        <f t="shared" si="48"/>
        <v>140909.45190000001</v>
      </c>
      <c r="K232" s="54">
        <f t="shared" si="48"/>
        <v>141056.7813</v>
      </c>
      <c r="L232" s="12">
        <f t="shared" si="46"/>
        <v>-147.3293999999878</v>
      </c>
      <c r="M232" s="7" t="s">
        <v>1110</v>
      </c>
      <c r="N232">
        <v>1</v>
      </c>
      <c r="O232" s="43" t="s">
        <v>372</v>
      </c>
      <c r="P232" s="7" t="s">
        <v>1641</v>
      </c>
      <c r="Q232" s="43" t="s">
        <v>26</v>
      </c>
      <c r="R232" s="73">
        <v>42992</v>
      </c>
      <c r="S232" s="50" t="s">
        <v>170</v>
      </c>
      <c r="Y232" s="43" t="s">
        <v>1642</v>
      </c>
    </row>
    <row r="233" spans="1:25" x14ac:dyDescent="0.25">
      <c r="A233" s="31" t="s">
        <v>1634</v>
      </c>
      <c r="B233" s="49" t="s">
        <v>1635</v>
      </c>
      <c r="C233" s="31" t="s">
        <v>327</v>
      </c>
      <c r="D233" s="49">
        <v>0</v>
      </c>
      <c r="E233">
        <v>0</v>
      </c>
      <c r="F233" s="39">
        <v>488</v>
      </c>
      <c r="G233" s="39">
        <v>488</v>
      </c>
      <c r="H233" s="39">
        <v>575.84</v>
      </c>
      <c r="I233" s="39">
        <v>575.84</v>
      </c>
      <c r="J233" s="54">
        <f t="shared" si="48"/>
        <v>80036.001600000003</v>
      </c>
      <c r="K233" s="54">
        <f t="shared" si="48"/>
        <v>80036.001600000003</v>
      </c>
      <c r="L233" s="12">
        <f t="shared" si="46"/>
        <v>0</v>
      </c>
      <c r="M233" s="7" t="s">
        <v>1106</v>
      </c>
      <c r="N233">
        <v>1</v>
      </c>
      <c r="O233" s="43" t="s">
        <v>1107</v>
      </c>
      <c r="P233" s="7" t="s">
        <v>105</v>
      </c>
      <c r="Q233" s="73">
        <v>42991</v>
      </c>
      <c r="R233" s="75" t="s">
        <v>26</v>
      </c>
      <c r="S233" s="49" t="s">
        <v>154</v>
      </c>
      <c r="T233" s="2" t="s">
        <v>9</v>
      </c>
      <c r="U233" s="2" t="s">
        <v>9</v>
      </c>
      <c r="V233" s="2" t="s">
        <v>9</v>
      </c>
      <c r="W233" s="2" t="s">
        <v>9</v>
      </c>
      <c r="X233" s="2" t="s">
        <v>9</v>
      </c>
      <c r="Y233" s="28" t="s">
        <v>1199</v>
      </c>
    </row>
    <row r="234" spans="1:25" x14ac:dyDescent="0.25">
      <c r="A234" s="31" t="s">
        <v>1636</v>
      </c>
      <c r="B234" s="49" t="s">
        <v>1637</v>
      </c>
      <c r="C234" s="31" t="s">
        <v>327</v>
      </c>
      <c r="D234" s="49">
        <v>0</v>
      </c>
      <c r="E234">
        <v>0</v>
      </c>
      <c r="F234" s="39">
        <v>181.8</v>
      </c>
      <c r="G234" s="39">
        <v>181.8</v>
      </c>
      <c r="H234" s="39">
        <v>214.52</v>
      </c>
      <c r="I234" s="39">
        <v>214.52</v>
      </c>
      <c r="J234" s="54">
        <f t="shared" si="48"/>
        <v>29816.134800000003</v>
      </c>
      <c r="K234" s="54">
        <f t="shared" si="48"/>
        <v>29816.134800000003</v>
      </c>
      <c r="L234" s="12">
        <f t="shared" si="46"/>
        <v>0</v>
      </c>
      <c r="M234" s="7" t="s">
        <v>1106</v>
      </c>
      <c r="N234">
        <v>1</v>
      </c>
      <c r="O234" s="43" t="s">
        <v>1107</v>
      </c>
      <c r="P234" s="7" t="s">
        <v>105</v>
      </c>
      <c r="Q234" s="73">
        <v>42992</v>
      </c>
      <c r="R234" s="75" t="s">
        <v>26</v>
      </c>
      <c r="S234" s="49" t="s">
        <v>154</v>
      </c>
      <c r="T234" s="2" t="s">
        <v>9</v>
      </c>
      <c r="U234" s="2" t="s">
        <v>9</v>
      </c>
      <c r="V234" s="2" t="s">
        <v>9</v>
      </c>
      <c r="W234" s="2" t="s">
        <v>9</v>
      </c>
      <c r="X234" s="2" t="s">
        <v>9</v>
      </c>
      <c r="Y234" s="43" t="s">
        <v>1600</v>
      </c>
    </row>
    <row r="235" spans="1:25" x14ac:dyDescent="0.25">
      <c r="A235" s="31" t="s">
        <v>353</v>
      </c>
      <c r="B235" s="49" t="s">
        <v>1638</v>
      </c>
      <c r="C235" s="31" t="s">
        <v>827</v>
      </c>
      <c r="D235" s="49">
        <v>0</v>
      </c>
      <c r="E235">
        <v>0</v>
      </c>
      <c r="F235" s="39">
        <v>56</v>
      </c>
      <c r="G235" s="39">
        <v>56</v>
      </c>
      <c r="H235" s="39">
        <v>65.52</v>
      </c>
      <c r="I235" s="39">
        <v>65.52</v>
      </c>
      <c r="J235" s="54">
        <f>H235*205.45</f>
        <v>13461.083999999999</v>
      </c>
      <c r="K235" s="54">
        <f>I235*205.45</f>
        <v>13461.083999999999</v>
      </c>
      <c r="L235" s="12">
        <f t="shared" si="46"/>
        <v>0</v>
      </c>
      <c r="M235" s="7" t="s">
        <v>1106</v>
      </c>
      <c r="N235">
        <v>1</v>
      </c>
      <c r="O235" s="43" t="s">
        <v>1107</v>
      </c>
      <c r="P235" s="7" t="s">
        <v>105</v>
      </c>
      <c r="Q235" s="73">
        <v>42992</v>
      </c>
      <c r="R235" s="75" t="s">
        <v>26</v>
      </c>
      <c r="S235" s="49" t="s">
        <v>154</v>
      </c>
      <c r="T235" s="2" t="s">
        <v>9</v>
      </c>
      <c r="U235" s="2" t="s">
        <v>9</v>
      </c>
      <c r="V235" s="2" t="s">
        <v>9</v>
      </c>
      <c r="W235" s="2" t="s">
        <v>9</v>
      </c>
      <c r="X235" s="2" t="s">
        <v>9</v>
      </c>
      <c r="Y235" s="43" t="s">
        <v>1639</v>
      </c>
    </row>
    <row r="236" spans="1:25" ht="45" x14ac:dyDescent="0.25">
      <c r="A236" s="31" t="s">
        <v>1632</v>
      </c>
      <c r="B236" s="49" t="s">
        <v>1640</v>
      </c>
      <c r="C236" s="31" t="s">
        <v>327</v>
      </c>
      <c r="D236" s="49">
        <v>14</v>
      </c>
      <c r="E236">
        <v>14</v>
      </c>
      <c r="F236" s="39">
        <v>587</v>
      </c>
      <c r="G236" s="39">
        <v>587</v>
      </c>
      <c r="H236" s="39">
        <v>1014.87</v>
      </c>
      <c r="I236" s="39">
        <v>1014.87</v>
      </c>
      <c r="J236" s="54">
        <f>H236*138.99</f>
        <v>141056.7813</v>
      </c>
      <c r="K236" s="54">
        <f t="shared" si="48"/>
        <v>141056.7813</v>
      </c>
      <c r="L236" s="12">
        <f t="shared" si="46"/>
        <v>0</v>
      </c>
      <c r="M236" s="7" t="s">
        <v>1110</v>
      </c>
      <c r="N236">
        <v>2</v>
      </c>
      <c r="O236" s="43" t="s">
        <v>372</v>
      </c>
      <c r="P236" s="7" t="s">
        <v>1641</v>
      </c>
      <c r="Q236" s="43" t="s">
        <v>26</v>
      </c>
      <c r="R236" s="73">
        <v>42997</v>
      </c>
      <c r="S236" s="50" t="s">
        <v>170</v>
      </c>
      <c r="Y236" s="43" t="s">
        <v>1642</v>
      </c>
    </row>
    <row r="237" spans="1:25" x14ac:dyDescent="0.25">
      <c r="A237" s="31" t="s">
        <v>539</v>
      </c>
      <c r="B237" s="49" t="s">
        <v>1643</v>
      </c>
      <c r="C237" s="31" t="s">
        <v>327</v>
      </c>
      <c r="D237" s="49">
        <v>0</v>
      </c>
      <c r="E237">
        <v>0</v>
      </c>
      <c r="F237" s="39">
        <v>54</v>
      </c>
      <c r="G237" s="39">
        <v>54</v>
      </c>
      <c r="H237" s="39">
        <v>63.72</v>
      </c>
      <c r="I237" s="39">
        <v>63.72</v>
      </c>
      <c r="J237" s="54">
        <f>H237*138.99</f>
        <v>8856.4428000000007</v>
      </c>
      <c r="K237" s="54">
        <f t="shared" si="48"/>
        <v>8856.4428000000007</v>
      </c>
      <c r="L237" s="12">
        <f t="shared" si="46"/>
        <v>0</v>
      </c>
      <c r="M237" s="7" t="s">
        <v>1106</v>
      </c>
      <c r="N237">
        <v>1</v>
      </c>
      <c r="O237" s="43" t="s">
        <v>1107</v>
      </c>
      <c r="P237" s="7" t="s">
        <v>105</v>
      </c>
      <c r="Q237" s="73">
        <v>42993</v>
      </c>
      <c r="R237" s="75" t="s">
        <v>26</v>
      </c>
      <c r="S237" t="s">
        <v>154</v>
      </c>
      <c r="T237" s="2" t="s">
        <v>9</v>
      </c>
      <c r="U237" s="2" t="s">
        <v>9</v>
      </c>
      <c r="V237" s="2" t="s">
        <v>9</v>
      </c>
      <c r="W237" s="2" t="s">
        <v>9</v>
      </c>
      <c r="X237" s="2" t="s">
        <v>9</v>
      </c>
      <c r="Y237" s="43" t="s">
        <v>1644</v>
      </c>
    </row>
    <row r="238" spans="1:25" x14ac:dyDescent="0.25">
      <c r="A238" s="31" t="s">
        <v>1645</v>
      </c>
      <c r="B238" s="49" t="s">
        <v>1646</v>
      </c>
      <c r="C238" s="31" t="s">
        <v>827</v>
      </c>
      <c r="D238" s="49">
        <v>0</v>
      </c>
      <c r="E238">
        <v>0</v>
      </c>
      <c r="F238" s="39">
        <v>707</v>
      </c>
      <c r="G238" s="39">
        <v>707</v>
      </c>
      <c r="H238" s="39">
        <v>827.19</v>
      </c>
      <c r="I238" s="39">
        <v>827.19</v>
      </c>
      <c r="J238" s="54">
        <f t="shared" ref="J238:K240" si="49">H238*205.45</f>
        <v>169946.18549999999</v>
      </c>
      <c r="K238" s="54">
        <f t="shared" si="49"/>
        <v>169946.18549999999</v>
      </c>
      <c r="L238" s="12">
        <f t="shared" si="46"/>
        <v>0</v>
      </c>
      <c r="M238" s="7" t="s">
        <v>1106</v>
      </c>
      <c r="N238">
        <v>1</v>
      </c>
      <c r="O238" s="43" t="s">
        <v>1107</v>
      </c>
      <c r="P238" s="7" t="s">
        <v>105</v>
      </c>
      <c r="Q238" s="73">
        <v>42997</v>
      </c>
      <c r="R238" s="75" t="s">
        <v>26</v>
      </c>
      <c r="S238" t="s">
        <v>154</v>
      </c>
      <c r="T238" s="2" t="s">
        <v>9</v>
      </c>
      <c r="U238" s="2" t="s">
        <v>9</v>
      </c>
      <c r="V238" s="2" t="s">
        <v>9</v>
      </c>
      <c r="W238" s="2" t="s">
        <v>9</v>
      </c>
      <c r="X238" s="2" t="s">
        <v>9</v>
      </c>
      <c r="Y238" s="43" t="s">
        <v>1647</v>
      </c>
    </row>
    <row r="239" spans="1:25" x14ac:dyDescent="0.25">
      <c r="A239" s="31" t="s">
        <v>1648</v>
      </c>
      <c r="B239" s="49" t="s">
        <v>1649</v>
      </c>
      <c r="C239" s="31" t="s">
        <v>827</v>
      </c>
      <c r="D239" s="49">
        <v>0</v>
      </c>
      <c r="E239">
        <v>0</v>
      </c>
      <c r="F239" s="39">
        <v>184</v>
      </c>
      <c r="G239" s="39">
        <v>184</v>
      </c>
      <c r="H239" s="39">
        <v>215.28</v>
      </c>
      <c r="I239" s="39">
        <v>215.28</v>
      </c>
      <c r="J239" s="54">
        <f t="shared" si="49"/>
        <v>44229.275999999998</v>
      </c>
      <c r="K239" s="54">
        <f t="shared" si="49"/>
        <v>44229.275999999998</v>
      </c>
      <c r="L239" s="12">
        <f t="shared" si="46"/>
        <v>0</v>
      </c>
      <c r="M239" s="7" t="s">
        <v>1106</v>
      </c>
      <c r="N239">
        <v>1</v>
      </c>
      <c r="O239" s="43" t="s">
        <v>1107</v>
      </c>
      <c r="P239" s="7" t="s">
        <v>105</v>
      </c>
      <c r="Q239" s="73">
        <v>42997</v>
      </c>
      <c r="R239" s="75" t="s">
        <v>26</v>
      </c>
      <c r="S239" t="s">
        <v>154</v>
      </c>
      <c r="T239" s="2" t="s">
        <v>9</v>
      </c>
      <c r="U239" s="2" t="s">
        <v>9</v>
      </c>
      <c r="V239" s="2" t="s">
        <v>9</v>
      </c>
      <c r="W239" s="2" t="s">
        <v>9</v>
      </c>
      <c r="X239" s="2" t="s">
        <v>9</v>
      </c>
      <c r="Y239" s="28" t="s">
        <v>1199</v>
      </c>
    </row>
    <row r="240" spans="1:25" x14ac:dyDescent="0.25">
      <c r="A240" s="31" t="s">
        <v>1648</v>
      </c>
      <c r="B240" s="49" t="s">
        <v>1650</v>
      </c>
      <c r="C240" s="31" t="s">
        <v>827</v>
      </c>
      <c r="D240" s="49">
        <v>0</v>
      </c>
      <c r="E240">
        <v>0</v>
      </c>
      <c r="F240" s="39">
        <v>120</v>
      </c>
      <c r="G240" s="39">
        <v>120</v>
      </c>
      <c r="H240" s="39">
        <v>140.4</v>
      </c>
      <c r="I240" s="39">
        <v>140.4</v>
      </c>
      <c r="J240" s="54">
        <f t="shared" si="49"/>
        <v>28845.18</v>
      </c>
      <c r="K240" s="54">
        <f t="shared" si="49"/>
        <v>28845.18</v>
      </c>
      <c r="L240" s="12">
        <f t="shared" si="46"/>
        <v>0</v>
      </c>
      <c r="M240" s="7" t="s">
        <v>1106</v>
      </c>
      <c r="N240">
        <v>1</v>
      </c>
      <c r="O240" s="43" t="s">
        <v>1107</v>
      </c>
      <c r="P240" s="7" t="s">
        <v>105</v>
      </c>
      <c r="Q240" s="73">
        <v>42997</v>
      </c>
      <c r="R240" s="75" t="s">
        <v>26</v>
      </c>
      <c r="S240" t="s">
        <v>154</v>
      </c>
      <c r="T240" s="2" t="s">
        <v>9</v>
      </c>
      <c r="U240" s="2" t="s">
        <v>9</v>
      </c>
      <c r="V240" s="2" t="s">
        <v>9</v>
      </c>
      <c r="W240" s="2" t="s">
        <v>9</v>
      </c>
      <c r="X240" s="2" t="s">
        <v>9</v>
      </c>
      <c r="Y240" s="43" t="s">
        <v>1490</v>
      </c>
    </row>
    <row r="241" spans="1:25" ht="90" x14ac:dyDescent="0.25">
      <c r="A241" s="31" t="s">
        <v>1632</v>
      </c>
      <c r="B241" s="49" t="s">
        <v>1651</v>
      </c>
      <c r="C241" s="31" t="s">
        <v>327</v>
      </c>
      <c r="D241" s="49">
        <v>7</v>
      </c>
      <c r="E241">
        <v>7</v>
      </c>
      <c r="F241" s="39">
        <v>726</v>
      </c>
      <c r="G241" s="39">
        <v>726</v>
      </c>
      <c r="H241" s="39">
        <v>1017.77</v>
      </c>
      <c r="I241" s="39">
        <v>1017.77</v>
      </c>
      <c r="J241" s="54">
        <f>H241*138.99</f>
        <v>141459.8523</v>
      </c>
      <c r="K241" s="54">
        <f>I241*138.99</f>
        <v>141459.8523</v>
      </c>
      <c r="L241" s="12">
        <f t="shared" si="46"/>
        <v>0</v>
      </c>
      <c r="M241" s="7" t="s">
        <v>1106</v>
      </c>
      <c r="N241">
        <v>3</v>
      </c>
      <c r="O241" s="43" t="s">
        <v>1107</v>
      </c>
      <c r="P241" s="7" t="s">
        <v>105</v>
      </c>
      <c r="Q241" s="73">
        <v>42997</v>
      </c>
      <c r="R241" s="75" t="s">
        <v>26</v>
      </c>
      <c r="S241" t="s">
        <v>1652</v>
      </c>
      <c r="T241" s="2" t="s">
        <v>229</v>
      </c>
      <c r="U241" s="2" t="s">
        <v>231</v>
      </c>
      <c r="V241" s="2">
        <v>7</v>
      </c>
      <c r="W241" s="5" t="s">
        <v>1653</v>
      </c>
      <c r="X241" s="5" t="s">
        <v>1654</v>
      </c>
      <c r="Y241" s="43" t="s">
        <v>1655</v>
      </c>
    </row>
    <row r="242" spans="1:25" ht="409.5" x14ac:dyDescent="0.25">
      <c r="A242" s="31" t="s">
        <v>1656</v>
      </c>
      <c r="B242" t="s">
        <v>1657</v>
      </c>
      <c r="C242" s="31" t="s">
        <v>327</v>
      </c>
      <c r="D242" s="49">
        <v>7</v>
      </c>
      <c r="E242">
        <v>7</v>
      </c>
      <c r="F242" s="39">
        <v>16</v>
      </c>
      <c r="G242" s="39">
        <v>16</v>
      </c>
      <c r="H242" s="39">
        <v>179.97</v>
      </c>
      <c r="I242" s="39">
        <v>179.97</v>
      </c>
      <c r="J242" s="54">
        <f>H242*138.99</f>
        <v>25014.030300000002</v>
      </c>
      <c r="K242" s="54">
        <f>I242*138.99</f>
        <v>25014.030300000002</v>
      </c>
      <c r="L242" s="12">
        <f t="shared" si="46"/>
        <v>0</v>
      </c>
      <c r="M242" s="7" t="s">
        <v>1106</v>
      </c>
      <c r="N242">
        <v>1</v>
      </c>
      <c r="O242" s="43" t="s">
        <v>1107</v>
      </c>
      <c r="P242" s="7" t="s">
        <v>105</v>
      </c>
      <c r="Q242" s="73">
        <v>42998</v>
      </c>
      <c r="R242" s="75" t="s">
        <v>26</v>
      </c>
      <c r="S242" t="s">
        <v>1658</v>
      </c>
      <c r="T242" s="31" t="s">
        <v>270</v>
      </c>
      <c r="U242" s="31" t="s">
        <v>231</v>
      </c>
      <c r="V242">
        <v>7</v>
      </c>
      <c r="W242" s="28" t="s">
        <v>1659</v>
      </c>
      <c r="X242" s="7" t="s">
        <v>1660</v>
      </c>
      <c r="Y242" s="43" t="s">
        <v>1661</v>
      </c>
    </row>
    <row r="243" spans="1:25" x14ac:dyDescent="0.25">
      <c r="A243" s="31" t="s">
        <v>974</v>
      </c>
      <c r="B243" t="s">
        <v>1662</v>
      </c>
      <c r="C243" s="31" t="s">
        <v>327</v>
      </c>
      <c r="D243" s="49">
        <v>0</v>
      </c>
      <c r="E243">
        <v>0</v>
      </c>
      <c r="F243" s="39">
        <v>390</v>
      </c>
      <c r="G243" s="39">
        <v>390</v>
      </c>
      <c r="H243" s="39">
        <v>460.2</v>
      </c>
      <c r="I243" s="39">
        <v>460.2</v>
      </c>
      <c r="J243" s="54">
        <f t="shared" ref="J243:K258" si="50">H243*138.99</f>
        <v>63963.198000000004</v>
      </c>
      <c r="K243" s="54">
        <f t="shared" si="48"/>
        <v>63963.198000000004</v>
      </c>
      <c r="L243" s="12">
        <f t="shared" si="46"/>
        <v>0</v>
      </c>
      <c r="M243" s="7" t="s">
        <v>1106</v>
      </c>
      <c r="N243">
        <v>1</v>
      </c>
      <c r="O243" s="43" t="s">
        <v>1107</v>
      </c>
      <c r="P243" s="7" t="s">
        <v>105</v>
      </c>
      <c r="Q243" s="73">
        <v>42998</v>
      </c>
      <c r="R243" s="75" t="s">
        <v>26</v>
      </c>
      <c r="S243" t="s">
        <v>154</v>
      </c>
      <c r="T243" s="2" t="s">
        <v>9</v>
      </c>
      <c r="U243" s="2" t="s">
        <v>9</v>
      </c>
      <c r="V243" s="2" t="s">
        <v>9</v>
      </c>
      <c r="W243" s="2" t="s">
        <v>9</v>
      </c>
      <c r="X243" s="2" t="s">
        <v>9</v>
      </c>
      <c r="Y243" s="43" t="s">
        <v>1663</v>
      </c>
    </row>
    <row r="244" spans="1:25" x14ac:dyDescent="0.25">
      <c r="A244" s="31" t="s">
        <v>453</v>
      </c>
      <c r="B244" t="s">
        <v>1664</v>
      </c>
      <c r="C244" s="31" t="s">
        <v>327</v>
      </c>
      <c r="D244" s="49">
        <v>0</v>
      </c>
      <c r="E244">
        <v>0</v>
      </c>
      <c r="F244" s="39">
        <v>72</v>
      </c>
      <c r="G244" s="39">
        <v>72</v>
      </c>
      <c r="H244" s="39">
        <v>84.96</v>
      </c>
      <c r="I244" s="39">
        <v>84.96</v>
      </c>
      <c r="J244" s="54">
        <f t="shared" si="50"/>
        <v>11808.590399999999</v>
      </c>
      <c r="K244" s="54">
        <f t="shared" si="48"/>
        <v>11808.590399999999</v>
      </c>
      <c r="L244" s="12">
        <f t="shared" si="46"/>
        <v>0</v>
      </c>
      <c r="M244" s="7" t="s">
        <v>1106</v>
      </c>
      <c r="N244">
        <v>1</v>
      </c>
      <c r="O244" s="43" t="s">
        <v>1107</v>
      </c>
      <c r="P244" s="7" t="s">
        <v>105</v>
      </c>
      <c r="Q244" s="73">
        <v>43000</v>
      </c>
      <c r="R244" s="75" t="s">
        <v>26</v>
      </c>
      <c r="S244" t="s">
        <v>154</v>
      </c>
      <c r="T244" s="2" t="s">
        <v>9</v>
      </c>
      <c r="U244" s="2" t="s">
        <v>9</v>
      </c>
      <c r="V244" s="2" t="s">
        <v>9</v>
      </c>
      <c r="W244" s="2" t="s">
        <v>9</v>
      </c>
      <c r="X244" s="2" t="s">
        <v>9</v>
      </c>
      <c r="Y244" s="28" t="s">
        <v>1199</v>
      </c>
    </row>
    <row r="245" spans="1:25" x14ac:dyDescent="0.25">
      <c r="A245" s="31" t="s">
        <v>453</v>
      </c>
      <c r="B245" t="s">
        <v>1665</v>
      </c>
      <c r="C245" s="31" t="s">
        <v>827</v>
      </c>
      <c r="D245" s="49">
        <v>0</v>
      </c>
      <c r="E245">
        <v>0</v>
      </c>
      <c r="F245" s="39">
        <v>28</v>
      </c>
      <c r="G245" s="39">
        <v>28</v>
      </c>
      <c r="H245" s="39">
        <v>32.76</v>
      </c>
      <c r="I245" s="39">
        <v>32.76</v>
      </c>
      <c r="J245" s="54">
        <f>H245*205.45</f>
        <v>6730.5419999999995</v>
      </c>
      <c r="K245" s="54">
        <f>I245*205.45</f>
        <v>6730.5419999999995</v>
      </c>
      <c r="L245" s="12">
        <f t="shared" si="46"/>
        <v>0</v>
      </c>
      <c r="M245" s="7" t="s">
        <v>1106</v>
      </c>
      <c r="N245">
        <v>1</v>
      </c>
      <c r="O245" s="43" t="s">
        <v>1107</v>
      </c>
      <c r="P245" s="7" t="s">
        <v>105</v>
      </c>
      <c r="Q245" s="73">
        <v>43000</v>
      </c>
      <c r="R245" s="75" t="s">
        <v>26</v>
      </c>
      <c r="S245" t="s">
        <v>154</v>
      </c>
      <c r="T245" s="2" t="s">
        <v>9</v>
      </c>
      <c r="U245" s="2" t="s">
        <v>9</v>
      </c>
      <c r="V245" s="2" t="s">
        <v>9</v>
      </c>
      <c r="W245" s="2" t="s">
        <v>9</v>
      </c>
      <c r="X245" s="2" t="s">
        <v>9</v>
      </c>
      <c r="Y245" s="28" t="s">
        <v>1199</v>
      </c>
    </row>
    <row r="246" spans="1:25" ht="30" x14ac:dyDescent="0.25">
      <c r="A246" s="31" t="s">
        <v>1666</v>
      </c>
      <c r="B246" t="s">
        <v>1667</v>
      </c>
      <c r="C246" s="31" t="s">
        <v>327</v>
      </c>
      <c r="D246" s="49">
        <v>14</v>
      </c>
      <c r="E246">
        <v>14</v>
      </c>
      <c r="F246" s="39">
        <v>0</v>
      </c>
      <c r="G246" s="39">
        <v>0</v>
      </c>
      <c r="H246" s="39">
        <v>322.20999999999998</v>
      </c>
      <c r="I246" s="39">
        <v>322.20999999999998</v>
      </c>
      <c r="J246" s="54">
        <f t="shared" si="50"/>
        <v>44783.967900000003</v>
      </c>
      <c r="K246" s="54">
        <f>I246*138.99</f>
        <v>44783.967900000003</v>
      </c>
      <c r="L246" s="12">
        <f t="shared" si="46"/>
        <v>0</v>
      </c>
      <c r="M246" s="7" t="s">
        <v>1110</v>
      </c>
      <c r="N246">
        <v>1</v>
      </c>
      <c r="O246" s="43" t="s">
        <v>372</v>
      </c>
      <c r="P246" s="7" t="s">
        <v>1685</v>
      </c>
      <c r="Q246" s="43" t="s">
        <v>26</v>
      </c>
      <c r="R246" s="73">
        <v>43005</v>
      </c>
      <c r="S246" s="43" t="s">
        <v>170</v>
      </c>
      <c r="Y246" s="43" t="s">
        <v>1686</v>
      </c>
    </row>
    <row r="247" spans="1:25" ht="345" x14ac:dyDescent="0.25">
      <c r="A247" s="31" t="s">
        <v>353</v>
      </c>
      <c r="B247" t="s">
        <v>1668</v>
      </c>
      <c r="C247" s="31" t="s">
        <v>327</v>
      </c>
      <c r="D247">
        <v>7</v>
      </c>
      <c r="E247">
        <v>7</v>
      </c>
      <c r="F247" s="39">
        <v>0</v>
      </c>
      <c r="G247" s="39">
        <v>0</v>
      </c>
      <c r="H247" s="39">
        <v>161.09</v>
      </c>
      <c r="I247" s="39">
        <v>161.09</v>
      </c>
      <c r="J247" s="54">
        <f t="shared" si="50"/>
        <v>22389.899100000002</v>
      </c>
      <c r="K247" s="54">
        <f t="shared" si="50"/>
        <v>22389.899100000002</v>
      </c>
      <c r="L247" s="12">
        <f t="shared" si="46"/>
        <v>0</v>
      </c>
      <c r="M247" s="7" t="s">
        <v>1106</v>
      </c>
      <c r="N247">
        <v>1</v>
      </c>
      <c r="O247" s="43" t="s">
        <v>1107</v>
      </c>
      <c r="P247" s="7" t="s">
        <v>105</v>
      </c>
      <c r="Q247" s="73">
        <v>43003</v>
      </c>
      <c r="R247" s="75" t="s">
        <v>26</v>
      </c>
      <c r="S247" t="s">
        <v>346</v>
      </c>
      <c r="T247" t="s">
        <v>229</v>
      </c>
      <c r="U247" t="s">
        <v>231</v>
      </c>
      <c r="V247">
        <v>7</v>
      </c>
      <c r="W247" s="7" t="s">
        <v>1669</v>
      </c>
      <c r="X247" s="7" t="s">
        <v>309</v>
      </c>
      <c r="Y247" s="43" t="s">
        <v>1670</v>
      </c>
    </row>
    <row r="248" spans="1:25" x14ac:dyDescent="0.25">
      <c r="A248" s="31" t="s">
        <v>353</v>
      </c>
      <c r="B248" t="s">
        <v>1671</v>
      </c>
      <c r="C248" s="31" t="s">
        <v>327</v>
      </c>
      <c r="D248">
        <v>0</v>
      </c>
      <c r="E248">
        <v>0</v>
      </c>
      <c r="F248" s="39">
        <v>160</v>
      </c>
      <c r="G248" s="39">
        <v>160</v>
      </c>
      <c r="H248" s="39">
        <v>188.8</v>
      </c>
      <c r="I248" s="39">
        <v>188.8</v>
      </c>
      <c r="J248" s="54">
        <f t="shared" si="50"/>
        <v>26241.312000000002</v>
      </c>
      <c r="K248" s="54">
        <f t="shared" si="50"/>
        <v>26241.312000000002</v>
      </c>
      <c r="L248" s="12">
        <f t="shared" si="46"/>
        <v>0</v>
      </c>
      <c r="M248" s="7" t="s">
        <v>1106</v>
      </c>
      <c r="N248">
        <v>1</v>
      </c>
      <c r="O248" s="43" t="s">
        <v>1107</v>
      </c>
      <c r="P248" s="7" t="s">
        <v>105</v>
      </c>
      <c r="Q248" s="73">
        <v>43004</v>
      </c>
      <c r="R248" s="75" t="s">
        <v>26</v>
      </c>
      <c r="S248" t="s">
        <v>154</v>
      </c>
      <c r="T248" s="2" t="s">
        <v>9</v>
      </c>
      <c r="U248" s="2" t="s">
        <v>9</v>
      </c>
      <c r="V248" s="2" t="s">
        <v>9</v>
      </c>
      <c r="W248" s="2" t="s">
        <v>9</v>
      </c>
      <c r="X248" s="2" t="s">
        <v>9</v>
      </c>
      <c r="Y248" s="28" t="s">
        <v>1199</v>
      </c>
    </row>
    <row r="249" spans="1:25" x14ac:dyDescent="0.25">
      <c r="A249" s="31" t="s">
        <v>453</v>
      </c>
      <c r="B249" t="s">
        <v>1672</v>
      </c>
      <c r="C249" s="31" t="s">
        <v>327</v>
      </c>
      <c r="D249">
        <v>0</v>
      </c>
      <c r="E249">
        <v>0</v>
      </c>
      <c r="F249" s="39">
        <v>72</v>
      </c>
      <c r="G249" s="39">
        <v>72</v>
      </c>
      <c r="H249" s="39">
        <v>84.96</v>
      </c>
      <c r="I249" s="39">
        <v>84.96</v>
      </c>
      <c r="J249" s="54">
        <f t="shared" si="50"/>
        <v>11808.590399999999</v>
      </c>
      <c r="K249" s="54">
        <f t="shared" si="50"/>
        <v>11808.590399999999</v>
      </c>
      <c r="L249" s="12">
        <f t="shared" si="46"/>
        <v>0</v>
      </c>
      <c r="M249" s="7" t="s">
        <v>1106</v>
      </c>
      <c r="N249">
        <v>1</v>
      </c>
      <c r="O249" s="43" t="s">
        <v>1107</v>
      </c>
      <c r="P249" s="7" t="s">
        <v>105</v>
      </c>
      <c r="Q249" s="73">
        <v>43004</v>
      </c>
      <c r="R249" s="75" t="s">
        <v>26</v>
      </c>
      <c r="S249" t="s">
        <v>154</v>
      </c>
      <c r="T249" s="2" t="s">
        <v>9</v>
      </c>
      <c r="U249" s="2" t="s">
        <v>9</v>
      </c>
      <c r="V249" s="2" t="s">
        <v>9</v>
      </c>
      <c r="W249" s="2" t="s">
        <v>9</v>
      </c>
      <c r="X249" s="2" t="s">
        <v>9</v>
      </c>
      <c r="Y249" s="28" t="s">
        <v>1199</v>
      </c>
    </row>
    <row r="250" spans="1:25" x14ac:dyDescent="0.25">
      <c r="A250" s="31" t="s">
        <v>1673</v>
      </c>
      <c r="B250" t="s">
        <v>1674</v>
      </c>
      <c r="C250" s="31" t="s">
        <v>327</v>
      </c>
      <c r="D250">
        <v>0</v>
      </c>
      <c r="E250">
        <v>0</v>
      </c>
      <c r="F250" s="39">
        <v>392.22</v>
      </c>
      <c r="G250" s="39">
        <v>392.22</v>
      </c>
      <c r="H250" s="39">
        <v>462.82</v>
      </c>
      <c r="I250" s="39">
        <v>462.82</v>
      </c>
      <c r="J250" s="54">
        <f t="shared" si="50"/>
        <v>64327.351800000004</v>
      </c>
      <c r="K250" s="54">
        <f t="shared" si="50"/>
        <v>64327.351800000004</v>
      </c>
      <c r="L250" s="12">
        <f t="shared" si="46"/>
        <v>0</v>
      </c>
      <c r="M250" s="7" t="s">
        <v>1106</v>
      </c>
      <c r="N250">
        <v>1</v>
      </c>
      <c r="O250" s="43" t="s">
        <v>1107</v>
      </c>
      <c r="P250" s="7" t="s">
        <v>105</v>
      </c>
      <c r="Q250" s="73">
        <v>43005</v>
      </c>
      <c r="R250" s="75" t="s">
        <v>26</v>
      </c>
      <c r="S250" t="s">
        <v>1364</v>
      </c>
      <c r="T250" s="2" t="s">
        <v>9</v>
      </c>
      <c r="U250" s="2" t="s">
        <v>9</v>
      </c>
      <c r="V250" s="2" t="s">
        <v>9</v>
      </c>
      <c r="W250" s="2" t="s">
        <v>9</v>
      </c>
      <c r="X250" s="2" t="s">
        <v>9</v>
      </c>
      <c r="Y250" s="43" t="s">
        <v>1675</v>
      </c>
    </row>
    <row r="251" spans="1:25" x14ac:dyDescent="0.25">
      <c r="A251" s="31" t="s">
        <v>453</v>
      </c>
      <c r="B251" t="s">
        <v>1676</v>
      </c>
      <c r="C251" s="31" t="s">
        <v>327</v>
      </c>
      <c r="D251">
        <v>0</v>
      </c>
      <c r="E251">
        <v>0</v>
      </c>
      <c r="F251" s="39">
        <v>104</v>
      </c>
      <c r="G251" s="39">
        <v>104</v>
      </c>
      <c r="H251" s="39">
        <v>122.72</v>
      </c>
      <c r="I251" s="39">
        <v>122.72</v>
      </c>
      <c r="J251" s="54">
        <f t="shared" si="50"/>
        <v>17056.852800000001</v>
      </c>
      <c r="K251" s="54">
        <f t="shared" si="50"/>
        <v>17056.852800000001</v>
      </c>
      <c r="L251" s="12">
        <f t="shared" si="46"/>
        <v>0</v>
      </c>
      <c r="M251" s="7" t="s">
        <v>1106</v>
      </c>
      <c r="N251">
        <v>1</v>
      </c>
      <c r="O251" s="43" t="s">
        <v>1107</v>
      </c>
      <c r="P251" s="7" t="s">
        <v>105</v>
      </c>
      <c r="Q251" s="73">
        <v>43005</v>
      </c>
      <c r="R251" s="75" t="s">
        <v>26</v>
      </c>
      <c r="S251" t="s">
        <v>154</v>
      </c>
      <c r="T251" s="2" t="s">
        <v>9</v>
      </c>
      <c r="U251" s="2" t="s">
        <v>9</v>
      </c>
      <c r="V251" s="2" t="s">
        <v>9</v>
      </c>
      <c r="W251" s="2" t="s">
        <v>9</v>
      </c>
      <c r="X251" s="2" t="s">
        <v>9</v>
      </c>
      <c r="Y251" s="28" t="s">
        <v>1199</v>
      </c>
    </row>
    <row r="252" spans="1:25" x14ac:dyDescent="0.25">
      <c r="A252" s="31" t="s">
        <v>453</v>
      </c>
      <c r="B252" t="s">
        <v>1677</v>
      </c>
      <c r="C252" s="31" t="s">
        <v>827</v>
      </c>
      <c r="D252">
        <v>0</v>
      </c>
      <c r="E252">
        <v>0</v>
      </c>
      <c r="F252" s="39">
        <v>32</v>
      </c>
      <c r="G252" s="39">
        <v>32</v>
      </c>
      <c r="H252" s="39">
        <v>37.44</v>
      </c>
      <c r="I252" s="39">
        <v>37.44</v>
      </c>
      <c r="J252" s="54">
        <f>H252*205.45</f>
        <v>7692.0479999999989</v>
      </c>
      <c r="K252" s="54">
        <f>I252*205.45</f>
        <v>7692.0479999999989</v>
      </c>
      <c r="L252" s="12">
        <f t="shared" si="46"/>
        <v>0</v>
      </c>
      <c r="M252" s="7" t="s">
        <v>1106</v>
      </c>
      <c r="N252">
        <v>1</v>
      </c>
      <c r="O252" s="43" t="s">
        <v>1107</v>
      </c>
      <c r="P252" s="7" t="s">
        <v>105</v>
      </c>
      <c r="Q252" s="73">
        <v>43005</v>
      </c>
      <c r="R252" s="75" t="s">
        <v>26</v>
      </c>
      <c r="S252" t="s">
        <v>154</v>
      </c>
      <c r="T252" s="2" t="s">
        <v>9</v>
      </c>
      <c r="U252" s="2" t="s">
        <v>9</v>
      </c>
      <c r="V252" s="2" t="s">
        <v>9</v>
      </c>
      <c r="W252" s="2" t="s">
        <v>9</v>
      </c>
      <c r="X252" s="2" t="s">
        <v>9</v>
      </c>
      <c r="Y252" s="28" t="s">
        <v>1199</v>
      </c>
    </row>
    <row r="253" spans="1:25" x14ac:dyDescent="0.25">
      <c r="A253" s="31" t="s">
        <v>1511</v>
      </c>
      <c r="B253" t="s">
        <v>1678</v>
      </c>
      <c r="C253" s="31" t="s">
        <v>327</v>
      </c>
      <c r="D253">
        <v>0</v>
      </c>
      <c r="E253">
        <v>0</v>
      </c>
      <c r="F253" s="39">
        <v>114</v>
      </c>
      <c r="G253" s="39">
        <v>114</v>
      </c>
      <c r="H253" s="39">
        <v>134.52000000000001</v>
      </c>
      <c r="I253" s="39">
        <v>134.52000000000001</v>
      </c>
      <c r="J253" s="54">
        <f t="shared" si="50"/>
        <v>18696.934800000003</v>
      </c>
      <c r="K253" s="54">
        <f t="shared" si="50"/>
        <v>18696.934800000003</v>
      </c>
      <c r="L253" s="12">
        <f t="shared" si="46"/>
        <v>0</v>
      </c>
      <c r="M253" s="7" t="s">
        <v>1106</v>
      </c>
      <c r="N253">
        <v>1</v>
      </c>
      <c r="O253" s="43" t="s">
        <v>1107</v>
      </c>
      <c r="P253" s="7" t="s">
        <v>105</v>
      </c>
      <c r="Q253" s="73">
        <v>43005</v>
      </c>
      <c r="R253" s="75" t="s">
        <v>26</v>
      </c>
      <c r="S253" t="s">
        <v>154</v>
      </c>
      <c r="T253" s="2" t="s">
        <v>9</v>
      </c>
      <c r="U253" s="2" t="s">
        <v>9</v>
      </c>
      <c r="V253" s="2" t="s">
        <v>9</v>
      </c>
      <c r="W253" s="2" t="s">
        <v>9</v>
      </c>
      <c r="X253" s="2" t="s">
        <v>9</v>
      </c>
      <c r="Y253" s="41" t="s">
        <v>1679</v>
      </c>
    </row>
    <row r="254" spans="1:25" ht="60" x14ac:dyDescent="0.25">
      <c r="A254" s="31" t="s">
        <v>453</v>
      </c>
      <c r="B254" t="s">
        <v>1680</v>
      </c>
      <c r="C254" s="31" t="s">
        <v>327</v>
      </c>
      <c r="D254">
        <v>14</v>
      </c>
      <c r="E254">
        <v>14</v>
      </c>
      <c r="F254" s="39">
        <v>51</v>
      </c>
      <c r="G254" s="39">
        <v>51</v>
      </c>
      <c r="H254" s="39">
        <v>382.39</v>
      </c>
      <c r="I254" s="39">
        <v>382.39</v>
      </c>
      <c r="J254" s="54">
        <f t="shared" si="50"/>
        <v>53148.386100000003</v>
      </c>
      <c r="K254" s="54">
        <f t="shared" si="50"/>
        <v>53148.386100000003</v>
      </c>
      <c r="L254" s="12">
        <f t="shared" si="46"/>
        <v>0</v>
      </c>
      <c r="M254" s="7" t="s">
        <v>1106</v>
      </c>
      <c r="N254">
        <v>1</v>
      </c>
      <c r="O254" s="43" t="s">
        <v>1107</v>
      </c>
      <c r="P254" s="7" t="s">
        <v>105</v>
      </c>
      <c r="Q254" s="73">
        <v>43006</v>
      </c>
      <c r="R254" s="75" t="s">
        <v>26</v>
      </c>
      <c r="S254" t="s">
        <v>170</v>
      </c>
      <c r="Y254" s="7" t="s">
        <v>1681</v>
      </c>
    </row>
    <row r="255" spans="1:25" ht="60" x14ac:dyDescent="0.25">
      <c r="A255" s="31" t="s">
        <v>539</v>
      </c>
      <c r="B255" t="s">
        <v>1682</v>
      </c>
      <c r="C255" s="31" t="s">
        <v>827</v>
      </c>
      <c r="D255">
        <v>0</v>
      </c>
      <c r="E255">
        <v>0</v>
      </c>
      <c r="F255" s="39">
        <v>468</v>
      </c>
      <c r="G255" s="39">
        <v>468</v>
      </c>
      <c r="H255" s="39">
        <v>547.55999999999995</v>
      </c>
      <c r="I255" s="39">
        <v>547.55999999999995</v>
      </c>
      <c r="J255" s="54">
        <f>H255*205.45</f>
        <v>112496.20199999998</v>
      </c>
      <c r="K255" s="54">
        <f>I255*205.45</f>
        <v>112496.20199999998</v>
      </c>
      <c r="L255" s="12">
        <f t="shared" si="46"/>
        <v>0</v>
      </c>
      <c r="M255" s="7" t="s">
        <v>1106</v>
      </c>
      <c r="N255">
        <v>1</v>
      </c>
      <c r="O255" s="43" t="s">
        <v>1107</v>
      </c>
      <c r="P255" s="7" t="s">
        <v>105</v>
      </c>
      <c r="Q255" s="73">
        <v>43006</v>
      </c>
      <c r="R255" s="75" t="s">
        <v>26</v>
      </c>
      <c r="S255" t="s">
        <v>154</v>
      </c>
      <c r="T255" s="2" t="s">
        <v>9</v>
      </c>
      <c r="U255" s="2" t="s">
        <v>9</v>
      </c>
      <c r="V255" s="2" t="s">
        <v>9</v>
      </c>
      <c r="W255" s="2" t="s">
        <v>9</v>
      </c>
      <c r="X255" s="2" t="s">
        <v>9</v>
      </c>
      <c r="Y255" s="7" t="s">
        <v>1683</v>
      </c>
    </row>
    <row r="256" spans="1:25" x14ac:dyDescent="0.25">
      <c r="A256" s="31" t="s">
        <v>1666</v>
      </c>
      <c r="B256" t="s">
        <v>1684</v>
      </c>
      <c r="C256" s="31" t="s">
        <v>327</v>
      </c>
      <c r="D256" s="49">
        <v>14</v>
      </c>
      <c r="E256">
        <v>14</v>
      </c>
      <c r="F256" s="39">
        <v>0</v>
      </c>
      <c r="G256" s="39">
        <v>0</v>
      </c>
      <c r="H256" s="39">
        <v>322.20999999999998</v>
      </c>
      <c r="I256" s="39">
        <v>322.20999999999998</v>
      </c>
      <c r="J256" s="54">
        <f t="shared" si="50"/>
        <v>44783.967900000003</v>
      </c>
      <c r="K256" s="54">
        <f t="shared" si="50"/>
        <v>44783.967900000003</v>
      </c>
      <c r="L256" s="12">
        <f t="shared" si="46"/>
        <v>0</v>
      </c>
      <c r="M256" s="7" t="s">
        <v>1106</v>
      </c>
      <c r="N256">
        <v>2</v>
      </c>
      <c r="O256" s="43" t="s">
        <v>1107</v>
      </c>
      <c r="P256" s="7" t="s">
        <v>105</v>
      </c>
      <c r="Q256" s="73">
        <v>43006</v>
      </c>
      <c r="R256" s="75" t="s">
        <v>26</v>
      </c>
      <c r="S256" t="s">
        <v>170</v>
      </c>
      <c r="Y256" s="43" t="s">
        <v>1686</v>
      </c>
    </row>
    <row r="257" spans="1:25" x14ac:dyDescent="0.25">
      <c r="A257" s="31" t="s">
        <v>1531</v>
      </c>
      <c r="B257" t="s">
        <v>1687</v>
      </c>
      <c r="C257" s="31" t="s">
        <v>827</v>
      </c>
      <c r="J257" s="54">
        <f t="shared" si="50"/>
        <v>0</v>
      </c>
      <c r="K257" s="54">
        <f t="shared" si="50"/>
        <v>0</v>
      </c>
      <c r="L257" s="12">
        <f t="shared" si="46"/>
        <v>0</v>
      </c>
    </row>
    <row r="258" spans="1:25" ht="409.5" x14ac:dyDescent="0.25">
      <c r="A258" s="31" t="s">
        <v>1689</v>
      </c>
      <c r="B258" t="s">
        <v>1688</v>
      </c>
      <c r="C258" s="31" t="s">
        <v>327</v>
      </c>
      <c r="D258">
        <v>7</v>
      </c>
      <c r="E258">
        <v>7</v>
      </c>
      <c r="F258" s="39">
        <v>279.58999999999997</v>
      </c>
      <c r="G258" s="39">
        <v>279.58999999999997</v>
      </c>
      <c r="H258" s="39">
        <v>491.01</v>
      </c>
      <c r="I258" s="39">
        <v>491.01</v>
      </c>
      <c r="J258" s="54">
        <f t="shared" si="50"/>
        <v>68245.479900000006</v>
      </c>
      <c r="K258" s="54">
        <f t="shared" si="50"/>
        <v>68245.479900000006</v>
      </c>
      <c r="L258" s="12">
        <f t="shared" si="46"/>
        <v>0</v>
      </c>
      <c r="M258" s="7" t="s">
        <v>1106</v>
      </c>
      <c r="N258">
        <v>1</v>
      </c>
      <c r="O258" s="43" t="s">
        <v>1107</v>
      </c>
      <c r="P258" s="7" t="s">
        <v>105</v>
      </c>
      <c r="Q258" s="73">
        <v>43007</v>
      </c>
      <c r="R258" s="75" t="s">
        <v>26</v>
      </c>
      <c r="S258" t="s">
        <v>779</v>
      </c>
      <c r="T258" t="s">
        <v>229</v>
      </c>
      <c r="U258" t="s">
        <v>231</v>
      </c>
      <c r="V258">
        <v>7</v>
      </c>
      <c r="W258" s="7" t="s">
        <v>1690</v>
      </c>
      <c r="X258" s="7" t="s">
        <v>1352</v>
      </c>
      <c r="Y258" s="7" t="s">
        <v>1691</v>
      </c>
    </row>
    <row r="259" spans="1:25" ht="210" x14ac:dyDescent="0.25">
      <c r="A259" s="31" t="s">
        <v>1692</v>
      </c>
      <c r="B259" t="s">
        <v>1693</v>
      </c>
      <c r="C259" s="31" t="s">
        <v>327</v>
      </c>
      <c r="D259">
        <v>5</v>
      </c>
      <c r="E259">
        <v>5</v>
      </c>
      <c r="F259" s="39">
        <v>113.26</v>
      </c>
      <c r="G259" s="39">
        <v>113.26</v>
      </c>
      <c r="H259" s="39">
        <v>248.72</v>
      </c>
      <c r="I259" s="39">
        <v>248.72</v>
      </c>
      <c r="J259" s="54">
        <f t="shared" ref="J259:K270" si="51">H259*138.99</f>
        <v>34569.592799999999</v>
      </c>
      <c r="K259" s="54">
        <f t="shared" si="51"/>
        <v>34569.592799999999</v>
      </c>
      <c r="L259" s="12">
        <f t="shared" si="46"/>
        <v>0</v>
      </c>
      <c r="M259" s="7" t="s">
        <v>1106</v>
      </c>
      <c r="N259">
        <v>1</v>
      </c>
      <c r="O259" s="43" t="s">
        <v>1107</v>
      </c>
      <c r="P259" s="7" t="s">
        <v>105</v>
      </c>
      <c r="Q259" s="73">
        <v>43013</v>
      </c>
      <c r="R259" s="75" t="s">
        <v>26</v>
      </c>
      <c r="S259" t="s">
        <v>1700</v>
      </c>
      <c r="T259" t="s">
        <v>270</v>
      </c>
      <c r="U259" t="s">
        <v>231</v>
      </c>
      <c r="V259">
        <v>5</v>
      </c>
      <c r="W259" s="7" t="s">
        <v>1701</v>
      </c>
      <c r="X259" s="7" t="s">
        <v>1702</v>
      </c>
      <c r="Y259" s="43" t="s">
        <v>1703</v>
      </c>
    </row>
    <row r="260" spans="1:25" x14ac:dyDescent="0.25">
      <c r="A260" s="31" t="s">
        <v>1477</v>
      </c>
      <c r="B260" t="s">
        <v>1694</v>
      </c>
      <c r="C260" s="31" t="s">
        <v>827</v>
      </c>
      <c r="D260">
        <v>0</v>
      </c>
      <c r="E260">
        <v>0</v>
      </c>
      <c r="F260" s="39">
        <v>50</v>
      </c>
      <c r="G260" s="39">
        <v>50</v>
      </c>
      <c r="H260" s="39">
        <v>58.5</v>
      </c>
      <c r="I260" s="39">
        <v>58.5</v>
      </c>
      <c r="J260" s="54">
        <f>H260*205.45</f>
        <v>12018.824999999999</v>
      </c>
      <c r="K260" s="54">
        <f>I260*205.45</f>
        <v>12018.824999999999</v>
      </c>
      <c r="L260" s="12">
        <f t="shared" si="46"/>
        <v>0</v>
      </c>
      <c r="M260" s="7" t="s">
        <v>1106</v>
      </c>
      <c r="N260">
        <v>1</v>
      </c>
      <c r="O260" s="43" t="s">
        <v>1107</v>
      </c>
      <c r="P260" s="7" t="s">
        <v>105</v>
      </c>
      <c r="Q260" s="73">
        <v>43012</v>
      </c>
      <c r="R260" s="75" t="s">
        <v>26</v>
      </c>
      <c r="S260" t="s">
        <v>154</v>
      </c>
      <c r="T260" s="2" t="s">
        <v>9</v>
      </c>
      <c r="U260" s="2" t="s">
        <v>9</v>
      </c>
      <c r="V260" s="2" t="s">
        <v>9</v>
      </c>
      <c r="W260" s="2" t="s">
        <v>9</v>
      </c>
      <c r="X260" s="2" t="s">
        <v>9</v>
      </c>
      <c r="Y260" s="28" t="s">
        <v>1199</v>
      </c>
    </row>
    <row r="261" spans="1:25" ht="30" x14ac:dyDescent="0.25">
      <c r="A261" s="31" t="s">
        <v>1695</v>
      </c>
      <c r="B261" t="s">
        <v>1696</v>
      </c>
      <c r="C261" s="31" t="s">
        <v>327</v>
      </c>
      <c r="D261">
        <v>0</v>
      </c>
      <c r="E261">
        <v>0</v>
      </c>
      <c r="F261" s="39">
        <v>259</v>
      </c>
      <c r="G261" s="39">
        <v>259</v>
      </c>
      <c r="H261" s="39">
        <v>305.62</v>
      </c>
      <c r="I261" s="39">
        <v>305.62</v>
      </c>
      <c r="J261" s="54">
        <f t="shared" si="51"/>
        <v>42478.123800000001</v>
      </c>
      <c r="K261" s="54">
        <f t="shared" si="51"/>
        <v>42478.123800000001</v>
      </c>
      <c r="L261" s="12">
        <f t="shared" si="46"/>
        <v>0</v>
      </c>
      <c r="M261" s="7" t="s">
        <v>1106</v>
      </c>
      <c r="N261">
        <v>1</v>
      </c>
      <c r="O261" s="43" t="s">
        <v>1107</v>
      </c>
      <c r="P261" s="7" t="s">
        <v>105</v>
      </c>
      <c r="Q261" s="73">
        <v>43012</v>
      </c>
      <c r="R261" s="43" t="s">
        <v>26</v>
      </c>
      <c r="S261" t="s">
        <v>1364</v>
      </c>
      <c r="T261" s="2" t="s">
        <v>9</v>
      </c>
      <c r="U261" s="2" t="s">
        <v>9</v>
      </c>
      <c r="V261" s="2" t="s">
        <v>9</v>
      </c>
      <c r="W261" s="2" t="s">
        <v>9</v>
      </c>
      <c r="X261" s="2" t="s">
        <v>9</v>
      </c>
      <c r="Y261" s="7" t="s">
        <v>1697</v>
      </c>
    </row>
    <row r="262" spans="1:25" ht="345" x14ac:dyDescent="0.25">
      <c r="A262" s="31" t="s">
        <v>974</v>
      </c>
      <c r="B262" t="s">
        <v>1698</v>
      </c>
      <c r="C262" s="31" t="s">
        <v>327</v>
      </c>
      <c r="D262">
        <v>7</v>
      </c>
      <c r="E262">
        <v>7</v>
      </c>
      <c r="F262" s="39">
        <v>0</v>
      </c>
      <c r="G262" s="39">
        <v>0</v>
      </c>
      <c r="H262" s="39">
        <v>161.09</v>
      </c>
      <c r="I262" s="39">
        <v>161.09</v>
      </c>
      <c r="J262" s="54">
        <f t="shared" si="51"/>
        <v>22389.899100000002</v>
      </c>
      <c r="K262" s="54">
        <f t="shared" si="51"/>
        <v>22389.899100000002</v>
      </c>
      <c r="L262" s="12">
        <f t="shared" si="46"/>
        <v>0</v>
      </c>
      <c r="M262" s="7" t="s">
        <v>1106</v>
      </c>
      <c r="N262">
        <v>1</v>
      </c>
      <c r="O262" s="43" t="s">
        <v>1107</v>
      </c>
      <c r="P262" s="7" t="s">
        <v>105</v>
      </c>
      <c r="Q262" s="73">
        <v>43012</v>
      </c>
      <c r="R262" s="43" t="s">
        <v>26</v>
      </c>
      <c r="S262" t="s">
        <v>346</v>
      </c>
      <c r="T262" t="s">
        <v>229</v>
      </c>
      <c r="U262" t="s">
        <v>231</v>
      </c>
      <c r="V262">
        <v>7</v>
      </c>
      <c r="W262" s="7" t="s">
        <v>1690</v>
      </c>
      <c r="X262" s="7" t="s">
        <v>309</v>
      </c>
      <c r="Y262" s="43" t="s">
        <v>1699</v>
      </c>
    </row>
    <row r="263" spans="1:25" ht="60" x14ac:dyDescent="0.25">
      <c r="A263" s="31" t="s">
        <v>1704</v>
      </c>
      <c r="B263" t="s">
        <v>1705</v>
      </c>
      <c r="C263" s="31" t="s">
        <v>327</v>
      </c>
      <c r="D263">
        <v>0</v>
      </c>
      <c r="E263">
        <v>0</v>
      </c>
      <c r="F263" s="39">
        <v>604</v>
      </c>
      <c r="G263" s="39">
        <v>604</v>
      </c>
      <c r="H263" s="39">
        <v>712.72</v>
      </c>
      <c r="I263" s="39">
        <v>712.72</v>
      </c>
      <c r="J263" s="54">
        <f t="shared" si="51"/>
        <v>99060.952800000014</v>
      </c>
      <c r="K263" s="54">
        <f t="shared" si="51"/>
        <v>99060.952800000014</v>
      </c>
      <c r="L263" s="12">
        <f t="shared" si="46"/>
        <v>0</v>
      </c>
      <c r="M263" s="7" t="s">
        <v>1106</v>
      </c>
      <c r="N263">
        <v>1</v>
      </c>
      <c r="O263" s="43" t="s">
        <v>1107</v>
      </c>
      <c r="P263" s="7" t="s">
        <v>105</v>
      </c>
      <c r="Q263" s="73">
        <v>43014</v>
      </c>
      <c r="R263" s="75" t="s">
        <v>26</v>
      </c>
      <c r="S263" t="s">
        <v>1364</v>
      </c>
      <c r="T263" s="2" t="s">
        <v>9</v>
      </c>
      <c r="U263" s="2" t="s">
        <v>9</v>
      </c>
      <c r="V263" s="2" t="s">
        <v>9</v>
      </c>
      <c r="W263" s="2" t="s">
        <v>9</v>
      </c>
      <c r="X263" s="2" t="s">
        <v>9</v>
      </c>
      <c r="Y263" s="7" t="s">
        <v>1706</v>
      </c>
    </row>
    <row r="264" spans="1:25" x14ac:dyDescent="0.25">
      <c r="A264" s="31" t="s">
        <v>1137</v>
      </c>
      <c r="B264" t="s">
        <v>1707</v>
      </c>
      <c r="C264" s="31" t="s">
        <v>327</v>
      </c>
      <c r="D264">
        <v>7</v>
      </c>
      <c r="F264" s="39">
        <v>0</v>
      </c>
      <c r="H264" s="39">
        <v>154.19999999999999</v>
      </c>
      <c r="J264" s="54">
        <f t="shared" si="51"/>
        <v>21432.258000000002</v>
      </c>
      <c r="K264" s="54">
        <f t="shared" si="51"/>
        <v>0</v>
      </c>
      <c r="L264" s="12">
        <f t="shared" si="46"/>
        <v>21432.258000000002</v>
      </c>
    </row>
    <row r="265" spans="1:25" x14ac:dyDescent="0.25">
      <c r="A265" s="31" t="s">
        <v>453</v>
      </c>
      <c r="B265" t="s">
        <v>1708</v>
      </c>
      <c r="C265" s="31" t="s">
        <v>827</v>
      </c>
      <c r="D265">
        <v>0</v>
      </c>
      <c r="E265">
        <v>0</v>
      </c>
      <c r="F265" s="39">
        <v>40</v>
      </c>
      <c r="G265" s="39">
        <v>40</v>
      </c>
      <c r="H265" s="39">
        <v>46.8</v>
      </c>
      <c r="I265" s="39">
        <v>46.8</v>
      </c>
      <c r="J265" s="54">
        <f>H265*205.45</f>
        <v>9615.06</v>
      </c>
      <c r="K265" s="54">
        <f>I265*205.45</f>
        <v>9615.06</v>
      </c>
      <c r="L265" s="12">
        <f t="shared" si="46"/>
        <v>0</v>
      </c>
      <c r="M265" s="7" t="s">
        <v>1106</v>
      </c>
      <c r="N265">
        <v>1</v>
      </c>
      <c r="O265" s="43" t="s">
        <v>1107</v>
      </c>
      <c r="P265" s="7" t="s">
        <v>105</v>
      </c>
      <c r="Q265" s="73">
        <v>43014</v>
      </c>
      <c r="R265" s="75" t="s">
        <v>26</v>
      </c>
      <c r="S265" t="s">
        <v>154</v>
      </c>
      <c r="T265" s="2" t="s">
        <v>9</v>
      </c>
      <c r="U265" s="2" t="s">
        <v>9</v>
      </c>
      <c r="V265" s="2" t="s">
        <v>9</v>
      </c>
      <c r="W265" s="2" t="s">
        <v>9</v>
      </c>
      <c r="X265" s="2" t="s">
        <v>9</v>
      </c>
      <c r="Y265" s="28" t="s">
        <v>1709</v>
      </c>
    </row>
    <row r="266" spans="1:25" x14ac:dyDescent="0.25">
      <c r="A266" s="31" t="s">
        <v>453</v>
      </c>
      <c r="B266" t="s">
        <v>1710</v>
      </c>
      <c r="C266" s="31" t="s">
        <v>327</v>
      </c>
      <c r="D266">
        <v>0</v>
      </c>
      <c r="E266">
        <v>0</v>
      </c>
      <c r="F266" s="39">
        <v>104</v>
      </c>
      <c r="G266" s="39">
        <v>104</v>
      </c>
      <c r="H266" s="39">
        <v>122.72</v>
      </c>
      <c r="I266" s="39">
        <v>122.72</v>
      </c>
      <c r="J266" s="54">
        <f t="shared" si="51"/>
        <v>17056.852800000001</v>
      </c>
      <c r="K266" s="54">
        <f t="shared" si="51"/>
        <v>17056.852800000001</v>
      </c>
      <c r="L266" s="12">
        <f t="shared" si="46"/>
        <v>0</v>
      </c>
      <c r="M266" s="7" t="s">
        <v>1106</v>
      </c>
      <c r="N266">
        <v>1</v>
      </c>
      <c r="O266" s="43" t="s">
        <v>1107</v>
      </c>
      <c r="P266" s="7" t="s">
        <v>105</v>
      </c>
      <c r="Q266" s="73">
        <v>43014</v>
      </c>
      <c r="R266" s="75" t="s">
        <v>26</v>
      </c>
      <c r="S266" t="s">
        <v>154</v>
      </c>
      <c r="T266" s="2" t="s">
        <v>9</v>
      </c>
      <c r="U266" s="2" t="s">
        <v>9</v>
      </c>
      <c r="V266" s="2" t="s">
        <v>9</v>
      </c>
      <c r="W266" s="2" t="s">
        <v>9</v>
      </c>
      <c r="X266" s="2" t="s">
        <v>9</v>
      </c>
      <c r="Y266" s="28" t="s">
        <v>1709</v>
      </c>
    </row>
    <row r="267" spans="1:25" x14ac:dyDescent="0.25">
      <c r="A267" s="31" t="s">
        <v>1634</v>
      </c>
      <c r="B267" t="s">
        <v>1711</v>
      </c>
      <c r="C267" s="31" t="s">
        <v>327</v>
      </c>
      <c r="D267">
        <v>0</v>
      </c>
      <c r="E267">
        <v>0</v>
      </c>
      <c r="F267" s="39">
        <v>496</v>
      </c>
      <c r="G267" s="39">
        <v>496</v>
      </c>
      <c r="H267" s="39">
        <v>585.28</v>
      </c>
      <c r="I267" s="39">
        <v>585.28</v>
      </c>
      <c r="J267" s="54">
        <f t="shared" si="51"/>
        <v>81348.067200000005</v>
      </c>
      <c r="K267" s="54">
        <f t="shared" si="51"/>
        <v>81348.067200000005</v>
      </c>
      <c r="L267" s="12">
        <f t="shared" si="46"/>
        <v>0</v>
      </c>
      <c r="M267" s="7" t="s">
        <v>1106</v>
      </c>
      <c r="N267">
        <v>1</v>
      </c>
      <c r="O267" s="43" t="s">
        <v>1107</v>
      </c>
      <c r="P267" s="7" t="s">
        <v>105</v>
      </c>
      <c r="Q267" s="73">
        <v>43014</v>
      </c>
      <c r="R267" s="75" t="s">
        <v>26</v>
      </c>
      <c r="S267" t="s">
        <v>154</v>
      </c>
      <c r="T267" s="2" t="s">
        <v>9</v>
      </c>
      <c r="U267" s="2" t="s">
        <v>9</v>
      </c>
      <c r="V267" s="2" t="s">
        <v>9</v>
      </c>
      <c r="W267" s="2" t="s">
        <v>9</v>
      </c>
      <c r="X267" s="2" t="s">
        <v>9</v>
      </c>
      <c r="Y267" s="28" t="s">
        <v>1709</v>
      </c>
    </row>
    <row r="268" spans="1:25" x14ac:dyDescent="0.25">
      <c r="A268" s="31" t="s">
        <v>1525</v>
      </c>
      <c r="B268" t="s">
        <v>1712</v>
      </c>
      <c r="C268" s="31" t="s">
        <v>327</v>
      </c>
      <c r="D268">
        <v>0</v>
      </c>
      <c r="E268">
        <v>0</v>
      </c>
      <c r="F268" s="39">
        <v>232.2</v>
      </c>
      <c r="G268" s="39">
        <v>232.2</v>
      </c>
      <c r="H268" s="39">
        <v>274</v>
      </c>
      <c r="I268" s="39">
        <v>274</v>
      </c>
      <c r="J268" s="54">
        <f>H268*154.36</f>
        <v>42294.640000000007</v>
      </c>
      <c r="K268" s="54">
        <f>I268*154.36</f>
        <v>42294.640000000007</v>
      </c>
      <c r="L268" s="12">
        <f t="shared" si="46"/>
        <v>0</v>
      </c>
      <c r="M268" s="7" t="s">
        <v>1106</v>
      </c>
      <c r="N268">
        <v>1</v>
      </c>
      <c r="O268" s="43" t="s">
        <v>1107</v>
      </c>
      <c r="P268" s="7" t="s">
        <v>105</v>
      </c>
      <c r="Q268" s="73">
        <v>43017</v>
      </c>
      <c r="R268" s="75" t="s">
        <v>26</v>
      </c>
      <c r="S268" t="s">
        <v>154</v>
      </c>
      <c r="T268" s="2" t="s">
        <v>9</v>
      </c>
      <c r="U268" s="2" t="s">
        <v>9</v>
      </c>
      <c r="V268" s="2" t="s">
        <v>9</v>
      </c>
      <c r="W268" s="2" t="s">
        <v>9</v>
      </c>
      <c r="X268" s="2" t="s">
        <v>9</v>
      </c>
      <c r="Y268" s="28" t="s">
        <v>1709</v>
      </c>
    </row>
    <row r="269" spans="1:25" ht="30" x14ac:dyDescent="0.25">
      <c r="A269" s="31" t="s">
        <v>1477</v>
      </c>
      <c r="B269" t="s">
        <v>1713</v>
      </c>
      <c r="C269" s="31" t="s">
        <v>333</v>
      </c>
      <c r="D269" s="31" t="s">
        <v>26</v>
      </c>
      <c r="E269" s="31" t="s">
        <v>26</v>
      </c>
      <c r="F269" s="31" t="s">
        <v>26</v>
      </c>
      <c r="G269" s="31" t="s">
        <v>26</v>
      </c>
      <c r="H269" s="31" t="s">
        <v>26</v>
      </c>
      <c r="I269" s="31" t="s">
        <v>26</v>
      </c>
      <c r="J269" s="31" t="s">
        <v>26</v>
      </c>
      <c r="K269" s="31" t="s">
        <v>26</v>
      </c>
      <c r="L269" s="31" t="s">
        <v>26</v>
      </c>
      <c r="M269" s="7" t="s">
        <v>1106</v>
      </c>
      <c r="N269" s="31" t="s">
        <v>26</v>
      </c>
      <c r="O269" s="31" t="s">
        <v>26</v>
      </c>
      <c r="P269" s="61" t="s">
        <v>1521</v>
      </c>
      <c r="Q269" s="73">
        <v>43018</v>
      </c>
      <c r="R269" t="s">
        <v>26</v>
      </c>
      <c r="S269" s="68" t="s">
        <v>26</v>
      </c>
      <c r="T269" s="68" t="s">
        <v>26</v>
      </c>
      <c r="U269" s="68" t="s">
        <v>26</v>
      </c>
      <c r="V269" s="68" t="s">
        <v>26</v>
      </c>
      <c r="W269" s="68" t="s">
        <v>26</v>
      </c>
      <c r="X269" s="68" t="s">
        <v>26</v>
      </c>
      <c r="Y269" s="43" t="s">
        <v>1171</v>
      </c>
    </row>
    <row r="270" spans="1:25" x14ac:dyDescent="0.25">
      <c r="A270" s="31" t="s">
        <v>929</v>
      </c>
      <c r="B270" t="s">
        <v>1714</v>
      </c>
      <c r="C270" s="31" t="s">
        <v>327</v>
      </c>
      <c r="D270" s="42">
        <v>0</v>
      </c>
      <c r="E270" s="49">
        <v>0</v>
      </c>
      <c r="F270" s="39">
        <v>22</v>
      </c>
      <c r="G270" s="39">
        <v>22</v>
      </c>
      <c r="H270" s="39">
        <v>25.96</v>
      </c>
      <c r="I270" s="39">
        <v>25.96</v>
      </c>
      <c r="J270" s="54">
        <f>H270*138.99</f>
        <v>3608.1804000000002</v>
      </c>
      <c r="K270" s="54">
        <f t="shared" si="51"/>
        <v>3608.1804000000002</v>
      </c>
      <c r="L270" s="12">
        <f t="shared" si="46"/>
        <v>0</v>
      </c>
      <c r="M270" s="7" t="s">
        <v>1106</v>
      </c>
      <c r="N270" s="49">
        <v>1</v>
      </c>
      <c r="O270" s="43" t="s">
        <v>1107</v>
      </c>
      <c r="P270" s="7" t="s">
        <v>105</v>
      </c>
      <c r="Q270" s="73">
        <v>43018</v>
      </c>
      <c r="R270" s="75" t="s">
        <v>26</v>
      </c>
      <c r="S270" t="s">
        <v>1364</v>
      </c>
      <c r="T270" s="2" t="s">
        <v>9</v>
      </c>
      <c r="U270" s="2" t="s">
        <v>9</v>
      </c>
      <c r="V270" s="2" t="s">
        <v>9</v>
      </c>
      <c r="W270" s="2" t="s">
        <v>9</v>
      </c>
      <c r="X270" s="2" t="s">
        <v>9</v>
      </c>
      <c r="Y270" s="43" t="s">
        <v>1715</v>
      </c>
    </row>
    <row r="271" spans="1:25" ht="60" x14ac:dyDescent="0.25">
      <c r="A271" s="31" t="s">
        <v>1716</v>
      </c>
      <c r="B271" t="s">
        <v>1717</v>
      </c>
      <c r="C271" s="31" t="s">
        <v>327</v>
      </c>
      <c r="D271" s="42">
        <v>3</v>
      </c>
      <c r="E271" s="49">
        <v>3</v>
      </c>
      <c r="F271" s="39">
        <v>942.92</v>
      </c>
      <c r="G271" s="39">
        <v>942.92</v>
      </c>
      <c r="H271" s="39">
        <v>1181.69</v>
      </c>
      <c r="I271" s="39">
        <v>1181.69</v>
      </c>
      <c r="J271" s="54">
        <f>H271*154.36</f>
        <v>182405.66840000002</v>
      </c>
      <c r="K271" s="54">
        <f>I271*154.36</f>
        <v>182405.66840000002</v>
      </c>
      <c r="L271" s="12">
        <f t="shared" si="46"/>
        <v>0</v>
      </c>
      <c r="M271" s="7" t="s">
        <v>1106</v>
      </c>
      <c r="N271" s="49">
        <v>1</v>
      </c>
      <c r="O271" s="43" t="s">
        <v>1107</v>
      </c>
      <c r="P271" s="7" t="s">
        <v>105</v>
      </c>
      <c r="Q271" s="73">
        <v>43018</v>
      </c>
      <c r="R271" s="75" t="s">
        <v>26</v>
      </c>
      <c r="S271" t="s">
        <v>1718</v>
      </c>
      <c r="T271" s="49" t="s">
        <v>270</v>
      </c>
      <c r="U271" s="49" t="s">
        <v>877</v>
      </c>
      <c r="V271">
        <v>3</v>
      </c>
      <c r="W271" s="49" t="s">
        <v>1719</v>
      </c>
      <c r="X271" s="43" t="s">
        <v>1720</v>
      </c>
      <c r="Y271" s="43" t="s">
        <v>1721</v>
      </c>
    </row>
    <row r="272" spans="1:25" x14ac:dyDescent="0.25">
      <c r="A272" s="31" t="s">
        <v>1477</v>
      </c>
      <c r="B272" t="s">
        <v>1722</v>
      </c>
      <c r="C272" s="31" t="s">
        <v>327</v>
      </c>
      <c r="D272" s="42">
        <v>0</v>
      </c>
      <c r="E272" s="49">
        <v>0</v>
      </c>
      <c r="F272" s="39">
        <v>160</v>
      </c>
      <c r="G272" s="39">
        <v>160</v>
      </c>
      <c r="H272" s="39">
        <v>188.8</v>
      </c>
      <c r="I272" s="39">
        <v>188.8</v>
      </c>
      <c r="J272" s="54">
        <f>H272*154.36</f>
        <v>29143.168000000005</v>
      </c>
      <c r="K272" s="54">
        <f>I272*154.36</f>
        <v>29143.168000000005</v>
      </c>
      <c r="L272" s="12">
        <f t="shared" si="46"/>
        <v>0</v>
      </c>
      <c r="M272" s="7" t="s">
        <v>1110</v>
      </c>
      <c r="N272" s="49">
        <v>1</v>
      </c>
      <c r="O272" s="43" t="s">
        <v>1107</v>
      </c>
      <c r="P272" s="7" t="s">
        <v>1725</v>
      </c>
      <c r="Q272" s="73" t="s">
        <v>26</v>
      </c>
      <c r="R272" s="73">
        <v>43018</v>
      </c>
      <c r="S272" t="s">
        <v>154</v>
      </c>
      <c r="T272" s="2" t="s">
        <v>9</v>
      </c>
      <c r="U272" s="2" t="s">
        <v>9</v>
      </c>
      <c r="V272" s="2" t="s">
        <v>9</v>
      </c>
      <c r="W272" s="2" t="s">
        <v>9</v>
      </c>
      <c r="X272" s="2" t="s">
        <v>9</v>
      </c>
      <c r="Y272" s="28" t="s">
        <v>1199</v>
      </c>
    </row>
    <row r="273" spans="1:25" x14ac:dyDescent="0.25">
      <c r="A273" s="31" t="s">
        <v>929</v>
      </c>
      <c r="B273" t="s">
        <v>1723</v>
      </c>
      <c r="C273" s="31" t="s">
        <v>827</v>
      </c>
      <c r="D273" s="42">
        <v>0</v>
      </c>
      <c r="E273" s="49">
        <v>0</v>
      </c>
      <c r="F273" s="39">
        <v>16</v>
      </c>
      <c r="G273" s="39">
        <v>16</v>
      </c>
      <c r="H273" s="39">
        <v>18.72</v>
      </c>
      <c r="I273" s="39">
        <v>18.72</v>
      </c>
      <c r="J273" s="54">
        <f>H273*205.45</f>
        <v>3846.0239999999994</v>
      </c>
      <c r="K273" s="54">
        <f>I273*205.45</f>
        <v>3846.0239999999994</v>
      </c>
      <c r="L273" s="12">
        <f t="shared" si="46"/>
        <v>0</v>
      </c>
      <c r="M273" s="7" t="s">
        <v>1106</v>
      </c>
      <c r="N273" s="49">
        <v>1</v>
      </c>
      <c r="O273" s="43" t="s">
        <v>1107</v>
      </c>
      <c r="P273" s="7" t="s">
        <v>105</v>
      </c>
      <c r="Q273" s="73">
        <v>43018</v>
      </c>
      <c r="R273" s="75" t="s">
        <v>26</v>
      </c>
      <c r="S273" t="s">
        <v>154</v>
      </c>
      <c r="T273" s="2" t="s">
        <v>9</v>
      </c>
      <c r="U273" s="2" t="s">
        <v>9</v>
      </c>
      <c r="V273" s="2" t="s">
        <v>9</v>
      </c>
      <c r="W273" s="2" t="s">
        <v>9</v>
      </c>
      <c r="X273" s="2" t="s">
        <v>9</v>
      </c>
      <c r="Y273" s="43" t="s">
        <v>1724</v>
      </c>
    </row>
    <row r="274" spans="1:25" x14ac:dyDescent="0.25">
      <c r="A274" s="31" t="s">
        <v>1477</v>
      </c>
      <c r="B274" t="s">
        <v>1726</v>
      </c>
      <c r="C274" s="31" t="s">
        <v>327</v>
      </c>
      <c r="D274" s="42">
        <v>0</v>
      </c>
      <c r="E274" s="49">
        <v>0</v>
      </c>
      <c r="F274" s="39">
        <v>160</v>
      </c>
      <c r="G274" s="39">
        <v>160</v>
      </c>
      <c r="H274" s="39">
        <v>188.8</v>
      </c>
      <c r="I274" s="39">
        <v>188.8</v>
      </c>
      <c r="J274" s="54">
        <f t="shared" ref="J274:K276" si="52">H274*154.36</f>
        <v>29143.168000000005</v>
      </c>
      <c r="K274" s="54">
        <f t="shared" si="52"/>
        <v>29143.168000000005</v>
      </c>
      <c r="L274" s="12">
        <f t="shared" ref="L274" si="53">J274-K274</f>
        <v>0</v>
      </c>
      <c r="M274" s="7" t="s">
        <v>1110</v>
      </c>
      <c r="N274" s="49">
        <v>1</v>
      </c>
      <c r="O274" s="43" t="s">
        <v>1107</v>
      </c>
      <c r="P274" s="7" t="s">
        <v>1763</v>
      </c>
      <c r="Q274" s="73" t="s">
        <v>26</v>
      </c>
      <c r="R274" s="75">
        <v>43031</v>
      </c>
      <c r="S274" t="s">
        <v>154</v>
      </c>
      <c r="T274" s="2" t="s">
        <v>9</v>
      </c>
      <c r="U274" s="2" t="s">
        <v>9</v>
      </c>
      <c r="V274" s="2" t="s">
        <v>9</v>
      </c>
      <c r="W274" s="2" t="s">
        <v>9</v>
      </c>
      <c r="X274" s="2" t="s">
        <v>9</v>
      </c>
      <c r="Y274" s="28" t="s">
        <v>1199</v>
      </c>
    </row>
    <row r="275" spans="1:25" ht="30" x14ac:dyDescent="0.25">
      <c r="A275" s="31" t="s">
        <v>1727</v>
      </c>
      <c r="B275" t="s">
        <v>1728</v>
      </c>
      <c r="C275" s="31" t="s">
        <v>327</v>
      </c>
      <c r="D275" s="42">
        <v>0</v>
      </c>
      <c r="E275" s="49">
        <v>0</v>
      </c>
      <c r="F275" s="39">
        <v>300.89999999999998</v>
      </c>
      <c r="G275" s="39">
        <v>300.89999999999998</v>
      </c>
      <c r="H275" s="39">
        <v>355.06</v>
      </c>
      <c r="I275" s="39">
        <v>355.06</v>
      </c>
      <c r="J275" s="54">
        <f t="shared" si="52"/>
        <v>54807.061600000008</v>
      </c>
      <c r="K275" s="54">
        <f t="shared" si="52"/>
        <v>54807.061600000008</v>
      </c>
      <c r="L275" s="12">
        <f t="shared" si="46"/>
        <v>0</v>
      </c>
      <c r="M275" s="7" t="s">
        <v>1110</v>
      </c>
      <c r="N275" s="49">
        <v>1</v>
      </c>
      <c r="O275" s="43" t="s">
        <v>591</v>
      </c>
      <c r="P275" s="7" t="s">
        <v>1737</v>
      </c>
      <c r="Q275" s="73" t="s">
        <v>26</v>
      </c>
      <c r="R275" s="75">
        <v>43025</v>
      </c>
      <c r="S275" t="s">
        <v>1364</v>
      </c>
      <c r="T275" s="2" t="s">
        <v>9</v>
      </c>
      <c r="U275" s="2" t="s">
        <v>9</v>
      </c>
      <c r="V275" s="2" t="s">
        <v>9</v>
      </c>
      <c r="W275" s="2" t="s">
        <v>9</v>
      </c>
      <c r="X275" s="2" t="s">
        <v>9</v>
      </c>
      <c r="Y275" s="43" t="s">
        <v>1729</v>
      </c>
    </row>
    <row r="276" spans="1:25" x14ac:dyDescent="0.25">
      <c r="A276" s="31" t="s">
        <v>1731</v>
      </c>
      <c r="B276" t="s">
        <v>1730</v>
      </c>
      <c r="C276" s="31" t="s">
        <v>327</v>
      </c>
      <c r="D276" s="42">
        <v>0</v>
      </c>
      <c r="E276" s="49">
        <v>0</v>
      </c>
      <c r="F276" s="39">
        <v>303.60000000000002</v>
      </c>
      <c r="G276" s="39">
        <v>303.60000000000002</v>
      </c>
      <c r="H276" s="39">
        <v>358.25</v>
      </c>
      <c r="I276" s="39">
        <v>358.25</v>
      </c>
      <c r="J276" s="54">
        <f t="shared" si="52"/>
        <v>55299.470000000008</v>
      </c>
      <c r="K276" s="54">
        <f t="shared" si="52"/>
        <v>55299.470000000008</v>
      </c>
      <c r="L276" s="12">
        <f t="shared" si="46"/>
        <v>0</v>
      </c>
      <c r="M276" s="7" t="s">
        <v>1106</v>
      </c>
      <c r="N276" s="49">
        <v>1</v>
      </c>
      <c r="O276" s="43" t="s">
        <v>1107</v>
      </c>
      <c r="P276" s="7" t="s">
        <v>105</v>
      </c>
      <c r="Q276" s="73">
        <v>43024</v>
      </c>
      <c r="R276" s="75" t="s">
        <v>26</v>
      </c>
      <c r="S276" t="s">
        <v>1364</v>
      </c>
      <c r="T276" s="2" t="s">
        <v>9</v>
      </c>
      <c r="U276" s="2" t="s">
        <v>9</v>
      </c>
      <c r="V276" s="2" t="s">
        <v>9</v>
      </c>
      <c r="W276" s="2" t="s">
        <v>9</v>
      </c>
      <c r="X276" s="2" t="s">
        <v>9</v>
      </c>
      <c r="Y276" s="43" t="s">
        <v>1729</v>
      </c>
    </row>
    <row r="277" spans="1:25" x14ac:dyDescent="0.25">
      <c r="A277" s="31" t="s">
        <v>1673</v>
      </c>
      <c r="B277" t="s">
        <v>1732</v>
      </c>
      <c r="C277" s="31" t="s">
        <v>327</v>
      </c>
      <c r="D277" s="42">
        <v>0</v>
      </c>
      <c r="E277" s="49">
        <v>0</v>
      </c>
      <c r="F277" s="39">
        <v>16</v>
      </c>
      <c r="G277" s="39">
        <v>16</v>
      </c>
      <c r="H277" s="39">
        <v>18.88</v>
      </c>
      <c r="I277" s="39">
        <v>18.88</v>
      </c>
      <c r="J277" s="54">
        <f t="shared" ref="J277:K279" si="54">H277*154.36</f>
        <v>2914.3168000000001</v>
      </c>
      <c r="K277" s="54">
        <f t="shared" si="54"/>
        <v>2914.3168000000001</v>
      </c>
      <c r="L277" s="12">
        <f t="shared" si="46"/>
        <v>0</v>
      </c>
      <c r="M277" s="7" t="s">
        <v>1106</v>
      </c>
      <c r="N277" s="49">
        <v>1</v>
      </c>
      <c r="O277" s="43" t="s">
        <v>1107</v>
      </c>
      <c r="P277" s="7" t="s">
        <v>105</v>
      </c>
      <c r="Q277" s="73">
        <v>43025</v>
      </c>
      <c r="R277" s="75" t="s">
        <v>26</v>
      </c>
      <c r="S277" t="s">
        <v>154</v>
      </c>
      <c r="T277" s="2" t="s">
        <v>9</v>
      </c>
      <c r="U277" s="2" t="s">
        <v>9</v>
      </c>
      <c r="V277" s="2" t="s">
        <v>9</v>
      </c>
      <c r="W277" s="2" t="s">
        <v>9</v>
      </c>
      <c r="X277" s="2" t="s">
        <v>9</v>
      </c>
      <c r="Y277" s="43" t="s">
        <v>1733</v>
      </c>
    </row>
    <row r="278" spans="1:25" x14ac:dyDescent="0.25">
      <c r="A278" s="31" t="s">
        <v>1734</v>
      </c>
      <c r="B278" t="s">
        <v>1735</v>
      </c>
      <c r="C278" s="31" t="s">
        <v>327</v>
      </c>
      <c r="D278" s="42">
        <v>0</v>
      </c>
      <c r="E278" s="49">
        <v>0</v>
      </c>
      <c r="F278" s="39">
        <v>193.2</v>
      </c>
      <c r="G278" s="39">
        <v>193.2</v>
      </c>
      <c r="H278" s="39">
        <v>227.98</v>
      </c>
      <c r="I278" s="39">
        <v>227.98</v>
      </c>
      <c r="J278" s="54">
        <f t="shared" si="54"/>
        <v>35190.9928</v>
      </c>
      <c r="K278" s="54">
        <f t="shared" si="54"/>
        <v>35190.9928</v>
      </c>
      <c r="L278" s="12">
        <f t="shared" ref="L278:L293" si="55">J278-K278</f>
        <v>0</v>
      </c>
      <c r="M278" s="7" t="s">
        <v>1106</v>
      </c>
      <c r="N278" s="49">
        <v>2</v>
      </c>
      <c r="O278" s="43" t="s">
        <v>1107</v>
      </c>
      <c r="P278" s="7" t="s">
        <v>105</v>
      </c>
      <c r="Q278" s="73">
        <v>43025</v>
      </c>
      <c r="R278" s="75" t="s">
        <v>26</v>
      </c>
      <c r="S278" t="s">
        <v>1364</v>
      </c>
      <c r="T278" s="2" t="s">
        <v>9</v>
      </c>
      <c r="U278" s="2" t="s">
        <v>9</v>
      </c>
      <c r="V278" s="2" t="s">
        <v>9</v>
      </c>
      <c r="W278" s="2" t="s">
        <v>9</v>
      </c>
      <c r="X278" s="2" t="s">
        <v>9</v>
      </c>
      <c r="Y278" s="43" t="s">
        <v>1220</v>
      </c>
    </row>
    <row r="279" spans="1:25" x14ac:dyDescent="0.25">
      <c r="A279" s="31" t="s">
        <v>1727</v>
      </c>
      <c r="B279" t="s">
        <v>1736</v>
      </c>
      <c r="C279" s="31" t="s">
        <v>327</v>
      </c>
      <c r="D279" s="42">
        <v>0</v>
      </c>
      <c r="E279" s="49">
        <v>0</v>
      </c>
      <c r="F279" s="39">
        <v>300.89999999999998</v>
      </c>
      <c r="G279" s="39">
        <v>300.89999999999998</v>
      </c>
      <c r="H279" s="39">
        <v>355.06</v>
      </c>
      <c r="I279" s="39">
        <v>355.06</v>
      </c>
      <c r="J279" s="54">
        <f t="shared" si="54"/>
        <v>54807.061600000008</v>
      </c>
      <c r="K279" s="54">
        <f t="shared" si="54"/>
        <v>54807.061600000008</v>
      </c>
      <c r="L279" s="12">
        <f t="shared" si="55"/>
        <v>0</v>
      </c>
      <c r="M279" s="7" t="s">
        <v>1106</v>
      </c>
      <c r="N279">
        <v>2</v>
      </c>
      <c r="O279" s="43" t="s">
        <v>1107</v>
      </c>
      <c r="P279" s="7" t="s">
        <v>105</v>
      </c>
      <c r="Q279" s="73">
        <v>43025</v>
      </c>
      <c r="R279" s="75" t="s">
        <v>26</v>
      </c>
      <c r="S279" t="s">
        <v>1364</v>
      </c>
      <c r="T279" s="2" t="s">
        <v>9</v>
      </c>
      <c r="U279" s="2" t="s">
        <v>9</v>
      </c>
      <c r="V279" s="2" t="s">
        <v>9</v>
      </c>
      <c r="W279" s="2" t="s">
        <v>9</v>
      </c>
      <c r="X279" s="2" t="s">
        <v>9</v>
      </c>
      <c r="Y279" s="43" t="s">
        <v>1729</v>
      </c>
    </row>
    <row r="280" spans="1:25" x14ac:dyDescent="0.25">
      <c r="A280" s="31" t="s">
        <v>1172</v>
      </c>
      <c r="B280" t="s">
        <v>1738</v>
      </c>
      <c r="C280" s="31" t="s">
        <v>827</v>
      </c>
      <c r="D280" s="42">
        <v>0</v>
      </c>
      <c r="E280" s="49">
        <v>0</v>
      </c>
      <c r="F280" s="39">
        <v>44</v>
      </c>
      <c r="G280" s="39">
        <v>44</v>
      </c>
      <c r="H280" s="39">
        <v>51.48</v>
      </c>
      <c r="I280" s="39">
        <v>51.48</v>
      </c>
      <c r="J280" s="54">
        <f>H280*205.45</f>
        <v>10576.565999999999</v>
      </c>
      <c r="K280" s="54">
        <f>I280*205.45</f>
        <v>10576.565999999999</v>
      </c>
      <c r="L280" s="12">
        <f t="shared" si="55"/>
        <v>0</v>
      </c>
      <c r="M280" s="7" t="s">
        <v>1106</v>
      </c>
      <c r="N280">
        <v>1</v>
      </c>
      <c r="O280" s="43" t="s">
        <v>1107</v>
      </c>
      <c r="P280" s="7" t="s">
        <v>105</v>
      </c>
      <c r="Q280" s="73">
        <v>43025</v>
      </c>
      <c r="R280" s="75" t="s">
        <v>26</v>
      </c>
      <c r="S280" t="s">
        <v>154</v>
      </c>
      <c r="T280" s="2" t="s">
        <v>9</v>
      </c>
      <c r="U280" s="2" t="s">
        <v>9</v>
      </c>
      <c r="V280" s="2" t="s">
        <v>9</v>
      </c>
      <c r="W280" s="2" t="s">
        <v>9</v>
      </c>
      <c r="X280" s="2" t="s">
        <v>9</v>
      </c>
      <c r="Y280" s="43" t="s">
        <v>1199</v>
      </c>
    </row>
    <row r="281" spans="1:25" x14ac:dyDescent="0.25">
      <c r="A281" s="31" t="s">
        <v>1172</v>
      </c>
      <c r="B281" t="s">
        <v>1739</v>
      </c>
      <c r="C281" s="31" t="s">
        <v>327</v>
      </c>
      <c r="D281" s="42">
        <v>0</v>
      </c>
      <c r="E281" s="49">
        <v>0</v>
      </c>
      <c r="F281" s="39">
        <v>32</v>
      </c>
      <c r="G281" s="39">
        <v>32</v>
      </c>
      <c r="H281" s="39">
        <v>37.76</v>
      </c>
      <c r="I281" s="39">
        <v>37.76</v>
      </c>
      <c r="J281" s="54">
        <f t="shared" ref="J281:J291" si="56">H281*138.99</f>
        <v>5248.2623999999996</v>
      </c>
      <c r="K281" s="54">
        <f t="shared" ref="K281:K291" si="57">I281*138.99</f>
        <v>5248.2623999999996</v>
      </c>
      <c r="L281" s="12">
        <f t="shared" si="55"/>
        <v>0</v>
      </c>
      <c r="M281" s="7" t="s">
        <v>1106</v>
      </c>
      <c r="N281">
        <v>1</v>
      </c>
      <c r="O281" s="43" t="s">
        <v>1107</v>
      </c>
      <c r="P281" s="7" t="s">
        <v>105</v>
      </c>
      <c r="Q281" s="73">
        <v>43025</v>
      </c>
      <c r="R281" s="75" t="s">
        <v>26</v>
      </c>
      <c r="S281" t="s">
        <v>154</v>
      </c>
      <c r="T281" s="2" t="s">
        <v>9</v>
      </c>
      <c r="U281" s="2" t="s">
        <v>9</v>
      </c>
      <c r="V281" s="2" t="s">
        <v>9</v>
      </c>
      <c r="W281" s="2" t="s">
        <v>9</v>
      </c>
      <c r="X281" s="2" t="s">
        <v>9</v>
      </c>
      <c r="Y281" s="43" t="s">
        <v>1476</v>
      </c>
    </row>
    <row r="282" spans="1:25" x14ac:dyDescent="0.25">
      <c r="A282" s="31" t="s">
        <v>1172</v>
      </c>
      <c r="B282" t="s">
        <v>1740</v>
      </c>
      <c r="C282" s="31" t="s">
        <v>327</v>
      </c>
      <c r="D282" s="42">
        <v>0</v>
      </c>
      <c r="E282" s="49">
        <v>0</v>
      </c>
      <c r="F282" s="39">
        <v>40</v>
      </c>
      <c r="G282" s="39">
        <v>40</v>
      </c>
      <c r="H282" s="39">
        <v>47.2</v>
      </c>
      <c r="I282" s="39">
        <v>47.2</v>
      </c>
      <c r="J282" s="54">
        <f t="shared" si="56"/>
        <v>6560.3280000000004</v>
      </c>
      <c r="K282" s="54">
        <f t="shared" si="57"/>
        <v>6560.3280000000004</v>
      </c>
      <c r="L282" s="12">
        <f t="shared" si="55"/>
        <v>0</v>
      </c>
      <c r="M282" s="7" t="s">
        <v>1106</v>
      </c>
      <c r="N282">
        <v>1</v>
      </c>
      <c r="O282" s="43" t="s">
        <v>1107</v>
      </c>
      <c r="P282" s="7" t="s">
        <v>105</v>
      </c>
      <c r="Q282" s="73">
        <v>43025</v>
      </c>
      <c r="R282" s="75" t="s">
        <v>26</v>
      </c>
      <c r="S282" t="s">
        <v>154</v>
      </c>
      <c r="T282" s="2" t="s">
        <v>9</v>
      </c>
      <c r="U282" s="2" t="s">
        <v>9</v>
      </c>
      <c r="V282" s="2" t="s">
        <v>9</v>
      </c>
      <c r="W282" s="2" t="s">
        <v>9</v>
      </c>
      <c r="X282" s="2" t="s">
        <v>9</v>
      </c>
      <c r="Y282" s="43" t="s">
        <v>1476</v>
      </c>
    </row>
    <row r="283" spans="1:25" x14ac:dyDescent="0.25">
      <c r="A283" s="31" t="s">
        <v>1172</v>
      </c>
      <c r="B283" t="s">
        <v>1741</v>
      </c>
      <c r="C283" s="31" t="s">
        <v>327</v>
      </c>
      <c r="D283" s="42">
        <v>0</v>
      </c>
      <c r="E283" s="49">
        <v>0</v>
      </c>
      <c r="F283" s="39">
        <v>14</v>
      </c>
      <c r="G283" s="39">
        <v>14</v>
      </c>
      <c r="H283" s="39">
        <v>16.52</v>
      </c>
      <c r="I283" s="39">
        <v>16.52</v>
      </c>
      <c r="J283" s="54">
        <f t="shared" si="56"/>
        <v>2296.1148000000003</v>
      </c>
      <c r="K283" s="54">
        <f t="shared" si="57"/>
        <v>2296.1148000000003</v>
      </c>
      <c r="L283" s="12">
        <f t="shared" si="55"/>
        <v>0</v>
      </c>
      <c r="M283" s="7" t="s">
        <v>1106</v>
      </c>
      <c r="N283">
        <v>1</v>
      </c>
      <c r="O283" s="43" t="s">
        <v>1107</v>
      </c>
      <c r="P283" s="7" t="s">
        <v>105</v>
      </c>
      <c r="Q283" s="73">
        <v>43025</v>
      </c>
      <c r="R283" s="75" t="s">
        <v>26</v>
      </c>
      <c r="S283" t="s">
        <v>154</v>
      </c>
      <c r="T283" s="2" t="s">
        <v>9</v>
      </c>
      <c r="U283" s="2" t="s">
        <v>9</v>
      </c>
      <c r="V283" s="2" t="s">
        <v>9</v>
      </c>
      <c r="W283" s="2" t="s">
        <v>9</v>
      </c>
      <c r="X283" s="2" t="s">
        <v>9</v>
      </c>
      <c r="Y283" s="43" t="s">
        <v>1476</v>
      </c>
    </row>
    <row r="284" spans="1:25" x14ac:dyDescent="0.25">
      <c r="A284" s="31" t="s">
        <v>1172</v>
      </c>
      <c r="B284" t="s">
        <v>1742</v>
      </c>
      <c r="C284" s="31" t="s">
        <v>327</v>
      </c>
      <c r="D284" s="42">
        <v>0</v>
      </c>
      <c r="E284" s="49">
        <v>0</v>
      </c>
      <c r="F284" s="39">
        <v>68</v>
      </c>
      <c r="G284" s="39">
        <v>68</v>
      </c>
      <c r="H284" s="39">
        <v>80.239999999999995</v>
      </c>
      <c r="I284" s="39">
        <v>80.239999999999995</v>
      </c>
      <c r="J284" s="54">
        <f t="shared" si="56"/>
        <v>11152.5576</v>
      </c>
      <c r="K284" s="54">
        <f t="shared" si="57"/>
        <v>11152.5576</v>
      </c>
      <c r="L284" s="12">
        <f t="shared" si="55"/>
        <v>0</v>
      </c>
      <c r="M284" s="7" t="s">
        <v>1106</v>
      </c>
      <c r="N284">
        <v>1</v>
      </c>
      <c r="O284" s="43" t="s">
        <v>1107</v>
      </c>
      <c r="P284" s="7" t="s">
        <v>105</v>
      </c>
      <c r="Q284" s="73">
        <v>43025</v>
      </c>
      <c r="R284" s="75" t="s">
        <v>26</v>
      </c>
      <c r="S284" t="s">
        <v>154</v>
      </c>
      <c r="T284" s="2" t="s">
        <v>9</v>
      </c>
      <c r="U284" s="2" t="s">
        <v>9</v>
      </c>
      <c r="V284" s="2" t="s">
        <v>9</v>
      </c>
      <c r="W284" s="2" t="s">
        <v>9</v>
      </c>
      <c r="X284" s="2" t="s">
        <v>9</v>
      </c>
      <c r="Y284" s="43" t="s">
        <v>1476</v>
      </c>
    </row>
    <row r="285" spans="1:25" x14ac:dyDescent="0.25">
      <c r="A285" s="31" t="s">
        <v>1172</v>
      </c>
      <c r="B285" t="s">
        <v>1743</v>
      </c>
      <c r="C285" s="31" t="s">
        <v>327</v>
      </c>
      <c r="D285" s="42">
        <v>0</v>
      </c>
      <c r="E285" s="49">
        <v>0</v>
      </c>
      <c r="F285" s="39">
        <v>64</v>
      </c>
      <c r="G285" s="39">
        <v>64</v>
      </c>
      <c r="H285" s="39">
        <v>75.52</v>
      </c>
      <c r="I285" s="39">
        <v>75.52</v>
      </c>
      <c r="J285" s="54">
        <f t="shared" si="56"/>
        <v>10496.524799999999</v>
      </c>
      <c r="K285" s="54">
        <f t="shared" si="57"/>
        <v>10496.524799999999</v>
      </c>
      <c r="L285" s="12">
        <f t="shared" si="55"/>
        <v>0</v>
      </c>
      <c r="M285" s="7" t="s">
        <v>1106</v>
      </c>
      <c r="N285">
        <v>1</v>
      </c>
      <c r="O285" s="43" t="s">
        <v>1107</v>
      </c>
      <c r="P285" s="7" t="s">
        <v>105</v>
      </c>
      <c r="Q285" s="73">
        <v>43025</v>
      </c>
      <c r="R285" s="75" t="s">
        <v>26</v>
      </c>
      <c r="S285" t="s">
        <v>154</v>
      </c>
      <c r="T285" s="2" t="s">
        <v>9</v>
      </c>
      <c r="U285" s="2" t="s">
        <v>9</v>
      </c>
      <c r="V285" s="2" t="s">
        <v>9</v>
      </c>
      <c r="W285" s="2" t="s">
        <v>9</v>
      </c>
      <c r="X285" s="2" t="s">
        <v>9</v>
      </c>
      <c r="Y285" s="43" t="s">
        <v>1476</v>
      </c>
    </row>
    <row r="286" spans="1:25" x14ac:dyDescent="0.25">
      <c r="A286" s="31" t="s">
        <v>1172</v>
      </c>
      <c r="B286" t="s">
        <v>1744</v>
      </c>
      <c r="C286" s="31" t="s">
        <v>327</v>
      </c>
      <c r="D286" s="42">
        <v>0</v>
      </c>
      <c r="E286" s="49">
        <v>0</v>
      </c>
      <c r="F286" s="39">
        <v>64</v>
      </c>
      <c r="G286" s="39">
        <v>64</v>
      </c>
      <c r="H286" s="39">
        <v>75.52</v>
      </c>
      <c r="I286" s="39">
        <v>75.52</v>
      </c>
      <c r="J286" s="54">
        <f t="shared" ref="J286" si="58">H286*138.99</f>
        <v>10496.524799999999</v>
      </c>
      <c r="K286" s="54">
        <f t="shared" ref="K286" si="59">I286*138.99</f>
        <v>10496.524799999999</v>
      </c>
      <c r="L286" s="12">
        <f t="shared" ref="L286" si="60">J286-K286</f>
        <v>0</v>
      </c>
      <c r="M286" s="7" t="s">
        <v>1106</v>
      </c>
      <c r="N286">
        <v>1</v>
      </c>
      <c r="O286" s="43" t="s">
        <v>1107</v>
      </c>
      <c r="P286" s="7" t="s">
        <v>105</v>
      </c>
      <c r="Q286" s="73">
        <v>43025</v>
      </c>
      <c r="R286" s="75" t="s">
        <v>26</v>
      </c>
      <c r="S286" t="s">
        <v>154</v>
      </c>
      <c r="T286" s="2" t="s">
        <v>9</v>
      </c>
      <c r="U286" s="2" t="s">
        <v>9</v>
      </c>
      <c r="V286" s="2" t="s">
        <v>9</v>
      </c>
      <c r="W286" s="2" t="s">
        <v>9</v>
      </c>
      <c r="X286" s="2" t="s">
        <v>9</v>
      </c>
      <c r="Y286" s="43" t="s">
        <v>1476</v>
      </c>
    </row>
    <row r="287" spans="1:25" x14ac:dyDescent="0.25">
      <c r="A287" s="31" t="s">
        <v>1731</v>
      </c>
      <c r="B287" t="s">
        <v>1745</v>
      </c>
      <c r="C287" s="31" t="s">
        <v>327</v>
      </c>
      <c r="D287" s="42">
        <v>0</v>
      </c>
      <c r="E287" s="49">
        <v>0</v>
      </c>
      <c r="F287" s="39">
        <v>558.70000000000005</v>
      </c>
      <c r="G287" s="39">
        <v>558.70000000000005</v>
      </c>
      <c r="H287" s="39">
        <v>659.27</v>
      </c>
      <c r="I287" s="39">
        <v>659.27</v>
      </c>
      <c r="J287" s="54">
        <f t="shared" ref="J287:K289" si="61">H287*154.36</f>
        <v>101764.91720000001</v>
      </c>
      <c r="K287" s="54">
        <f t="shared" si="61"/>
        <v>101764.91720000001</v>
      </c>
      <c r="L287" s="12">
        <f t="shared" si="55"/>
        <v>0</v>
      </c>
      <c r="M287" s="7" t="s">
        <v>1106</v>
      </c>
      <c r="N287">
        <v>1</v>
      </c>
      <c r="O287" s="43" t="s">
        <v>1107</v>
      </c>
      <c r="P287" s="7" t="s">
        <v>105</v>
      </c>
      <c r="Q287" s="73">
        <v>43025</v>
      </c>
      <c r="R287" s="75" t="s">
        <v>26</v>
      </c>
      <c r="S287" t="s">
        <v>1364</v>
      </c>
      <c r="T287" s="2" t="s">
        <v>9</v>
      </c>
      <c r="U287" s="2" t="s">
        <v>9</v>
      </c>
      <c r="V287" s="2" t="s">
        <v>9</v>
      </c>
      <c r="W287" s="2" t="s">
        <v>9</v>
      </c>
      <c r="X287" s="2" t="s">
        <v>9</v>
      </c>
      <c r="Y287" s="43" t="s">
        <v>1746</v>
      </c>
    </row>
    <row r="288" spans="1:25" x14ac:dyDescent="0.25">
      <c r="A288" s="31" t="s">
        <v>1727</v>
      </c>
      <c r="B288" t="s">
        <v>1747</v>
      </c>
      <c r="C288" s="31" t="s">
        <v>327</v>
      </c>
      <c r="D288" s="42">
        <v>0</v>
      </c>
      <c r="E288" s="49">
        <v>0</v>
      </c>
      <c r="F288" s="39">
        <v>551.95000000000005</v>
      </c>
      <c r="G288" s="39">
        <v>551.95000000000005</v>
      </c>
      <c r="H288" s="39">
        <v>651.29999999999995</v>
      </c>
      <c r="I288" s="39">
        <v>651.29999999999995</v>
      </c>
      <c r="J288" s="54">
        <f t="shared" si="61"/>
        <v>100534.66800000001</v>
      </c>
      <c r="K288" s="54">
        <f t="shared" si="61"/>
        <v>100534.66800000001</v>
      </c>
      <c r="L288" s="12">
        <f t="shared" si="55"/>
        <v>0</v>
      </c>
      <c r="M288" s="7" t="s">
        <v>1106</v>
      </c>
      <c r="N288">
        <v>1</v>
      </c>
      <c r="O288" s="43" t="s">
        <v>1107</v>
      </c>
      <c r="P288" s="7" t="s">
        <v>105</v>
      </c>
      <c r="Q288" s="73">
        <v>43025</v>
      </c>
      <c r="R288" s="75" t="s">
        <v>26</v>
      </c>
      <c r="S288" t="s">
        <v>1364</v>
      </c>
      <c r="T288" s="2" t="s">
        <v>9</v>
      </c>
      <c r="U288" s="2" t="s">
        <v>9</v>
      </c>
      <c r="V288" s="2" t="s">
        <v>9</v>
      </c>
      <c r="W288" s="2" t="s">
        <v>9</v>
      </c>
      <c r="X288" s="2" t="s">
        <v>9</v>
      </c>
      <c r="Y288" s="43" t="s">
        <v>1746</v>
      </c>
    </row>
    <row r="289" spans="1:25" x14ac:dyDescent="0.25">
      <c r="A289" s="31" t="s">
        <v>1748</v>
      </c>
      <c r="B289" t="s">
        <v>1749</v>
      </c>
      <c r="C289" s="31" t="s">
        <v>327</v>
      </c>
      <c r="D289" s="42">
        <v>0</v>
      </c>
      <c r="E289" s="49">
        <v>0</v>
      </c>
      <c r="F289" s="39">
        <v>8.31</v>
      </c>
      <c r="G289" s="39">
        <v>8.31</v>
      </c>
      <c r="H289" s="39">
        <v>9.81</v>
      </c>
      <c r="I289" s="39">
        <v>9.81</v>
      </c>
      <c r="J289" s="54">
        <f t="shared" si="61"/>
        <v>1514.2716000000003</v>
      </c>
      <c r="K289" s="54">
        <f t="shared" si="61"/>
        <v>1514.2716000000003</v>
      </c>
      <c r="L289" s="12">
        <f t="shared" si="55"/>
        <v>0</v>
      </c>
      <c r="M289" s="7" t="s">
        <v>1106</v>
      </c>
      <c r="N289">
        <v>1</v>
      </c>
      <c r="O289" s="43" t="s">
        <v>1107</v>
      </c>
      <c r="P289" s="7" t="s">
        <v>105</v>
      </c>
      <c r="Q289" s="73">
        <v>43026</v>
      </c>
      <c r="R289" s="75" t="s">
        <v>26</v>
      </c>
      <c r="S289" t="s">
        <v>1364</v>
      </c>
      <c r="T289" s="2" t="s">
        <v>9</v>
      </c>
      <c r="U289" s="2" t="s">
        <v>9</v>
      </c>
      <c r="V289" s="2" t="s">
        <v>9</v>
      </c>
      <c r="W289" s="2" t="s">
        <v>9</v>
      </c>
      <c r="X289" s="2" t="s">
        <v>9</v>
      </c>
      <c r="Y289" s="43" t="s">
        <v>1729</v>
      </c>
    </row>
    <row r="290" spans="1:25" x14ac:dyDescent="0.25">
      <c r="A290" s="31" t="s">
        <v>1748</v>
      </c>
      <c r="B290" t="s">
        <v>1750</v>
      </c>
      <c r="C290" s="31" t="s">
        <v>327</v>
      </c>
      <c r="D290" s="42">
        <v>0</v>
      </c>
      <c r="E290" s="49">
        <v>0</v>
      </c>
      <c r="F290" s="39">
        <v>244.2</v>
      </c>
      <c r="G290" s="39">
        <v>244.2</v>
      </c>
      <c r="H290" s="39">
        <v>288.16000000000003</v>
      </c>
      <c r="I290" s="39">
        <v>288.16000000000003</v>
      </c>
      <c r="J290" s="54">
        <f>H290*177.51</f>
        <v>51151.281600000002</v>
      </c>
      <c r="K290" s="54">
        <f>I290*177.51</f>
        <v>51151.281600000002</v>
      </c>
      <c r="L290" s="12">
        <f t="shared" si="55"/>
        <v>0</v>
      </c>
      <c r="M290" s="7" t="s">
        <v>1106</v>
      </c>
      <c r="N290">
        <v>1</v>
      </c>
      <c r="O290" s="43" t="s">
        <v>1107</v>
      </c>
      <c r="P290" s="7" t="s">
        <v>105</v>
      </c>
      <c r="Q290" s="73">
        <v>43026</v>
      </c>
      <c r="R290" s="75" t="s">
        <v>26</v>
      </c>
      <c r="S290" t="s">
        <v>1364</v>
      </c>
      <c r="T290" s="2" t="s">
        <v>9</v>
      </c>
      <c r="U290" s="2" t="s">
        <v>9</v>
      </c>
      <c r="V290" s="2" t="s">
        <v>9</v>
      </c>
      <c r="W290" s="2" t="s">
        <v>9</v>
      </c>
      <c r="X290" s="2" t="s">
        <v>9</v>
      </c>
      <c r="Y290" s="43" t="s">
        <v>1751</v>
      </c>
    </row>
    <row r="291" spans="1:25" x14ac:dyDescent="0.25">
      <c r="A291" s="31" t="s">
        <v>1727</v>
      </c>
      <c r="B291" t="s">
        <v>1752</v>
      </c>
      <c r="C291" s="31" t="s">
        <v>327</v>
      </c>
      <c r="D291" s="31" t="s">
        <v>1753</v>
      </c>
      <c r="J291" s="54">
        <f t="shared" si="56"/>
        <v>0</v>
      </c>
      <c r="K291" s="54">
        <f t="shared" si="57"/>
        <v>0</v>
      </c>
      <c r="L291" s="12">
        <f t="shared" si="55"/>
        <v>0</v>
      </c>
    </row>
    <row r="292" spans="1:25" x14ac:dyDescent="0.25">
      <c r="A292" s="31" t="s">
        <v>1463</v>
      </c>
      <c r="B292" t="s">
        <v>1754</v>
      </c>
      <c r="C292" s="31" t="s">
        <v>827</v>
      </c>
      <c r="D292" s="42">
        <v>0</v>
      </c>
      <c r="E292">
        <v>0</v>
      </c>
      <c r="F292" s="39">
        <v>80</v>
      </c>
      <c r="G292" s="39">
        <v>80</v>
      </c>
      <c r="H292" s="39">
        <v>93.6</v>
      </c>
      <c r="I292" s="39">
        <v>93.6</v>
      </c>
      <c r="J292" s="54">
        <f>H292*205.45</f>
        <v>19230.12</v>
      </c>
      <c r="K292" s="54">
        <f>I292*205.45</f>
        <v>19230.12</v>
      </c>
      <c r="L292" s="12">
        <f t="shared" si="55"/>
        <v>0</v>
      </c>
      <c r="M292" s="7" t="s">
        <v>1106</v>
      </c>
      <c r="N292">
        <v>1</v>
      </c>
      <c r="O292" s="43" t="s">
        <v>1107</v>
      </c>
      <c r="P292" s="7" t="s">
        <v>105</v>
      </c>
      <c r="Q292" s="73">
        <v>43027</v>
      </c>
      <c r="R292" s="75" t="s">
        <v>26</v>
      </c>
      <c r="S292" t="s">
        <v>154</v>
      </c>
      <c r="T292" s="2" t="s">
        <v>9</v>
      </c>
      <c r="U292" s="2" t="s">
        <v>9</v>
      </c>
      <c r="V292" s="2" t="s">
        <v>9</v>
      </c>
      <c r="W292" s="2" t="s">
        <v>9</v>
      </c>
      <c r="X292" s="2" t="s">
        <v>9</v>
      </c>
      <c r="Y292" s="43" t="s">
        <v>1199</v>
      </c>
    </row>
    <row r="293" spans="1:25" x14ac:dyDescent="0.25">
      <c r="A293" s="31" t="s">
        <v>1463</v>
      </c>
      <c r="B293" t="s">
        <v>1755</v>
      </c>
      <c r="C293" s="31" t="s">
        <v>327</v>
      </c>
      <c r="D293" s="42">
        <v>0</v>
      </c>
      <c r="E293">
        <v>0</v>
      </c>
      <c r="F293" s="39">
        <v>72</v>
      </c>
      <c r="G293" s="39">
        <v>72</v>
      </c>
      <c r="H293" s="39">
        <v>84.96</v>
      </c>
      <c r="I293" s="39">
        <v>84.96</v>
      </c>
      <c r="J293" s="54">
        <f>H293*154.36</f>
        <v>13114.4256</v>
      </c>
      <c r="K293" s="54">
        <f>I293*154.36</f>
        <v>13114.4256</v>
      </c>
      <c r="L293" s="12">
        <f t="shared" si="55"/>
        <v>0</v>
      </c>
      <c r="M293" s="7" t="s">
        <v>1106</v>
      </c>
      <c r="N293">
        <v>1</v>
      </c>
      <c r="O293" s="43" t="s">
        <v>1107</v>
      </c>
      <c r="P293" s="7" t="s">
        <v>105</v>
      </c>
      <c r="Q293" s="73">
        <v>43027</v>
      </c>
      <c r="R293" s="75" t="s">
        <v>26</v>
      </c>
      <c r="S293" t="s">
        <v>154</v>
      </c>
      <c r="T293" s="2" t="s">
        <v>9</v>
      </c>
      <c r="U293" s="2" t="s">
        <v>9</v>
      </c>
      <c r="V293" s="2" t="s">
        <v>9</v>
      </c>
      <c r="W293" s="2" t="s">
        <v>9</v>
      </c>
      <c r="X293" s="2" t="s">
        <v>9</v>
      </c>
      <c r="Y293" s="43" t="s">
        <v>1199</v>
      </c>
    </row>
    <row r="294" spans="1:25" ht="409.5" x14ac:dyDescent="0.25">
      <c r="A294" s="31" t="s">
        <v>1135</v>
      </c>
      <c r="B294" t="s">
        <v>1756</v>
      </c>
      <c r="C294" s="31" t="s">
        <v>327</v>
      </c>
      <c r="D294" s="42">
        <v>7</v>
      </c>
      <c r="E294">
        <v>7</v>
      </c>
      <c r="F294" s="39">
        <v>4590.47</v>
      </c>
      <c r="G294" s="39">
        <v>4590.47</v>
      </c>
      <c r="H294" s="39">
        <v>5577.85</v>
      </c>
      <c r="I294" s="39">
        <v>5577.85</v>
      </c>
      <c r="J294" s="54">
        <f t="shared" ref="J294:J305" si="62">H294*154.36</f>
        <v>860996.92600000009</v>
      </c>
      <c r="K294" s="54">
        <f t="shared" ref="K294:K305" si="63">I294*154.36</f>
        <v>860996.92600000009</v>
      </c>
      <c r="L294" s="12">
        <f t="shared" ref="L294:L326" si="64">J294-K294</f>
        <v>0</v>
      </c>
      <c r="M294" s="7" t="s">
        <v>1106</v>
      </c>
      <c r="N294">
        <v>1</v>
      </c>
      <c r="O294" s="43" t="s">
        <v>1107</v>
      </c>
      <c r="P294" s="7" t="s">
        <v>105</v>
      </c>
      <c r="Q294" s="73">
        <v>43028</v>
      </c>
      <c r="R294" s="75" t="s">
        <v>26</v>
      </c>
      <c r="S294" t="s">
        <v>1757</v>
      </c>
      <c r="T294" s="49" t="s">
        <v>229</v>
      </c>
      <c r="U294" s="49" t="s">
        <v>231</v>
      </c>
      <c r="V294">
        <v>7</v>
      </c>
      <c r="W294" s="43" t="s">
        <v>1758</v>
      </c>
      <c r="X294" s="7" t="s">
        <v>145</v>
      </c>
      <c r="Y294" s="7" t="s">
        <v>1759</v>
      </c>
    </row>
    <row r="295" spans="1:25" x14ac:dyDescent="0.25">
      <c r="A295" s="31" t="s">
        <v>1760</v>
      </c>
      <c r="B295" t="s">
        <v>1761</v>
      </c>
      <c r="C295" s="31" t="s">
        <v>327</v>
      </c>
      <c r="D295" s="42">
        <v>0</v>
      </c>
      <c r="E295">
        <v>0</v>
      </c>
      <c r="F295" s="39">
        <v>94.4</v>
      </c>
      <c r="G295" s="39">
        <v>94.4</v>
      </c>
      <c r="H295" s="39">
        <v>111.39</v>
      </c>
      <c r="I295" s="39">
        <v>111.39</v>
      </c>
      <c r="J295" s="54">
        <f t="shared" si="62"/>
        <v>17194.160400000001</v>
      </c>
      <c r="K295" s="54">
        <f t="shared" si="63"/>
        <v>17194.160400000001</v>
      </c>
      <c r="L295" s="12">
        <f t="shared" si="64"/>
        <v>0</v>
      </c>
      <c r="M295" s="7" t="s">
        <v>1106</v>
      </c>
      <c r="N295">
        <v>1</v>
      </c>
      <c r="O295" s="43" t="s">
        <v>1107</v>
      </c>
      <c r="P295" s="7" t="s">
        <v>105</v>
      </c>
      <c r="Q295" s="73">
        <v>43028</v>
      </c>
      <c r="R295" s="75" t="s">
        <v>26</v>
      </c>
      <c r="S295" t="s">
        <v>154</v>
      </c>
      <c r="T295" s="2" t="s">
        <v>9</v>
      </c>
      <c r="U295" s="2" t="s">
        <v>9</v>
      </c>
      <c r="V295" s="2" t="s">
        <v>9</v>
      </c>
      <c r="W295" s="2" t="s">
        <v>9</v>
      </c>
      <c r="X295" s="2" t="s">
        <v>9</v>
      </c>
      <c r="Y295" s="43" t="s">
        <v>1729</v>
      </c>
    </row>
    <row r="296" spans="1:25" x14ac:dyDescent="0.25">
      <c r="A296" s="31" t="s">
        <v>1477</v>
      </c>
      <c r="B296" t="s">
        <v>1762</v>
      </c>
      <c r="C296" s="31" t="s">
        <v>327</v>
      </c>
      <c r="D296" s="42">
        <v>0</v>
      </c>
      <c r="E296">
        <v>0</v>
      </c>
      <c r="F296" s="39">
        <v>160</v>
      </c>
      <c r="G296" s="39">
        <v>160</v>
      </c>
      <c r="H296" s="39">
        <v>188.8</v>
      </c>
      <c r="I296" s="39">
        <v>188.8</v>
      </c>
      <c r="J296" s="54">
        <f>H296*177.51</f>
        <v>33513.887999999999</v>
      </c>
      <c r="K296" s="54">
        <f>I296*177.51</f>
        <v>33513.887999999999</v>
      </c>
      <c r="L296" s="12">
        <f t="shared" si="64"/>
        <v>0</v>
      </c>
      <c r="M296" s="7" t="s">
        <v>1106</v>
      </c>
      <c r="N296" s="49">
        <v>2</v>
      </c>
      <c r="O296" s="43" t="s">
        <v>1107</v>
      </c>
      <c r="P296" s="7" t="s">
        <v>105</v>
      </c>
      <c r="Q296" s="73">
        <v>43032</v>
      </c>
      <c r="R296" s="75" t="s">
        <v>26</v>
      </c>
      <c r="S296" t="s">
        <v>154</v>
      </c>
      <c r="T296" s="2" t="s">
        <v>9</v>
      </c>
      <c r="U296" s="2" t="s">
        <v>9</v>
      </c>
      <c r="V296" s="2" t="s">
        <v>9</v>
      </c>
      <c r="W296" s="2" t="s">
        <v>9</v>
      </c>
      <c r="X296" s="2" t="s">
        <v>9</v>
      </c>
      <c r="Y296" s="28" t="s">
        <v>1199</v>
      </c>
    </row>
    <row r="297" spans="1:25" x14ac:dyDescent="0.25">
      <c r="A297" s="31" t="s">
        <v>1463</v>
      </c>
      <c r="B297" t="s">
        <v>1764</v>
      </c>
      <c r="C297" s="31" t="s">
        <v>327</v>
      </c>
      <c r="D297" s="42">
        <v>0</v>
      </c>
      <c r="E297">
        <v>0</v>
      </c>
      <c r="F297" s="39">
        <v>192</v>
      </c>
      <c r="G297" s="39">
        <v>192</v>
      </c>
      <c r="H297" s="39">
        <v>226.56</v>
      </c>
      <c r="I297" s="39">
        <v>226.56</v>
      </c>
      <c r="J297" s="54">
        <f>H297*177.51</f>
        <v>40216.6656</v>
      </c>
      <c r="K297" s="54">
        <f>I297*177.51</f>
        <v>40216.6656</v>
      </c>
      <c r="L297" s="12">
        <f t="shared" si="64"/>
        <v>0</v>
      </c>
      <c r="M297" s="7" t="s">
        <v>1106</v>
      </c>
      <c r="N297">
        <v>1</v>
      </c>
      <c r="O297" s="43" t="s">
        <v>1107</v>
      </c>
      <c r="P297" s="7" t="s">
        <v>105</v>
      </c>
      <c r="Q297" s="73">
        <v>43032</v>
      </c>
      <c r="R297" s="75" t="s">
        <v>26</v>
      </c>
      <c r="S297" t="s">
        <v>154</v>
      </c>
      <c r="T297" s="2" t="s">
        <v>9</v>
      </c>
      <c r="U297" s="2" t="s">
        <v>9</v>
      </c>
      <c r="V297" s="2" t="s">
        <v>9</v>
      </c>
      <c r="W297" s="2" t="s">
        <v>9</v>
      </c>
      <c r="X297" s="2" t="s">
        <v>9</v>
      </c>
      <c r="Y297" s="43" t="s">
        <v>1199</v>
      </c>
    </row>
    <row r="298" spans="1:25" x14ac:dyDescent="0.25">
      <c r="A298" s="31" t="s">
        <v>539</v>
      </c>
      <c r="B298" t="s">
        <v>1765</v>
      </c>
      <c r="C298" s="31" t="s">
        <v>327</v>
      </c>
      <c r="D298" s="42">
        <v>0</v>
      </c>
      <c r="E298">
        <v>0</v>
      </c>
      <c r="F298" s="39">
        <v>236</v>
      </c>
      <c r="G298" s="39">
        <v>236</v>
      </c>
      <c r="H298" s="39">
        <v>278.48</v>
      </c>
      <c r="I298" s="39">
        <v>278.48</v>
      </c>
      <c r="J298" s="54">
        <f t="shared" si="62"/>
        <v>42986.172800000008</v>
      </c>
      <c r="K298" s="54">
        <f t="shared" si="63"/>
        <v>42986.172800000008</v>
      </c>
      <c r="L298" s="12">
        <f t="shared" si="64"/>
        <v>0</v>
      </c>
      <c r="M298" s="7" t="s">
        <v>1106</v>
      </c>
      <c r="N298">
        <v>1</v>
      </c>
      <c r="O298" s="43" t="s">
        <v>1107</v>
      </c>
      <c r="P298" s="7" t="s">
        <v>105</v>
      </c>
      <c r="Q298" s="73">
        <v>43032</v>
      </c>
      <c r="R298" s="75" t="s">
        <v>26</v>
      </c>
      <c r="S298" t="s">
        <v>154</v>
      </c>
      <c r="T298" s="2" t="s">
        <v>9</v>
      </c>
      <c r="U298" s="2" t="s">
        <v>9</v>
      </c>
      <c r="V298" s="2" t="s">
        <v>9</v>
      </c>
      <c r="W298" s="2" t="s">
        <v>9</v>
      </c>
      <c r="X298" s="2" t="s">
        <v>9</v>
      </c>
      <c r="Y298" s="43" t="s">
        <v>1729</v>
      </c>
    </row>
    <row r="299" spans="1:25" x14ac:dyDescent="0.25">
      <c r="A299" s="31" t="s">
        <v>1634</v>
      </c>
      <c r="B299" t="s">
        <v>1766</v>
      </c>
      <c r="C299" s="31" t="s">
        <v>327</v>
      </c>
      <c r="D299" s="42">
        <v>0</v>
      </c>
      <c r="E299">
        <v>0</v>
      </c>
      <c r="F299" s="39">
        <v>184</v>
      </c>
      <c r="G299" s="39">
        <v>184</v>
      </c>
      <c r="H299" s="39">
        <v>585.28</v>
      </c>
      <c r="I299" s="39">
        <v>585.28</v>
      </c>
      <c r="J299" s="54">
        <f>H299*177.51</f>
        <v>103893.05279999999</v>
      </c>
      <c r="K299" s="54">
        <f>I299*177.51</f>
        <v>103893.05279999999</v>
      </c>
      <c r="L299" s="12">
        <f t="shared" si="64"/>
        <v>0</v>
      </c>
      <c r="M299" s="7" t="s">
        <v>1106</v>
      </c>
      <c r="N299">
        <v>1</v>
      </c>
      <c r="O299" s="43" t="s">
        <v>1107</v>
      </c>
      <c r="P299" s="7" t="s">
        <v>105</v>
      </c>
      <c r="Q299" s="73">
        <v>43034</v>
      </c>
      <c r="R299" s="75" t="s">
        <v>26</v>
      </c>
      <c r="S299" t="s">
        <v>154</v>
      </c>
      <c r="T299" s="2" t="s">
        <v>9</v>
      </c>
      <c r="U299" s="2" t="s">
        <v>9</v>
      </c>
      <c r="V299" s="2" t="s">
        <v>9</v>
      </c>
      <c r="W299" s="2" t="s">
        <v>9</v>
      </c>
      <c r="X299" s="2" t="s">
        <v>9</v>
      </c>
      <c r="Y299" s="28" t="s">
        <v>1199</v>
      </c>
    </row>
    <row r="300" spans="1:25" x14ac:dyDescent="0.25">
      <c r="A300" s="31" t="s">
        <v>959</v>
      </c>
      <c r="B300" t="s">
        <v>1767</v>
      </c>
      <c r="C300" s="31" t="s">
        <v>327</v>
      </c>
      <c r="D300" s="42">
        <v>0</v>
      </c>
      <c r="E300">
        <v>0</v>
      </c>
      <c r="F300" s="39">
        <v>680</v>
      </c>
      <c r="G300" s="39">
        <v>680</v>
      </c>
      <c r="H300" s="39">
        <v>802.4</v>
      </c>
      <c r="I300" s="39">
        <v>802.4</v>
      </c>
      <c r="J300" s="54">
        <f t="shared" si="62"/>
        <v>123858.46400000001</v>
      </c>
      <c r="K300" s="54">
        <f t="shared" si="63"/>
        <v>123858.46400000001</v>
      </c>
      <c r="L300" s="12">
        <f t="shared" si="64"/>
        <v>0</v>
      </c>
      <c r="M300" s="7" t="s">
        <v>1106</v>
      </c>
      <c r="N300">
        <v>1</v>
      </c>
      <c r="O300" s="43" t="s">
        <v>1107</v>
      </c>
      <c r="P300" s="7" t="s">
        <v>105</v>
      </c>
      <c r="Q300" s="73">
        <v>43034</v>
      </c>
      <c r="R300" s="75" t="s">
        <v>26</v>
      </c>
      <c r="S300" t="s">
        <v>154</v>
      </c>
      <c r="T300" s="2" t="s">
        <v>9</v>
      </c>
      <c r="U300" s="2" t="s">
        <v>9</v>
      </c>
      <c r="V300" s="2" t="s">
        <v>9</v>
      </c>
      <c r="W300" s="2" t="s">
        <v>9</v>
      </c>
      <c r="X300" s="2" t="s">
        <v>9</v>
      </c>
      <c r="Y300" s="28" t="s">
        <v>1199</v>
      </c>
    </row>
    <row r="301" spans="1:25" ht="60" x14ac:dyDescent="0.25">
      <c r="A301" s="31" t="s">
        <v>959</v>
      </c>
      <c r="B301" t="s">
        <v>1768</v>
      </c>
      <c r="C301" s="31" t="s">
        <v>327</v>
      </c>
      <c r="D301" s="42">
        <v>6</v>
      </c>
      <c r="E301">
        <v>6</v>
      </c>
      <c r="F301" s="39">
        <v>210</v>
      </c>
      <c r="G301" s="39">
        <v>210</v>
      </c>
      <c r="H301" s="39">
        <v>383.68</v>
      </c>
      <c r="I301" s="39">
        <v>383.68</v>
      </c>
      <c r="J301" s="54">
        <f>H301*177.51</f>
        <v>68107.036800000002</v>
      </c>
      <c r="K301" s="54">
        <f>I301*177.51</f>
        <v>68107.036800000002</v>
      </c>
      <c r="L301" s="12">
        <f t="shared" si="64"/>
        <v>0</v>
      </c>
      <c r="M301" s="7" t="s">
        <v>1106</v>
      </c>
      <c r="N301">
        <v>1</v>
      </c>
      <c r="O301" s="43" t="s">
        <v>1107</v>
      </c>
      <c r="P301" s="7" t="s">
        <v>105</v>
      </c>
      <c r="Q301" s="73">
        <v>43040</v>
      </c>
      <c r="R301" s="75" t="s">
        <v>26</v>
      </c>
      <c r="S301" s="7" t="s">
        <v>1772</v>
      </c>
      <c r="T301" s="31" t="s">
        <v>229</v>
      </c>
      <c r="U301" s="31" t="s">
        <v>428</v>
      </c>
      <c r="V301">
        <v>6</v>
      </c>
      <c r="W301" s="28" t="s">
        <v>1773</v>
      </c>
      <c r="X301" s="31" t="s">
        <v>1190</v>
      </c>
    </row>
    <row r="302" spans="1:25" x14ac:dyDescent="0.25">
      <c r="A302" s="31" t="s">
        <v>353</v>
      </c>
      <c r="B302" t="s">
        <v>1769</v>
      </c>
      <c r="C302" s="31" t="s">
        <v>327</v>
      </c>
      <c r="D302">
        <v>17</v>
      </c>
      <c r="E302">
        <v>17</v>
      </c>
      <c r="F302" s="39">
        <v>120</v>
      </c>
      <c r="G302" s="39">
        <v>120</v>
      </c>
      <c r="H302" s="39">
        <v>532.85</v>
      </c>
      <c r="I302" s="39">
        <v>532.85</v>
      </c>
      <c r="J302" s="54">
        <f>H302*177.51</f>
        <v>94586.203500000003</v>
      </c>
      <c r="K302" s="54">
        <f>I302*177.51</f>
        <v>94586.203500000003</v>
      </c>
      <c r="L302" s="12">
        <f t="shared" si="64"/>
        <v>0</v>
      </c>
      <c r="M302" s="7" t="s">
        <v>1106</v>
      </c>
      <c r="N302">
        <v>1</v>
      </c>
      <c r="O302" s="43" t="s">
        <v>1107</v>
      </c>
      <c r="P302" s="7" t="s">
        <v>105</v>
      </c>
      <c r="Q302" s="73">
        <v>43034</v>
      </c>
      <c r="R302" s="75" t="s">
        <v>26</v>
      </c>
      <c r="S302" s="74" t="s">
        <v>170</v>
      </c>
      <c r="Y302" s="43" t="s">
        <v>1770</v>
      </c>
    </row>
    <row r="303" spans="1:25" x14ac:dyDescent="0.25">
      <c r="A303" s="31" t="s">
        <v>1771</v>
      </c>
      <c r="B303" t="s">
        <v>1796</v>
      </c>
      <c r="C303" s="31" t="s">
        <v>327</v>
      </c>
      <c r="D303">
        <v>14</v>
      </c>
      <c r="E303">
        <v>14</v>
      </c>
      <c r="F303" s="39">
        <v>332</v>
      </c>
      <c r="G303" s="39">
        <v>332</v>
      </c>
      <c r="H303" s="39">
        <v>713.97</v>
      </c>
      <c r="I303" s="39">
        <v>713.97</v>
      </c>
      <c r="J303" s="54">
        <f t="shared" si="62"/>
        <v>110208.40920000001</v>
      </c>
      <c r="K303" s="54">
        <f t="shared" si="63"/>
        <v>110208.40920000001</v>
      </c>
      <c r="L303" s="12">
        <f t="shared" si="64"/>
        <v>0</v>
      </c>
      <c r="M303" s="7" t="s">
        <v>1106</v>
      </c>
      <c r="N303">
        <v>1</v>
      </c>
      <c r="O303" s="43" t="s">
        <v>1107</v>
      </c>
      <c r="P303" s="7" t="s">
        <v>105</v>
      </c>
      <c r="Q303" s="73">
        <v>43040</v>
      </c>
      <c r="R303" s="75" t="s">
        <v>26</v>
      </c>
      <c r="S303" s="74" t="s">
        <v>170</v>
      </c>
    </row>
    <row r="304" spans="1:25" ht="90" x14ac:dyDescent="0.25">
      <c r="A304" s="31" t="s">
        <v>1775</v>
      </c>
      <c r="B304" t="s">
        <v>1774</v>
      </c>
      <c r="C304" s="31" t="s">
        <v>327</v>
      </c>
      <c r="D304">
        <v>0</v>
      </c>
      <c r="E304">
        <v>0</v>
      </c>
      <c r="F304" s="39">
        <v>205.12</v>
      </c>
      <c r="G304" s="39">
        <v>205.12</v>
      </c>
      <c r="H304" s="39">
        <v>242.04</v>
      </c>
      <c r="I304" s="39">
        <v>242.04</v>
      </c>
      <c r="J304" s="54">
        <f t="shared" si="62"/>
        <v>37361.294399999999</v>
      </c>
      <c r="K304" s="54">
        <f t="shared" si="63"/>
        <v>37361.294399999999</v>
      </c>
      <c r="L304" s="12">
        <f t="shared" si="64"/>
        <v>0</v>
      </c>
      <c r="M304" s="7" t="s">
        <v>1106</v>
      </c>
      <c r="N304">
        <v>1</v>
      </c>
      <c r="O304" s="43" t="s">
        <v>1107</v>
      </c>
      <c r="P304" s="7" t="s">
        <v>105</v>
      </c>
      <c r="Q304" s="73">
        <v>43035</v>
      </c>
      <c r="R304" s="75" t="s">
        <v>26</v>
      </c>
      <c r="S304" t="s">
        <v>1364</v>
      </c>
      <c r="T304" s="2" t="s">
        <v>9</v>
      </c>
      <c r="U304" s="2" t="s">
        <v>9</v>
      </c>
      <c r="V304" s="2" t="s">
        <v>9</v>
      </c>
      <c r="W304" s="2" t="s">
        <v>9</v>
      </c>
      <c r="X304" s="2" t="s">
        <v>9</v>
      </c>
      <c r="Y304" s="7" t="s">
        <v>1776</v>
      </c>
    </row>
    <row r="305" spans="1:25" ht="30" x14ac:dyDescent="0.25">
      <c r="A305" s="31" t="s">
        <v>1777</v>
      </c>
      <c r="B305" t="s">
        <v>1778</v>
      </c>
      <c r="C305" s="31" t="s">
        <v>327</v>
      </c>
      <c r="D305">
        <v>0</v>
      </c>
      <c r="E305">
        <v>0</v>
      </c>
      <c r="F305" s="39">
        <v>258.11</v>
      </c>
      <c r="G305" s="39">
        <v>258.11</v>
      </c>
      <c r="H305" s="39">
        <v>304.57</v>
      </c>
      <c r="I305" s="39">
        <v>304.57</v>
      </c>
      <c r="J305" s="54">
        <f t="shared" si="62"/>
        <v>47013.425200000005</v>
      </c>
      <c r="K305" s="54">
        <f t="shared" si="63"/>
        <v>47013.425200000005</v>
      </c>
      <c r="L305" s="12">
        <f t="shared" si="64"/>
        <v>0</v>
      </c>
      <c r="M305" s="7" t="s">
        <v>1106</v>
      </c>
      <c r="N305">
        <v>1</v>
      </c>
      <c r="O305" s="43" t="s">
        <v>1107</v>
      </c>
      <c r="P305" s="7" t="s">
        <v>105</v>
      </c>
      <c r="Q305" s="73">
        <v>43035</v>
      </c>
      <c r="R305" s="75" t="s">
        <v>26</v>
      </c>
      <c r="S305" t="s">
        <v>1364</v>
      </c>
      <c r="T305" s="2" t="s">
        <v>9</v>
      </c>
      <c r="U305" s="2" t="s">
        <v>9</v>
      </c>
      <c r="V305" s="2" t="s">
        <v>9</v>
      </c>
      <c r="W305" s="2" t="s">
        <v>9</v>
      </c>
      <c r="X305" s="2" t="s">
        <v>9</v>
      </c>
      <c r="Y305" s="28" t="s">
        <v>1779</v>
      </c>
    </row>
    <row r="306" spans="1:25" x14ac:dyDescent="0.25">
      <c r="A306" s="31" t="s">
        <v>1511</v>
      </c>
      <c r="B306" t="s">
        <v>1780</v>
      </c>
      <c r="C306" s="31" t="s">
        <v>327</v>
      </c>
      <c r="D306">
        <v>0</v>
      </c>
      <c r="E306">
        <v>0</v>
      </c>
      <c r="F306" s="39">
        <v>114</v>
      </c>
      <c r="G306" s="39">
        <v>114</v>
      </c>
      <c r="H306" s="39">
        <v>134.52000000000001</v>
      </c>
      <c r="I306" s="39">
        <v>134.52000000000001</v>
      </c>
      <c r="J306" s="54">
        <f>H306*177.51</f>
        <v>23878.645199999999</v>
      </c>
      <c r="K306" s="54">
        <f>I306*177.51</f>
        <v>23878.645199999999</v>
      </c>
      <c r="L306" s="12">
        <f t="shared" si="64"/>
        <v>0</v>
      </c>
      <c r="M306" s="7" t="s">
        <v>1106</v>
      </c>
      <c r="N306">
        <v>1</v>
      </c>
      <c r="O306" s="43" t="s">
        <v>1107</v>
      </c>
      <c r="P306" s="7" t="s">
        <v>105</v>
      </c>
      <c r="Q306" s="73">
        <v>43038</v>
      </c>
      <c r="R306" s="75" t="s">
        <v>26</v>
      </c>
      <c r="S306" t="s">
        <v>154</v>
      </c>
      <c r="T306" s="2" t="s">
        <v>9</v>
      </c>
      <c r="U306" s="2" t="s">
        <v>9</v>
      </c>
      <c r="V306" s="2" t="s">
        <v>9</v>
      </c>
      <c r="W306" s="2" t="s">
        <v>9</v>
      </c>
      <c r="X306" s="2" t="s">
        <v>9</v>
      </c>
      <c r="Y306" s="43" t="s">
        <v>1729</v>
      </c>
    </row>
    <row r="307" spans="1:25" x14ac:dyDescent="0.25">
      <c r="A307" s="31" t="s">
        <v>1525</v>
      </c>
      <c r="B307" t="s">
        <v>1781</v>
      </c>
      <c r="C307" s="31" t="s">
        <v>327</v>
      </c>
      <c r="D307">
        <v>0</v>
      </c>
      <c r="E307">
        <v>0</v>
      </c>
      <c r="F307" s="39">
        <v>230</v>
      </c>
      <c r="G307" s="39">
        <v>230</v>
      </c>
      <c r="H307" s="39">
        <v>271.39999999999998</v>
      </c>
      <c r="I307" s="39">
        <v>271.39999999999998</v>
      </c>
      <c r="J307" s="54">
        <f>H307*138.99</f>
        <v>37721.885999999999</v>
      </c>
      <c r="K307" s="54">
        <f>I307*138.99</f>
        <v>37721.885999999999</v>
      </c>
      <c r="L307" s="12">
        <f t="shared" si="64"/>
        <v>0</v>
      </c>
      <c r="M307" s="7" t="s">
        <v>1106</v>
      </c>
      <c r="N307">
        <v>1</v>
      </c>
      <c r="O307" s="43" t="s">
        <v>1107</v>
      </c>
      <c r="P307" s="7" t="s">
        <v>105</v>
      </c>
      <c r="Q307" s="73">
        <v>43038</v>
      </c>
      <c r="R307" s="75" t="s">
        <v>26</v>
      </c>
      <c r="S307" t="s">
        <v>154</v>
      </c>
      <c r="T307" s="2" t="s">
        <v>9</v>
      </c>
      <c r="U307" s="2" t="s">
        <v>9</v>
      </c>
      <c r="V307" s="2" t="s">
        <v>9</v>
      </c>
      <c r="W307" s="2" t="s">
        <v>9</v>
      </c>
      <c r="X307" s="2" t="s">
        <v>9</v>
      </c>
      <c r="Y307" s="43" t="s">
        <v>1729</v>
      </c>
    </row>
    <row r="308" spans="1:25" ht="30" x14ac:dyDescent="0.25">
      <c r="A308" s="31" t="s">
        <v>1525</v>
      </c>
      <c r="B308" t="s">
        <v>1782</v>
      </c>
      <c r="C308" s="31" t="s">
        <v>327</v>
      </c>
      <c r="D308">
        <v>0</v>
      </c>
      <c r="E308">
        <v>0</v>
      </c>
      <c r="F308" s="39">
        <v>716</v>
      </c>
      <c r="G308" s="39">
        <v>716</v>
      </c>
      <c r="H308" s="39">
        <v>844.88</v>
      </c>
      <c r="I308" s="39">
        <v>844.88</v>
      </c>
      <c r="J308" s="54">
        <f>H308*177.51</f>
        <v>149974.6488</v>
      </c>
      <c r="K308" s="54">
        <f>I308*177.51</f>
        <v>149974.6488</v>
      </c>
      <c r="L308" s="12">
        <f t="shared" si="64"/>
        <v>0</v>
      </c>
      <c r="M308" s="7" t="s">
        <v>1106</v>
      </c>
      <c r="N308">
        <v>1</v>
      </c>
      <c r="O308" s="43" t="s">
        <v>1107</v>
      </c>
      <c r="P308" s="7" t="s">
        <v>105</v>
      </c>
      <c r="Q308" s="73">
        <v>43038</v>
      </c>
      <c r="R308" s="75" t="s">
        <v>26</v>
      </c>
      <c r="S308" t="s">
        <v>1364</v>
      </c>
      <c r="T308" s="2" t="s">
        <v>9</v>
      </c>
      <c r="U308" s="2" t="s">
        <v>9</v>
      </c>
      <c r="V308" s="2" t="s">
        <v>9</v>
      </c>
      <c r="W308" s="2" t="s">
        <v>9</v>
      </c>
      <c r="X308" s="2" t="s">
        <v>9</v>
      </c>
      <c r="Y308" s="43" t="s">
        <v>1783</v>
      </c>
    </row>
    <row r="309" spans="1:25" x14ac:dyDescent="0.25">
      <c r="A309" s="31" t="s">
        <v>1629</v>
      </c>
      <c r="B309" t="s">
        <v>1784</v>
      </c>
      <c r="C309" s="31" t="s">
        <v>327</v>
      </c>
      <c r="D309">
        <v>0</v>
      </c>
      <c r="E309">
        <v>0</v>
      </c>
      <c r="F309" s="39">
        <v>34.22</v>
      </c>
      <c r="G309" s="39">
        <v>34.22</v>
      </c>
      <c r="H309" s="39">
        <v>40.380000000000003</v>
      </c>
      <c r="I309" s="39">
        <v>40.380000000000003</v>
      </c>
      <c r="J309" s="54">
        <f>H309*154.36</f>
        <v>6233.0568000000012</v>
      </c>
      <c r="K309" s="54">
        <f>I309*154.36</f>
        <v>6233.0568000000012</v>
      </c>
      <c r="L309" s="12">
        <f t="shared" si="64"/>
        <v>0</v>
      </c>
      <c r="M309" s="7" t="s">
        <v>1106</v>
      </c>
      <c r="N309">
        <v>1</v>
      </c>
      <c r="O309" s="43" t="s">
        <v>1107</v>
      </c>
      <c r="P309" s="7" t="s">
        <v>105</v>
      </c>
      <c r="Q309" s="73">
        <v>43038</v>
      </c>
      <c r="R309" s="75" t="s">
        <v>26</v>
      </c>
      <c r="S309" t="s">
        <v>154</v>
      </c>
      <c r="T309" s="2" t="s">
        <v>9</v>
      </c>
      <c r="U309" s="2" t="s">
        <v>9</v>
      </c>
      <c r="V309" s="2" t="s">
        <v>9</v>
      </c>
      <c r="W309" s="2" t="s">
        <v>9</v>
      </c>
      <c r="X309" s="2" t="s">
        <v>9</v>
      </c>
      <c r="Y309" s="43" t="s">
        <v>1729</v>
      </c>
    </row>
    <row r="310" spans="1:25" x14ac:dyDescent="0.25">
      <c r="A310" s="31" t="s">
        <v>1172</v>
      </c>
      <c r="B310" t="s">
        <v>1785</v>
      </c>
      <c r="C310" s="31" t="s">
        <v>327</v>
      </c>
      <c r="D310">
        <v>0</v>
      </c>
      <c r="E310">
        <v>0</v>
      </c>
      <c r="F310" s="39">
        <v>32</v>
      </c>
      <c r="G310" s="39">
        <v>32</v>
      </c>
      <c r="H310" s="39">
        <v>37.76</v>
      </c>
      <c r="I310" s="39">
        <v>37.76</v>
      </c>
      <c r="J310" s="54">
        <f>H310*154.36</f>
        <v>5828.6336000000001</v>
      </c>
      <c r="K310" s="54">
        <f>I310*154.36</f>
        <v>5828.6336000000001</v>
      </c>
      <c r="L310" s="12">
        <f t="shared" si="64"/>
        <v>0</v>
      </c>
      <c r="M310" s="7" t="s">
        <v>1106</v>
      </c>
      <c r="N310">
        <v>1</v>
      </c>
      <c r="O310" s="43" t="s">
        <v>1107</v>
      </c>
      <c r="P310" s="7" t="s">
        <v>105</v>
      </c>
      <c r="Q310" s="73">
        <v>43039</v>
      </c>
      <c r="R310" s="75" t="s">
        <v>26</v>
      </c>
      <c r="S310" t="s">
        <v>154</v>
      </c>
      <c r="T310" s="2" t="s">
        <v>9</v>
      </c>
      <c r="U310" s="2" t="s">
        <v>9</v>
      </c>
      <c r="V310" s="2" t="s">
        <v>9</v>
      </c>
      <c r="W310" s="2" t="s">
        <v>9</v>
      </c>
      <c r="X310" s="2" t="s">
        <v>9</v>
      </c>
      <c r="Y310" s="43" t="s">
        <v>1476</v>
      </c>
    </row>
    <row r="311" spans="1:25" x14ac:dyDescent="0.25">
      <c r="A311" s="31" t="s">
        <v>1463</v>
      </c>
      <c r="B311" t="s">
        <v>1786</v>
      </c>
      <c r="C311" s="31" t="s">
        <v>327</v>
      </c>
      <c r="D311">
        <v>0</v>
      </c>
      <c r="E311">
        <v>0</v>
      </c>
      <c r="F311" s="39">
        <v>58</v>
      </c>
      <c r="G311" s="39">
        <v>58</v>
      </c>
      <c r="H311" s="39">
        <v>68.44</v>
      </c>
      <c r="I311" s="39">
        <v>68.44</v>
      </c>
      <c r="J311" s="54">
        <f t="shared" ref="J311:J313" si="65">H311*177.51</f>
        <v>12148.784399999999</v>
      </c>
      <c r="K311" s="54">
        <f t="shared" ref="K311:K313" si="66">I311*177.51</f>
        <v>12148.784399999999</v>
      </c>
      <c r="L311" s="12">
        <f t="shared" si="64"/>
        <v>0</v>
      </c>
      <c r="M311" s="7" t="s">
        <v>1106</v>
      </c>
      <c r="N311">
        <v>1</v>
      </c>
      <c r="O311" s="43" t="s">
        <v>1107</v>
      </c>
      <c r="P311" s="7" t="s">
        <v>105</v>
      </c>
      <c r="Q311" s="73">
        <v>43039</v>
      </c>
      <c r="R311" s="75" t="s">
        <v>26</v>
      </c>
      <c r="S311" t="s">
        <v>154</v>
      </c>
      <c r="T311" s="2" t="s">
        <v>9</v>
      </c>
      <c r="U311" s="2" t="s">
        <v>9</v>
      </c>
      <c r="V311" s="2" t="s">
        <v>9</v>
      </c>
      <c r="W311" s="2" t="s">
        <v>9</v>
      </c>
      <c r="X311" s="2" t="s">
        <v>9</v>
      </c>
      <c r="Y311" s="43" t="s">
        <v>1787</v>
      </c>
    </row>
    <row r="312" spans="1:25" x14ac:dyDescent="0.25">
      <c r="A312" s="31" t="s">
        <v>1197</v>
      </c>
      <c r="B312" t="s">
        <v>1788</v>
      </c>
      <c r="C312" s="31" t="s">
        <v>327</v>
      </c>
      <c r="D312">
        <v>0</v>
      </c>
      <c r="E312">
        <v>0</v>
      </c>
      <c r="F312" s="39">
        <v>184</v>
      </c>
      <c r="G312" s="39">
        <v>184</v>
      </c>
      <c r="H312" s="39">
        <v>217.12</v>
      </c>
      <c r="I312" s="39">
        <v>217.12</v>
      </c>
      <c r="J312" s="54">
        <f>H312*154.36</f>
        <v>33514.643200000006</v>
      </c>
      <c r="K312" s="54">
        <f>I312*154.36</f>
        <v>33514.643200000006</v>
      </c>
      <c r="L312" s="12">
        <f t="shared" si="64"/>
        <v>0</v>
      </c>
      <c r="M312" s="7" t="s">
        <v>1106</v>
      </c>
      <c r="N312">
        <v>1</v>
      </c>
      <c r="O312" s="43" t="s">
        <v>1107</v>
      </c>
      <c r="P312" s="7" t="s">
        <v>105</v>
      </c>
      <c r="Q312" s="73">
        <v>43039</v>
      </c>
      <c r="R312" s="75" t="s">
        <v>26</v>
      </c>
      <c r="S312" t="s">
        <v>154</v>
      </c>
      <c r="T312" s="2" t="s">
        <v>9</v>
      </c>
      <c r="U312" s="2" t="s">
        <v>9</v>
      </c>
      <c r="V312" s="2" t="s">
        <v>9</v>
      </c>
      <c r="W312" s="2" t="s">
        <v>9</v>
      </c>
      <c r="X312" s="2" t="s">
        <v>9</v>
      </c>
      <c r="Y312" s="43" t="s">
        <v>1789</v>
      </c>
    </row>
    <row r="313" spans="1:25" x14ac:dyDescent="0.25">
      <c r="A313" s="48" t="s">
        <v>810</v>
      </c>
      <c r="B313" t="s">
        <v>1790</v>
      </c>
      <c r="C313" s="31" t="s">
        <v>327</v>
      </c>
      <c r="J313" s="54">
        <f t="shared" si="65"/>
        <v>0</v>
      </c>
      <c r="K313" s="54">
        <f t="shared" si="66"/>
        <v>0</v>
      </c>
      <c r="L313" s="12">
        <f t="shared" si="64"/>
        <v>0</v>
      </c>
    </row>
    <row r="314" spans="1:25" x14ac:dyDescent="0.25">
      <c r="A314" s="31" t="s">
        <v>1525</v>
      </c>
      <c r="B314" t="s">
        <v>1791</v>
      </c>
      <c r="C314" s="31" t="s">
        <v>327</v>
      </c>
      <c r="D314">
        <v>0</v>
      </c>
      <c r="E314">
        <v>0</v>
      </c>
      <c r="F314" s="39">
        <v>32</v>
      </c>
      <c r="G314" s="39">
        <v>32</v>
      </c>
      <c r="H314" s="39">
        <v>37.76</v>
      </c>
      <c r="I314" s="39">
        <v>37.76</v>
      </c>
      <c r="J314" s="54">
        <f>H314*154.36</f>
        <v>5828.6336000000001</v>
      </c>
      <c r="K314" s="54">
        <f>I314*154.36</f>
        <v>5828.6336000000001</v>
      </c>
      <c r="L314" s="12">
        <f t="shared" si="64"/>
        <v>0</v>
      </c>
      <c r="M314" s="7" t="s">
        <v>1106</v>
      </c>
      <c r="N314">
        <v>1</v>
      </c>
      <c r="O314" s="43" t="s">
        <v>1107</v>
      </c>
      <c r="P314" s="7" t="s">
        <v>105</v>
      </c>
      <c r="Q314" s="73">
        <v>43039</v>
      </c>
      <c r="R314" s="75" t="s">
        <v>26</v>
      </c>
      <c r="S314" t="s">
        <v>154</v>
      </c>
      <c r="T314" s="2" t="s">
        <v>9</v>
      </c>
      <c r="U314" s="2" t="s">
        <v>9</v>
      </c>
      <c r="V314" s="2" t="s">
        <v>9</v>
      </c>
      <c r="W314" s="2" t="s">
        <v>9</v>
      </c>
      <c r="X314" s="2" t="s">
        <v>9</v>
      </c>
      <c r="Y314" s="43" t="s">
        <v>1789</v>
      </c>
    </row>
    <row r="315" spans="1:25" x14ac:dyDescent="0.25">
      <c r="A315" s="31" t="s">
        <v>1197</v>
      </c>
      <c r="B315" t="s">
        <v>1792</v>
      </c>
      <c r="C315" s="31" t="s">
        <v>827</v>
      </c>
      <c r="D315">
        <v>0</v>
      </c>
      <c r="E315">
        <v>0</v>
      </c>
      <c r="F315" s="39">
        <v>40</v>
      </c>
      <c r="G315" s="39">
        <v>40</v>
      </c>
      <c r="H315" s="39">
        <v>46.8</v>
      </c>
      <c r="I315" s="39">
        <v>46.8</v>
      </c>
      <c r="J315" s="54">
        <f>H315*205.45</f>
        <v>9615.06</v>
      </c>
      <c r="K315" s="54">
        <f>I315*205.45</f>
        <v>9615.06</v>
      </c>
      <c r="L315" s="12">
        <f t="shared" si="64"/>
        <v>0</v>
      </c>
      <c r="M315" s="7" t="s">
        <v>1106</v>
      </c>
      <c r="N315">
        <v>1</v>
      </c>
      <c r="O315" s="43" t="s">
        <v>1107</v>
      </c>
      <c r="P315" s="7" t="s">
        <v>105</v>
      </c>
      <c r="Q315" s="73">
        <v>43039</v>
      </c>
      <c r="R315" s="75" t="s">
        <v>26</v>
      </c>
      <c r="S315" t="s">
        <v>154</v>
      </c>
      <c r="T315" s="2" t="s">
        <v>9</v>
      </c>
      <c r="U315" s="2" t="s">
        <v>9</v>
      </c>
      <c r="V315" s="2" t="s">
        <v>9</v>
      </c>
      <c r="W315" s="2" t="s">
        <v>9</v>
      </c>
      <c r="X315" s="2" t="s">
        <v>9</v>
      </c>
      <c r="Y315" s="43" t="s">
        <v>1789</v>
      </c>
    </row>
    <row r="316" spans="1:25" x14ac:dyDescent="0.25">
      <c r="A316" s="31" t="s">
        <v>1477</v>
      </c>
      <c r="B316" t="s">
        <v>1793</v>
      </c>
      <c r="C316" s="31" t="s">
        <v>827</v>
      </c>
      <c r="D316">
        <v>0</v>
      </c>
      <c r="E316">
        <v>0</v>
      </c>
      <c r="F316" s="39">
        <v>50</v>
      </c>
      <c r="G316" s="39">
        <v>50</v>
      </c>
      <c r="H316" s="39">
        <v>58.5</v>
      </c>
      <c r="I316" s="39">
        <v>58.5</v>
      </c>
      <c r="J316" s="54">
        <f>H316*205.45</f>
        <v>12018.824999999999</v>
      </c>
      <c r="K316" s="54">
        <f>I316*205.45</f>
        <v>12018.824999999999</v>
      </c>
      <c r="L316" s="12">
        <f t="shared" si="64"/>
        <v>0</v>
      </c>
      <c r="M316" s="7" t="s">
        <v>1106</v>
      </c>
      <c r="N316">
        <v>1</v>
      </c>
      <c r="O316" s="43" t="s">
        <v>1107</v>
      </c>
      <c r="P316" s="7" t="s">
        <v>105</v>
      </c>
      <c r="Q316" s="73">
        <v>43040</v>
      </c>
      <c r="R316" s="75" t="s">
        <v>26</v>
      </c>
      <c r="S316" t="s">
        <v>154</v>
      </c>
      <c r="T316" s="2" t="s">
        <v>9</v>
      </c>
      <c r="U316" s="2" t="s">
        <v>9</v>
      </c>
      <c r="V316" s="2" t="s">
        <v>9</v>
      </c>
      <c r="W316" s="2" t="s">
        <v>9</v>
      </c>
      <c r="X316" s="2" t="s">
        <v>9</v>
      </c>
      <c r="Y316" s="43" t="s">
        <v>1789</v>
      </c>
    </row>
    <row r="317" spans="1:25" x14ac:dyDescent="0.25">
      <c r="A317" s="31" t="s">
        <v>810</v>
      </c>
      <c r="B317" t="s">
        <v>1794</v>
      </c>
      <c r="C317" s="31" t="s">
        <v>327</v>
      </c>
      <c r="D317">
        <v>0</v>
      </c>
      <c r="E317">
        <v>0</v>
      </c>
      <c r="F317" s="39">
        <v>107</v>
      </c>
      <c r="G317" s="39">
        <v>107</v>
      </c>
      <c r="H317" s="39">
        <v>126.26</v>
      </c>
      <c r="I317" s="39">
        <v>126.26</v>
      </c>
      <c r="J317" s="54">
        <f>H317*154.36</f>
        <v>19489.493600000002</v>
      </c>
      <c r="K317" s="54">
        <f>I317*154.36</f>
        <v>19489.493600000002</v>
      </c>
      <c r="L317" s="12">
        <f t="shared" si="64"/>
        <v>0</v>
      </c>
      <c r="M317" s="7" t="s">
        <v>1106</v>
      </c>
      <c r="N317">
        <v>1</v>
      </c>
      <c r="O317" s="43" t="s">
        <v>1107</v>
      </c>
      <c r="P317" s="7" t="s">
        <v>105</v>
      </c>
      <c r="Q317" s="73">
        <v>43040</v>
      </c>
      <c r="R317" s="75" t="s">
        <v>26</v>
      </c>
      <c r="S317" t="s">
        <v>154</v>
      </c>
      <c r="T317" s="2" t="s">
        <v>9</v>
      </c>
      <c r="U317" s="2" t="s">
        <v>9</v>
      </c>
      <c r="V317" s="2" t="s">
        <v>9</v>
      </c>
      <c r="W317" s="2" t="s">
        <v>9</v>
      </c>
      <c r="X317" s="2" t="s">
        <v>9</v>
      </c>
      <c r="Y317" s="43" t="s">
        <v>1795</v>
      </c>
    </row>
    <row r="318" spans="1:25" x14ac:dyDescent="0.25">
      <c r="A318" s="31" t="s">
        <v>959</v>
      </c>
      <c r="B318" t="s">
        <v>1797</v>
      </c>
      <c r="C318" s="31" t="s">
        <v>827</v>
      </c>
      <c r="D318">
        <v>0</v>
      </c>
      <c r="E318">
        <v>0</v>
      </c>
      <c r="F318" s="39">
        <v>44</v>
      </c>
      <c r="G318" s="39">
        <v>44</v>
      </c>
      <c r="H318" s="39">
        <v>51.48</v>
      </c>
      <c r="I318" s="39">
        <v>51.48</v>
      </c>
      <c r="J318" s="54">
        <f>H318*205.45</f>
        <v>10576.565999999999</v>
      </c>
      <c r="K318" s="54">
        <f>I318*205.45</f>
        <v>10576.565999999999</v>
      </c>
      <c r="L318" s="12">
        <f t="shared" si="64"/>
        <v>0</v>
      </c>
      <c r="M318" s="7" t="s">
        <v>1106</v>
      </c>
      <c r="N318">
        <v>1</v>
      </c>
      <c r="O318" s="43" t="s">
        <v>1107</v>
      </c>
      <c r="P318" s="7" t="s">
        <v>105</v>
      </c>
      <c r="Q318" s="73">
        <v>43040</v>
      </c>
      <c r="R318" s="75" t="s">
        <v>26</v>
      </c>
      <c r="S318" t="s">
        <v>154</v>
      </c>
      <c r="T318" s="2" t="s">
        <v>9</v>
      </c>
      <c r="U318" s="2" t="s">
        <v>9</v>
      </c>
      <c r="V318" s="2" t="s">
        <v>9</v>
      </c>
      <c r="W318" s="2" t="s">
        <v>9</v>
      </c>
      <c r="X318" s="2" t="s">
        <v>9</v>
      </c>
      <c r="Y318" s="43" t="s">
        <v>1789</v>
      </c>
    </row>
    <row r="319" spans="1:25" x14ac:dyDescent="0.25">
      <c r="A319" s="31" t="s">
        <v>1798</v>
      </c>
      <c r="B319" t="s">
        <v>1799</v>
      </c>
      <c r="C319" s="31" t="s">
        <v>327</v>
      </c>
      <c r="D319">
        <v>0</v>
      </c>
      <c r="E319">
        <v>0</v>
      </c>
      <c r="F319" s="39">
        <v>434</v>
      </c>
      <c r="G319" s="39">
        <v>434</v>
      </c>
      <c r="H319" s="39">
        <v>512.12</v>
      </c>
      <c r="I319" s="39">
        <v>512.12</v>
      </c>
      <c r="J319" s="54">
        <f>H319*154.36</f>
        <v>79050.843200000003</v>
      </c>
      <c r="K319" s="54">
        <f>I319*154.36</f>
        <v>79050.843200000003</v>
      </c>
      <c r="L319" s="12">
        <f t="shared" si="64"/>
        <v>0</v>
      </c>
      <c r="M319" s="7" t="s">
        <v>1106</v>
      </c>
      <c r="N319">
        <v>1</v>
      </c>
      <c r="O319" s="43" t="s">
        <v>1107</v>
      </c>
      <c r="P319" s="7" t="s">
        <v>105</v>
      </c>
      <c r="Q319" s="73">
        <v>43040</v>
      </c>
      <c r="R319" s="75" t="s">
        <v>26</v>
      </c>
      <c r="S319" t="s">
        <v>1364</v>
      </c>
      <c r="T319" s="2" t="s">
        <v>9</v>
      </c>
      <c r="U319" s="2" t="s">
        <v>9</v>
      </c>
      <c r="V319" s="2" t="s">
        <v>9</v>
      </c>
      <c r="W319" s="2" t="s">
        <v>9</v>
      </c>
      <c r="X319" s="2" t="s">
        <v>9</v>
      </c>
      <c r="Y319" s="43" t="s">
        <v>1800</v>
      </c>
    </row>
    <row r="320" spans="1:25" x14ac:dyDescent="0.25">
      <c r="A320" s="31" t="s">
        <v>1477</v>
      </c>
      <c r="B320" t="s">
        <v>1801</v>
      </c>
      <c r="C320" s="31" t="s">
        <v>1802</v>
      </c>
      <c r="J320" s="54">
        <f t="shared" ref="J319:J325" si="67">H320*205.45</f>
        <v>0</v>
      </c>
      <c r="K320" s="54">
        <f t="shared" ref="K319:K325" si="68">I320*205.45</f>
        <v>0</v>
      </c>
      <c r="L320" s="12">
        <f t="shared" si="64"/>
        <v>0</v>
      </c>
    </row>
    <row r="321" spans="1:25" x14ac:dyDescent="0.25">
      <c r="A321" s="31" t="s">
        <v>1804</v>
      </c>
      <c r="B321" t="s">
        <v>1803</v>
      </c>
      <c r="C321" s="31" t="s">
        <v>327</v>
      </c>
      <c r="D321">
        <v>0</v>
      </c>
      <c r="E321">
        <v>0</v>
      </c>
      <c r="F321" s="39">
        <v>1783.9</v>
      </c>
      <c r="G321" s="39">
        <v>1783.9</v>
      </c>
      <c r="H321" s="39">
        <v>2105</v>
      </c>
      <c r="I321" s="39">
        <v>2105</v>
      </c>
      <c r="J321" s="54">
        <f>H321*177.51</f>
        <v>373658.55</v>
      </c>
      <c r="K321" s="54">
        <f>I321*177.51</f>
        <v>373658.55</v>
      </c>
      <c r="L321" s="12">
        <f t="shared" si="64"/>
        <v>0</v>
      </c>
      <c r="M321" s="7" t="s">
        <v>1106</v>
      </c>
      <c r="N321">
        <v>1</v>
      </c>
      <c r="O321" s="43" t="s">
        <v>1107</v>
      </c>
      <c r="P321" s="7" t="s">
        <v>105</v>
      </c>
      <c r="Q321" s="73">
        <v>43040</v>
      </c>
      <c r="R321" s="75" t="s">
        <v>26</v>
      </c>
      <c r="S321" t="s">
        <v>154</v>
      </c>
      <c r="T321" s="2" t="s">
        <v>9</v>
      </c>
      <c r="U321" s="2" t="s">
        <v>9</v>
      </c>
      <c r="V321" s="2" t="s">
        <v>9</v>
      </c>
      <c r="W321" s="2" t="s">
        <v>9</v>
      </c>
      <c r="X321" s="2" t="s">
        <v>9</v>
      </c>
      <c r="Y321" s="43" t="s">
        <v>1805</v>
      </c>
    </row>
    <row r="322" spans="1:25" x14ac:dyDescent="0.25">
      <c r="A322" s="31" t="s">
        <v>1804</v>
      </c>
      <c r="B322" t="s">
        <v>1806</v>
      </c>
      <c r="C322" s="31" t="s">
        <v>327</v>
      </c>
      <c r="D322">
        <v>0</v>
      </c>
      <c r="E322">
        <v>0</v>
      </c>
      <c r="F322" s="39">
        <v>2566.9499999999998</v>
      </c>
      <c r="G322" s="39">
        <v>2566.9499999999998</v>
      </c>
      <c r="H322" s="39">
        <v>3029</v>
      </c>
      <c r="I322" s="39">
        <v>3029</v>
      </c>
      <c r="J322" s="54">
        <f>H322*177.51</f>
        <v>537677.78999999992</v>
      </c>
      <c r="K322" s="54">
        <f>I322*177.51</f>
        <v>537677.78999999992</v>
      </c>
      <c r="L322" s="12">
        <f t="shared" si="64"/>
        <v>0</v>
      </c>
      <c r="M322" s="7" t="s">
        <v>1106</v>
      </c>
      <c r="N322">
        <v>1</v>
      </c>
      <c r="O322" s="43" t="s">
        <v>1107</v>
      </c>
      <c r="P322" s="7" t="s">
        <v>105</v>
      </c>
      <c r="Q322" s="73">
        <v>43040</v>
      </c>
      <c r="R322" s="75" t="s">
        <v>26</v>
      </c>
      <c r="S322" t="s">
        <v>154</v>
      </c>
      <c r="T322" s="2" t="s">
        <v>9</v>
      </c>
      <c r="U322" s="2" t="s">
        <v>9</v>
      </c>
      <c r="V322" s="2" t="s">
        <v>9</v>
      </c>
      <c r="W322" s="2" t="s">
        <v>9</v>
      </c>
      <c r="X322" s="2" t="s">
        <v>9</v>
      </c>
    </row>
    <row r="323" spans="1:25" x14ac:dyDescent="0.25">
      <c r="J323" s="54">
        <f t="shared" si="67"/>
        <v>0</v>
      </c>
      <c r="K323" s="54">
        <f t="shared" si="68"/>
        <v>0</v>
      </c>
      <c r="L323" s="12">
        <f t="shared" si="64"/>
        <v>0</v>
      </c>
    </row>
    <row r="324" spans="1:25" x14ac:dyDescent="0.25">
      <c r="J324" s="54">
        <f t="shared" si="67"/>
        <v>0</v>
      </c>
      <c r="K324" s="54">
        <f t="shared" si="68"/>
        <v>0</v>
      </c>
      <c r="L324" s="12">
        <f t="shared" si="64"/>
        <v>0</v>
      </c>
    </row>
    <row r="325" spans="1:25" x14ac:dyDescent="0.25">
      <c r="J325" s="54">
        <f t="shared" si="67"/>
        <v>0</v>
      </c>
      <c r="K325" s="54">
        <f t="shared" si="68"/>
        <v>0</v>
      </c>
      <c r="L325" s="12">
        <f t="shared" si="64"/>
        <v>0</v>
      </c>
    </row>
    <row r="326" spans="1:25" x14ac:dyDescent="0.25">
      <c r="L326" s="12">
        <f t="shared" si="64"/>
        <v>0</v>
      </c>
    </row>
  </sheetData>
  <autoFilter ref="A1:Y308">
    <sortState ref="A2:AA234">
      <sortCondition ref="Y1:Y202"/>
    </sortState>
  </autoFilter>
  <pageMargins left="0.511811024" right="0.511811024" top="0.78740157499999996" bottom="0.78740157499999996" header="0.31496062000000002" footer="0.31496062000000002"/>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workbookViewId="0">
      <selection activeCell="C1" sqref="C1:C1048576"/>
    </sheetView>
  </sheetViews>
  <sheetFormatPr defaultRowHeight="15" x14ac:dyDescent="0.25"/>
  <cols>
    <col min="1" max="1" width="10.7109375" bestFit="1" customWidth="1"/>
  </cols>
  <sheetData>
    <row r="1" spans="1:3" x14ac:dyDescent="0.25">
      <c r="A1" s="120">
        <v>43038</v>
      </c>
      <c r="B1">
        <v>4</v>
      </c>
      <c r="C1">
        <f>B1*2</f>
        <v>8</v>
      </c>
    </row>
    <row r="2" spans="1:3" x14ac:dyDescent="0.25">
      <c r="A2" s="120">
        <v>43039</v>
      </c>
      <c r="B2">
        <v>4</v>
      </c>
      <c r="C2">
        <f t="shared" ref="C2:C65" si="0">B2*2</f>
        <v>8</v>
      </c>
    </row>
    <row r="3" spans="1:3" x14ac:dyDescent="0.25">
      <c r="A3" s="120">
        <v>43040</v>
      </c>
      <c r="B3">
        <v>4</v>
      </c>
      <c r="C3">
        <f t="shared" si="0"/>
        <v>8</v>
      </c>
    </row>
    <row r="4" spans="1:3" x14ac:dyDescent="0.25">
      <c r="A4" s="120">
        <v>43041</v>
      </c>
      <c r="B4">
        <v>8</v>
      </c>
      <c r="C4">
        <f t="shared" si="0"/>
        <v>16</v>
      </c>
    </row>
    <row r="5" spans="1:3" x14ac:dyDescent="0.25">
      <c r="A5" s="120">
        <v>43042</v>
      </c>
      <c r="B5">
        <v>4</v>
      </c>
      <c r="C5">
        <f t="shared" si="0"/>
        <v>8</v>
      </c>
    </row>
    <row r="6" spans="1:3" x14ac:dyDescent="0.25">
      <c r="A6" s="120">
        <v>43043</v>
      </c>
      <c r="B6">
        <v>8</v>
      </c>
      <c r="C6">
        <f t="shared" si="0"/>
        <v>16</v>
      </c>
    </row>
    <row r="7" spans="1:3" x14ac:dyDescent="0.25">
      <c r="A7" s="120">
        <v>43044</v>
      </c>
      <c r="B7">
        <v>8</v>
      </c>
      <c r="C7">
        <f t="shared" si="0"/>
        <v>16</v>
      </c>
    </row>
    <row r="8" spans="1:3" x14ac:dyDescent="0.25">
      <c r="A8" s="120">
        <v>43045</v>
      </c>
      <c r="B8">
        <v>4</v>
      </c>
      <c r="C8">
        <f t="shared" si="0"/>
        <v>8</v>
      </c>
    </row>
    <row r="9" spans="1:3" x14ac:dyDescent="0.25">
      <c r="A9" s="120">
        <v>43046</v>
      </c>
      <c r="B9">
        <v>4</v>
      </c>
      <c r="C9">
        <f t="shared" si="0"/>
        <v>8</v>
      </c>
    </row>
    <row r="10" spans="1:3" x14ac:dyDescent="0.25">
      <c r="A10" s="120">
        <v>43047</v>
      </c>
      <c r="B10">
        <v>4</v>
      </c>
      <c r="C10">
        <f t="shared" si="0"/>
        <v>8</v>
      </c>
    </row>
    <row r="11" spans="1:3" x14ac:dyDescent="0.25">
      <c r="A11" s="120">
        <v>43048</v>
      </c>
      <c r="B11">
        <v>4</v>
      </c>
      <c r="C11">
        <f t="shared" si="0"/>
        <v>8</v>
      </c>
    </row>
    <row r="12" spans="1:3" x14ac:dyDescent="0.25">
      <c r="A12" s="120">
        <v>43049</v>
      </c>
      <c r="B12">
        <v>4</v>
      </c>
      <c r="C12">
        <f t="shared" si="0"/>
        <v>8</v>
      </c>
    </row>
    <row r="13" spans="1:3" x14ac:dyDescent="0.25">
      <c r="A13" s="120">
        <v>43050</v>
      </c>
      <c r="B13">
        <v>8</v>
      </c>
      <c r="C13">
        <f t="shared" si="0"/>
        <v>16</v>
      </c>
    </row>
    <row r="14" spans="1:3" x14ac:dyDescent="0.25">
      <c r="A14" s="120">
        <v>43051</v>
      </c>
      <c r="B14">
        <v>8</v>
      </c>
      <c r="C14">
        <f t="shared" si="0"/>
        <v>16</v>
      </c>
    </row>
    <row r="15" spans="1:3" x14ac:dyDescent="0.25">
      <c r="A15" s="120">
        <v>43052</v>
      </c>
      <c r="B15">
        <v>4</v>
      </c>
      <c r="C15">
        <f t="shared" si="0"/>
        <v>8</v>
      </c>
    </row>
    <row r="16" spans="1:3" x14ac:dyDescent="0.25">
      <c r="A16" s="120">
        <v>43053</v>
      </c>
      <c r="B16">
        <v>4</v>
      </c>
      <c r="C16">
        <f t="shared" si="0"/>
        <v>8</v>
      </c>
    </row>
    <row r="17" spans="1:3" x14ac:dyDescent="0.25">
      <c r="A17" s="120">
        <v>43054</v>
      </c>
      <c r="B17">
        <v>8</v>
      </c>
      <c r="C17">
        <f t="shared" si="0"/>
        <v>16</v>
      </c>
    </row>
    <row r="18" spans="1:3" x14ac:dyDescent="0.25">
      <c r="A18" s="120">
        <v>43055</v>
      </c>
      <c r="B18">
        <v>4</v>
      </c>
      <c r="C18">
        <f t="shared" si="0"/>
        <v>8</v>
      </c>
    </row>
    <row r="19" spans="1:3" x14ac:dyDescent="0.25">
      <c r="A19" s="120">
        <v>43056</v>
      </c>
      <c r="B19">
        <v>4</v>
      </c>
      <c r="C19">
        <f t="shared" si="0"/>
        <v>8</v>
      </c>
    </row>
    <row r="20" spans="1:3" x14ac:dyDescent="0.25">
      <c r="A20" s="120">
        <v>43057</v>
      </c>
      <c r="B20">
        <v>8</v>
      </c>
      <c r="C20">
        <f t="shared" si="0"/>
        <v>16</v>
      </c>
    </row>
    <row r="21" spans="1:3" x14ac:dyDescent="0.25">
      <c r="A21" s="120">
        <v>43058</v>
      </c>
      <c r="B21">
        <v>8</v>
      </c>
      <c r="C21">
        <f t="shared" si="0"/>
        <v>16</v>
      </c>
    </row>
    <row r="22" spans="1:3" x14ac:dyDescent="0.25">
      <c r="A22" s="120">
        <v>43059</v>
      </c>
      <c r="B22">
        <v>4</v>
      </c>
      <c r="C22">
        <f t="shared" si="0"/>
        <v>8</v>
      </c>
    </row>
    <row r="23" spans="1:3" x14ac:dyDescent="0.25">
      <c r="A23" s="120">
        <v>43060</v>
      </c>
      <c r="B23">
        <v>4</v>
      </c>
      <c r="C23">
        <f t="shared" si="0"/>
        <v>8</v>
      </c>
    </row>
    <row r="24" spans="1:3" x14ac:dyDescent="0.25">
      <c r="A24" s="120">
        <v>43061</v>
      </c>
      <c r="B24">
        <v>4</v>
      </c>
      <c r="C24">
        <f t="shared" si="0"/>
        <v>8</v>
      </c>
    </row>
    <row r="25" spans="1:3" x14ac:dyDescent="0.25">
      <c r="A25" s="120">
        <v>43062</v>
      </c>
      <c r="B25">
        <v>4</v>
      </c>
      <c r="C25">
        <f t="shared" si="0"/>
        <v>8</v>
      </c>
    </row>
    <row r="26" spans="1:3" x14ac:dyDescent="0.25">
      <c r="A26" s="120">
        <v>43063</v>
      </c>
      <c r="B26">
        <v>4</v>
      </c>
      <c r="C26">
        <f t="shared" si="0"/>
        <v>8</v>
      </c>
    </row>
    <row r="27" spans="1:3" x14ac:dyDescent="0.25">
      <c r="A27" s="120">
        <v>43064</v>
      </c>
      <c r="B27">
        <v>8</v>
      </c>
      <c r="C27">
        <f t="shared" si="0"/>
        <v>16</v>
      </c>
    </row>
    <row r="28" spans="1:3" x14ac:dyDescent="0.25">
      <c r="A28" s="120">
        <v>43065</v>
      </c>
      <c r="B28">
        <v>8</v>
      </c>
      <c r="C28">
        <f t="shared" si="0"/>
        <v>16</v>
      </c>
    </row>
    <row r="29" spans="1:3" x14ac:dyDescent="0.25">
      <c r="A29" s="120">
        <v>43066</v>
      </c>
      <c r="B29">
        <v>4</v>
      </c>
      <c r="C29">
        <f t="shared" si="0"/>
        <v>8</v>
      </c>
    </row>
    <row r="30" spans="1:3" x14ac:dyDescent="0.25">
      <c r="A30" s="120">
        <v>43067</v>
      </c>
      <c r="B30">
        <v>4</v>
      </c>
      <c r="C30">
        <f t="shared" si="0"/>
        <v>8</v>
      </c>
    </row>
    <row r="31" spans="1:3" x14ac:dyDescent="0.25">
      <c r="A31" s="120">
        <v>43068</v>
      </c>
      <c r="B31">
        <v>4</v>
      </c>
      <c r="C31">
        <f t="shared" si="0"/>
        <v>8</v>
      </c>
    </row>
    <row r="32" spans="1:3" x14ac:dyDescent="0.25">
      <c r="A32" s="120">
        <v>43069</v>
      </c>
      <c r="B32">
        <v>4</v>
      </c>
      <c r="C32">
        <f t="shared" si="0"/>
        <v>8</v>
      </c>
    </row>
    <row r="33" spans="1:3" x14ac:dyDescent="0.25">
      <c r="A33" s="120">
        <v>43070</v>
      </c>
      <c r="B33">
        <v>4</v>
      </c>
      <c r="C33">
        <f t="shared" si="0"/>
        <v>8</v>
      </c>
    </row>
    <row r="34" spans="1:3" x14ac:dyDescent="0.25">
      <c r="A34" s="120">
        <v>43071</v>
      </c>
      <c r="B34">
        <v>8</v>
      </c>
      <c r="C34">
        <f t="shared" si="0"/>
        <v>16</v>
      </c>
    </row>
    <row r="35" spans="1:3" x14ac:dyDescent="0.25">
      <c r="A35" s="120">
        <v>43072</v>
      </c>
      <c r="B35">
        <v>8</v>
      </c>
      <c r="C35">
        <f t="shared" si="0"/>
        <v>16</v>
      </c>
    </row>
    <row r="36" spans="1:3" x14ac:dyDescent="0.25">
      <c r="A36" s="120">
        <v>43073</v>
      </c>
      <c r="B36">
        <v>4</v>
      </c>
      <c r="C36">
        <f t="shared" si="0"/>
        <v>8</v>
      </c>
    </row>
    <row r="37" spans="1:3" x14ac:dyDescent="0.25">
      <c r="A37" s="120">
        <v>43074</v>
      </c>
      <c r="B37">
        <v>4</v>
      </c>
      <c r="C37">
        <f t="shared" si="0"/>
        <v>8</v>
      </c>
    </row>
    <row r="38" spans="1:3" x14ac:dyDescent="0.25">
      <c r="A38" s="120">
        <v>43075</v>
      </c>
      <c r="B38">
        <v>4</v>
      </c>
      <c r="C38">
        <f t="shared" si="0"/>
        <v>8</v>
      </c>
    </row>
    <row r="39" spans="1:3" x14ac:dyDescent="0.25">
      <c r="A39" s="120">
        <v>43076</v>
      </c>
      <c r="B39">
        <v>4</v>
      </c>
      <c r="C39">
        <f t="shared" si="0"/>
        <v>8</v>
      </c>
    </row>
    <row r="40" spans="1:3" x14ac:dyDescent="0.25">
      <c r="A40" s="120">
        <v>43077</v>
      </c>
      <c r="B40">
        <v>4</v>
      </c>
      <c r="C40">
        <f t="shared" si="0"/>
        <v>8</v>
      </c>
    </row>
    <row r="41" spans="1:3" x14ac:dyDescent="0.25">
      <c r="A41" s="120">
        <v>43078</v>
      </c>
      <c r="B41">
        <v>8</v>
      </c>
      <c r="C41">
        <f t="shared" si="0"/>
        <v>16</v>
      </c>
    </row>
    <row r="42" spans="1:3" x14ac:dyDescent="0.25">
      <c r="A42" s="120">
        <v>43079</v>
      </c>
      <c r="B42">
        <v>8</v>
      </c>
      <c r="C42">
        <f t="shared" si="0"/>
        <v>16</v>
      </c>
    </row>
    <row r="43" spans="1:3" x14ac:dyDescent="0.25">
      <c r="A43" s="120">
        <v>43080</v>
      </c>
      <c r="B43">
        <v>4</v>
      </c>
      <c r="C43">
        <f t="shared" si="0"/>
        <v>8</v>
      </c>
    </row>
    <row r="44" spans="1:3" x14ac:dyDescent="0.25">
      <c r="A44" s="120">
        <v>43081</v>
      </c>
      <c r="B44">
        <v>4</v>
      </c>
      <c r="C44">
        <f t="shared" si="0"/>
        <v>8</v>
      </c>
    </row>
    <row r="45" spans="1:3" x14ac:dyDescent="0.25">
      <c r="A45" s="120">
        <v>43082</v>
      </c>
      <c r="B45">
        <v>4</v>
      </c>
      <c r="C45">
        <f t="shared" si="0"/>
        <v>8</v>
      </c>
    </row>
    <row r="46" spans="1:3" x14ac:dyDescent="0.25">
      <c r="A46" s="120">
        <v>43083</v>
      </c>
      <c r="B46">
        <v>4</v>
      </c>
      <c r="C46">
        <f t="shared" si="0"/>
        <v>8</v>
      </c>
    </row>
    <row r="47" spans="1:3" x14ac:dyDescent="0.25">
      <c r="A47" s="120">
        <v>43084</v>
      </c>
      <c r="B47">
        <v>4</v>
      </c>
      <c r="C47">
        <f t="shared" si="0"/>
        <v>8</v>
      </c>
    </row>
    <row r="48" spans="1:3" x14ac:dyDescent="0.25">
      <c r="A48" s="120">
        <v>43085</v>
      </c>
      <c r="B48">
        <v>8</v>
      </c>
      <c r="C48">
        <f t="shared" si="0"/>
        <v>16</v>
      </c>
    </row>
    <row r="49" spans="1:3" x14ac:dyDescent="0.25">
      <c r="A49" s="120">
        <v>43086</v>
      </c>
      <c r="B49">
        <v>8</v>
      </c>
      <c r="C49">
        <f t="shared" si="0"/>
        <v>16</v>
      </c>
    </row>
    <row r="50" spans="1:3" x14ac:dyDescent="0.25">
      <c r="A50" s="120">
        <v>43087</v>
      </c>
      <c r="B50">
        <v>4</v>
      </c>
      <c r="C50">
        <f t="shared" si="0"/>
        <v>8</v>
      </c>
    </row>
    <row r="51" spans="1:3" x14ac:dyDescent="0.25">
      <c r="A51" s="120">
        <v>43088</v>
      </c>
      <c r="B51">
        <v>4</v>
      </c>
      <c r="C51">
        <f t="shared" si="0"/>
        <v>8</v>
      </c>
    </row>
    <row r="52" spans="1:3" x14ac:dyDescent="0.25">
      <c r="A52" s="120">
        <v>43089</v>
      </c>
      <c r="B52">
        <v>4</v>
      </c>
      <c r="C52">
        <f t="shared" si="0"/>
        <v>8</v>
      </c>
    </row>
    <row r="53" spans="1:3" x14ac:dyDescent="0.25">
      <c r="A53" s="120">
        <v>43090</v>
      </c>
      <c r="B53">
        <v>4</v>
      </c>
      <c r="C53">
        <f t="shared" si="0"/>
        <v>8</v>
      </c>
    </row>
    <row r="54" spans="1:3" x14ac:dyDescent="0.25">
      <c r="A54" s="120">
        <v>43091</v>
      </c>
      <c r="B54">
        <v>4</v>
      </c>
      <c r="C54">
        <f t="shared" si="0"/>
        <v>8</v>
      </c>
    </row>
    <row r="55" spans="1:3" x14ac:dyDescent="0.25">
      <c r="A55" s="120">
        <v>43092</v>
      </c>
      <c r="B55">
        <v>8</v>
      </c>
      <c r="C55">
        <f t="shared" si="0"/>
        <v>16</v>
      </c>
    </row>
    <row r="56" spans="1:3" x14ac:dyDescent="0.25">
      <c r="A56" s="120">
        <v>43093</v>
      </c>
      <c r="B56">
        <v>8</v>
      </c>
      <c r="C56">
        <f t="shared" si="0"/>
        <v>16</v>
      </c>
    </row>
    <row r="57" spans="1:3" x14ac:dyDescent="0.25">
      <c r="A57" s="120">
        <v>43094</v>
      </c>
      <c r="B57">
        <v>8</v>
      </c>
      <c r="C57">
        <f t="shared" si="0"/>
        <v>16</v>
      </c>
    </row>
    <row r="58" spans="1:3" x14ac:dyDescent="0.25">
      <c r="A58" s="120">
        <v>43095</v>
      </c>
      <c r="B58">
        <v>4</v>
      </c>
      <c r="C58">
        <f t="shared" si="0"/>
        <v>8</v>
      </c>
    </row>
    <row r="59" spans="1:3" x14ac:dyDescent="0.25">
      <c r="A59" s="120">
        <v>43096</v>
      </c>
      <c r="B59">
        <v>4</v>
      </c>
      <c r="C59">
        <f t="shared" si="0"/>
        <v>8</v>
      </c>
    </row>
    <row r="60" spans="1:3" x14ac:dyDescent="0.25">
      <c r="A60" s="120">
        <v>43097</v>
      </c>
      <c r="B60">
        <v>4</v>
      </c>
      <c r="C60">
        <f t="shared" si="0"/>
        <v>8</v>
      </c>
    </row>
    <row r="61" spans="1:3" x14ac:dyDescent="0.25">
      <c r="A61" s="120">
        <v>43098</v>
      </c>
      <c r="B61">
        <v>4</v>
      </c>
      <c r="C61">
        <f t="shared" si="0"/>
        <v>8</v>
      </c>
    </row>
    <row r="62" spans="1:3" x14ac:dyDescent="0.25">
      <c r="A62" s="120">
        <v>43099</v>
      </c>
      <c r="B62">
        <v>8</v>
      </c>
      <c r="C62">
        <f t="shared" si="0"/>
        <v>16</v>
      </c>
    </row>
    <row r="63" spans="1:3" x14ac:dyDescent="0.25">
      <c r="A63" s="120">
        <v>43100</v>
      </c>
      <c r="B63">
        <v>8</v>
      </c>
      <c r="C63">
        <f t="shared" si="0"/>
        <v>16</v>
      </c>
    </row>
    <row r="64" spans="1:3" x14ac:dyDescent="0.25">
      <c r="A64" s="120">
        <v>43101</v>
      </c>
      <c r="B64">
        <v>8</v>
      </c>
      <c r="C64">
        <f t="shared" si="0"/>
        <v>16</v>
      </c>
    </row>
    <row r="65" spans="1:3" x14ac:dyDescent="0.25">
      <c r="A65" s="120">
        <v>43102</v>
      </c>
      <c r="B65">
        <v>4</v>
      </c>
      <c r="C65">
        <f t="shared" si="0"/>
        <v>8</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dimension ref="A1:AA307"/>
  <sheetViews>
    <sheetView zoomScale="70" zoomScaleNormal="70" workbookViewId="0">
      <pane ySplit="1" topLeftCell="A267" activePane="bottomLeft" state="frozen"/>
      <selection pane="bottomLeft" activeCell="R273" sqref="R273"/>
    </sheetView>
  </sheetViews>
  <sheetFormatPr defaultColWidth="15" defaultRowHeight="15" x14ac:dyDescent="0.25"/>
  <cols>
    <col min="1" max="1" width="19.28515625" bestFit="1" customWidth="1"/>
    <col min="2" max="3" width="21.42578125" bestFit="1" customWidth="1"/>
    <col min="4" max="4" width="25.28515625" bestFit="1" customWidth="1"/>
    <col min="5" max="5" width="23.42578125" bestFit="1" customWidth="1"/>
    <col min="6" max="6" width="27.42578125" bestFit="1" customWidth="1"/>
    <col min="7" max="7" width="25.7109375" bestFit="1" customWidth="1"/>
    <col min="8" max="8" width="27.7109375" style="39" bestFit="1" customWidth="1"/>
    <col min="9" max="9" width="25.85546875" style="39" bestFit="1" customWidth="1"/>
    <col min="10" max="10" width="35.28515625" style="39" bestFit="1" customWidth="1"/>
    <col min="11" max="11" width="45.7109375" style="39" bestFit="1" customWidth="1"/>
    <col min="12" max="12" width="43.42578125" bestFit="1" customWidth="1"/>
    <col min="13" max="13" width="41.42578125" bestFit="1" customWidth="1"/>
    <col min="14" max="14" width="30" bestFit="1" customWidth="1"/>
    <col min="15" max="15" width="17.28515625" style="7" bestFit="1" customWidth="1"/>
    <col min="16" max="16" width="23.140625" bestFit="1" customWidth="1"/>
    <col min="17" max="17" width="28.28515625" bestFit="1" customWidth="1"/>
    <col min="18" max="18" width="111.42578125" style="7" bestFit="1" customWidth="1"/>
    <col min="19" max="19" width="30" bestFit="1" customWidth="1"/>
    <col min="20" max="20" width="27.7109375" bestFit="1" customWidth="1"/>
    <col min="21" max="21" width="43.140625" bestFit="1" customWidth="1"/>
    <col min="22" max="22" width="15.7109375" bestFit="1" customWidth="1"/>
    <col min="23" max="23" width="19.28515625" bestFit="1" customWidth="1"/>
    <col min="24" max="24" width="13" bestFit="1" customWidth="1"/>
    <col min="25" max="25" width="23.140625" bestFit="1" customWidth="1"/>
    <col min="26" max="26" width="35.85546875" bestFit="1" customWidth="1"/>
    <col min="27" max="27" width="179.140625" bestFit="1" customWidth="1"/>
  </cols>
  <sheetData>
    <row r="1" spans="1:27" ht="30" x14ac:dyDescent="0.25">
      <c r="A1" s="1" t="s">
        <v>1</v>
      </c>
      <c r="B1" s="1" t="s">
        <v>17</v>
      </c>
      <c r="C1" s="1" t="s">
        <v>325</v>
      </c>
      <c r="D1" s="1" t="s">
        <v>2</v>
      </c>
      <c r="E1" s="1" t="s">
        <v>3</v>
      </c>
      <c r="F1" s="1" t="s">
        <v>4</v>
      </c>
      <c r="G1" s="1" t="s">
        <v>5</v>
      </c>
      <c r="H1" s="36" t="s">
        <v>35</v>
      </c>
      <c r="I1" s="36" t="s">
        <v>36</v>
      </c>
      <c r="J1" s="36" t="s">
        <v>13</v>
      </c>
      <c r="K1" s="36" t="s">
        <v>14</v>
      </c>
      <c r="L1" s="1" t="s">
        <v>11</v>
      </c>
      <c r="M1" s="1" t="s">
        <v>12</v>
      </c>
      <c r="N1" s="1" t="s">
        <v>15</v>
      </c>
      <c r="O1" s="1" t="s">
        <v>19</v>
      </c>
      <c r="P1" s="1" t="s">
        <v>22</v>
      </c>
      <c r="Q1" s="1" t="s">
        <v>6</v>
      </c>
      <c r="R1" s="1" t="s">
        <v>7</v>
      </c>
      <c r="S1" s="1" t="s">
        <v>16</v>
      </c>
      <c r="T1" s="1" t="s">
        <v>25</v>
      </c>
      <c r="U1" s="27" t="s">
        <v>136</v>
      </c>
      <c r="V1" s="27" t="s">
        <v>228</v>
      </c>
      <c r="W1" s="27" t="s">
        <v>230</v>
      </c>
      <c r="X1" s="27" t="s">
        <v>137</v>
      </c>
      <c r="Y1" s="27" t="s">
        <v>138</v>
      </c>
      <c r="Z1" s="27" t="s">
        <v>139</v>
      </c>
      <c r="AA1" s="27" t="s">
        <v>177</v>
      </c>
    </row>
    <row r="2" spans="1:27" ht="45" x14ac:dyDescent="0.25">
      <c r="A2" s="40" t="s">
        <v>453</v>
      </c>
      <c r="B2" s="40" t="s">
        <v>832</v>
      </c>
      <c r="C2" s="40" t="s">
        <v>827</v>
      </c>
      <c r="D2" s="40">
        <v>0</v>
      </c>
      <c r="E2" s="40">
        <v>0</v>
      </c>
      <c r="F2" s="40">
        <v>0</v>
      </c>
      <c r="G2" s="40">
        <v>0</v>
      </c>
      <c r="H2" s="37">
        <v>1799</v>
      </c>
      <c r="I2" s="37">
        <v>1799</v>
      </c>
      <c r="J2" s="37">
        <v>2105</v>
      </c>
      <c r="K2" s="37">
        <v>2105</v>
      </c>
      <c r="L2" s="46">
        <f t="shared" ref="L2:M5" si="0">J2*198</f>
        <v>416790</v>
      </c>
      <c r="M2" s="46">
        <f t="shared" si="0"/>
        <v>416790</v>
      </c>
      <c r="N2" s="12">
        <f t="shared" ref="N2:N32" si="1">L2-M2</f>
        <v>0</v>
      </c>
      <c r="O2" s="5" t="s">
        <v>21</v>
      </c>
      <c r="P2" s="40">
        <v>1</v>
      </c>
      <c r="Q2" s="87" t="s">
        <v>284</v>
      </c>
      <c r="R2" s="5" t="s">
        <v>829</v>
      </c>
      <c r="S2" s="6" t="s">
        <v>26</v>
      </c>
      <c r="T2" s="23">
        <v>42611</v>
      </c>
      <c r="U2" s="2" t="s">
        <v>154</v>
      </c>
      <c r="V2" s="2" t="s">
        <v>9</v>
      </c>
      <c r="W2" s="2" t="s">
        <v>9</v>
      </c>
      <c r="X2" s="2" t="s">
        <v>9</v>
      </c>
      <c r="Y2" s="2" t="s">
        <v>9</v>
      </c>
      <c r="Z2" s="2" t="s">
        <v>9</v>
      </c>
      <c r="AA2" s="7" t="s">
        <v>833</v>
      </c>
    </row>
    <row r="3" spans="1:27" ht="45" x14ac:dyDescent="0.25">
      <c r="A3" s="40" t="s">
        <v>453</v>
      </c>
      <c r="B3" s="40" t="s">
        <v>838</v>
      </c>
      <c r="C3" s="40" t="s">
        <v>827</v>
      </c>
      <c r="D3" s="40">
        <v>0</v>
      </c>
      <c r="E3" s="40">
        <v>0</v>
      </c>
      <c r="F3" s="40">
        <v>0</v>
      </c>
      <c r="G3" s="40">
        <v>0</v>
      </c>
      <c r="H3" s="37">
        <v>1799</v>
      </c>
      <c r="I3" s="37">
        <v>1799</v>
      </c>
      <c r="J3" s="37">
        <v>2105</v>
      </c>
      <c r="K3" s="37">
        <v>2105</v>
      </c>
      <c r="L3" s="46">
        <f t="shared" si="0"/>
        <v>416790</v>
      </c>
      <c r="M3" s="46">
        <f t="shared" si="0"/>
        <v>416790</v>
      </c>
      <c r="N3" s="12">
        <f t="shared" si="1"/>
        <v>0</v>
      </c>
      <c r="O3" s="5" t="s">
        <v>20</v>
      </c>
      <c r="P3" s="40">
        <v>2</v>
      </c>
      <c r="Q3" s="87" t="s">
        <v>9</v>
      </c>
      <c r="R3" s="5" t="s">
        <v>105</v>
      </c>
      <c r="S3" s="6">
        <v>42612</v>
      </c>
      <c r="T3" s="24" t="s">
        <v>26</v>
      </c>
      <c r="U3" s="2" t="s">
        <v>154</v>
      </c>
      <c r="V3" s="2" t="s">
        <v>9</v>
      </c>
      <c r="W3" s="2" t="s">
        <v>9</v>
      </c>
      <c r="X3" s="2" t="s">
        <v>9</v>
      </c>
      <c r="Y3" s="2" t="s">
        <v>9</v>
      </c>
      <c r="Z3" s="2" t="s">
        <v>9</v>
      </c>
      <c r="AA3" s="7" t="s">
        <v>833</v>
      </c>
    </row>
    <row r="4" spans="1:27" ht="45" x14ac:dyDescent="0.25">
      <c r="A4" s="40" t="s">
        <v>760</v>
      </c>
      <c r="B4" s="40" t="s">
        <v>830</v>
      </c>
      <c r="C4" s="40" t="s">
        <v>827</v>
      </c>
      <c r="D4" s="40">
        <v>0</v>
      </c>
      <c r="E4" s="40">
        <v>0</v>
      </c>
      <c r="F4" s="40">
        <v>0</v>
      </c>
      <c r="G4" s="40">
        <v>0</v>
      </c>
      <c r="H4" s="37">
        <v>1501</v>
      </c>
      <c r="I4" s="37">
        <v>1501</v>
      </c>
      <c r="J4" s="37">
        <v>1756</v>
      </c>
      <c r="K4" s="37">
        <v>1756</v>
      </c>
      <c r="L4" s="46">
        <f t="shared" si="0"/>
        <v>347688</v>
      </c>
      <c r="M4" s="46">
        <f t="shared" si="0"/>
        <v>347688</v>
      </c>
      <c r="N4" s="12">
        <f t="shared" si="1"/>
        <v>0</v>
      </c>
      <c r="O4" s="5" t="s">
        <v>21</v>
      </c>
      <c r="P4" s="40">
        <v>1</v>
      </c>
      <c r="Q4" s="87" t="s">
        <v>284</v>
      </c>
      <c r="R4" s="5" t="s">
        <v>829</v>
      </c>
      <c r="S4" s="6" t="s">
        <v>26</v>
      </c>
      <c r="T4" s="23">
        <v>42611</v>
      </c>
      <c r="U4" s="2" t="s">
        <v>154</v>
      </c>
      <c r="V4" s="2" t="s">
        <v>9</v>
      </c>
      <c r="W4" s="2" t="s">
        <v>9</v>
      </c>
      <c r="X4" s="2" t="s">
        <v>9</v>
      </c>
      <c r="Y4" s="2" t="s">
        <v>9</v>
      </c>
      <c r="Z4" s="2" t="s">
        <v>9</v>
      </c>
      <c r="AA4" s="88" t="s">
        <v>831</v>
      </c>
    </row>
    <row r="5" spans="1:27" ht="45" x14ac:dyDescent="0.25">
      <c r="A5" s="40" t="s">
        <v>760</v>
      </c>
      <c r="B5" s="40" t="s">
        <v>837</v>
      </c>
      <c r="C5" s="40" t="s">
        <v>827</v>
      </c>
      <c r="D5" s="40">
        <v>0</v>
      </c>
      <c r="E5" s="40">
        <v>0</v>
      </c>
      <c r="F5" s="40">
        <v>0</v>
      </c>
      <c r="G5" s="40">
        <v>0</v>
      </c>
      <c r="H5" s="37">
        <v>1501</v>
      </c>
      <c r="I5" s="37">
        <v>1501</v>
      </c>
      <c r="J5" s="37">
        <v>1756</v>
      </c>
      <c r="K5" s="37">
        <v>1756</v>
      </c>
      <c r="L5" s="46">
        <f t="shared" si="0"/>
        <v>347688</v>
      </c>
      <c r="M5" s="46">
        <f t="shared" si="0"/>
        <v>347688</v>
      </c>
      <c r="N5" s="12">
        <f t="shared" si="1"/>
        <v>0</v>
      </c>
      <c r="O5" s="5" t="s">
        <v>20</v>
      </c>
      <c r="P5" s="40">
        <v>2</v>
      </c>
      <c r="Q5" s="87" t="s">
        <v>9</v>
      </c>
      <c r="R5" s="5" t="s">
        <v>105</v>
      </c>
      <c r="S5" s="6">
        <v>42612</v>
      </c>
      <c r="T5" s="24" t="s">
        <v>26</v>
      </c>
      <c r="U5" s="2" t="s">
        <v>154</v>
      </c>
      <c r="V5" s="2" t="s">
        <v>9</v>
      </c>
      <c r="W5" s="2" t="s">
        <v>9</v>
      </c>
      <c r="X5" s="2" t="s">
        <v>9</v>
      </c>
      <c r="Y5" s="2" t="s">
        <v>9</v>
      </c>
      <c r="Z5" s="2" t="s">
        <v>9</v>
      </c>
      <c r="AA5" s="7" t="s">
        <v>831</v>
      </c>
    </row>
    <row r="6" spans="1:27" ht="30" x14ac:dyDescent="0.25">
      <c r="A6" s="40" t="s">
        <v>408</v>
      </c>
      <c r="B6" s="40" t="s">
        <v>612</v>
      </c>
      <c r="C6" s="2" t="s">
        <v>327</v>
      </c>
      <c r="D6" s="40">
        <v>0</v>
      </c>
      <c r="E6" s="40">
        <v>0</v>
      </c>
      <c r="F6" s="40">
        <v>0</v>
      </c>
      <c r="G6" s="40">
        <v>0</v>
      </c>
      <c r="H6" s="37">
        <v>603.64</v>
      </c>
      <c r="I6" s="37">
        <v>603.64</v>
      </c>
      <c r="J6" s="37">
        <v>712.3</v>
      </c>
      <c r="K6" s="37">
        <v>712.3</v>
      </c>
      <c r="L6" s="14">
        <f t="shared" ref="L6:L14" si="2">J6*138.99</f>
        <v>99002.577000000005</v>
      </c>
      <c r="M6" s="14">
        <f t="shared" ref="M6:M14" si="3">K6*138.99</f>
        <v>99002.577000000005</v>
      </c>
      <c r="N6" s="12">
        <f t="shared" si="1"/>
        <v>0</v>
      </c>
      <c r="O6" s="5" t="s">
        <v>20</v>
      </c>
      <c r="P6" s="40">
        <v>1</v>
      </c>
      <c r="Q6" s="87" t="s">
        <v>9</v>
      </c>
      <c r="R6" s="5" t="s">
        <v>105</v>
      </c>
      <c r="S6" s="6">
        <v>42480</v>
      </c>
      <c r="T6" s="23" t="s">
        <v>26</v>
      </c>
      <c r="U6" s="2" t="s">
        <v>154</v>
      </c>
      <c r="V6" s="2" t="s">
        <v>9</v>
      </c>
      <c r="W6" s="2" t="s">
        <v>9</v>
      </c>
      <c r="X6" s="2" t="s">
        <v>9</v>
      </c>
      <c r="Y6" s="2" t="s">
        <v>9</v>
      </c>
      <c r="Z6" s="2" t="s">
        <v>9</v>
      </c>
      <c r="AA6" s="28" t="s">
        <v>613</v>
      </c>
    </row>
    <row r="7" spans="1:27" x14ac:dyDescent="0.25">
      <c r="A7" s="2" t="s">
        <v>84</v>
      </c>
      <c r="B7" s="2" t="s">
        <v>575</v>
      </c>
      <c r="C7" s="2" t="s">
        <v>327</v>
      </c>
      <c r="D7" s="2">
        <v>0</v>
      </c>
      <c r="E7" s="2">
        <v>0</v>
      </c>
      <c r="F7" s="2">
        <v>0</v>
      </c>
      <c r="G7" s="2">
        <v>0</v>
      </c>
      <c r="H7" s="37">
        <v>133</v>
      </c>
      <c r="I7" s="37">
        <v>133</v>
      </c>
      <c r="J7" s="37">
        <v>156.94</v>
      </c>
      <c r="K7" s="37">
        <v>156.94</v>
      </c>
      <c r="L7" s="14">
        <f t="shared" si="2"/>
        <v>21813.0906</v>
      </c>
      <c r="M7" s="14">
        <f t="shared" si="3"/>
        <v>21813.0906</v>
      </c>
      <c r="N7" s="12">
        <f t="shared" si="1"/>
        <v>0</v>
      </c>
      <c r="O7" s="5" t="s">
        <v>21</v>
      </c>
      <c r="P7" s="2">
        <v>1</v>
      </c>
      <c r="Q7" s="2" t="s">
        <v>372</v>
      </c>
      <c r="R7" s="5" t="s">
        <v>576</v>
      </c>
      <c r="S7" s="3" t="s">
        <v>26</v>
      </c>
      <c r="T7" s="23">
        <v>42451</v>
      </c>
      <c r="U7" s="2" t="s">
        <v>154</v>
      </c>
      <c r="V7" s="2" t="s">
        <v>9</v>
      </c>
      <c r="W7" s="2" t="s">
        <v>9</v>
      </c>
      <c r="X7" s="2" t="s">
        <v>9</v>
      </c>
      <c r="Y7" s="2" t="s">
        <v>9</v>
      </c>
      <c r="Z7" s="2" t="s">
        <v>9</v>
      </c>
      <c r="AA7" s="28" t="s">
        <v>577</v>
      </c>
    </row>
    <row r="8" spans="1:27" x14ac:dyDescent="0.25">
      <c r="A8" s="2" t="s">
        <v>84</v>
      </c>
      <c r="B8" s="2" t="s">
        <v>578</v>
      </c>
      <c r="C8" s="2" t="s">
        <v>327</v>
      </c>
      <c r="D8" s="2">
        <v>0</v>
      </c>
      <c r="E8" s="2">
        <v>0</v>
      </c>
      <c r="F8" s="2">
        <v>0</v>
      </c>
      <c r="G8" s="2">
        <v>0</v>
      </c>
      <c r="H8" s="37">
        <v>133</v>
      </c>
      <c r="I8" s="37">
        <v>133</v>
      </c>
      <c r="J8" s="37">
        <v>156.94</v>
      </c>
      <c r="K8" s="37">
        <v>156.94</v>
      </c>
      <c r="L8" s="14">
        <f t="shared" si="2"/>
        <v>21813.0906</v>
      </c>
      <c r="M8" s="14">
        <f t="shared" si="3"/>
        <v>21813.0906</v>
      </c>
      <c r="N8" s="12">
        <f t="shared" si="1"/>
        <v>0</v>
      </c>
      <c r="O8" s="5" t="s">
        <v>20</v>
      </c>
      <c r="P8" s="2">
        <v>2</v>
      </c>
      <c r="Q8" s="2" t="s">
        <v>9</v>
      </c>
      <c r="R8" s="5" t="s">
        <v>105</v>
      </c>
      <c r="S8" s="6">
        <v>42452</v>
      </c>
      <c r="T8" s="3" t="s">
        <v>26</v>
      </c>
      <c r="U8" s="2" t="s">
        <v>154</v>
      </c>
      <c r="V8" s="2" t="s">
        <v>9</v>
      </c>
      <c r="W8" s="2" t="s">
        <v>9</v>
      </c>
      <c r="X8" s="2" t="s">
        <v>9</v>
      </c>
      <c r="Y8" s="2" t="s">
        <v>9</v>
      </c>
      <c r="Z8" s="2" t="s">
        <v>9</v>
      </c>
      <c r="AA8" s="41" t="s">
        <v>577</v>
      </c>
    </row>
    <row r="9" spans="1:27" ht="409.5" x14ac:dyDescent="0.25">
      <c r="A9" s="2" t="s">
        <v>215</v>
      </c>
      <c r="B9" s="2" t="s">
        <v>562</v>
      </c>
      <c r="C9" s="2" t="s">
        <v>327</v>
      </c>
      <c r="D9" s="2">
        <v>6</v>
      </c>
      <c r="E9" s="2">
        <v>6</v>
      </c>
      <c r="F9" s="2">
        <v>0</v>
      </c>
      <c r="G9" s="2">
        <v>0</v>
      </c>
      <c r="H9" s="37">
        <v>0</v>
      </c>
      <c r="I9" s="37">
        <v>0</v>
      </c>
      <c r="J9" s="37">
        <v>158.62</v>
      </c>
      <c r="K9" s="37">
        <v>158.62</v>
      </c>
      <c r="L9" s="14">
        <f t="shared" si="2"/>
        <v>22046.593800000002</v>
      </c>
      <c r="M9" s="14">
        <f t="shared" si="3"/>
        <v>22046.593800000002</v>
      </c>
      <c r="N9" s="12">
        <f t="shared" si="1"/>
        <v>0</v>
      </c>
      <c r="O9" s="5" t="s">
        <v>21</v>
      </c>
      <c r="P9" s="2">
        <v>1</v>
      </c>
      <c r="Q9" s="2" t="s">
        <v>372</v>
      </c>
      <c r="R9" s="5" t="s">
        <v>563</v>
      </c>
      <c r="S9" s="3" t="s">
        <v>26</v>
      </c>
      <c r="T9" s="23">
        <v>42444</v>
      </c>
      <c r="U9" s="5" t="s">
        <v>564</v>
      </c>
      <c r="V9" s="2" t="s">
        <v>229</v>
      </c>
      <c r="W9" s="2" t="s">
        <v>428</v>
      </c>
      <c r="X9" s="2">
        <v>6</v>
      </c>
      <c r="Y9" s="5" t="s">
        <v>565</v>
      </c>
      <c r="Z9" s="5" t="s">
        <v>566</v>
      </c>
      <c r="AA9" s="43" t="s">
        <v>567</v>
      </c>
    </row>
    <row r="10" spans="1:27" ht="409.5" x14ac:dyDescent="0.25">
      <c r="A10" s="2" t="s">
        <v>215</v>
      </c>
      <c r="B10" s="2" t="s">
        <v>581</v>
      </c>
      <c r="C10" s="2" t="s">
        <v>327</v>
      </c>
      <c r="D10" s="2">
        <v>6</v>
      </c>
      <c r="E10" s="2">
        <v>6</v>
      </c>
      <c r="F10" s="2">
        <v>0</v>
      </c>
      <c r="G10" s="2">
        <v>0</v>
      </c>
      <c r="H10" s="37">
        <v>0</v>
      </c>
      <c r="I10" s="37">
        <v>0</v>
      </c>
      <c r="J10" s="37">
        <v>158.62</v>
      </c>
      <c r="K10" s="37">
        <v>158.62</v>
      </c>
      <c r="L10" s="14">
        <f t="shared" si="2"/>
        <v>22046.593800000002</v>
      </c>
      <c r="M10" s="14">
        <f t="shared" si="3"/>
        <v>22046.593800000002</v>
      </c>
      <c r="N10" s="12">
        <f t="shared" si="1"/>
        <v>0</v>
      </c>
      <c r="O10" s="5" t="s">
        <v>20</v>
      </c>
      <c r="P10" s="2">
        <v>2</v>
      </c>
      <c r="Q10" s="2" t="s">
        <v>9</v>
      </c>
      <c r="R10" s="5" t="s">
        <v>105</v>
      </c>
      <c r="S10" s="6">
        <v>42453</v>
      </c>
      <c r="T10" s="24" t="s">
        <v>26</v>
      </c>
      <c r="U10" s="5" t="s">
        <v>564</v>
      </c>
      <c r="V10" s="2" t="s">
        <v>229</v>
      </c>
      <c r="W10" s="2" t="s">
        <v>428</v>
      </c>
      <c r="X10" s="2">
        <v>6</v>
      </c>
      <c r="Y10" s="5" t="s">
        <v>565</v>
      </c>
      <c r="Z10" s="5" t="s">
        <v>566</v>
      </c>
      <c r="AA10" s="28" t="s">
        <v>567</v>
      </c>
    </row>
    <row r="11" spans="1:27" ht="409.5" x14ac:dyDescent="0.25">
      <c r="A11" s="40" t="s">
        <v>719</v>
      </c>
      <c r="B11" s="2" t="s">
        <v>720</v>
      </c>
      <c r="C11" s="2" t="s">
        <v>327</v>
      </c>
      <c r="D11" s="2">
        <v>7</v>
      </c>
      <c r="E11" s="2">
        <v>7</v>
      </c>
      <c r="F11" s="2">
        <v>0</v>
      </c>
      <c r="G11" s="2">
        <v>0</v>
      </c>
      <c r="H11" s="37">
        <v>59.2</v>
      </c>
      <c r="I11" s="37">
        <v>59.2</v>
      </c>
      <c r="J11" s="37">
        <v>263.16000000000003</v>
      </c>
      <c r="K11" s="37">
        <v>263.16000000000003</v>
      </c>
      <c r="L11" s="46">
        <f t="shared" si="2"/>
        <v>36576.608400000005</v>
      </c>
      <c r="M11" s="46">
        <f t="shared" si="3"/>
        <v>36576.608400000005</v>
      </c>
      <c r="N11" s="12">
        <f t="shared" si="1"/>
        <v>0</v>
      </c>
      <c r="O11" s="5" t="s">
        <v>20</v>
      </c>
      <c r="P11" s="40">
        <v>1</v>
      </c>
      <c r="Q11" s="87" t="s">
        <v>9</v>
      </c>
      <c r="R11" s="5" t="s">
        <v>105</v>
      </c>
      <c r="S11" s="6">
        <v>42559</v>
      </c>
      <c r="T11" s="24" t="s">
        <v>26</v>
      </c>
      <c r="U11" s="40" t="s">
        <v>721</v>
      </c>
      <c r="V11" s="40" t="s">
        <v>229</v>
      </c>
      <c r="W11" s="40" t="s">
        <v>231</v>
      </c>
      <c r="X11" s="2">
        <v>7</v>
      </c>
      <c r="Y11" s="87" t="s">
        <v>722</v>
      </c>
      <c r="Z11" s="5" t="s">
        <v>723</v>
      </c>
      <c r="AA11" s="106" t="s">
        <v>724</v>
      </c>
    </row>
    <row r="12" spans="1:27" x14ac:dyDescent="0.25">
      <c r="A12" s="40" t="s">
        <v>663</v>
      </c>
      <c r="B12" s="40" t="s">
        <v>664</v>
      </c>
      <c r="C12" s="2" t="s">
        <v>327</v>
      </c>
      <c r="D12" s="40">
        <v>0</v>
      </c>
      <c r="E12" s="2">
        <v>0</v>
      </c>
      <c r="F12" s="40">
        <v>0</v>
      </c>
      <c r="G12" s="40">
        <v>0</v>
      </c>
      <c r="H12" s="37">
        <v>203.2</v>
      </c>
      <c r="I12" s="37">
        <v>203.2</v>
      </c>
      <c r="J12" s="37">
        <v>239.78</v>
      </c>
      <c r="K12" s="37">
        <v>239.78</v>
      </c>
      <c r="L12" s="14">
        <f t="shared" si="2"/>
        <v>33327.022199999999</v>
      </c>
      <c r="M12" s="14">
        <f t="shared" si="3"/>
        <v>33327.022199999999</v>
      </c>
      <c r="N12" s="12">
        <f t="shared" si="1"/>
        <v>0</v>
      </c>
      <c r="O12" s="5" t="s">
        <v>20</v>
      </c>
      <c r="P12" s="2">
        <v>1</v>
      </c>
      <c r="Q12" s="87" t="s">
        <v>9</v>
      </c>
      <c r="R12" s="5" t="s">
        <v>105</v>
      </c>
      <c r="S12" s="6">
        <v>42521</v>
      </c>
      <c r="T12" s="95" t="s">
        <v>26</v>
      </c>
      <c r="U12" s="2" t="s">
        <v>154</v>
      </c>
      <c r="V12" s="2" t="s">
        <v>9</v>
      </c>
      <c r="W12" s="2" t="s">
        <v>9</v>
      </c>
      <c r="X12" s="2" t="s">
        <v>9</v>
      </c>
      <c r="Y12" s="2" t="s">
        <v>9</v>
      </c>
      <c r="Z12" s="2" t="s">
        <v>9</v>
      </c>
      <c r="AA12" s="31" t="s">
        <v>668</v>
      </c>
    </row>
    <row r="13" spans="1:27" ht="345" x14ac:dyDescent="0.25">
      <c r="A13" s="2" t="s">
        <v>200</v>
      </c>
      <c r="B13" s="2" t="s">
        <v>592</v>
      </c>
      <c r="C13" s="2" t="s">
        <v>327</v>
      </c>
      <c r="D13" s="2">
        <v>7</v>
      </c>
      <c r="E13" s="2">
        <v>7</v>
      </c>
      <c r="F13" s="2">
        <v>0</v>
      </c>
      <c r="G13" s="2">
        <v>0</v>
      </c>
      <c r="H13" s="37">
        <v>44</v>
      </c>
      <c r="I13" s="37">
        <v>44</v>
      </c>
      <c r="J13" s="37">
        <v>245.23</v>
      </c>
      <c r="K13" s="37">
        <v>245.23</v>
      </c>
      <c r="L13" s="14">
        <f t="shared" si="2"/>
        <v>34084.517700000004</v>
      </c>
      <c r="M13" s="14">
        <f t="shared" si="3"/>
        <v>34084.517700000004</v>
      </c>
      <c r="N13" s="12">
        <f t="shared" si="1"/>
        <v>0</v>
      </c>
      <c r="O13" s="5" t="s">
        <v>20</v>
      </c>
      <c r="P13" s="2">
        <v>1</v>
      </c>
      <c r="Q13" s="2" t="s">
        <v>9</v>
      </c>
      <c r="R13" s="5" t="s">
        <v>105</v>
      </c>
      <c r="S13" s="6">
        <v>42461</v>
      </c>
      <c r="T13" s="3" t="s">
        <v>26</v>
      </c>
      <c r="U13" s="2" t="s">
        <v>346</v>
      </c>
      <c r="V13" s="2" t="s">
        <v>229</v>
      </c>
      <c r="W13" s="2" t="s">
        <v>231</v>
      </c>
      <c r="X13" s="2">
        <v>7</v>
      </c>
      <c r="Y13" s="5" t="s">
        <v>593</v>
      </c>
      <c r="Z13" s="5" t="s">
        <v>309</v>
      </c>
      <c r="AA13" s="78" t="s">
        <v>594</v>
      </c>
    </row>
    <row r="14" spans="1:27" ht="60" x14ac:dyDescent="0.25">
      <c r="A14" s="2" t="s">
        <v>595</v>
      </c>
      <c r="B14" s="2" t="s">
        <v>596</v>
      </c>
      <c r="C14" s="2" t="s">
        <v>327</v>
      </c>
      <c r="D14" s="2">
        <v>0</v>
      </c>
      <c r="E14" s="2">
        <v>0</v>
      </c>
      <c r="F14" s="2">
        <v>0</v>
      </c>
      <c r="G14" s="2">
        <v>0</v>
      </c>
      <c r="H14" s="37">
        <v>291.42</v>
      </c>
      <c r="I14" s="37">
        <v>291.42</v>
      </c>
      <c r="J14" s="37">
        <v>343.88</v>
      </c>
      <c r="K14" s="37">
        <v>343.88</v>
      </c>
      <c r="L14" s="14">
        <f t="shared" si="2"/>
        <v>47795.881200000003</v>
      </c>
      <c r="M14" s="14">
        <f t="shared" si="3"/>
        <v>47795.881200000003</v>
      </c>
      <c r="N14" s="12">
        <f t="shared" si="1"/>
        <v>0</v>
      </c>
      <c r="O14" s="5" t="s">
        <v>20</v>
      </c>
      <c r="P14" s="2">
        <v>1</v>
      </c>
      <c r="Q14" s="2" t="s">
        <v>9</v>
      </c>
      <c r="R14" s="5" t="s">
        <v>105</v>
      </c>
      <c r="S14" s="6">
        <v>42464</v>
      </c>
      <c r="T14" s="3" t="s">
        <v>26</v>
      </c>
      <c r="U14" s="2" t="s">
        <v>154</v>
      </c>
      <c r="V14" s="2" t="s">
        <v>9</v>
      </c>
      <c r="W14" s="2" t="s">
        <v>9</v>
      </c>
      <c r="X14" s="2" t="s">
        <v>9</v>
      </c>
      <c r="Y14" s="2" t="s">
        <v>9</v>
      </c>
      <c r="Z14" s="2" t="s">
        <v>9</v>
      </c>
      <c r="AA14" s="105" t="s">
        <v>597</v>
      </c>
    </row>
    <row r="15" spans="1:27" ht="30" x14ac:dyDescent="0.25">
      <c r="A15" s="40" t="s">
        <v>517</v>
      </c>
      <c r="B15" s="2" t="s">
        <v>518</v>
      </c>
      <c r="C15" s="2" t="s">
        <v>327</v>
      </c>
      <c r="D15" s="2">
        <v>0</v>
      </c>
      <c r="E15" s="2">
        <v>0</v>
      </c>
      <c r="F15" s="2">
        <v>0</v>
      </c>
      <c r="G15" s="2">
        <v>0</v>
      </c>
      <c r="H15" s="37">
        <v>926.48</v>
      </c>
      <c r="I15" s="37">
        <v>926.48</v>
      </c>
      <c r="J15" s="37">
        <v>1093.25</v>
      </c>
      <c r="K15" s="37">
        <v>1093.25</v>
      </c>
      <c r="L15" s="44">
        <f>J15*131.48</f>
        <v>143740.50999999998</v>
      </c>
      <c r="M15" s="44">
        <f>K15*131.48</f>
        <v>143740.50999999998</v>
      </c>
      <c r="N15" s="12">
        <f t="shared" si="1"/>
        <v>0</v>
      </c>
      <c r="O15" s="5" t="s">
        <v>20</v>
      </c>
      <c r="P15" s="2">
        <v>1</v>
      </c>
      <c r="Q15" s="2" t="s">
        <v>9</v>
      </c>
      <c r="R15" s="5" t="s">
        <v>105</v>
      </c>
      <c r="S15" s="6">
        <v>42430</v>
      </c>
      <c r="T15" s="24" t="s">
        <v>26</v>
      </c>
      <c r="U15" s="2" t="s">
        <v>154</v>
      </c>
      <c r="V15" s="2" t="s">
        <v>9</v>
      </c>
      <c r="W15" s="2" t="s">
        <v>9</v>
      </c>
      <c r="X15" s="2" t="s">
        <v>9</v>
      </c>
      <c r="Y15" s="2" t="s">
        <v>9</v>
      </c>
      <c r="Z15" s="2" t="s">
        <v>9</v>
      </c>
      <c r="AA15" s="61" t="s">
        <v>520</v>
      </c>
    </row>
    <row r="16" spans="1:27" ht="120" x14ac:dyDescent="0.25">
      <c r="A16" s="2" t="s">
        <v>506</v>
      </c>
      <c r="B16" s="2" t="s">
        <v>507</v>
      </c>
      <c r="C16" s="2" t="s">
        <v>327</v>
      </c>
      <c r="D16" s="2">
        <v>0</v>
      </c>
      <c r="E16" s="2">
        <v>0</v>
      </c>
      <c r="F16" s="2">
        <v>0</v>
      </c>
      <c r="G16" s="2">
        <v>0</v>
      </c>
      <c r="H16" s="37">
        <v>207.1</v>
      </c>
      <c r="I16" s="37">
        <v>207.1</v>
      </c>
      <c r="J16" s="37">
        <v>244.38</v>
      </c>
      <c r="K16" s="37">
        <v>244.38</v>
      </c>
      <c r="L16" s="14">
        <f>J16*131.48</f>
        <v>32131.082399999996</v>
      </c>
      <c r="M16" s="14">
        <f>K16*131.48</f>
        <v>32131.082399999996</v>
      </c>
      <c r="N16" s="12">
        <f t="shared" si="1"/>
        <v>0</v>
      </c>
      <c r="O16" s="5" t="s">
        <v>20</v>
      </c>
      <c r="P16" s="2">
        <v>2</v>
      </c>
      <c r="Q16" s="2" t="s">
        <v>9</v>
      </c>
      <c r="R16" s="5" t="s">
        <v>105</v>
      </c>
      <c r="S16" s="6">
        <v>42423</v>
      </c>
      <c r="T16" s="24" t="s">
        <v>26</v>
      </c>
      <c r="U16" s="2" t="s">
        <v>154</v>
      </c>
      <c r="V16" s="2" t="s">
        <v>9</v>
      </c>
      <c r="W16" s="2" t="s">
        <v>9</v>
      </c>
      <c r="X16" s="2" t="s">
        <v>9</v>
      </c>
      <c r="Y16" s="2" t="s">
        <v>9</v>
      </c>
      <c r="Z16" s="2" t="s">
        <v>9</v>
      </c>
      <c r="AA16" s="88" t="s">
        <v>508</v>
      </c>
    </row>
    <row r="17" spans="1:27" ht="409.5" x14ac:dyDescent="0.25">
      <c r="A17" s="40" t="s">
        <v>350</v>
      </c>
      <c r="B17" s="2" t="s">
        <v>932</v>
      </c>
      <c r="C17" s="2" t="s">
        <v>327</v>
      </c>
      <c r="D17" s="2">
        <v>7</v>
      </c>
      <c r="E17" s="2">
        <v>7</v>
      </c>
      <c r="F17" s="2">
        <v>0</v>
      </c>
      <c r="G17" s="2">
        <v>0</v>
      </c>
      <c r="H17" s="37">
        <v>0</v>
      </c>
      <c r="I17" s="37">
        <v>0</v>
      </c>
      <c r="J17" s="37">
        <v>161.09</v>
      </c>
      <c r="K17" s="37">
        <v>161.09</v>
      </c>
      <c r="L17" s="46">
        <f>J17*138.99</f>
        <v>22389.899100000002</v>
      </c>
      <c r="M17" s="46">
        <f>K17*138.99</f>
        <v>22389.899100000002</v>
      </c>
      <c r="N17" s="84">
        <f t="shared" si="1"/>
        <v>0</v>
      </c>
      <c r="O17" s="5" t="s">
        <v>20</v>
      </c>
      <c r="P17" s="40">
        <v>1</v>
      </c>
      <c r="Q17" s="87" t="s">
        <v>9</v>
      </c>
      <c r="R17" s="5" t="s">
        <v>105</v>
      </c>
      <c r="S17" s="93">
        <v>42671</v>
      </c>
      <c r="T17" s="98" t="s">
        <v>26</v>
      </c>
      <c r="U17" s="87" t="s">
        <v>936</v>
      </c>
      <c r="V17" s="87" t="s">
        <v>229</v>
      </c>
      <c r="W17" s="87" t="s">
        <v>231</v>
      </c>
      <c r="X17" s="2">
        <v>7</v>
      </c>
      <c r="Y17" s="5" t="s">
        <v>937</v>
      </c>
      <c r="Z17" s="5" t="s">
        <v>145</v>
      </c>
      <c r="AA17" s="107" t="s">
        <v>938</v>
      </c>
    </row>
    <row r="18" spans="1:27" ht="409.5" x14ac:dyDescent="0.25">
      <c r="A18" s="2" t="s">
        <v>499</v>
      </c>
      <c r="B18" s="2" t="s">
        <v>500</v>
      </c>
      <c r="C18" s="2" t="s">
        <v>327</v>
      </c>
      <c r="D18" s="2">
        <v>7</v>
      </c>
      <c r="E18" s="2">
        <v>7</v>
      </c>
      <c r="F18" s="2">
        <v>0</v>
      </c>
      <c r="G18" s="2">
        <v>0</v>
      </c>
      <c r="H18" s="37">
        <v>8</v>
      </c>
      <c r="I18" s="37">
        <v>8</v>
      </c>
      <c r="J18" s="37">
        <v>202.77</v>
      </c>
      <c r="K18" s="37">
        <v>202.77</v>
      </c>
      <c r="L18" s="14">
        <f t="shared" ref="L18:M20" si="4">J18*131.48</f>
        <v>26660.1996</v>
      </c>
      <c r="M18" s="14">
        <f t="shared" si="4"/>
        <v>26660.1996</v>
      </c>
      <c r="N18" s="12">
        <f t="shared" si="1"/>
        <v>0</v>
      </c>
      <c r="O18" s="5" t="s">
        <v>21</v>
      </c>
      <c r="P18" s="2">
        <v>1</v>
      </c>
      <c r="Q18" s="5" t="s">
        <v>372</v>
      </c>
      <c r="R18" s="5" t="s">
        <v>503</v>
      </c>
      <c r="S18" s="6" t="s">
        <v>26</v>
      </c>
      <c r="T18" s="23">
        <v>42422</v>
      </c>
      <c r="U18" s="2" t="s">
        <v>501</v>
      </c>
      <c r="V18" s="2" t="s">
        <v>229</v>
      </c>
      <c r="W18" s="2" t="s">
        <v>231</v>
      </c>
      <c r="X18" s="2">
        <v>7</v>
      </c>
      <c r="Y18" s="5" t="s">
        <v>502</v>
      </c>
      <c r="Z18" s="5" t="s">
        <v>145</v>
      </c>
      <c r="AA18" s="105" t="s">
        <v>543</v>
      </c>
    </row>
    <row r="19" spans="1:27" ht="409.5" x14ac:dyDescent="0.25">
      <c r="A19" s="2" t="s">
        <v>499</v>
      </c>
      <c r="B19" s="2" t="s">
        <v>580</v>
      </c>
      <c r="C19" s="2" t="s">
        <v>327</v>
      </c>
      <c r="D19" s="2">
        <v>7</v>
      </c>
      <c r="E19" s="2">
        <v>7</v>
      </c>
      <c r="F19" s="2">
        <v>0</v>
      </c>
      <c r="G19" s="2">
        <v>0</v>
      </c>
      <c r="H19" s="37">
        <v>8</v>
      </c>
      <c r="I19" s="37">
        <v>8</v>
      </c>
      <c r="J19" s="37">
        <v>202.77</v>
      </c>
      <c r="K19" s="37">
        <v>202.77</v>
      </c>
      <c r="L19" s="14">
        <f t="shared" si="4"/>
        <v>26660.1996</v>
      </c>
      <c r="M19" s="14">
        <f t="shared" si="4"/>
        <v>26660.1996</v>
      </c>
      <c r="N19" s="12">
        <f t="shared" si="1"/>
        <v>0</v>
      </c>
      <c r="O19" s="5" t="s">
        <v>20</v>
      </c>
      <c r="P19" s="2">
        <v>2</v>
      </c>
      <c r="Q19" s="2" t="s">
        <v>9</v>
      </c>
      <c r="R19" s="5" t="s">
        <v>105</v>
      </c>
      <c r="S19" s="6">
        <v>42423</v>
      </c>
      <c r="T19" s="24" t="s">
        <v>26</v>
      </c>
      <c r="U19" s="2" t="s">
        <v>501</v>
      </c>
      <c r="V19" s="2" t="s">
        <v>229</v>
      </c>
      <c r="W19" s="2" t="s">
        <v>231</v>
      </c>
      <c r="X19" s="2">
        <v>7</v>
      </c>
      <c r="Y19" s="5" t="s">
        <v>502</v>
      </c>
      <c r="Z19" s="5" t="s">
        <v>505</v>
      </c>
      <c r="AA19" s="61" t="s">
        <v>504</v>
      </c>
    </row>
    <row r="20" spans="1:27" ht="409.5" x14ac:dyDescent="0.25">
      <c r="A20" s="2" t="s">
        <v>510</v>
      </c>
      <c r="B20" s="2" t="s">
        <v>511</v>
      </c>
      <c r="C20" s="2" t="s">
        <v>327</v>
      </c>
      <c r="D20" s="2">
        <v>7</v>
      </c>
      <c r="E20" s="2">
        <v>7</v>
      </c>
      <c r="F20" s="2">
        <v>0</v>
      </c>
      <c r="G20" s="2">
        <v>0</v>
      </c>
      <c r="H20" s="37">
        <v>187.66</v>
      </c>
      <c r="I20" s="37">
        <v>187.66</v>
      </c>
      <c r="J20" s="37">
        <v>221.44</v>
      </c>
      <c r="K20" s="37">
        <v>221.44</v>
      </c>
      <c r="L20" s="14">
        <f t="shared" si="4"/>
        <v>29114.931199999999</v>
      </c>
      <c r="M20" s="14">
        <f t="shared" si="4"/>
        <v>29114.931199999999</v>
      </c>
      <c r="N20" s="12">
        <f t="shared" si="1"/>
        <v>0</v>
      </c>
      <c r="O20" s="5" t="s">
        <v>20</v>
      </c>
      <c r="P20" s="2">
        <v>1</v>
      </c>
      <c r="Q20" s="2" t="s">
        <v>9</v>
      </c>
      <c r="R20" s="5" t="s">
        <v>105</v>
      </c>
      <c r="S20" s="6">
        <v>42426</v>
      </c>
      <c r="T20" s="24" t="s">
        <v>26</v>
      </c>
      <c r="U20" s="2" t="s">
        <v>226</v>
      </c>
      <c r="V20" s="2" t="s">
        <v>229</v>
      </c>
      <c r="W20" s="2" t="s">
        <v>231</v>
      </c>
      <c r="X20" s="2">
        <v>7</v>
      </c>
      <c r="Y20" s="5" t="s">
        <v>502</v>
      </c>
      <c r="Z20" s="5" t="s">
        <v>505</v>
      </c>
      <c r="AA20" s="7" t="s">
        <v>512</v>
      </c>
    </row>
    <row r="21" spans="1:27" x14ac:dyDescent="0.25">
      <c r="A21" s="40" t="s">
        <v>702</v>
      </c>
      <c r="B21" s="2" t="s">
        <v>703</v>
      </c>
      <c r="C21" s="2" t="s">
        <v>327</v>
      </c>
      <c r="D21" s="2">
        <v>0</v>
      </c>
      <c r="E21" s="2">
        <v>0</v>
      </c>
      <c r="F21" s="2">
        <v>0</v>
      </c>
      <c r="G21" s="2">
        <v>0</v>
      </c>
      <c r="H21" s="37">
        <v>396.4</v>
      </c>
      <c r="I21" s="37">
        <v>396.4</v>
      </c>
      <c r="J21" s="37">
        <v>467.75</v>
      </c>
      <c r="K21" s="37">
        <v>467.75</v>
      </c>
      <c r="L21" s="14">
        <f t="shared" ref="L21:M26" si="5">J21*138.99</f>
        <v>65012.572500000002</v>
      </c>
      <c r="M21" s="14">
        <f t="shared" si="5"/>
        <v>65012.572500000002</v>
      </c>
      <c r="N21" s="12">
        <f t="shared" si="1"/>
        <v>0</v>
      </c>
      <c r="O21" s="5" t="s">
        <v>20</v>
      </c>
      <c r="P21" s="40">
        <v>1</v>
      </c>
      <c r="Q21" s="87" t="s">
        <v>9</v>
      </c>
      <c r="R21" s="5" t="s">
        <v>105</v>
      </c>
      <c r="S21" s="6">
        <v>42552</v>
      </c>
      <c r="T21" s="100" t="s">
        <v>26</v>
      </c>
      <c r="U21" s="2" t="s">
        <v>154</v>
      </c>
      <c r="V21" s="2" t="s">
        <v>9</v>
      </c>
      <c r="W21" s="2" t="s">
        <v>9</v>
      </c>
      <c r="X21" s="2" t="s">
        <v>9</v>
      </c>
      <c r="Y21" s="2" t="s">
        <v>9</v>
      </c>
      <c r="Z21" s="2" t="s">
        <v>9</v>
      </c>
      <c r="AA21" s="49" t="s">
        <v>704</v>
      </c>
    </row>
    <row r="22" spans="1:27" ht="360" x14ac:dyDescent="0.25">
      <c r="A22" s="40" t="s">
        <v>733</v>
      </c>
      <c r="B22" s="40" t="s">
        <v>819</v>
      </c>
      <c r="C22" s="40" t="s">
        <v>327</v>
      </c>
      <c r="D22" s="40">
        <v>7</v>
      </c>
      <c r="E22" s="2">
        <v>7</v>
      </c>
      <c r="F22" s="2">
        <v>0</v>
      </c>
      <c r="G22" s="2">
        <v>0</v>
      </c>
      <c r="H22" s="37">
        <v>0</v>
      </c>
      <c r="I22" s="37">
        <v>0</v>
      </c>
      <c r="J22" s="37">
        <v>154.03</v>
      </c>
      <c r="K22" s="37">
        <v>154.03</v>
      </c>
      <c r="L22" s="46">
        <f t="shared" si="5"/>
        <v>21408.629700000001</v>
      </c>
      <c r="M22" s="46">
        <f t="shared" si="5"/>
        <v>21408.629700000001</v>
      </c>
      <c r="N22" s="12">
        <f t="shared" si="1"/>
        <v>0</v>
      </c>
      <c r="O22" s="5" t="s">
        <v>20</v>
      </c>
      <c r="P22" s="40">
        <v>1</v>
      </c>
      <c r="Q22" s="87" t="s">
        <v>9</v>
      </c>
      <c r="R22" s="5" t="s">
        <v>105</v>
      </c>
      <c r="S22" s="6">
        <v>42607</v>
      </c>
      <c r="T22" s="24" t="s">
        <v>26</v>
      </c>
      <c r="U22" s="40" t="s">
        <v>820</v>
      </c>
      <c r="V22" s="40" t="s">
        <v>270</v>
      </c>
      <c r="W22" s="40" t="s">
        <v>231</v>
      </c>
      <c r="X22" s="2">
        <v>7</v>
      </c>
      <c r="Y22" s="87" t="s">
        <v>821</v>
      </c>
      <c r="Z22" s="5" t="s">
        <v>822</v>
      </c>
      <c r="AA22" s="71" t="s">
        <v>823</v>
      </c>
    </row>
    <row r="23" spans="1:27" x14ac:dyDescent="0.25">
      <c r="A23" s="40" t="s">
        <v>707</v>
      </c>
      <c r="B23" s="2" t="s">
        <v>708</v>
      </c>
      <c r="C23" s="2" t="s">
        <v>327</v>
      </c>
      <c r="D23" s="2">
        <v>53</v>
      </c>
      <c r="E23" s="2">
        <v>53</v>
      </c>
      <c r="F23" s="2">
        <v>0</v>
      </c>
      <c r="G23" s="2">
        <v>0</v>
      </c>
      <c r="H23" s="37">
        <v>216</v>
      </c>
      <c r="I23" s="37">
        <v>216</v>
      </c>
      <c r="J23" s="37">
        <v>1718.5</v>
      </c>
      <c r="K23" s="37">
        <v>1718.5</v>
      </c>
      <c r="L23" s="46">
        <f t="shared" si="5"/>
        <v>238854.315</v>
      </c>
      <c r="M23" s="46">
        <f t="shared" si="5"/>
        <v>238854.315</v>
      </c>
      <c r="N23" s="12">
        <f t="shared" si="1"/>
        <v>0</v>
      </c>
      <c r="O23" s="5" t="s">
        <v>20</v>
      </c>
      <c r="P23" s="40">
        <v>1</v>
      </c>
      <c r="Q23" s="87" t="s">
        <v>9</v>
      </c>
      <c r="R23" s="5" t="s">
        <v>105</v>
      </c>
      <c r="S23" s="6">
        <v>42556</v>
      </c>
      <c r="T23" s="24" t="s">
        <v>26</v>
      </c>
      <c r="U23" s="19" t="s">
        <v>170</v>
      </c>
      <c r="V23" s="2"/>
      <c r="W23" s="2"/>
      <c r="X23" s="2"/>
      <c r="Y23" s="2"/>
      <c r="Z23" s="2"/>
      <c r="AA23" s="49" t="s">
        <v>709</v>
      </c>
    </row>
    <row r="24" spans="1:27" x14ac:dyDescent="0.25">
      <c r="A24" s="40" t="s">
        <v>691</v>
      </c>
      <c r="B24" s="2" t="s">
        <v>692</v>
      </c>
      <c r="C24" s="2" t="s">
        <v>327</v>
      </c>
      <c r="D24" s="2">
        <v>0</v>
      </c>
      <c r="E24" s="2">
        <v>0</v>
      </c>
      <c r="F24" s="2">
        <v>0</v>
      </c>
      <c r="G24" s="2">
        <v>0</v>
      </c>
      <c r="H24" s="37">
        <v>172</v>
      </c>
      <c r="I24" s="37">
        <v>172</v>
      </c>
      <c r="J24" s="37">
        <v>202.96</v>
      </c>
      <c r="K24" s="37">
        <v>202.96</v>
      </c>
      <c r="L24" s="14">
        <f t="shared" si="5"/>
        <v>28209.410400000004</v>
      </c>
      <c r="M24" s="14">
        <f t="shared" si="5"/>
        <v>28209.410400000004</v>
      </c>
      <c r="N24" s="12">
        <f t="shared" si="1"/>
        <v>0</v>
      </c>
      <c r="O24" s="5" t="s">
        <v>20</v>
      </c>
      <c r="P24" s="40">
        <v>1</v>
      </c>
      <c r="Q24" s="87" t="s">
        <v>9</v>
      </c>
      <c r="R24" s="5" t="s">
        <v>105</v>
      </c>
      <c r="S24" s="6">
        <v>42545</v>
      </c>
      <c r="T24" s="24" t="s">
        <v>26</v>
      </c>
      <c r="U24" s="2" t="s">
        <v>154</v>
      </c>
      <c r="V24" s="2" t="s">
        <v>9</v>
      </c>
      <c r="W24" s="2" t="s">
        <v>9</v>
      </c>
      <c r="X24" s="2" t="s">
        <v>9</v>
      </c>
      <c r="Y24" s="2" t="s">
        <v>9</v>
      </c>
      <c r="Z24" s="2" t="s">
        <v>9</v>
      </c>
      <c r="AA24" s="49" t="s">
        <v>693</v>
      </c>
    </row>
    <row r="25" spans="1:27" ht="105" x14ac:dyDescent="0.25">
      <c r="A25" s="40" t="s">
        <v>949</v>
      </c>
      <c r="B25" s="2" t="s">
        <v>950</v>
      </c>
      <c r="C25" s="2" t="s">
        <v>327</v>
      </c>
      <c r="D25" s="2">
        <v>0</v>
      </c>
      <c r="E25" s="2">
        <v>7</v>
      </c>
      <c r="F25" s="2">
        <v>0</v>
      </c>
      <c r="G25" s="2">
        <v>0</v>
      </c>
      <c r="H25" s="37">
        <v>664</v>
      </c>
      <c r="I25" s="37">
        <v>345</v>
      </c>
      <c r="J25" s="37">
        <v>783.52</v>
      </c>
      <c r="K25" s="37">
        <v>568.19000000000005</v>
      </c>
      <c r="L25" s="46">
        <f t="shared" si="5"/>
        <v>108901.4448</v>
      </c>
      <c r="M25" s="46">
        <f t="shared" si="5"/>
        <v>78972.728100000008</v>
      </c>
      <c r="N25" s="84">
        <f t="shared" si="1"/>
        <v>29928.71669999999</v>
      </c>
      <c r="O25" s="5" t="s">
        <v>21</v>
      </c>
      <c r="P25" s="2">
        <v>1</v>
      </c>
      <c r="Q25" s="5" t="s">
        <v>868</v>
      </c>
      <c r="R25" s="5" t="s">
        <v>951</v>
      </c>
      <c r="S25" s="87" t="s">
        <v>26</v>
      </c>
      <c r="T25" s="93">
        <v>42682</v>
      </c>
      <c r="U25" s="2" t="s">
        <v>154</v>
      </c>
      <c r="V25" s="2" t="s">
        <v>9</v>
      </c>
      <c r="W25" s="2" t="s">
        <v>9</v>
      </c>
      <c r="X25" s="2" t="s">
        <v>9</v>
      </c>
      <c r="Y25" s="2" t="s">
        <v>9</v>
      </c>
      <c r="Z25" s="2" t="s">
        <v>9</v>
      </c>
      <c r="AA25" s="7" t="s">
        <v>952</v>
      </c>
    </row>
    <row r="26" spans="1:27" x14ac:dyDescent="0.25">
      <c r="A26" s="40" t="s">
        <v>698</v>
      </c>
      <c r="B26" s="2" t="s">
        <v>699</v>
      </c>
      <c r="C26" s="2" t="s">
        <v>327</v>
      </c>
      <c r="D26" s="2">
        <v>12</v>
      </c>
      <c r="E26" s="2">
        <v>12</v>
      </c>
      <c r="F26" s="2">
        <v>0</v>
      </c>
      <c r="G26" s="2">
        <v>0</v>
      </c>
      <c r="H26" s="37">
        <v>6</v>
      </c>
      <c r="I26" s="37">
        <v>6</v>
      </c>
      <c r="J26" s="37">
        <v>281.75</v>
      </c>
      <c r="K26" s="37">
        <v>281.75</v>
      </c>
      <c r="L26" s="14">
        <f t="shared" si="5"/>
        <v>39160.432500000003</v>
      </c>
      <c r="M26" s="14">
        <f t="shared" si="5"/>
        <v>39160.432500000003</v>
      </c>
      <c r="N26" s="12">
        <f t="shared" si="1"/>
        <v>0</v>
      </c>
      <c r="O26" s="5" t="s">
        <v>20</v>
      </c>
      <c r="P26" s="40">
        <v>1</v>
      </c>
      <c r="Q26" s="87" t="s">
        <v>9</v>
      </c>
      <c r="R26" s="5" t="s">
        <v>105</v>
      </c>
      <c r="S26" s="6">
        <v>42550</v>
      </c>
      <c r="T26" s="100" t="s">
        <v>26</v>
      </c>
      <c r="U26" s="19" t="s">
        <v>170</v>
      </c>
      <c r="V26" s="2"/>
      <c r="W26" s="2"/>
      <c r="X26" s="2"/>
      <c r="Y26" s="2"/>
      <c r="Z26" s="2"/>
      <c r="AA26" s="49" t="s">
        <v>701</v>
      </c>
    </row>
    <row r="27" spans="1:27" x14ac:dyDescent="0.25">
      <c r="A27" s="2" t="s">
        <v>171</v>
      </c>
      <c r="B27" s="2" t="s">
        <v>471</v>
      </c>
      <c r="C27" s="2" t="s">
        <v>327</v>
      </c>
      <c r="D27" s="2">
        <v>0</v>
      </c>
      <c r="E27" s="2">
        <v>0</v>
      </c>
      <c r="F27" s="2">
        <v>0</v>
      </c>
      <c r="G27" s="2">
        <v>0</v>
      </c>
      <c r="H27" s="37">
        <v>88</v>
      </c>
      <c r="I27" s="37">
        <v>88</v>
      </c>
      <c r="J27" s="37">
        <v>103.84</v>
      </c>
      <c r="K27" s="37">
        <v>103.84</v>
      </c>
      <c r="L27" s="14">
        <f t="shared" ref="L27:M29" si="6">J27*131.48</f>
        <v>13652.8832</v>
      </c>
      <c r="M27" s="14">
        <f t="shared" si="6"/>
        <v>13652.8832</v>
      </c>
      <c r="N27" s="12">
        <f t="shared" si="1"/>
        <v>0</v>
      </c>
      <c r="O27" s="5" t="s">
        <v>20</v>
      </c>
      <c r="P27" s="2">
        <v>2</v>
      </c>
      <c r="Q27" s="2" t="s">
        <v>9</v>
      </c>
      <c r="R27" s="5" t="s">
        <v>105</v>
      </c>
      <c r="S27" s="6">
        <v>42381</v>
      </c>
      <c r="T27" s="24" t="s">
        <v>26</v>
      </c>
      <c r="U27" s="2" t="s">
        <v>154</v>
      </c>
      <c r="V27" s="2" t="s">
        <v>9</v>
      </c>
      <c r="W27" s="2" t="s">
        <v>9</v>
      </c>
      <c r="X27" s="2" t="s">
        <v>9</v>
      </c>
      <c r="Y27" s="2" t="s">
        <v>9</v>
      </c>
      <c r="Z27" s="2"/>
      <c r="AA27" s="49" t="s">
        <v>472</v>
      </c>
    </row>
    <row r="28" spans="1:27" x14ac:dyDescent="0.25">
      <c r="A28" s="2" t="s">
        <v>171</v>
      </c>
      <c r="B28" s="2" t="s">
        <v>473</v>
      </c>
      <c r="C28" s="2" t="s">
        <v>327</v>
      </c>
      <c r="D28" s="2">
        <v>0</v>
      </c>
      <c r="E28" s="2">
        <v>0</v>
      </c>
      <c r="F28" s="2">
        <v>0</v>
      </c>
      <c r="G28" s="2">
        <v>0</v>
      </c>
      <c r="H28" s="37">
        <v>22</v>
      </c>
      <c r="I28" s="37">
        <v>22</v>
      </c>
      <c r="J28" s="37">
        <v>25.96</v>
      </c>
      <c r="K28" s="37">
        <v>25.96</v>
      </c>
      <c r="L28" s="14">
        <f t="shared" si="6"/>
        <v>3413.2208000000001</v>
      </c>
      <c r="M28" s="14">
        <f t="shared" si="6"/>
        <v>3413.2208000000001</v>
      </c>
      <c r="N28" s="12">
        <f t="shared" si="1"/>
        <v>0</v>
      </c>
      <c r="O28" s="5" t="s">
        <v>20</v>
      </c>
      <c r="P28" s="2">
        <v>1</v>
      </c>
      <c r="Q28" s="2" t="s">
        <v>9</v>
      </c>
      <c r="R28" s="5" t="s">
        <v>105</v>
      </c>
      <c r="S28" s="6">
        <v>42381</v>
      </c>
      <c r="T28" s="24" t="s">
        <v>26</v>
      </c>
      <c r="U28" s="2" t="s">
        <v>154</v>
      </c>
      <c r="V28" s="2" t="s">
        <v>9</v>
      </c>
      <c r="W28" s="2" t="s">
        <v>9</v>
      </c>
      <c r="X28" s="2" t="s">
        <v>9</v>
      </c>
      <c r="Y28" s="2" t="s">
        <v>9</v>
      </c>
      <c r="Z28" s="2"/>
      <c r="AA28" s="49" t="s">
        <v>472</v>
      </c>
    </row>
    <row r="29" spans="1:27" ht="15.75" customHeight="1" x14ac:dyDescent="0.25">
      <c r="A29" s="2" t="s">
        <v>544</v>
      </c>
      <c r="B29" s="2" t="s">
        <v>545</v>
      </c>
      <c r="C29" s="2" t="s">
        <v>327</v>
      </c>
      <c r="D29" s="2">
        <v>4</v>
      </c>
      <c r="E29" s="2"/>
      <c r="F29" s="2">
        <v>0</v>
      </c>
      <c r="G29" s="2"/>
      <c r="H29" s="37">
        <v>8</v>
      </c>
      <c r="I29" s="37"/>
      <c r="J29" s="37">
        <v>100.98</v>
      </c>
      <c r="K29" s="37"/>
      <c r="L29" s="44">
        <f t="shared" si="6"/>
        <v>13276.850399999999</v>
      </c>
      <c r="M29" s="44">
        <f t="shared" si="6"/>
        <v>0</v>
      </c>
      <c r="N29" s="12">
        <f t="shared" si="1"/>
        <v>13276.850399999999</v>
      </c>
      <c r="O29" s="5" t="s">
        <v>20</v>
      </c>
      <c r="P29" s="2">
        <v>1</v>
      </c>
      <c r="Q29" s="2" t="s">
        <v>9</v>
      </c>
      <c r="R29" s="5" t="s">
        <v>105</v>
      </c>
      <c r="S29" s="6">
        <v>42438</v>
      </c>
      <c r="T29" s="3" t="s">
        <v>26</v>
      </c>
      <c r="U29" s="2" t="s">
        <v>546</v>
      </c>
      <c r="V29" s="2" t="s">
        <v>229</v>
      </c>
      <c r="W29" s="2" t="s">
        <v>428</v>
      </c>
      <c r="X29" s="2">
        <v>4</v>
      </c>
      <c r="Y29" s="5" t="s">
        <v>547</v>
      </c>
      <c r="Z29" s="5" t="s">
        <v>548</v>
      </c>
      <c r="AA29" s="7" t="s">
        <v>549</v>
      </c>
    </row>
    <row r="30" spans="1:27" ht="60" x14ac:dyDescent="0.25">
      <c r="A30" s="40" t="s">
        <v>539</v>
      </c>
      <c r="B30" s="40" t="s">
        <v>846</v>
      </c>
      <c r="C30" s="40" t="s">
        <v>827</v>
      </c>
      <c r="D30" s="40">
        <v>0</v>
      </c>
      <c r="E30" s="40">
        <v>0</v>
      </c>
      <c r="F30" s="40">
        <v>0</v>
      </c>
      <c r="G30" s="40">
        <v>0</v>
      </c>
      <c r="H30" s="37">
        <v>2383</v>
      </c>
      <c r="I30" s="37">
        <v>2383</v>
      </c>
      <c r="J30" s="37">
        <v>2788</v>
      </c>
      <c r="K30" s="37">
        <v>2788</v>
      </c>
      <c r="L30" s="46">
        <f>J30*198</f>
        <v>552024</v>
      </c>
      <c r="M30" s="46">
        <f>K30*198</f>
        <v>552024</v>
      </c>
      <c r="N30" s="12">
        <f t="shared" si="1"/>
        <v>0</v>
      </c>
      <c r="O30" s="5" t="s">
        <v>20</v>
      </c>
      <c r="P30" s="40">
        <v>1</v>
      </c>
      <c r="Q30" s="87" t="s">
        <v>9</v>
      </c>
      <c r="R30" s="5" t="s">
        <v>105</v>
      </c>
      <c r="S30" s="6">
        <v>42613</v>
      </c>
      <c r="T30" s="3" t="s">
        <v>26</v>
      </c>
      <c r="U30" s="2" t="s">
        <v>154</v>
      </c>
      <c r="V30" s="2" t="s">
        <v>9</v>
      </c>
      <c r="W30" s="2" t="s">
        <v>9</v>
      </c>
      <c r="X30" s="2" t="s">
        <v>9</v>
      </c>
      <c r="Y30" s="2" t="s">
        <v>9</v>
      </c>
      <c r="Z30" s="2" t="s">
        <v>9</v>
      </c>
      <c r="AA30" s="7" t="s">
        <v>847</v>
      </c>
    </row>
    <row r="31" spans="1:27" ht="75" x14ac:dyDescent="0.25">
      <c r="A31" s="40" t="s">
        <v>536</v>
      </c>
      <c r="B31" s="2" t="s">
        <v>535</v>
      </c>
      <c r="C31" s="2" t="s">
        <v>327</v>
      </c>
      <c r="D31" s="2">
        <v>10</v>
      </c>
      <c r="E31" s="2">
        <v>10</v>
      </c>
      <c r="F31" s="2">
        <v>0</v>
      </c>
      <c r="G31" s="2">
        <v>0</v>
      </c>
      <c r="H31" s="37">
        <v>8</v>
      </c>
      <c r="I31" s="37">
        <v>8</v>
      </c>
      <c r="J31" s="37">
        <v>285.60000000000002</v>
      </c>
      <c r="K31" s="37">
        <v>285.60000000000002</v>
      </c>
      <c r="L31" s="44">
        <f>J31*131.48</f>
        <v>37550.688000000002</v>
      </c>
      <c r="M31" s="44">
        <f>K31*131.48</f>
        <v>37550.688000000002</v>
      </c>
      <c r="N31" s="12">
        <f t="shared" si="1"/>
        <v>0</v>
      </c>
      <c r="O31" s="5" t="s">
        <v>20</v>
      </c>
      <c r="P31" s="2">
        <v>1</v>
      </c>
      <c r="Q31" s="2" t="s">
        <v>9</v>
      </c>
      <c r="R31" s="5" t="s">
        <v>105</v>
      </c>
      <c r="S31" s="6">
        <v>42436</v>
      </c>
      <c r="T31" s="24" t="s">
        <v>26</v>
      </c>
      <c r="U31" s="19" t="s">
        <v>170</v>
      </c>
      <c r="V31" s="2" t="s">
        <v>229</v>
      </c>
      <c r="W31" s="2" t="s">
        <v>231</v>
      </c>
      <c r="X31" s="2">
        <v>10</v>
      </c>
      <c r="Y31" s="5" t="s">
        <v>538</v>
      </c>
      <c r="Z31" s="2"/>
      <c r="AA31" s="88" t="s">
        <v>537</v>
      </c>
    </row>
    <row r="32" spans="1:27" ht="45" x14ac:dyDescent="0.25">
      <c r="A32" s="40" t="s">
        <v>776</v>
      </c>
      <c r="B32" s="40" t="s">
        <v>777</v>
      </c>
      <c r="C32" s="40" t="s">
        <v>327</v>
      </c>
      <c r="D32" s="40">
        <v>33</v>
      </c>
      <c r="E32" s="2">
        <v>29</v>
      </c>
      <c r="F32" s="2">
        <v>0</v>
      </c>
      <c r="G32" s="2">
        <v>0</v>
      </c>
      <c r="H32" s="37">
        <v>120</v>
      </c>
      <c r="I32" s="37">
        <v>216</v>
      </c>
      <c r="J32" s="37">
        <v>1052.9100000000001</v>
      </c>
      <c r="K32" s="37">
        <v>1055.73</v>
      </c>
      <c r="L32" s="46">
        <f>J32*138.99</f>
        <v>146343.96090000003</v>
      </c>
      <c r="M32" s="46">
        <f>K32*138.99</f>
        <v>146735.91270000002</v>
      </c>
      <c r="N32" s="12">
        <f t="shared" si="1"/>
        <v>-391.95179999998072</v>
      </c>
      <c r="O32" s="5" t="s">
        <v>21</v>
      </c>
      <c r="P32" s="2">
        <v>1</v>
      </c>
      <c r="Q32" s="87" t="s">
        <v>23</v>
      </c>
      <c r="R32" s="5" t="s">
        <v>778</v>
      </c>
      <c r="S32" s="92" t="s">
        <v>26</v>
      </c>
      <c r="T32" s="96">
        <v>42578</v>
      </c>
      <c r="U32" s="18" t="s">
        <v>170</v>
      </c>
      <c r="V32" s="2"/>
      <c r="W32" s="2"/>
      <c r="X32" s="2"/>
      <c r="Y32" s="2"/>
      <c r="Z32" s="2"/>
      <c r="AA32" s="50" t="s">
        <v>170</v>
      </c>
    </row>
    <row r="33" spans="1:27" ht="30" x14ac:dyDescent="0.25">
      <c r="A33" s="40" t="s">
        <v>789</v>
      </c>
      <c r="B33" s="40" t="s">
        <v>790</v>
      </c>
      <c r="C33" s="40" t="s">
        <v>327</v>
      </c>
      <c r="D33" s="3" t="s">
        <v>26</v>
      </c>
      <c r="E33" s="3" t="s">
        <v>26</v>
      </c>
      <c r="F33" s="3" t="s">
        <v>26</v>
      </c>
      <c r="G33" s="3" t="s">
        <v>26</v>
      </c>
      <c r="H33" s="21" t="s">
        <v>26</v>
      </c>
      <c r="I33" s="21" t="s">
        <v>26</v>
      </c>
      <c r="J33" s="21" t="s">
        <v>26</v>
      </c>
      <c r="K33" s="21" t="s">
        <v>26</v>
      </c>
      <c r="L33" s="47" t="s">
        <v>26</v>
      </c>
      <c r="M33" s="47" t="s">
        <v>26</v>
      </c>
      <c r="N33" s="3" t="s">
        <v>26</v>
      </c>
      <c r="O33" s="5" t="s">
        <v>21</v>
      </c>
      <c r="P33" s="40">
        <v>1</v>
      </c>
      <c r="Q33" s="87" t="s">
        <v>591</v>
      </c>
      <c r="R33" s="5" t="s">
        <v>791</v>
      </c>
      <c r="S33" s="3" t="s">
        <v>26</v>
      </c>
      <c r="T33" s="23">
        <v>42585</v>
      </c>
      <c r="U33" s="102" t="s">
        <v>170</v>
      </c>
      <c r="V33" s="103"/>
      <c r="W33" s="103"/>
      <c r="X33" s="103"/>
      <c r="Y33" s="103"/>
      <c r="Z33" s="103"/>
      <c r="AA33" s="50" t="s">
        <v>170</v>
      </c>
    </row>
    <row r="34" spans="1:27" ht="409.5" x14ac:dyDescent="0.25">
      <c r="A34" s="40" t="s">
        <v>789</v>
      </c>
      <c r="B34" s="40" t="s">
        <v>792</v>
      </c>
      <c r="C34" s="40" t="s">
        <v>327</v>
      </c>
      <c r="D34" s="40">
        <v>7</v>
      </c>
      <c r="E34" s="2">
        <v>7</v>
      </c>
      <c r="F34" s="2">
        <v>0</v>
      </c>
      <c r="G34" s="2">
        <v>0</v>
      </c>
      <c r="H34" s="37">
        <v>3028.99</v>
      </c>
      <c r="I34" s="37">
        <v>3028.99</v>
      </c>
      <c r="J34" s="37">
        <v>3767.52</v>
      </c>
      <c r="K34" s="37">
        <v>3767.52</v>
      </c>
      <c r="L34" s="46">
        <f t="shared" ref="L34:M37" si="7">J34*138.99</f>
        <v>523647.60480000003</v>
      </c>
      <c r="M34" s="46">
        <f t="shared" si="7"/>
        <v>523647.60480000003</v>
      </c>
      <c r="N34" s="12">
        <f t="shared" ref="N34:N63" si="8">L34-M34</f>
        <v>0</v>
      </c>
      <c r="O34" s="5" t="s">
        <v>21</v>
      </c>
      <c r="P34" s="40">
        <v>2</v>
      </c>
      <c r="Q34" s="87" t="s">
        <v>284</v>
      </c>
      <c r="R34" s="5" t="s">
        <v>793</v>
      </c>
      <c r="S34" s="3" t="s">
        <v>26</v>
      </c>
      <c r="T34" s="23">
        <v>42590</v>
      </c>
      <c r="U34" s="87" t="s">
        <v>794</v>
      </c>
      <c r="V34" s="87" t="s">
        <v>229</v>
      </c>
      <c r="W34" s="87" t="s">
        <v>231</v>
      </c>
      <c r="X34" s="2">
        <v>7</v>
      </c>
      <c r="Y34" s="5" t="s">
        <v>795</v>
      </c>
      <c r="Z34" s="5" t="s">
        <v>796</v>
      </c>
      <c r="AA34" s="50" t="s">
        <v>170</v>
      </c>
    </row>
    <row r="35" spans="1:27" ht="409.5" x14ac:dyDescent="0.25">
      <c r="A35" s="40" t="s">
        <v>789</v>
      </c>
      <c r="B35" s="40" t="s">
        <v>797</v>
      </c>
      <c r="C35" s="40" t="s">
        <v>327</v>
      </c>
      <c r="D35" s="40">
        <v>7</v>
      </c>
      <c r="E35" s="2">
        <v>7</v>
      </c>
      <c r="F35" s="2">
        <v>0</v>
      </c>
      <c r="G35" s="2">
        <v>0</v>
      </c>
      <c r="H35" s="37">
        <v>3028.99</v>
      </c>
      <c r="I35" s="37">
        <v>3028.99</v>
      </c>
      <c r="J35" s="37">
        <v>3767.52</v>
      </c>
      <c r="K35" s="37">
        <v>3767.52</v>
      </c>
      <c r="L35" s="46">
        <f t="shared" si="7"/>
        <v>523647.60480000003</v>
      </c>
      <c r="M35" s="46">
        <f t="shared" si="7"/>
        <v>523647.60480000003</v>
      </c>
      <c r="N35" s="12">
        <f t="shared" si="8"/>
        <v>0</v>
      </c>
      <c r="O35" s="5" t="s">
        <v>20</v>
      </c>
      <c r="P35" s="40">
        <v>3</v>
      </c>
      <c r="Q35" s="87" t="s">
        <v>9</v>
      </c>
      <c r="R35" s="5" t="s">
        <v>798</v>
      </c>
      <c r="S35" s="6" t="s">
        <v>26</v>
      </c>
      <c r="T35" s="23">
        <v>42591</v>
      </c>
      <c r="U35" s="87" t="s">
        <v>794</v>
      </c>
      <c r="V35" s="87" t="s">
        <v>229</v>
      </c>
      <c r="W35" s="87" t="s">
        <v>231</v>
      </c>
      <c r="X35" s="2">
        <v>7</v>
      </c>
      <c r="Y35" s="5" t="s">
        <v>795</v>
      </c>
      <c r="Z35" s="5" t="s">
        <v>796</v>
      </c>
      <c r="AA35" s="50" t="s">
        <v>170</v>
      </c>
    </row>
    <row r="36" spans="1:27" ht="30" x14ac:dyDescent="0.25">
      <c r="A36" s="40" t="s">
        <v>200</v>
      </c>
      <c r="B36" s="40" t="s">
        <v>802</v>
      </c>
      <c r="C36" s="40" t="s">
        <v>327</v>
      </c>
      <c r="D36" s="40">
        <v>7</v>
      </c>
      <c r="E36" s="2">
        <v>7</v>
      </c>
      <c r="F36" s="2">
        <v>0</v>
      </c>
      <c r="G36" s="2">
        <v>0</v>
      </c>
      <c r="H36" s="37">
        <v>0</v>
      </c>
      <c r="I36" s="37">
        <v>0</v>
      </c>
      <c r="J36" s="37">
        <v>185.04</v>
      </c>
      <c r="K36" s="37">
        <v>185.04</v>
      </c>
      <c r="L36" s="46">
        <f t="shared" si="7"/>
        <v>25718.709600000002</v>
      </c>
      <c r="M36" s="46">
        <f t="shared" si="7"/>
        <v>25718.709600000002</v>
      </c>
      <c r="N36" s="12">
        <f t="shared" si="8"/>
        <v>0</v>
      </c>
      <c r="O36" s="5" t="s">
        <v>21</v>
      </c>
      <c r="P36" s="40">
        <v>1</v>
      </c>
      <c r="Q36" s="87" t="s">
        <v>803</v>
      </c>
      <c r="R36" s="5" t="s">
        <v>804</v>
      </c>
      <c r="S36" s="3" t="s">
        <v>26</v>
      </c>
      <c r="T36" s="23">
        <v>42594</v>
      </c>
      <c r="U36" s="18" t="s">
        <v>170</v>
      </c>
      <c r="V36" s="2"/>
      <c r="W36" s="2"/>
      <c r="X36" s="2"/>
      <c r="Y36" s="2"/>
      <c r="Z36" s="2"/>
      <c r="AA36" s="50" t="s">
        <v>170</v>
      </c>
    </row>
    <row r="37" spans="1:27" ht="409.5" x14ac:dyDescent="0.25">
      <c r="A37" s="40" t="s">
        <v>789</v>
      </c>
      <c r="B37" s="40" t="s">
        <v>805</v>
      </c>
      <c r="C37" s="40" t="s">
        <v>327</v>
      </c>
      <c r="D37" s="40">
        <v>7</v>
      </c>
      <c r="E37" s="2">
        <v>7</v>
      </c>
      <c r="F37" s="2">
        <v>0</v>
      </c>
      <c r="G37" s="2">
        <v>0</v>
      </c>
      <c r="H37" s="37">
        <v>3028.99</v>
      </c>
      <c r="I37" s="37">
        <v>3028.99</v>
      </c>
      <c r="J37" s="37">
        <v>3767.52</v>
      </c>
      <c r="K37" s="37">
        <v>3767.52</v>
      </c>
      <c r="L37" s="46">
        <f t="shared" si="7"/>
        <v>523647.60480000003</v>
      </c>
      <c r="M37" s="46">
        <f t="shared" si="7"/>
        <v>523647.60480000003</v>
      </c>
      <c r="N37" s="12">
        <f t="shared" si="8"/>
        <v>0</v>
      </c>
      <c r="O37" s="5" t="s">
        <v>20</v>
      </c>
      <c r="P37" s="40">
        <v>3</v>
      </c>
      <c r="Q37" s="87" t="s">
        <v>9</v>
      </c>
      <c r="R37" s="5" t="s">
        <v>105</v>
      </c>
      <c r="S37" s="6">
        <v>42598</v>
      </c>
      <c r="T37" s="24" t="s">
        <v>26</v>
      </c>
      <c r="U37" s="87" t="s">
        <v>794</v>
      </c>
      <c r="V37" s="87" t="s">
        <v>229</v>
      </c>
      <c r="W37" s="87" t="s">
        <v>231</v>
      </c>
      <c r="X37" s="2">
        <v>7</v>
      </c>
      <c r="Y37" s="5" t="s">
        <v>795</v>
      </c>
      <c r="Z37" s="5" t="s">
        <v>796</v>
      </c>
      <c r="AA37" s="50" t="s">
        <v>170</v>
      </c>
    </row>
    <row r="38" spans="1:27" x14ac:dyDescent="0.25">
      <c r="A38" s="40" t="s">
        <v>353</v>
      </c>
      <c r="B38" s="2" t="s">
        <v>911</v>
      </c>
      <c r="C38" s="40" t="s">
        <v>827</v>
      </c>
      <c r="D38" s="2">
        <v>0</v>
      </c>
      <c r="E38" s="2">
        <v>0</v>
      </c>
      <c r="F38" s="2">
        <v>0</v>
      </c>
      <c r="G38" s="2">
        <v>0</v>
      </c>
      <c r="H38" s="37">
        <v>1898</v>
      </c>
      <c r="I38" s="37">
        <v>1898</v>
      </c>
      <c r="J38" s="37">
        <v>2221</v>
      </c>
      <c r="K38" s="37">
        <v>2221</v>
      </c>
      <c r="L38" s="46">
        <f>J38*198</f>
        <v>439758</v>
      </c>
      <c r="M38" s="46">
        <f>K38*198</f>
        <v>439758</v>
      </c>
      <c r="N38" s="84">
        <f t="shared" si="8"/>
        <v>0</v>
      </c>
      <c r="O38" s="5" t="s">
        <v>20</v>
      </c>
      <c r="P38" s="2">
        <v>1</v>
      </c>
      <c r="Q38" s="5" t="s">
        <v>9</v>
      </c>
      <c r="R38" s="5" t="s">
        <v>105</v>
      </c>
      <c r="S38" s="91">
        <v>42661</v>
      </c>
      <c r="T38" s="98" t="s">
        <v>26</v>
      </c>
      <c r="U38" s="2" t="s">
        <v>154</v>
      </c>
      <c r="V38" s="2" t="s">
        <v>9</v>
      </c>
      <c r="W38" s="2" t="s">
        <v>9</v>
      </c>
      <c r="X38" s="2" t="s">
        <v>9</v>
      </c>
      <c r="Y38" s="2" t="s">
        <v>9</v>
      </c>
      <c r="Z38" s="2" t="s">
        <v>9</v>
      </c>
      <c r="AA38" s="53" t="s">
        <v>170</v>
      </c>
    </row>
    <row r="39" spans="1:27" ht="30" x14ac:dyDescent="0.25">
      <c r="A39" s="2" t="s">
        <v>453</v>
      </c>
      <c r="B39" s="2" t="s">
        <v>463</v>
      </c>
      <c r="C39" s="2" t="s">
        <v>327</v>
      </c>
      <c r="D39" s="2">
        <v>18</v>
      </c>
      <c r="E39" s="2">
        <v>18</v>
      </c>
      <c r="F39" s="2">
        <v>0</v>
      </c>
      <c r="G39" s="2">
        <v>0</v>
      </c>
      <c r="H39" s="37">
        <v>393</v>
      </c>
      <c r="I39" s="37">
        <v>393</v>
      </c>
      <c r="J39" s="37">
        <v>960.86</v>
      </c>
      <c r="K39" s="37">
        <v>960.86</v>
      </c>
      <c r="L39" s="14">
        <f>J39*131.48</f>
        <v>126333.8728</v>
      </c>
      <c r="M39" s="14">
        <f>K39*131.48</f>
        <v>126333.8728</v>
      </c>
      <c r="N39" s="12">
        <f t="shared" si="8"/>
        <v>0</v>
      </c>
      <c r="O39" s="5" t="s">
        <v>20</v>
      </c>
      <c r="P39" s="2">
        <v>2</v>
      </c>
      <c r="Q39" s="2" t="s">
        <v>9</v>
      </c>
      <c r="R39" s="5" t="s">
        <v>105</v>
      </c>
      <c r="S39" s="6">
        <v>42374</v>
      </c>
      <c r="T39" s="24" t="s">
        <v>26</v>
      </c>
      <c r="U39" s="19" t="s">
        <v>170</v>
      </c>
      <c r="V39" s="2"/>
      <c r="W39" s="2"/>
      <c r="X39" s="2"/>
      <c r="Y39" s="2"/>
      <c r="Z39" s="2"/>
      <c r="AA39" s="7" t="s">
        <v>464</v>
      </c>
    </row>
    <row r="40" spans="1:27" x14ac:dyDescent="0.25">
      <c r="A40" s="40" t="s">
        <v>727</v>
      </c>
      <c r="B40" s="2" t="s">
        <v>728</v>
      </c>
      <c r="C40" s="2" t="s">
        <v>327</v>
      </c>
      <c r="D40" s="2">
        <v>14</v>
      </c>
      <c r="E40" s="2">
        <v>14</v>
      </c>
      <c r="F40" s="2">
        <v>0</v>
      </c>
      <c r="G40" s="2">
        <v>0</v>
      </c>
      <c r="H40" s="37">
        <v>863.6</v>
      </c>
      <c r="I40" s="37">
        <v>863.6</v>
      </c>
      <c r="J40" s="37">
        <v>1405.68</v>
      </c>
      <c r="K40" s="37">
        <v>1405.68</v>
      </c>
      <c r="L40" s="46">
        <f t="shared" ref="L40:M42" si="9">J40*138.99</f>
        <v>195375.46320000003</v>
      </c>
      <c r="M40" s="46">
        <f t="shared" si="9"/>
        <v>195375.46320000003</v>
      </c>
      <c r="N40" s="12">
        <f t="shared" si="8"/>
        <v>0</v>
      </c>
      <c r="O40" s="5" t="s">
        <v>20</v>
      </c>
      <c r="P40" s="40">
        <v>1</v>
      </c>
      <c r="Q40" s="87" t="s">
        <v>9</v>
      </c>
      <c r="R40" s="5" t="s">
        <v>105</v>
      </c>
      <c r="S40" s="6">
        <v>42563</v>
      </c>
      <c r="T40" s="24" t="s">
        <v>26</v>
      </c>
      <c r="U40" s="19" t="s">
        <v>170</v>
      </c>
      <c r="V40" s="2"/>
      <c r="W40" s="2"/>
      <c r="X40" s="2"/>
      <c r="Y40" s="2"/>
      <c r="Z40" s="2"/>
      <c r="AA40" s="49" t="s">
        <v>732</v>
      </c>
    </row>
    <row r="41" spans="1:27" x14ac:dyDescent="0.25">
      <c r="A41" s="40" t="s">
        <v>665</v>
      </c>
      <c r="B41" s="40" t="s">
        <v>666</v>
      </c>
      <c r="C41" s="2" t="s">
        <v>327</v>
      </c>
      <c r="D41" s="40">
        <v>12</v>
      </c>
      <c r="E41" s="2">
        <v>12</v>
      </c>
      <c r="F41" s="40">
        <v>0</v>
      </c>
      <c r="G41" s="40">
        <v>0</v>
      </c>
      <c r="H41" s="37">
        <v>280.83</v>
      </c>
      <c r="I41" s="37">
        <v>280.83</v>
      </c>
      <c r="J41" s="37">
        <v>331.38</v>
      </c>
      <c r="K41" s="37">
        <v>331.38</v>
      </c>
      <c r="L41" s="14">
        <f t="shared" si="9"/>
        <v>46058.506200000003</v>
      </c>
      <c r="M41" s="14">
        <f t="shared" si="9"/>
        <v>46058.506200000003</v>
      </c>
      <c r="N41" s="12">
        <f t="shared" si="8"/>
        <v>0</v>
      </c>
      <c r="O41" s="5" t="s">
        <v>20</v>
      </c>
      <c r="P41" s="2">
        <v>1</v>
      </c>
      <c r="Q41" s="87" t="s">
        <v>9</v>
      </c>
      <c r="R41" s="5" t="s">
        <v>105</v>
      </c>
      <c r="S41" s="6">
        <v>42521</v>
      </c>
      <c r="T41" s="95" t="s">
        <v>26</v>
      </c>
      <c r="U41" s="18" t="s">
        <v>170</v>
      </c>
      <c r="V41" s="2"/>
      <c r="W41" s="2"/>
      <c r="X41" s="2"/>
      <c r="Y41" s="2"/>
      <c r="Z41" s="2"/>
      <c r="AA41" t="s">
        <v>667</v>
      </c>
    </row>
    <row r="42" spans="1:27" x14ac:dyDescent="0.25">
      <c r="A42" s="40" t="s">
        <v>695</v>
      </c>
      <c r="B42" s="2" t="s">
        <v>696</v>
      </c>
      <c r="C42" s="2" t="s">
        <v>327</v>
      </c>
      <c r="D42" s="2">
        <v>0</v>
      </c>
      <c r="E42" s="2">
        <v>0</v>
      </c>
      <c r="F42" s="2">
        <v>0</v>
      </c>
      <c r="G42" s="2">
        <v>0</v>
      </c>
      <c r="H42" s="37">
        <v>264.89999999999998</v>
      </c>
      <c r="I42" s="37">
        <v>264.89999999999998</v>
      </c>
      <c r="J42" s="37">
        <v>312.58</v>
      </c>
      <c r="K42" s="37">
        <v>312.58</v>
      </c>
      <c r="L42" s="14">
        <f t="shared" si="9"/>
        <v>43445.494200000001</v>
      </c>
      <c r="M42" s="14">
        <f t="shared" si="9"/>
        <v>43445.494200000001</v>
      </c>
      <c r="N42" s="12">
        <f t="shared" si="8"/>
        <v>0</v>
      </c>
      <c r="O42" s="5" t="s">
        <v>20</v>
      </c>
      <c r="P42" s="40">
        <v>1</v>
      </c>
      <c r="Q42" s="87" t="s">
        <v>9</v>
      </c>
      <c r="R42" s="5" t="s">
        <v>105</v>
      </c>
      <c r="S42" s="6">
        <v>42549</v>
      </c>
      <c r="T42" s="24" t="s">
        <v>26</v>
      </c>
      <c r="U42" s="2" t="s">
        <v>154</v>
      </c>
      <c r="V42" s="2" t="s">
        <v>9</v>
      </c>
      <c r="W42" s="2" t="s">
        <v>9</v>
      </c>
      <c r="X42" s="2" t="s">
        <v>9</v>
      </c>
      <c r="Y42" s="2" t="s">
        <v>9</v>
      </c>
      <c r="Z42" s="2" t="s">
        <v>9</v>
      </c>
      <c r="AA42" s="49" t="s">
        <v>697</v>
      </c>
    </row>
    <row r="43" spans="1:27" x14ac:dyDescent="0.25">
      <c r="A43" s="2" t="s">
        <v>495</v>
      </c>
      <c r="B43" s="2" t="s">
        <v>496</v>
      </c>
      <c r="C43" s="2" t="s">
        <v>327</v>
      </c>
      <c r="D43" s="2">
        <v>14</v>
      </c>
      <c r="E43" s="2">
        <v>14</v>
      </c>
      <c r="F43" s="2">
        <v>0</v>
      </c>
      <c r="G43" s="2">
        <v>0</v>
      </c>
      <c r="H43" s="37">
        <v>0</v>
      </c>
      <c r="I43" s="37">
        <v>0</v>
      </c>
      <c r="J43" s="37">
        <v>320.49</v>
      </c>
      <c r="K43" s="37">
        <v>320.49</v>
      </c>
      <c r="L43" s="14">
        <f>J43*131.48</f>
        <v>42138.025199999996</v>
      </c>
      <c r="M43" s="14">
        <f>K43*131.48</f>
        <v>42138.025199999996</v>
      </c>
      <c r="N43" s="12">
        <f t="shared" si="8"/>
        <v>0</v>
      </c>
      <c r="O43" s="5" t="s">
        <v>20</v>
      </c>
      <c r="P43" s="2">
        <v>2</v>
      </c>
      <c r="Q43" s="2" t="s">
        <v>9</v>
      </c>
      <c r="R43" s="5" t="s">
        <v>105</v>
      </c>
      <c r="S43" s="6">
        <v>42411</v>
      </c>
      <c r="T43" s="24" t="s">
        <v>26</v>
      </c>
      <c r="U43" s="19" t="s">
        <v>170</v>
      </c>
      <c r="V43" s="2"/>
      <c r="W43" s="2"/>
      <c r="X43" s="2"/>
      <c r="Y43" s="2"/>
      <c r="Z43" s="2"/>
      <c r="AA43" s="49" t="s">
        <v>497</v>
      </c>
    </row>
    <row r="44" spans="1:27" ht="30" x14ac:dyDescent="0.25">
      <c r="A44" s="2" t="s">
        <v>50</v>
      </c>
      <c r="B44" s="2" t="s">
        <v>556</v>
      </c>
      <c r="C44" s="2" t="s">
        <v>327</v>
      </c>
      <c r="D44" s="2">
        <v>0</v>
      </c>
      <c r="E44" s="2">
        <v>0</v>
      </c>
      <c r="F44" s="2">
        <v>0</v>
      </c>
      <c r="G44" s="2">
        <v>0</v>
      </c>
      <c r="H44" s="37">
        <v>31</v>
      </c>
      <c r="I44" s="37">
        <v>31</v>
      </c>
      <c r="J44" s="37">
        <v>36.58</v>
      </c>
      <c r="K44" s="37">
        <v>36.58</v>
      </c>
      <c r="L44" s="14">
        <f t="shared" ref="L44:M48" si="10">J44*138.99</f>
        <v>5084.2542000000003</v>
      </c>
      <c r="M44" s="14">
        <f t="shared" si="10"/>
        <v>5084.2542000000003</v>
      </c>
      <c r="N44" s="12">
        <f t="shared" si="8"/>
        <v>0</v>
      </c>
      <c r="O44" s="5" t="s">
        <v>21</v>
      </c>
      <c r="P44" s="2">
        <v>1</v>
      </c>
      <c r="Q44" s="5" t="s">
        <v>526</v>
      </c>
      <c r="R44" s="5" t="s">
        <v>557</v>
      </c>
      <c r="S44" s="3" t="s">
        <v>26</v>
      </c>
      <c r="T44" s="23">
        <v>42443</v>
      </c>
      <c r="U44" s="2" t="s">
        <v>154</v>
      </c>
      <c r="V44" s="2" t="s">
        <v>9</v>
      </c>
      <c r="W44" s="2" t="s">
        <v>9</v>
      </c>
      <c r="X44" s="2" t="s">
        <v>9</v>
      </c>
      <c r="Y44" s="2" t="s">
        <v>9</v>
      </c>
      <c r="Z44" s="2" t="s">
        <v>9</v>
      </c>
      <c r="AA44" s="43" t="s">
        <v>558</v>
      </c>
    </row>
    <row r="45" spans="1:27" x14ac:dyDescent="0.25">
      <c r="A45" s="2" t="s">
        <v>50</v>
      </c>
      <c r="B45" s="2" t="s">
        <v>561</v>
      </c>
      <c r="C45" s="2" t="s">
        <v>327</v>
      </c>
      <c r="D45" s="2">
        <v>0</v>
      </c>
      <c r="E45" s="2">
        <v>0</v>
      </c>
      <c r="F45" s="2">
        <v>0</v>
      </c>
      <c r="G45" s="2">
        <v>0</v>
      </c>
      <c r="H45" s="37">
        <v>31</v>
      </c>
      <c r="I45" s="37">
        <v>31</v>
      </c>
      <c r="J45" s="37">
        <v>36.58</v>
      </c>
      <c r="K45" s="37">
        <v>36.58</v>
      </c>
      <c r="L45" s="14">
        <f t="shared" si="10"/>
        <v>5084.2542000000003</v>
      </c>
      <c r="M45" s="14">
        <f t="shared" si="10"/>
        <v>5084.2542000000003</v>
      </c>
      <c r="N45" s="12">
        <f t="shared" si="8"/>
        <v>0</v>
      </c>
      <c r="O45" s="5" t="s">
        <v>20</v>
      </c>
      <c r="P45" s="2">
        <v>2</v>
      </c>
      <c r="Q45" s="2" t="s">
        <v>9</v>
      </c>
      <c r="R45" s="5" t="s">
        <v>105</v>
      </c>
      <c r="S45" s="6">
        <v>42444</v>
      </c>
      <c r="T45" s="24" t="s">
        <v>26</v>
      </c>
      <c r="U45" s="2" t="s">
        <v>154</v>
      </c>
      <c r="V45" s="2" t="s">
        <v>9</v>
      </c>
      <c r="W45" s="2" t="s">
        <v>9</v>
      </c>
      <c r="X45" s="2" t="s">
        <v>9</v>
      </c>
      <c r="Y45" s="2" t="s">
        <v>9</v>
      </c>
      <c r="Z45" s="2" t="s">
        <v>9</v>
      </c>
      <c r="AA45" s="43" t="s">
        <v>558</v>
      </c>
    </row>
    <row r="46" spans="1:27" x14ac:dyDescent="0.25">
      <c r="A46" s="40" t="s">
        <v>553</v>
      </c>
      <c r="B46" s="40" t="s">
        <v>630</v>
      </c>
      <c r="C46" s="2" t="s">
        <v>327</v>
      </c>
      <c r="D46" s="40">
        <v>0</v>
      </c>
      <c r="E46" s="40">
        <v>0</v>
      </c>
      <c r="F46" s="40">
        <v>0</v>
      </c>
      <c r="G46" s="40">
        <v>0</v>
      </c>
      <c r="H46" s="37">
        <v>11.17</v>
      </c>
      <c r="I46" s="37">
        <v>11.17</v>
      </c>
      <c r="J46" s="37">
        <v>13.18</v>
      </c>
      <c r="K46" s="37">
        <v>13.18</v>
      </c>
      <c r="L46" s="14">
        <f t="shared" si="10"/>
        <v>1831.8882000000001</v>
      </c>
      <c r="M46" s="14">
        <f t="shared" si="10"/>
        <v>1831.8882000000001</v>
      </c>
      <c r="N46" s="12">
        <f t="shared" si="8"/>
        <v>0</v>
      </c>
      <c r="O46" s="5" t="s">
        <v>20</v>
      </c>
      <c r="P46" s="2">
        <v>1</v>
      </c>
      <c r="Q46" s="2" t="s">
        <v>9</v>
      </c>
      <c r="R46" s="5" t="s">
        <v>105</v>
      </c>
      <c r="S46" s="6">
        <v>42493</v>
      </c>
      <c r="T46" s="23" t="s">
        <v>26</v>
      </c>
      <c r="U46" s="2" t="s">
        <v>154</v>
      </c>
      <c r="V46" s="2" t="s">
        <v>9</v>
      </c>
      <c r="W46" s="2" t="s">
        <v>9</v>
      </c>
      <c r="X46" s="2" t="s">
        <v>9</v>
      </c>
      <c r="Y46" s="2" t="s">
        <v>9</v>
      </c>
      <c r="Z46" s="2" t="s">
        <v>9</v>
      </c>
      <c r="AA46" s="43" t="s">
        <v>631</v>
      </c>
    </row>
    <row r="47" spans="1:27" x14ac:dyDescent="0.25">
      <c r="A47" s="40" t="s">
        <v>767</v>
      </c>
      <c r="B47" s="40" t="s">
        <v>768</v>
      </c>
      <c r="C47" s="40" t="s">
        <v>327</v>
      </c>
      <c r="D47" s="40">
        <v>0</v>
      </c>
      <c r="E47" s="2">
        <v>0</v>
      </c>
      <c r="F47" s="2">
        <v>0</v>
      </c>
      <c r="G47" s="2">
        <v>0</v>
      </c>
      <c r="H47" s="37">
        <v>226.7</v>
      </c>
      <c r="I47" s="37">
        <v>226.7</v>
      </c>
      <c r="J47" s="37">
        <v>267.51</v>
      </c>
      <c r="K47" s="37">
        <v>267.51</v>
      </c>
      <c r="L47" s="46">
        <f t="shared" si="10"/>
        <v>37181.214899999999</v>
      </c>
      <c r="M47" s="46">
        <f t="shared" si="10"/>
        <v>37181.214899999999</v>
      </c>
      <c r="N47" s="12">
        <f t="shared" si="8"/>
        <v>0</v>
      </c>
      <c r="O47" s="5" t="s">
        <v>21</v>
      </c>
      <c r="P47" s="2">
        <v>1</v>
      </c>
      <c r="Q47" s="87" t="s">
        <v>284</v>
      </c>
      <c r="R47" s="5" t="s">
        <v>769</v>
      </c>
      <c r="S47" s="90" t="s">
        <v>26</v>
      </c>
      <c r="T47" s="97">
        <v>42577</v>
      </c>
      <c r="U47" s="87" t="s">
        <v>154</v>
      </c>
      <c r="V47" s="2" t="s">
        <v>9</v>
      </c>
      <c r="W47" s="2" t="s">
        <v>9</v>
      </c>
      <c r="X47" s="2" t="s">
        <v>9</v>
      </c>
      <c r="Y47" s="2" t="s">
        <v>9</v>
      </c>
      <c r="Z47" s="2" t="s">
        <v>9</v>
      </c>
      <c r="AA47" s="49" t="s">
        <v>770</v>
      </c>
    </row>
    <row r="48" spans="1:27" x14ac:dyDescent="0.25">
      <c r="A48" s="40" t="s">
        <v>767</v>
      </c>
      <c r="B48" s="40" t="s">
        <v>786</v>
      </c>
      <c r="C48" s="40" t="s">
        <v>327</v>
      </c>
      <c r="D48" s="40">
        <v>0</v>
      </c>
      <c r="E48" s="2">
        <v>0</v>
      </c>
      <c r="F48" s="2">
        <v>0</v>
      </c>
      <c r="G48" s="2">
        <v>0</v>
      </c>
      <c r="H48" s="37">
        <v>226.7</v>
      </c>
      <c r="I48" s="37">
        <v>226.7</v>
      </c>
      <c r="J48" s="37">
        <v>267.51</v>
      </c>
      <c r="K48" s="37">
        <v>267.51</v>
      </c>
      <c r="L48" s="46">
        <f t="shared" si="10"/>
        <v>37181.214899999999</v>
      </c>
      <c r="M48" s="46">
        <f t="shared" si="10"/>
        <v>37181.214899999999</v>
      </c>
      <c r="N48" s="12">
        <f t="shared" si="8"/>
        <v>0</v>
      </c>
      <c r="O48" s="5" t="s">
        <v>20</v>
      </c>
      <c r="P48" s="2">
        <v>2</v>
      </c>
      <c r="Q48" s="87" t="s">
        <v>9</v>
      </c>
      <c r="R48" s="5" t="s">
        <v>105</v>
      </c>
      <c r="S48" s="6">
        <v>42580</v>
      </c>
      <c r="T48" s="95" t="s">
        <v>26</v>
      </c>
      <c r="U48" s="87" t="s">
        <v>154</v>
      </c>
      <c r="V48" s="2" t="s">
        <v>9</v>
      </c>
      <c r="W48" s="2" t="s">
        <v>9</v>
      </c>
      <c r="X48" s="2" t="s">
        <v>9</v>
      </c>
      <c r="Y48" s="2" t="s">
        <v>9</v>
      </c>
      <c r="Z48" s="2" t="s">
        <v>9</v>
      </c>
      <c r="AA48" s="49" t="s">
        <v>770</v>
      </c>
    </row>
    <row r="49" spans="1:27" x14ac:dyDescent="0.25">
      <c r="A49" s="2" t="s">
        <v>45</v>
      </c>
      <c r="B49" s="2" t="s">
        <v>570</v>
      </c>
      <c r="C49" s="2" t="s">
        <v>327</v>
      </c>
      <c r="D49" s="2">
        <v>0</v>
      </c>
      <c r="E49" s="2">
        <v>0</v>
      </c>
      <c r="F49" s="2">
        <v>0</v>
      </c>
      <c r="G49" s="2">
        <v>0</v>
      </c>
      <c r="H49" s="37">
        <v>856</v>
      </c>
      <c r="I49" s="37">
        <v>856</v>
      </c>
      <c r="J49" s="37">
        <v>1010.08</v>
      </c>
      <c r="K49" s="37">
        <v>1010.08</v>
      </c>
      <c r="L49" s="14">
        <f>J49*131.48</f>
        <v>132805.31839999999</v>
      </c>
      <c r="M49" s="14">
        <f>K49*131.48</f>
        <v>132805.31839999999</v>
      </c>
      <c r="N49" s="12">
        <f t="shared" si="8"/>
        <v>0</v>
      </c>
      <c r="O49" s="5" t="s">
        <v>21</v>
      </c>
      <c r="P49" s="2">
        <v>1</v>
      </c>
      <c r="Q49" s="2" t="s">
        <v>372</v>
      </c>
      <c r="R49" s="5" t="s">
        <v>571</v>
      </c>
      <c r="S49" s="3" t="s">
        <v>26</v>
      </c>
      <c r="T49" s="23">
        <v>42445</v>
      </c>
      <c r="U49" s="2" t="s">
        <v>154</v>
      </c>
      <c r="V49" s="2" t="s">
        <v>9</v>
      </c>
      <c r="W49" s="2" t="s">
        <v>9</v>
      </c>
      <c r="X49" s="2" t="s">
        <v>9</v>
      </c>
      <c r="Y49" s="2" t="s">
        <v>9</v>
      </c>
      <c r="Z49" s="2" t="s">
        <v>9</v>
      </c>
      <c r="AA49" s="43" t="s">
        <v>572</v>
      </c>
    </row>
    <row r="50" spans="1:27" x14ac:dyDescent="0.25">
      <c r="A50" s="2" t="s">
        <v>45</v>
      </c>
      <c r="B50" s="2" t="s">
        <v>579</v>
      </c>
      <c r="C50" s="2" t="s">
        <v>327</v>
      </c>
      <c r="D50" s="2">
        <v>0</v>
      </c>
      <c r="E50" s="2">
        <v>0</v>
      </c>
      <c r="F50" s="2">
        <v>0</v>
      </c>
      <c r="G50" s="2">
        <v>0</v>
      </c>
      <c r="H50" s="37">
        <v>856</v>
      </c>
      <c r="I50" s="37">
        <v>856</v>
      </c>
      <c r="J50" s="37">
        <v>1010.08</v>
      </c>
      <c r="K50" s="37">
        <v>1010.08</v>
      </c>
      <c r="L50" s="14">
        <f>J50*131.48</f>
        <v>132805.31839999999</v>
      </c>
      <c r="M50" s="14">
        <f>K50*131.48</f>
        <v>132805.31839999999</v>
      </c>
      <c r="N50" s="12">
        <f t="shared" si="8"/>
        <v>0</v>
      </c>
      <c r="O50" s="5" t="s">
        <v>20</v>
      </c>
      <c r="P50" s="2">
        <v>2</v>
      </c>
      <c r="Q50" s="2" t="s">
        <v>9</v>
      </c>
      <c r="R50" s="5" t="s">
        <v>105</v>
      </c>
      <c r="S50" s="6">
        <v>42452</v>
      </c>
      <c r="T50" s="24" t="s">
        <v>26</v>
      </c>
      <c r="U50" s="2" t="s">
        <v>154</v>
      </c>
      <c r="V50" s="2" t="s">
        <v>9</v>
      </c>
      <c r="W50" s="2" t="s">
        <v>9</v>
      </c>
      <c r="X50" s="2" t="s">
        <v>9</v>
      </c>
      <c r="Y50" s="2" t="s">
        <v>9</v>
      </c>
      <c r="Z50" s="2" t="s">
        <v>9</v>
      </c>
      <c r="AA50" s="43" t="s">
        <v>572</v>
      </c>
    </row>
    <row r="51" spans="1:27" x14ac:dyDescent="0.25">
      <c r="A51" s="2" t="s">
        <v>584</v>
      </c>
      <c r="B51" s="2" t="s">
        <v>585</v>
      </c>
      <c r="C51" s="2" t="s">
        <v>327</v>
      </c>
      <c r="D51" s="2">
        <v>0</v>
      </c>
      <c r="E51" s="2">
        <v>0</v>
      </c>
      <c r="F51" s="2">
        <v>0</v>
      </c>
      <c r="G51" s="2">
        <v>0</v>
      </c>
      <c r="H51" s="37">
        <v>36</v>
      </c>
      <c r="I51" s="37">
        <v>36</v>
      </c>
      <c r="J51" s="37">
        <v>42.48</v>
      </c>
      <c r="K51" s="37">
        <v>42.48</v>
      </c>
      <c r="L51" s="14">
        <f>J51*138.99</f>
        <v>5904.2951999999996</v>
      </c>
      <c r="M51" s="14">
        <f>K51*138.99</f>
        <v>5904.2951999999996</v>
      </c>
      <c r="N51" s="12">
        <f t="shared" si="8"/>
        <v>0</v>
      </c>
      <c r="O51" s="5" t="s">
        <v>20</v>
      </c>
      <c r="P51" s="2">
        <v>1</v>
      </c>
      <c r="Q51" s="2" t="s">
        <v>9</v>
      </c>
      <c r="R51" s="5" t="s">
        <v>105</v>
      </c>
      <c r="S51" s="6">
        <v>42457</v>
      </c>
      <c r="T51" s="24" t="s">
        <v>26</v>
      </c>
      <c r="U51" s="2" t="s">
        <v>154</v>
      </c>
      <c r="V51" s="2" t="s">
        <v>9</v>
      </c>
      <c r="W51" s="2" t="s">
        <v>9</v>
      </c>
      <c r="X51" s="2" t="s">
        <v>9</v>
      </c>
      <c r="Y51" s="2" t="s">
        <v>9</v>
      </c>
      <c r="Z51" s="2" t="s">
        <v>9</v>
      </c>
      <c r="AA51" s="43" t="s">
        <v>586</v>
      </c>
    </row>
    <row r="52" spans="1:27" x14ac:dyDescent="0.25">
      <c r="A52" s="40" t="s">
        <v>712</v>
      </c>
      <c r="B52" s="2" t="s">
        <v>713</v>
      </c>
      <c r="C52" s="2" t="s">
        <v>327</v>
      </c>
      <c r="D52" s="2">
        <v>0</v>
      </c>
      <c r="E52" s="2">
        <v>0</v>
      </c>
      <c r="F52" s="2">
        <v>0</v>
      </c>
      <c r="G52" s="2">
        <v>0</v>
      </c>
      <c r="H52" s="37">
        <v>80</v>
      </c>
      <c r="I52" s="37">
        <v>80</v>
      </c>
      <c r="J52" s="37">
        <v>94.4</v>
      </c>
      <c r="K52" s="37">
        <v>94.4</v>
      </c>
      <c r="L52" s="46">
        <f>J52*138.99</f>
        <v>13120.656000000001</v>
      </c>
      <c r="M52" s="46">
        <f>K52*138.99</f>
        <v>13120.656000000001</v>
      </c>
      <c r="N52" s="12">
        <f t="shared" si="8"/>
        <v>0</v>
      </c>
      <c r="O52" s="5" t="s">
        <v>20</v>
      </c>
      <c r="P52" s="40">
        <v>1</v>
      </c>
      <c r="Q52" s="87" t="s">
        <v>9</v>
      </c>
      <c r="R52" s="5" t="s">
        <v>105</v>
      </c>
      <c r="S52" s="6">
        <v>42557</v>
      </c>
      <c r="T52" s="24" t="s">
        <v>26</v>
      </c>
      <c r="U52" s="2" t="s">
        <v>154</v>
      </c>
      <c r="V52" s="2" t="s">
        <v>9</v>
      </c>
      <c r="W52" s="2" t="s">
        <v>9</v>
      </c>
      <c r="X52" s="2" t="s">
        <v>9</v>
      </c>
      <c r="Y52" s="2" t="s">
        <v>9</v>
      </c>
      <c r="Z52" s="2" t="s">
        <v>9</v>
      </c>
      <c r="AA52" s="49" t="s">
        <v>714</v>
      </c>
    </row>
    <row r="53" spans="1:27" x14ac:dyDescent="0.25">
      <c r="A53" s="2" t="s">
        <v>553</v>
      </c>
      <c r="B53" s="2" t="s">
        <v>568</v>
      </c>
      <c r="C53" s="2" t="s">
        <v>327</v>
      </c>
      <c r="D53" s="2">
        <v>0</v>
      </c>
      <c r="E53" s="2">
        <v>0</v>
      </c>
      <c r="F53" s="2">
        <v>0</v>
      </c>
      <c r="G53" s="2">
        <v>0</v>
      </c>
      <c r="H53" s="37">
        <v>379.24</v>
      </c>
      <c r="I53" s="37">
        <v>379.24</v>
      </c>
      <c r="J53" s="37">
        <v>447.5</v>
      </c>
      <c r="K53" s="37">
        <v>447.5</v>
      </c>
      <c r="L53" s="14">
        <f t="shared" ref="L53:M55" si="11">J53*131.48</f>
        <v>58837.299999999996</v>
      </c>
      <c r="M53" s="14">
        <f t="shared" si="11"/>
        <v>58837.299999999996</v>
      </c>
      <c r="N53" s="12">
        <f t="shared" si="8"/>
        <v>0</v>
      </c>
      <c r="O53" s="5" t="s">
        <v>20</v>
      </c>
      <c r="P53" s="2">
        <v>2</v>
      </c>
      <c r="Q53" s="2" t="s">
        <v>9</v>
      </c>
      <c r="R53" s="5" t="s">
        <v>105</v>
      </c>
      <c r="S53" s="6">
        <v>42444</v>
      </c>
      <c r="T53" s="24" t="s">
        <v>26</v>
      </c>
      <c r="U53" s="2" t="s">
        <v>154</v>
      </c>
      <c r="V53" s="2" t="s">
        <v>9</v>
      </c>
      <c r="W53" s="2" t="s">
        <v>9</v>
      </c>
      <c r="X53" s="2" t="s">
        <v>9</v>
      </c>
      <c r="Y53" s="2" t="s">
        <v>9</v>
      </c>
      <c r="Z53" s="2" t="s">
        <v>9</v>
      </c>
      <c r="AA53" s="43" t="s">
        <v>569</v>
      </c>
    </row>
    <row r="54" spans="1:27" x14ac:dyDescent="0.25">
      <c r="A54" s="2" t="s">
        <v>348</v>
      </c>
      <c r="B54" s="2" t="s">
        <v>493</v>
      </c>
      <c r="C54" s="2" t="s">
        <v>327</v>
      </c>
      <c r="D54" s="2">
        <v>0</v>
      </c>
      <c r="E54" s="2">
        <v>0</v>
      </c>
      <c r="F54" s="2">
        <v>0</v>
      </c>
      <c r="G54" s="2">
        <v>0</v>
      </c>
      <c r="H54" s="37">
        <v>687</v>
      </c>
      <c r="I54" s="37">
        <v>687</v>
      </c>
      <c r="J54" s="37">
        <v>810.66</v>
      </c>
      <c r="K54" s="37">
        <v>810.66</v>
      </c>
      <c r="L54" s="14">
        <f t="shared" si="11"/>
        <v>106585.57679999998</v>
      </c>
      <c r="M54" s="14">
        <f t="shared" si="11"/>
        <v>106585.57679999998</v>
      </c>
      <c r="N54" s="12">
        <f t="shared" si="8"/>
        <v>0</v>
      </c>
      <c r="O54" s="5" t="s">
        <v>20</v>
      </c>
      <c r="P54" s="2">
        <v>1</v>
      </c>
      <c r="Q54" s="2" t="s">
        <v>9</v>
      </c>
      <c r="R54" s="5" t="s">
        <v>105</v>
      </c>
      <c r="S54" s="6">
        <v>42404</v>
      </c>
      <c r="T54" s="6" t="s">
        <v>26</v>
      </c>
      <c r="U54" s="2" t="s">
        <v>154</v>
      </c>
      <c r="V54" s="2" t="s">
        <v>9</v>
      </c>
      <c r="W54" s="2" t="s">
        <v>9</v>
      </c>
      <c r="X54" s="2" t="s">
        <v>9</v>
      </c>
      <c r="Y54" s="2" t="s">
        <v>9</v>
      </c>
      <c r="Z54" s="2"/>
      <c r="AA54" s="49" t="s">
        <v>494</v>
      </c>
    </row>
    <row r="55" spans="1:27" x14ac:dyDescent="0.25">
      <c r="A55" s="2" t="s">
        <v>171</v>
      </c>
      <c r="B55" s="2" t="s">
        <v>481</v>
      </c>
      <c r="C55" s="2" t="s">
        <v>327</v>
      </c>
      <c r="D55" s="2">
        <v>0</v>
      </c>
      <c r="E55" s="2">
        <v>0</v>
      </c>
      <c r="F55" s="2">
        <v>0</v>
      </c>
      <c r="G55" s="2">
        <v>0</v>
      </c>
      <c r="H55" s="37">
        <v>4</v>
      </c>
      <c r="I55" s="37">
        <v>4</v>
      </c>
      <c r="J55" s="37">
        <v>4.72</v>
      </c>
      <c r="K55" s="37">
        <v>4.72</v>
      </c>
      <c r="L55" s="14">
        <f t="shared" si="11"/>
        <v>620.58559999999989</v>
      </c>
      <c r="M55" s="14">
        <f t="shared" si="11"/>
        <v>620.58559999999989</v>
      </c>
      <c r="N55" s="12">
        <f t="shared" si="8"/>
        <v>0</v>
      </c>
      <c r="O55" s="5" t="s">
        <v>20</v>
      </c>
      <c r="P55" s="2">
        <v>1</v>
      </c>
      <c r="Q55" s="2" t="s">
        <v>9</v>
      </c>
      <c r="R55" s="5" t="s">
        <v>105</v>
      </c>
      <c r="S55" s="6">
        <v>42396</v>
      </c>
      <c r="T55" s="6" t="s">
        <v>26</v>
      </c>
      <c r="U55" s="2" t="s">
        <v>154</v>
      </c>
      <c r="V55" s="2" t="s">
        <v>9</v>
      </c>
      <c r="W55" s="2" t="s">
        <v>9</v>
      </c>
      <c r="X55" s="2" t="s">
        <v>9</v>
      </c>
      <c r="Y55" s="2" t="s">
        <v>9</v>
      </c>
      <c r="Z55" s="2"/>
      <c r="AA55" s="49" t="s">
        <v>482</v>
      </c>
    </row>
    <row r="56" spans="1:27" x14ac:dyDescent="0.25">
      <c r="A56" s="40" t="s">
        <v>760</v>
      </c>
      <c r="B56" s="2" t="s">
        <v>963</v>
      </c>
      <c r="C56" s="40" t="s">
        <v>827</v>
      </c>
      <c r="D56" s="2">
        <v>0</v>
      </c>
      <c r="E56" s="2">
        <v>0</v>
      </c>
      <c r="F56" s="2">
        <v>0</v>
      </c>
      <c r="G56" s="2">
        <v>0</v>
      </c>
      <c r="H56" s="37">
        <v>108</v>
      </c>
      <c r="I56" s="37">
        <v>108</v>
      </c>
      <c r="J56" s="37">
        <v>126</v>
      </c>
      <c r="K56" s="37">
        <v>126</v>
      </c>
      <c r="L56" s="46">
        <f>J56*198</f>
        <v>24948</v>
      </c>
      <c r="M56" s="46">
        <f>K56*198</f>
        <v>24948</v>
      </c>
      <c r="N56" s="84">
        <f t="shared" si="8"/>
        <v>0</v>
      </c>
      <c r="O56" s="5" t="s">
        <v>20</v>
      </c>
      <c r="P56" s="2">
        <v>1</v>
      </c>
      <c r="Q56" s="5" t="s">
        <v>9</v>
      </c>
      <c r="R56" s="5" t="s">
        <v>105</v>
      </c>
      <c r="S56" s="91">
        <v>42685</v>
      </c>
      <c r="T56" s="87" t="s">
        <v>26</v>
      </c>
      <c r="U56" s="2" t="s">
        <v>154</v>
      </c>
      <c r="V56" s="2" t="s">
        <v>9</v>
      </c>
      <c r="W56" s="2" t="s">
        <v>9</v>
      </c>
      <c r="X56" s="2" t="s">
        <v>9</v>
      </c>
      <c r="Y56" s="2" t="s">
        <v>9</v>
      </c>
      <c r="Z56" s="2" t="s">
        <v>9</v>
      </c>
      <c r="AA56" s="7" t="s">
        <v>968</v>
      </c>
    </row>
    <row r="57" spans="1:27" x14ac:dyDescent="0.25">
      <c r="A57" s="2" t="s">
        <v>200</v>
      </c>
      <c r="B57" s="2" t="s">
        <v>582</v>
      </c>
      <c r="C57" s="2" t="s">
        <v>327</v>
      </c>
      <c r="D57" s="2">
        <v>0</v>
      </c>
      <c r="E57" s="2">
        <v>0</v>
      </c>
      <c r="F57" s="2">
        <v>0</v>
      </c>
      <c r="G57" s="2">
        <v>0</v>
      </c>
      <c r="H57" s="37">
        <v>176</v>
      </c>
      <c r="I57" s="37">
        <v>176</v>
      </c>
      <c r="J57" s="37">
        <v>207.68</v>
      </c>
      <c r="K57" s="37">
        <v>207.68</v>
      </c>
      <c r="L57" s="14">
        <f t="shared" ref="L57:M63" si="12">J57*138.99</f>
        <v>28865.443200000002</v>
      </c>
      <c r="M57" s="14">
        <f t="shared" si="12"/>
        <v>28865.443200000002</v>
      </c>
      <c r="N57" s="12">
        <f t="shared" si="8"/>
        <v>0</v>
      </c>
      <c r="O57" s="5" t="s">
        <v>20</v>
      </c>
      <c r="P57" s="2">
        <v>1</v>
      </c>
      <c r="Q57" s="2" t="s">
        <v>9</v>
      </c>
      <c r="R57" s="5" t="s">
        <v>105</v>
      </c>
      <c r="S57" s="6">
        <v>42457</v>
      </c>
      <c r="T57" s="24" t="s">
        <v>26</v>
      </c>
      <c r="U57" s="2" t="s">
        <v>154</v>
      </c>
      <c r="V57" s="2" t="s">
        <v>9</v>
      </c>
      <c r="W57" s="2" t="s">
        <v>9</v>
      </c>
      <c r="X57" s="2" t="s">
        <v>9</v>
      </c>
      <c r="Y57" s="2" t="s">
        <v>9</v>
      </c>
      <c r="Z57" s="2" t="s">
        <v>9</v>
      </c>
      <c r="AA57" s="28" t="s">
        <v>583</v>
      </c>
    </row>
    <row r="58" spans="1:27" x14ac:dyDescent="0.25">
      <c r="A58" s="2" t="s">
        <v>200</v>
      </c>
      <c r="B58" s="2" t="s">
        <v>598</v>
      </c>
      <c r="C58" s="2" t="s">
        <v>327</v>
      </c>
      <c r="D58" s="2">
        <v>0</v>
      </c>
      <c r="E58" s="2">
        <v>0</v>
      </c>
      <c r="F58" s="2">
        <v>0</v>
      </c>
      <c r="G58" s="2">
        <v>0</v>
      </c>
      <c r="H58" s="37">
        <v>152</v>
      </c>
      <c r="I58" s="37">
        <v>152</v>
      </c>
      <c r="J58" s="37">
        <v>179.36</v>
      </c>
      <c r="K58" s="37">
        <v>179.36</v>
      </c>
      <c r="L58" s="14">
        <f t="shared" si="12"/>
        <v>24929.246400000004</v>
      </c>
      <c r="M58" s="14">
        <f t="shared" si="12"/>
        <v>24929.246400000004</v>
      </c>
      <c r="N58" s="12">
        <f t="shared" si="8"/>
        <v>0</v>
      </c>
      <c r="O58" s="5" t="s">
        <v>20</v>
      </c>
      <c r="P58" s="2">
        <v>1</v>
      </c>
      <c r="Q58" s="2" t="s">
        <v>9</v>
      </c>
      <c r="R58" s="5" t="s">
        <v>105</v>
      </c>
      <c r="S58" s="6">
        <v>42464</v>
      </c>
      <c r="T58" s="3" t="s">
        <v>26</v>
      </c>
      <c r="U58" s="2" t="s">
        <v>154</v>
      </c>
      <c r="V58" s="2" t="s">
        <v>9</v>
      </c>
      <c r="W58" s="2" t="s">
        <v>9</v>
      </c>
      <c r="X58" s="2" t="s">
        <v>9</v>
      </c>
      <c r="Y58" s="2" t="s">
        <v>9</v>
      </c>
      <c r="Z58" s="2" t="s">
        <v>9</v>
      </c>
      <c r="AA58" s="43" t="s">
        <v>583</v>
      </c>
    </row>
    <row r="59" spans="1:27" ht="30" x14ac:dyDescent="0.25">
      <c r="A59" s="40" t="s">
        <v>200</v>
      </c>
      <c r="B59" s="40" t="s">
        <v>633</v>
      </c>
      <c r="C59" s="2" t="s">
        <v>327</v>
      </c>
      <c r="D59" s="40">
        <v>0</v>
      </c>
      <c r="E59" s="2">
        <v>0</v>
      </c>
      <c r="F59" s="40">
        <v>0</v>
      </c>
      <c r="G59" s="40">
        <v>0</v>
      </c>
      <c r="H59" s="37">
        <v>96</v>
      </c>
      <c r="I59" s="37">
        <v>6</v>
      </c>
      <c r="J59" s="37">
        <v>113.28</v>
      </c>
      <c r="K59" s="37">
        <v>7.08</v>
      </c>
      <c r="L59" s="14">
        <f t="shared" si="12"/>
        <v>15744.787200000001</v>
      </c>
      <c r="M59" s="14">
        <f t="shared" si="12"/>
        <v>984.04920000000004</v>
      </c>
      <c r="N59" s="12">
        <f t="shared" si="8"/>
        <v>14760.738000000001</v>
      </c>
      <c r="O59" s="5" t="s">
        <v>21</v>
      </c>
      <c r="P59" s="2">
        <v>1</v>
      </c>
      <c r="Q59" s="5" t="s">
        <v>526</v>
      </c>
      <c r="R59" s="5" t="s">
        <v>634</v>
      </c>
      <c r="S59" s="6" t="s">
        <v>26</v>
      </c>
      <c r="T59" s="6">
        <v>42506</v>
      </c>
      <c r="U59" s="2" t="s">
        <v>154</v>
      </c>
      <c r="V59" s="2" t="s">
        <v>9</v>
      </c>
      <c r="W59" s="2" t="s">
        <v>9</v>
      </c>
      <c r="X59" s="2" t="s">
        <v>9</v>
      </c>
      <c r="Y59" s="2" t="s">
        <v>9</v>
      </c>
      <c r="Z59" s="2" t="s">
        <v>9</v>
      </c>
      <c r="AA59" s="43" t="s">
        <v>583</v>
      </c>
    </row>
    <row r="60" spans="1:27" ht="30" x14ac:dyDescent="0.25">
      <c r="A60" s="31" t="s">
        <v>200</v>
      </c>
      <c r="B60" s="31" t="s">
        <v>660</v>
      </c>
      <c r="C60" s="2" t="s">
        <v>327</v>
      </c>
      <c r="D60" s="31">
        <v>0</v>
      </c>
      <c r="E60" s="77">
        <v>0</v>
      </c>
      <c r="F60" s="31">
        <v>0</v>
      </c>
      <c r="G60" s="31">
        <v>0</v>
      </c>
      <c r="H60" s="60">
        <v>96</v>
      </c>
      <c r="I60" s="60">
        <v>6</v>
      </c>
      <c r="J60" s="60">
        <v>113.28</v>
      </c>
      <c r="K60" s="60">
        <v>7.08</v>
      </c>
      <c r="L60" s="14">
        <f t="shared" si="12"/>
        <v>15744.787200000001</v>
      </c>
      <c r="M60" s="14">
        <f t="shared" si="12"/>
        <v>984.04920000000004</v>
      </c>
      <c r="N60" s="12">
        <f t="shared" si="8"/>
        <v>14760.738000000001</v>
      </c>
      <c r="O60" s="61" t="s">
        <v>21</v>
      </c>
      <c r="P60" s="77">
        <v>2</v>
      </c>
      <c r="Q60" s="88" t="s">
        <v>526</v>
      </c>
      <c r="R60" s="5" t="s">
        <v>661</v>
      </c>
      <c r="S60" s="6" t="s">
        <v>26</v>
      </c>
      <c r="T60" s="6">
        <v>42515</v>
      </c>
      <c r="U60" s="2" t="s">
        <v>154</v>
      </c>
      <c r="V60" s="2" t="s">
        <v>9</v>
      </c>
      <c r="W60" s="2" t="s">
        <v>9</v>
      </c>
      <c r="X60" s="2" t="s">
        <v>9</v>
      </c>
      <c r="Y60" s="2" t="s">
        <v>9</v>
      </c>
      <c r="Z60" s="2" t="s">
        <v>9</v>
      </c>
      <c r="AA60" s="43" t="s">
        <v>583</v>
      </c>
    </row>
    <row r="61" spans="1:27" x14ac:dyDescent="0.25">
      <c r="A61" s="31" t="s">
        <v>200</v>
      </c>
      <c r="B61" s="31" t="s">
        <v>662</v>
      </c>
      <c r="C61" s="2" t="s">
        <v>327</v>
      </c>
      <c r="D61" s="31">
        <v>0</v>
      </c>
      <c r="E61" s="77">
        <v>0</v>
      </c>
      <c r="F61" s="31">
        <v>0</v>
      </c>
      <c r="G61" s="31">
        <v>0</v>
      </c>
      <c r="H61" s="60">
        <v>96</v>
      </c>
      <c r="I61" s="60">
        <v>96</v>
      </c>
      <c r="J61" s="60">
        <v>113.28</v>
      </c>
      <c r="K61" s="60">
        <v>113.28</v>
      </c>
      <c r="L61" s="14">
        <f t="shared" si="12"/>
        <v>15744.787200000001</v>
      </c>
      <c r="M61" s="14">
        <f t="shared" si="12"/>
        <v>15744.787200000001</v>
      </c>
      <c r="N61" s="12">
        <f t="shared" si="8"/>
        <v>0</v>
      </c>
      <c r="O61" s="61" t="s">
        <v>20</v>
      </c>
      <c r="P61" s="77">
        <v>3</v>
      </c>
      <c r="Q61" s="28" t="s">
        <v>9</v>
      </c>
      <c r="R61" s="61" t="s">
        <v>105</v>
      </c>
      <c r="S61" s="6">
        <v>42520</v>
      </c>
      <c r="T61" s="6" t="s">
        <v>26</v>
      </c>
      <c r="U61" s="2" t="s">
        <v>154</v>
      </c>
      <c r="V61" s="2" t="s">
        <v>9</v>
      </c>
      <c r="W61" s="2" t="s">
        <v>9</v>
      </c>
      <c r="X61" s="2" t="s">
        <v>9</v>
      </c>
      <c r="Y61" s="2" t="s">
        <v>9</v>
      </c>
      <c r="Z61" s="2" t="s">
        <v>9</v>
      </c>
      <c r="AA61" s="43" t="s">
        <v>583</v>
      </c>
    </row>
    <row r="62" spans="1:27" x14ac:dyDescent="0.25">
      <c r="A62" s="31" t="s">
        <v>648</v>
      </c>
      <c r="B62" s="31" t="s">
        <v>744</v>
      </c>
      <c r="C62" s="2" t="s">
        <v>327</v>
      </c>
      <c r="D62" s="31">
        <v>0</v>
      </c>
      <c r="E62" s="77">
        <v>0</v>
      </c>
      <c r="F62" s="77">
        <v>0</v>
      </c>
      <c r="G62" s="77">
        <v>0</v>
      </c>
      <c r="H62" s="39">
        <v>32</v>
      </c>
      <c r="I62" s="39">
        <v>32</v>
      </c>
      <c r="J62" s="39">
        <v>37.76</v>
      </c>
      <c r="K62" s="39">
        <v>37.76</v>
      </c>
      <c r="L62" s="46">
        <f t="shared" si="12"/>
        <v>5248.2623999999996</v>
      </c>
      <c r="M62" s="46">
        <f t="shared" si="12"/>
        <v>5248.2623999999996</v>
      </c>
      <c r="N62" s="12">
        <f t="shared" si="8"/>
        <v>0</v>
      </c>
      <c r="O62" s="7" t="s">
        <v>20</v>
      </c>
      <c r="P62" s="77">
        <v>1</v>
      </c>
      <c r="Q62" s="28" t="s">
        <v>9</v>
      </c>
      <c r="R62" s="5" t="s">
        <v>105</v>
      </c>
      <c r="S62" s="90">
        <v>42565</v>
      </c>
      <c r="T62" s="92" t="s">
        <v>26</v>
      </c>
      <c r="U62" s="40" t="s">
        <v>154</v>
      </c>
      <c r="V62" s="2" t="s">
        <v>9</v>
      </c>
      <c r="W62" s="2" t="s">
        <v>9</v>
      </c>
      <c r="X62" s="2" t="s">
        <v>9</v>
      </c>
      <c r="Y62" s="2" t="s">
        <v>9</v>
      </c>
      <c r="Z62" s="2" t="s">
        <v>9</v>
      </c>
      <c r="AA62" s="49" t="s">
        <v>583</v>
      </c>
    </row>
    <row r="63" spans="1:27" x14ac:dyDescent="0.25">
      <c r="A63" s="77" t="s">
        <v>95</v>
      </c>
      <c r="B63" s="77" t="s">
        <v>573</v>
      </c>
      <c r="C63" s="2" t="s">
        <v>327</v>
      </c>
      <c r="D63" s="77">
        <v>0</v>
      </c>
      <c r="E63" s="77">
        <v>0</v>
      </c>
      <c r="F63" s="77">
        <v>0</v>
      </c>
      <c r="G63" s="77">
        <v>0</v>
      </c>
      <c r="H63" s="60">
        <v>48</v>
      </c>
      <c r="I63" s="60">
        <v>48</v>
      </c>
      <c r="J63" s="60">
        <v>56.64</v>
      </c>
      <c r="K63" s="60">
        <v>56.64</v>
      </c>
      <c r="L63" s="14">
        <f t="shared" si="12"/>
        <v>7872.3936000000003</v>
      </c>
      <c r="M63" s="14">
        <f t="shared" si="12"/>
        <v>7872.3936000000003</v>
      </c>
      <c r="N63" s="12">
        <f t="shared" si="8"/>
        <v>0</v>
      </c>
      <c r="O63" s="61" t="s">
        <v>20</v>
      </c>
      <c r="P63" s="77">
        <v>1</v>
      </c>
      <c r="Q63" s="77" t="s">
        <v>9</v>
      </c>
      <c r="R63" s="61" t="s">
        <v>105</v>
      </c>
      <c r="S63" s="6">
        <v>42447</v>
      </c>
      <c r="T63" s="3" t="s">
        <v>26</v>
      </c>
      <c r="U63" s="2" t="s">
        <v>154</v>
      </c>
      <c r="V63" s="2" t="s">
        <v>9</v>
      </c>
      <c r="W63" s="2" t="s">
        <v>9</v>
      </c>
      <c r="X63" s="2" t="s">
        <v>9</v>
      </c>
      <c r="Y63" s="2" t="s">
        <v>9</v>
      </c>
      <c r="Z63" s="2" t="s">
        <v>9</v>
      </c>
      <c r="AA63" s="43" t="s">
        <v>574</v>
      </c>
    </row>
    <row r="64" spans="1:27" x14ac:dyDescent="0.25">
      <c r="A64" s="31" t="s">
        <v>746</v>
      </c>
      <c r="B64" s="31" t="s">
        <v>747</v>
      </c>
      <c r="C64" s="40" t="s">
        <v>484</v>
      </c>
      <c r="D64" s="79" t="s">
        <v>26</v>
      </c>
      <c r="E64" s="79" t="s">
        <v>26</v>
      </c>
      <c r="F64" s="79" t="s">
        <v>26</v>
      </c>
      <c r="G64" s="79" t="s">
        <v>26</v>
      </c>
      <c r="H64" s="80" t="s">
        <v>26</v>
      </c>
      <c r="I64" s="80" t="s">
        <v>26</v>
      </c>
      <c r="J64" s="80" t="s">
        <v>26</v>
      </c>
      <c r="K64" s="80" t="s">
        <v>26</v>
      </c>
      <c r="L64" s="47" t="s">
        <v>26</v>
      </c>
      <c r="M64" s="47" t="s">
        <v>26</v>
      </c>
      <c r="N64" s="3" t="s">
        <v>26</v>
      </c>
      <c r="O64" s="61" t="s">
        <v>20</v>
      </c>
      <c r="P64" s="31">
        <v>1</v>
      </c>
      <c r="Q64" s="28" t="s">
        <v>9</v>
      </c>
      <c r="R64" s="5" t="s">
        <v>105</v>
      </c>
      <c r="S64" s="90">
        <v>42571</v>
      </c>
      <c r="T64" s="94" t="s">
        <v>26</v>
      </c>
      <c r="U64" s="77" t="s">
        <v>158</v>
      </c>
      <c r="V64" s="77" t="s">
        <v>9</v>
      </c>
      <c r="W64" s="77" t="s">
        <v>9</v>
      </c>
      <c r="X64" s="58" t="s">
        <v>9</v>
      </c>
      <c r="Y64" s="58" t="s">
        <v>9</v>
      </c>
      <c r="Z64" s="77" t="s">
        <v>9</v>
      </c>
      <c r="AA64" s="49" t="s">
        <v>748</v>
      </c>
    </row>
    <row r="65" spans="1:27" x14ac:dyDescent="0.25">
      <c r="A65" s="31" t="s">
        <v>746</v>
      </c>
      <c r="B65" s="31" t="s">
        <v>749</v>
      </c>
      <c r="C65" s="40" t="s">
        <v>484</v>
      </c>
      <c r="D65" s="79" t="s">
        <v>26</v>
      </c>
      <c r="E65" s="79" t="s">
        <v>26</v>
      </c>
      <c r="F65" s="79" t="s">
        <v>26</v>
      </c>
      <c r="G65" s="79" t="s">
        <v>26</v>
      </c>
      <c r="H65" s="80" t="s">
        <v>26</v>
      </c>
      <c r="I65" s="80" t="s">
        <v>26</v>
      </c>
      <c r="J65" s="80" t="s">
        <v>26</v>
      </c>
      <c r="K65" s="80" t="s">
        <v>26</v>
      </c>
      <c r="L65" s="47" t="s">
        <v>26</v>
      </c>
      <c r="M65" s="47" t="s">
        <v>26</v>
      </c>
      <c r="N65" s="3" t="s">
        <v>26</v>
      </c>
      <c r="O65" s="61" t="s">
        <v>20</v>
      </c>
      <c r="P65" s="49">
        <v>1</v>
      </c>
      <c r="Q65" s="43" t="s">
        <v>9</v>
      </c>
      <c r="R65" s="5" t="s">
        <v>105</v>
      </c>
      <c r="S65" s="90">
        <v>42570</v>
      </c>
      <c r="T65" s="94" t="s">
        <v>26</v>
      </c>
      <c r="U65" s="2" t="s">
        <v>158</v>
      </c>
      <c r="V65" s="2" t="s">
        <v>9</v>
      </c>
      <c r="W65" s="2" t="s">
        <v>9</v>
      </c>
      <c r="X65" s="2" t="s">
        <v>9</v>
      </c>
      <c r="Y65" s="2" t="s">
        <v>9</v>
      </c>
      <c r="Z65" s="2" t="s">
        <v>9</v>
      </c>
      <c r="AA65" s="49" t="s">
        <v>748</v>
      </c>
    </row>
    <row r="66" spans="1:27" x14ac:dyDescent="0.25">
      <c r="A66" s="77" t="s">
        <v>479</v>
      </c>
      <c r="B66" s="77" t="s">
        <v>491</v>
      </c>
      <c r="C66" s="2" t="s">
        <v>333</v>
      </c>
      <c r="D66" s="79" t="s">
        <v>26</v>
      </c>
      <c r="E66" s="79" t="s">
        <v>26</v>
      </c>
      <c r="F66" s="79" t="s">
        <v>26</v>
      </c>
      <c r="G66" s="79" t="s">
        <v>26</v>
      </c>
      <c r="H66" s="80" t="s">
        <v>26</v>
      </c>
      <c r="I66" s="80" t="s">
        <v>26</v>
      </c>
      <c r="J66" s="80" t="s">
        <v>26</v>
      </c>
      <c r="K66" s="80" t="s">
        <v>26</v>
      </c>
      <c r="L66" s="3" t="s">
        <v>26</v>
      </c>
      <c r="M66" s="3" t="s">
        <v>26</v>
      </c>
      <c r="N66" s="3" t="s">
        <v>26</v>
      </c>
      <c r="O66" s="61" t="s">
        <v>20</v>
      </c>
      <c r="P66" s="58">
        <v>1</v>
      </c>
      <c r="Q66" s="89" t="s">
        <v>9</v>
      </c>
      <c r="R66" s="5" t="s">
        <v>71</v>
      </c>
      <c r="S66" s="6">
        <v>42403</v>
      </c>
      <c r="T66" s="3" t="s">
        <v>26</v>
      </c>
      <c r="U66" s="2" t="s">
        <v>158</v>
      </c>
      <c r="V66" s="2" t="s">
        <v>9</v>
      </c>
      <c r="W66" s="2" t="s">
        <v>9</v>
      </c>
      <c r="X66" s="2" t="s">
        <v>9</v>
      </c>
      <c r="Y66" s="2" t="s">
        <v>9</v>
      </c>
      <c r="Z66" s="2" t="s">
        <v>9</v>
      </c>
      <c r="AA66" s="49" t="s">
        <v>492</v>
      </c>
    </row>
    <row r="67" spans="1:27" x14ac:dyDescent="0.25">
      <c r="A67" s="77" t="s">
        <v>533</v>
      </c>
      <c r="B67" s="77" t="s">
        <v>534</v>
      </c>
      <c r="C67" s="2" t="s">
        <v>484</v>
      </c>
      <c r="D67" s="79" t="s">
        <v>26</v>
      </c>
      <c r="E67" s="79" t="s">
        <v>26</v>
      </c>
      <c r="F67" s="79" t="s">
        <v>26</v>
      </c>
      <c r="G67" s="79" t="s">
        <v>26</v>
      </c>
      <c r="H67" s="80" t="s">
        <v>26</v>
      </c>
      <c r="I67" s="80" t="s">
        <v>26</v>
      </c>
      <c r="J67" s="80" t="s">
        <v>26</v>
      </c>
      <c r="K67" s="80" t="s">
        <v>26</v>
      </c>
      <c r="L67" s="45" t="s">
        <v>26</v>
      </c>
      <c r="M67" s="45" t="s">
        <v>26</v>
      </c>
      <c r="N67" s="3" t="s">
        <v>26</v>
      </c>
      <c r="O67" s="61" t="s">
        <v>20</v>
      </c>
      <c r="P67" s="58">
        <v>1</v>
      </c>
      <c r="Q67" s="58" t="s">
        <v>9</v>
      </c>
      <c r="R67" s="5" t="s">
        <v>71</v>
      </c>
      <c r="S67" s="6">
        <v>42433</v>
      </c>
      <c r="T67" s="3" t="s">
        <v>26</v>
      </c>
      <c r="U67" s="77" t="s">
        <v>158</v>
      </c>
      <c r="V67" s="58" t="s">
        <v>9</v>
      </c>
      <c r="W67" s="58" t="s">
        <v>9</v>
      </c>
      <c r="X67" s="58" t="s">
        <v>9</v>
      </c>
      <c r="Y67" s="58" t="s">
        <v>9</v>
      </c>
      <c r="Z67" s="58" t="s">
        <v>9</v>
      </c>
      <c r="AA67" s="49" t="s">
        <v>492</v>
      </c>
    </row>
    <row r="68" spans="1:27" x14ac:dyDescent="0.25">
      <c r="A68" s="77" t="s">
        <v>495</v>
      </c>
      <c r="B68" s="77" t="s">
        <v>602</v>
      </c>
      <c r="C68" s="2" t="s">
        <v>484</v>
      </c>
      <c r="D68" s="79" t="s">
        <v>26</v>
      </c>
      <c r="E68" s="79" t="s">
        <v>26</v>
      </c>
      <c r="F68" s="79" t="s">
        <v>26</v>
      </c>
      <c r="G68" s="79" t="s">
        <v>26</v>
      </c>
      <c r="H68" s="80" t="s">
        <v>26</v>
      </c>
      <c r="I68" s="80" t="s">
        <v>26</v>
      </c>
      <c r="J68" s="80" t="s">
        <v>26</v>
      </c>
      <c r="K68" s="80" t="s">
        <v>26</v>
      </c>
      <c r="L68" s="47" t="s">
        <v>26</v>
      </c>
      <c r="M68" s="47" t="s">
        <v>26</v>
      </c>
      <c r="N68" s="3" t="s">
        <v>26</v>
      </c>
      <c r="O68" s="61" t="s">
        <v>20</v>
      </c>
      <c r="P68" s="58">
        <v>1</v>
      </c>
      <c r="Q68" s="89" t="s">
        <v>9</v>
      </c>
      <c r="R68" s="5" t="s">
        <v>71</v>
      </c>
      <c r="S68" s="6">
        <v>42467</v>
      </c>
      <c r="T68" s="3" t="s">
        <v>26</v>
      </c>
      <c r="U68" s="2" t="s">
        <v>158</v>
      </c>
      <c r="V68" s="2" t="s">
        <v>9</v>
      </c>
      <c r="W68" s="2" t="s">
        <v>9</v>
      </c>
      <c r="X68" s="2" t="s">
        <v>9</v>
      </c>
      <c r="Y68" s="2" t="s">
        <v>9</v>
      </c>
      <c r="Z68" s="2" t="s">
        <v>9</v>
      </c>
      <c r="AA68" s="49" t="s">
        <v>492</v>
      </c>
    </row>
    <row r="69" spans="1:27" x14ac:dyDescent="0.25">
      <c r="A69" s="48" t="s">
        <v>638</v>
      </c>
      <c r="B69" s="31" t="s">
        <v>639</v>
      </c>
      <c r="C69" s="2" t="s">
        <v>484</v>
      </c>
      <c r="D69" s="79" t="s">
        <v>26</v>
      </c>
      <c r="E69" s="79" t="s">
        <v>26</v>
      </c>
      <c r="F69" s="79" t="s">
        <v>26</v>
      </c>
      <c r="G69" s="79" t="s">
        <v>26</v>
      </c>
      <c r="H69" s="80" t="s">
        <v>26</v>
      </c>
      <c r="I69" s="80" t="s">
        <v>26</v>
      </c>
      <c r="J69" s="80" t="s">
        <v>26</v>
      </c>
      <c r="K69" s="80" t="s">
        <v>26</v>
      </c>
      <c r="L69" s="47" t="s">
        <v>26</v>
      </c>
      <c r="M69" s="47" t="s">
        <v>26</v>
      </c>
      <c r="N69" s="3" t="s">
        <v>26</v>
      </c>
      <c r="O69" s="61" t="s">
        <v>20</v>
      </c>
      <c r="P69" s="58">
        <v>1</v>
      </c>
      <c r="Q69" s="58" t="s">
        <v>9</v>
      </c>
      <c r="R69" s="5" t="s">
        <v>71</v>
      </c>
      <c r="S69" s="6">
        <v>42506</v>
      </c>
      <c r="T69" s="3" t="s">
        <v>26</v>
      </c>
      <c r="U69" s="2" t="s">
        <v>158</v>
      </c>
      <c r="V69" s="2" t="s">
        <v>9</v>
      </c>
      <c r="W69" s="2" t="s">
        <v>9</v>
      </c>
      <c r="X69" s="2" t="s">
        <v>9</v>
      </c>
      <c r="Y69" s="2" t="s">
        <v>9</v>
      </c>
      <c r="Z69" s="2" t="s">
        <v>9</v>
      </c>
      <c r="AA69" s="49" t="s">
        <v>492</v>
      </c>
    </row>
    <row r="70" spans="1:27" x14ac:dyDescent="0.25">
      <c r="A70" s="31" t="s">
        <v>681</v>
      </c>
      <c r="B70" s="77" t="s">
        <v>684</v>
      </c>
      <c r="C70" s="40" t="s">
        <v>333</v>
      </c>
      <c r="D70" s="79" t="s">
        <v>26</v>
      </c>
      <c r="E70" s="79" t="s">
        <v>26</v>
      </c>
      <c r="F70" s="79" t="s">
        <v>26</v>
      </c>
      <c r="G70" s="79" t="s">
        <v>26</v>
      </c>
      <c r="H70" s="80" t="s">
        <v>26</v>
      </c>
      <c r="I70" s="80" t="s">
        <v>26</v>
      </c>
      <c r="J70" s="80" t="s">
        <v>26</v>
      </c>
      <c r="K70" s="80" t="s">
        <v>26</v>
      </c>
      <c r="L70" s="47" t="s">
        <v>26</v>
      </c>
      <c r="M70" s="47" t="s">
        <v>26</v>
      </c>
      <c r="N70" s="3" t="s">
        <v>26</v>
      </c>
      <c r="O70" s="61" t="s">
        <v>20</v>
      </c>
      <c r="P70" s="58">
        <v>1</v>
      </c>
      <c r="Q70" s="89" t="s">
        <v>9</v>
      </c>
      <c r="R70" s="5" t="s">
        <v>71</v>
      </c>
      <c r="S70" s="6">
        <v>42541</v>
      </c>
      <c r="T70" s="3" t="s">
        <v>26</v>
      </c>
      <c r="U70" s="2" t="s">
        <v>158</v>
      </c>
      <c r="V70" s="2" t="s">
        <v>9</v>
      </c>
      <c r="W70" s="2" t="s">
        <v>9</v>
      </c>
      <c r="X70" s="2" t="s">
        <v>9</v>
      </c>
      <c r="Y70" s="2" t="s">
        <v>9</v>
      </c>
      <c r="Z70" s="2" t="s">
        <v>9</v>
      </c>
      <c r="AA70" s="49" t="s">
        <v>492</v>
      </c>
    </row>
    <row r="71" spans="1:27" x14ac:dyDescent="0.25">
      <c r="A71" s="31" t="s">
        <v>707</v>
      </c>
      <c r="B71" s="77" t="s">
        <v>718</v>
      </c>
      <c r="C71" s="40" t="s">
        <v>484</v>
      </c>
      <c r="D71" s="79" t="s">
        <v>26</v>
      </c>
      <c r="E71" s="59" t="s">
        <v>26</v>
      </c>
      <c r="F71" s="79" t="s">
        <v>26</v>
      </c>
      <c r="G71" s="79" t="s">
        <v>26</v>
      </c>
      <c r="H71" s="80" t="s">
        <v>26</v>
      </c>
      <c r="I71" s="80" t="s">
        <v>26</v>
      </c>
      <c r="J71" s="80" t="s">
        <v>26</v>
      </c>
      <c r="K71" s="80" t="s">
        <v>26</v>
      </c>
      <c r="L71" s="47" t="s">
        <v>26</v>
      </c>
      <c r="M71" s="47" t="s">
        <v>26</v>
      </c>
      <c r="N71" s="3" t="s">
        <v>26</v>
      </c>
      <c r="O71" s="61" t="s">
        <v>20</v>
      </c>
      <c r="P71" s="49">
        <v>1</v>
      </c>
      <c r="Q71" s="43" t="s">
        <v>9</v>
      </c>
      <c r="R71" s="61" t="s">
        <v>105</v>
      </c>
      <c r="S71" s="6">
        <v>42559</v>
      </c>
      <c r="T71" s="3" t="s">
        <v>26</v>
      </c>
      <c r="U71" s="2" t="s">
        <v>158</v>
      </c>
      <c r="V71" s="2" t="s">
        <v>9</v>
      </c>
      <c r="W71" s="2" t="s">
        <v>9</v>
      </c>
      <c r="X71" s="2" t="s">
        <v>9</v>
      </c>
      <c r="Y71" s="2" t="s">
        <v>9</v>
      </c>
      <c r="Z71" s="2" t="s">
        <v>9</v>
      </c>
      <c r="AA71" s="49" t="s">
        <v>492</v>
      </c>
    </row>
    <row r="72" spans="1:27" x14ac:dyDescent="0.25">
      <c r="A72" s="31" t="s">
        <v>725</v>
      </c>
      <c r="B72" s="77" t="s">
        <v>726</v>
      </c>
      <c r="C72" s="40" t="s">
        <v>333</v>
      </c>
      <c r="D72" s="79" t="s">
        <v>26</v>
      </c>
      <c r="E72" s="59" t="s">
        <v>26</v>
      </c>
      <c r="F72" s="59" t="s">
        <v>26</v>
      </c>
      <c r="G72" s="59" t="s">
        <v>26</v>
      </c>
      <c r="H72" s="80" t="s">
        <v>26</v>
      </c>
      <c r="I72" s="80" t="s">
        <v>26</v>
      </c>
      <c r="J72" s="80" t="s">
        <v>26</v>
      </c>
      <c r="K72" s="80" t="s">
        <v>26</v>
      </c>
      <c r="L72" s="47" t="s">
        <v>26</v>
      </c>
      <c r="M72" s="47" t="s">
        <v>26</v>
      </c>
      <c r="N72" s="3" t="s">
        <v>26</v>
      </c>
      <c r="O72" s="61" t="s">
        <v>20</v>
      </c>
      <c r="P72" s="49">
        <v>1</v>
      </c>
      <c r="Q72" s="43" t="s">
        <v>9</v>
      </c>
      <c r="R72" s="61" t="s">
        <v>105</v>
      </c>
      <c r="S72" s="6">
        <v>42562</v>
      </c>
      <c r="T72" s="3" t="s">
        <v>26</v>
      </c>
      <c r="U72" s="58" t="s">
        <v>158</v>
      </c>
      <c r="V72" s="58" t="s">
        <v>9</v>
      </c>
      <c r="W72" s="58" t="s">
        <v>9</v>
      </c>
      <c r="X72" s="58" t="s">
        <v>9</v>
      </c>
      <c r="Y72" s="58" t="s">
        <v>9</v>
      </c>
      <c r="Z72" s="58" t="s">
        <v>9</v>
      </c>
      <c r="AA72" s="49" t="s">
        <v>492</v>
      </c>
    </row>
    <row r="73" spans="1:27" x14ac:dyDescent="0.25">
      <c r="A73" s="31" t="s">
        <v>753</v>
      </c>
      <c r="B73" s="31" t="s">
        <v>801</v>
      </c>
      <c r="C73" s="40" t="s">
        <v>484</v>
      </c>
      <c r="D73" s="3" t="s">
        <v>26</v>
      </c>
      <c r="E73" s="3" t="s">
        <v>26</v>
      </c>
      <c r="F73" s="3" t="s">
        <v>26</v>
      </c>
      <c r="G73" s="3" t="s">
        <v>26</v>
      </c>
      <c r="H73" s="21" t="s">
        <v>26</v>
      </c>
      <c r="I73" s="21" t="s">
        <v>26</v>
      </c>
      <c r="J73" s="21" t="s">
        <v>26</v>
      </c>
      <c r="K73" s="21" t="s">
        <v>26</v>
      </c>
      <c r="L73" s="47" t="s">
        <v>26</v>
      </c>
      <c r="M73" s="47" t="s">
        <v>26</v>
      </c>
      <c r="N73" s="3" t="s">
        <v>26</v>
      </c>
      <c r="O73" s="5" t="s">
        <v>20</v>
      </c>
      <c r="P73" s="40">
        <v>1</v>
      </c>
      <c r="Q73" s="87" t="s">
        <v>9</v>
      </c>
      <c r="R73" s="5" t="s">
        <v>105</v>
      </c>
      <c r="S73" s="90">
        <v>42594</v>
      </c>
      <c r="T73" s="99" t="s">
        <v>26</v>
      </c>
      <c r="U73" s="2" t="s">
        <v>158</v>
      </c>
      <c r="V73" s="2" t="s">
        <v>9</v>
      </c>
      <c r="W73" s="2" t="s">
        <v>9</v>
      </c>
      <c r="X73" s="2" t="s">
        <v>9</v>
      </c>
      <c r="Y73" s="2" t="s">
        <v>9</v>
      </c>
      <c r="Z73" s="2" t="s">
        <v>9</v>
      </c>
      <c r="AA73" s="31" t="s">
        <v>492</v>
      </c>
    </row>
    <row r="74" spans="1:27" x14ac:dyDescent="0.25">
      <c r="A74" s="31" t="s">
        <v>760</v>
      </c>
      <c r="B74" s="31" t="s">
        <v>806</v>
      </c>
      <c r="C74" s="40" t="s">
        <v>484</v>
      </c>
      <c r="D74" s="79" t="s">
        <v>26</v>
      </c>
      <c r="E74" s="59" t="s">
        <v>26</v>
      </c>
      <c r="F74" s="59" t="s">
        <v>26</v>
      </c>
      <c r="G74" s="59" t="s">
        <v>26</v>
      </c>
      <c r="H74" s="80" t="s">
        <v>26</v>
      </c>
      <c r="I74" s="80" t="s">
        <v>26</v>
      </c>
      <c r="J74" s="80" t="s">
        <v>26</v>
      </c>
      <c r="K74" s="80" t="s">
        <v>26</v>
      </c>
      <c r="L74" s="47" t="s">
        <v>26</v>
      </c>
      <c r="M74" s="47" t="s">
        <v>26</v>
      </c>
      <c r="N74" s="3" t="s">
        <v>26</v>
      </c>
      <c r="O74" s="61" t="s">
        <v>20</v>
      </c>
      <c r="P74" s="49">
        <v>1</v>
      </c>
      <c r="Q74" s="43" t="s">
        <v>9</v>
      </c>
      <c r="R74" s="61" t="s">
        <v>105</v>
      </c>
      <c r="S74" s="90">
        <v>42598</v>
      </c>
      <c r="T74" s="94" t="s">
        <v>26</v>
      </c>
      <c r="U74" s="2" t="s">
        <v>158</v>
      </c>
      <c r="V74" s="2" t="s">
        <v>9</v>
      </c>
      <c r="W74" s="2" t="s">
        <v>9</v>
      </c>
      <c r="X74" s="2" t="s">
        <v>9</v>
      </c>
      <c r="Y74" s="2" t="s">
        <v>9</v>
      </c>
      <c r="Z74" s="2" t="s">
        <v>9</v>
      </c>
      <c r="AA74" s="31" t="s">
        <v>492</v>
      </c>
    </row>
    <row r="75" spans="1:27" x14ac:dyDescent="0.25">
      <c r="A75" s="31" t="s">
        <v>348</v>
      </c>
      <c r="B75" s="31" t="s">
        <v>853</v>
      </c>
      <c r="C75" s="40" t="s">
        <v>484</v>
      </c>
      <c r="D75" s="79" t="s">
        <v>26</v>
      </c>
      <c r="E75" s="59" t="s">
        <v>26</v>
      </c>
      <c r="F75" s="59" t="s">
        <v>26</v>
      </c>
      <c r="G75" s="59" t="s">
        <v>26</v>
      </c>
      <c r="H75" s="80" t="s">
        <v>26</v>
      </c>
      <c r="I75" s="80" t="s">
        <v>26</v>
      </c>
      <c r="J75" s="80" t="s">
        <v>26</v>
      </c>
      <c r="K75" s="80" t="s">
        <v>26</v>
      </c>
      <c r="L75" s="47" t="s">
        <v>26</v>
      </c>
      <c r="M75" s="47" t="s">
        <v>26</v>
      </c>
      <c r="N75" s="3" t="s">
        <v>26</v>
      </c>
      <c r="O75" s="61" t="s">
        <v>20</v>
      </c>
      <c r="P75" s="49">
        <v>1</v>
      </c>
      <c r="Q75" s="43" t="s">
        <v>9</v>
      </c>
      <c r="R75" s="61" t="s">
        <v>105</v>
      </c>
      <c r="S75" s="90">
        <v>42614</v>
      </c>
      <c r="T75" s="94" t="s">
        <v>26</v>
      </c>
      <c r="U75" s="2" t="s">
        <v>158</v>
      </c>
      <c r="V75" s="2" t="s">
        <v>9</v>
      </c>
      <c r="W75" s="2" t="s">
        <v>9</v>
      </c>
      <c r="X75" s="2" t="s">
        <v>9</v>
      </c>
      <c r="Y75" s="2" t="s">
        <v>9</v>
      </c>
      <c r="Z75" s="2" t="s">
        <v>9</v>
      </c>
      <c r="AA75" s="31" t="s">
        <v>492</v>
      </c>
    </row>
    <row r="76" spans="1:27" x14ac:dyDescent="0.25">
      <c r="A76" s="31" t="s">
        <v>348</v>
      </c>
      <c r="B76" s="31" t="s">
        <v>854</v>
      </c>
      <c r="C76" s="40" t="s">
        <v>484</v>
      </c>
      <c r="D76" s="79" t="s">
        <v>26</v>
      </c>
      <c r="E76" s="59" t="s">
        <v>26</v>
      </c>
      <c r="F76" s="59" t="s">
        <v>26</v>
      </c>
      <c r="G76" s="59" t="s">
        <v>26</v>
      </c>
      <c r="H76" s="80" t="s">
        <v>26</v>
      </c>
      <c r="I76" s="80" t="s">
        <v>26</v>
      </c>
      <c r="J76" s="80" t="s">
        <v>26</v>
      </c>
      <c r="K76" s="80" t="s">
        <v>26</v>
      </c>
      <c r="L76" s="47" t="s">
        <v>26</v>
      </c>
      <c r="M76" s="47" t="s">
        <v>26</v>
      </c>
      <c r="N76" s="3" t="s">
        <v>26</v>
      </c>
      <c r="O76" s="61" t="s">
        <v>20</v>
      </c>
      <c r="P76" s="49">
        <v>1</v>
      </c>
      <c r="Q76" s="43" t="s">
        <v>9</v>
      </c>
      <c r="R76" s="61" t="s">
        <v>105</v>
      </c>
      <c r="S76" s="90">
        <v>42614</v>
      </c>
      <c r="T76" s="94" t="s">
        <v>26</v>
      </c>
      <c r="U76" s="2" t="s">
        <v>158</v>
      </c>
      <c r="V76" s="2" t="s">
        <v>9</v>
      </c>
      <c r="W76" s="2" t="s">
        <v>9</v>
      </c>
      <c r="X76" s="2" t="s">
        <v>9</v>
      </c>
      <c r="Y76" s="2" t="s">
        <v>9</v>
      </c>
      <c r="Z76" s="2" t="s">
        <v>9</v>
      </c>
      <c r="AA76" s="31" t="s">
        <v>492</v>
      </c>
    </row>
    <row r="77" spans="1:27" x14ac:dyDescent="0.25">
      <c r="A77" s="31" t="s">
        <v>753</v>
      </c>
      <c r="B77" s="31" t="s">
        <v>857</v>
      </c>
      <c r="C77" s="40" t="s">
        <v>484</v>
      </c>
      <c r="D77" s="79" t="s">
        <v>26</v>
      </c>
      <c r="E77" s="59" t="s">
        <v>26</v>
      </c>
      <c r="F77" s="59" t="s">
        <v>26</v>
      </c>
      <c r="G77" s="59" t="s">
        <v>26</v>
      </c>
      <c r="H77" s="80" t="s">
        <v>26</v>
      </c>
      <c r="I77" s="80" t="s">
        <v>26</v>
      </c>
      <c r="J77" s="80" t="s">
        <v>26</v>
      </c>
      <c r="K77" s="80" t="s">
        <v>26</v>
      </c>
      <c r="L77" s="47" t="s">
        <v>26</v>
      </c>
      <c r="M77" s="47" t="s">
        <v>26</v>
      </c>
      <c r="N77" s="3" t="s">
        <v>26</v>
      </c>
      <c r="O77" s="61" t="s">
        <v>20</v>
      </c>
      <c r="P77" s="49">
        <v>1</v>
      </c>
      <c r="Q77" s="43" t="s">
        <v>9</v>
      </c>
      <c r="R77" s="5" t="s">
        <v>105</v>
      </c>
      <c r="S77" s="90">
        <v>42614</v>
      </c>
      <c r="T77" s="94" t="s">
        <v>26</v>
      </c>
      <c r="U77" s="2" t="s">
        <v>158</v>
      </c>
      <c r="V77" s="2" t="s">
        <v>9</v>
      </c>
      <c r="W77" s="2" t="s">
        <v>9</v>
      </c>
      <c r="X77" s="2" t="s">
        <v>9</v>
      </c>
      <c r="Y77" s="2" t="s">
        <v>9</v>
      </c>
      <c r="Z77" s="2" t="s">
        <v>9</v>
      </c>
      <c r="AA77" s="31" t="s">
        <v>492</v>
      </c>
    </row>
    <row r="78" spans="1:27" x14ac:dyDescent="0.25">
      <c r="A78" s="48" t="s">
        <v>353</v>
      </c>
      <c r="B78" s="77" t="s">
        <v>919</v>
      </c>
      <c r="C78" s="2" t="s">
        <v>484</v>
      </c>
      <c r="D78" s="79" t="s">
        <v>26</v>
      </c>
      <c r="E78" s="59" t="s">
        <v>26</v>
      </c>
      <c r="F78" s="59" t="s">
        <v>26</v>
      </c>
      <c r="G78" s="59" t="s">
        <v>26</v>
      </c>
      <c r="H78" s="80" t="s">
        <v>26</v>
      </c>
      <c r="I78" s="80" t="s">
        <v>26</v>
      </c>
      <c r="J78" s="80" t="s">
        <v>26</v>
      </c>
      <c r="K78" s="80" t="s">
        <v>26</v>
      </c>
      <c r="L78" s="47" t="s">
        <v>26</v>
      </c>
      <c r="M78" s="47" t="s">
        <v>26</v>
      </c>
      <c r="N78" s="3" t="s">
        <v>26</v>
      </c>
      <c r="O78" s="61" t="s">
        <v>20</v>
      </c>
      <c r="P78" s="49">
        <v>1</v>
      </c>
      <c r="Q78" s="43" t="s">
        <v>9</v>
      </c>
      <c r="R78" s="5" t="s">
        <v>105</v>
      </c>
      <c r="S78" s="90"/>
      <c r="T78" s="94"/>
      <c r="U78" s="2" t="s">
        <v>158</v>
      </c>
      <c r="V78" s="2" t="s">
        <v>9</v>
      </c>
      <c r="W78" s="2" t="s">
        <v>9</v>
      </c>
      <c r="X78" s="2" t="s">
        <v>9</v>
      </c>
      <c r="Y78" s="2" t="s">
        <v>9</v>
      </c>
      <c r="Z78" s="2" t="s">
        <v>9</v>
      </c>
      <c r="AA78" s="31" t="s">
        <v>492</v>
      </c>
    </row>
    <row r="79" spans="1:27" ht="30" x14ac:dyDescent="0.25">
      <c r="A79" s="31" t="s">
        <v>553</v>
      </c>
      <c r="B79" s="77" t="s">
        <v>554</v>
      </c>
      <c r="C79" s="2" t="s">
        <v>327</v>
      </c>
      <c r="D79" s="77">
        <v>0</v>
      </c>
      <c r="E79" s="58">
        <v>0</v>
      </c>
      <c r="F79" s="58">
        <v>0</v>
      </c>
      <c r="G79" s="58">
        <v>0</v>
      </c>
      <c r="H79" s="60">
        <v>379.24</v>
      </c>
      <c r="I79" s="60">
        <v>379.24</v>
      </c>
      <c r="J79" s="60">
        <v>447.5</v>
      </c>
      <c r="K79" s="60">
        <v>447.5</v>
      </c>
      <c r="L79" s="14">
        <f>J79*131.48</f>
        <v>58837.299999999996</v>
      </c>
      <c r="M79" s="14">
        <f>K79*131.48</f>
        <v>58837.299999999996</v>
      </c>
      <c r="N79" s="12">
        <f>L79-M79</f>
        <v>0</v>
      </c>
      <c r="O79" s="61" t="s">
        <v>21</v>
      </c>
      <c r="P79" s="58">
        <v>1</v>
      </c>
      <c r="Q79" s="61" t="s">
        <v>526</v>
      </c>
      <c r="R79" s="61" t="s">
        <v>559</v>
      </c>
      <c r="S79" s="3" t="s">
        <v>26</v>
      </c>
      <c r="T79" s="6">
        <v>42443</v>
      </c>
      <c r="U79" s="2" t="s">
        <v>154</v>
      </c>
      <c r="V79" s="2" t="s">
        <v>9</v>
      </c>
      <c r="W79" s="2" t="s">
        <v>9</v>
      </c>
      <c r="X79" s="2" t="s">
        <v>9</v>
      </c>
      <c r="Y79" s="2" t="s">
        <v>9</v>
      </c>
      <c r="Z79" s="2" t="s">
        <v>9</v>
      </c>
      <c r="AA79" s="28" t="s">
        <v>560</v>
      </c>
    </row>
    <row r="80" spans="1:27" x14ac:dyDescent="0.25">
      <c r="A80" s="77" t="s">
        <v>479</v>
      </c>
      <c r="B80" s="77" t="s">
        <v>480</v>
      </c>
      <c r="C80" s="2" t="s">
        <v>327</v>
      </c>
      <c r="D80" s="77">
        <v>0</v>
      </c>
      <c r="E80" s="58">
        <v>0</v>
      </c>
      <c r="F80" s="58">
        <v>0</v>
      </c>
      <c r="G80" s="58">
        <v>0</v>
      </c>
      <c r="H80" s="60">
        <v>374</v>
      </c>
      <c r="I80" s="60">
        <v>374</v>
      </c>
      <c r="J80" s="60">
        <v>441.32</v>
      </c>
      <c r="K80" s="60">
        <v>441.32</v>
      </c>
      <c r="L80" s="14">
        <f>J80*131.48</f>
        <v>58024.753599999996</v>
      </c>
      <c r="M80" s="14">
        <f>K80*131.48</f>
        <v>58024.753599999996</v>
      </c>
      <c r="N80" s="12">
        <f>L80-M80</f>
        <v>0</v>
      </c>
      <c r="O80" s="61" t="s">
        <v>20</v>
      </c>
      <c r="P80" s="58">
        <v>1</v>
      </c>
      <c r="Q80" s="58" t="s">
        <v>9</v>
      </c>
      <c r="R80" s="5" t="s">
        <v>105</v>
      </c>
      <c r="S80" s="6">
        <v>42396</v>
      </c>
      <c r="T80" s="6" t="s">
        <v>26</v>
      </c>
      <c r="U80" s="2" t="s">
        <v>154</v>
      </c>
      <c r="V80" s="2" t="s">
        <v>9</v>
      </c>
      <c r="W80" s="2" t="s">
        <v>9</v>
      </c>
      <c r="X80" s="2" t="s">
        <v>9</v>
      </c>
      <c r="Y80" s="2" t="s">
        <v>9</v>
      </c>
      <c r="Z80" s="2"/>
      <c r="AA80" s="31" t="s">
        <v>488</v>
      </c>
    </row>
    <row r="81" spans="1:27" x14ac:dyDescent="0.25">
      <c r="A81" s="31" t="s">
        <v>681</v>
      </c>
      <c r="B81" s="77" t="s">
        <v>682</v>
      </c>
      <c r="C81" s="2" t="s">
        <v>327</v>
      </c>
      <c r="D81" s="31">
        <v>0</v>
      </c>
      <c r="E81" s="58">
        <v>0</v>
      </c>
      <c r="F81" s="31">
        <v>0</v>
      </c>
      <c r="G81" s="31">
        <v>0</v>
      </c>
      <c r="H81" s="60">
        <v>266</v>
      </c>
      <c r="I81" s="60">
        <v>266</v>
      </c>
      <c r="J81" s="60">
        <v>313.88</v>
      </c>
      <c r="K81" s="60">
        <v>313.88</v>
      </c>
      <c r="L81" s="14">
        <f>J81*138.99</f>
        <v>43626.181199999999</v>
      </c>
      <c r="M81" s="14">
        <f>K81*138.99</f>
        <v>43626.181199999999</v>
      </c>
      <c r="N81" s="12">
        <f>L81-M81</f>
        <v>0</v>
      </c>
      <c r="O81" s="61" t="s">
        <v>20</v>
      </c>
      <c r="P81" s="58">
        <v>1</v>
      </c>
      <c r="Q81" s="61" t="s">
        <v>9</v>
      </c>
      <c r="R81" s="61" t="s">
        <v>105</v>
      </c>
      <c r="S81" s="6">
        <v>42537</v>
      </c>
      <c r="T81" s="3" t="s">
        <v>26</v>
      </c>
      <c r="U81" s="2" t="s">
        <v>154</v>
      </c>
      <c r="V81" s="2" t="s">
        <v>9</v>
      </c>
      <c r="W81" s="2" t="s">
        <v>9</v>
      </c>
      <c r="X81" s="2" t="s">
        <v>9</v>
      </c>
      <c r="Y81" s="2" t="s">
        <v>9</v>
      </c>
      <c r="Z81" s="2" t="s">
        <v>9</v>
      </c>
      <c r="AA81" s="49" t="s">
        <v>683</v>
      </c>
    </row>
    <row r="82" spans="1:27" x14ac:dyDescent="0.25">
      <c r="A82" s="31" t="s">
        <v>871</v>
      </c>
      <c r="B82" s="48"/>
      <c r="C82" s="40" t="s">
        <v>827</v>
      </c>
      <c r="D82" s="77">
        <v>0</v>
      </c>
      <c r="E82">
        <v>0</v>
      </c>
      <c r="F82">
        <v>0</v>
      </c>
      <c r="G82">
        <v>0</v>
      </c>
      <c r="H82" s="39">
        <v>480</v>
      </c>
      <c r="I82" s="39">
        <v>480</v>
      </c>
      <c r="J82" s="39">
        <v>561</v>
      </c>
      <c r="K82" s="39">
        <v>561</v>
      </c>
      <c r="L82" s="46">
        <f>J82*198</f>
        <v>111078</v>
      </c>
      <c r="M82" s="46">
        <f>K82*198</f>
        <v>111078</v>
      </c>
      <c r="N82" s="12">
        <f>L82-M82</f>
        <v>0</v>
      </c>
      <c r="O82" s="7" t="s">
        <v>21</v>
      </c>
      <c r="P82" s="49">
        <v>1</v>
      </c>
      <c r="Q82" s="43" t="s">
        <v>284</v>
      </c>
      <c r="R82" s="5" t="s">
        <v>872</v>
      </c>
      <c r="S82" s="91">
        <v>42647</v>
      </c>
      <c r="T82" s="101" t="s">
        <v>26</v>
      </c>
      <c r="U82" s="40" t="s">
        <v>154</v>
      </c>
      <c r="V82" s="2" t="s">
        <v>9</v>
      </c>
      <c r="W82" s="2" t="s">
        <v>9</v>
      </c>
      <c r="X82" s="2" t="s">
        <v>9</v>
      </c>
      <c r="Y82" s="2" t="s">
        <v>9</v>
      </c>
      <c r="Z82" s="2" t="s">
        <v>9</v>
      </c>
      <c r="AA82" s="49" t="s">
        <v>873</v>
      </c>
    </row>
    <row r="83" spans="1:27" x14ac:dyDescent="0.25">
      <c r="A83" s="77" t="s">
        <v>45</v>
      </c>
      <c r="B83" s="77" t="s">
        <v>483</v>
      </c>
      <c r="C83" s="2" t="s">
        <v>484</v>
      </c>
      <c r="D83" s="79" t="s">
        <v>26</v>
      </c>
      <c r="E83" s="59" t="s">
        <v>26</v>
      </c>
      <c r="F83" s="59" t="s">
        <v>26</v>
      </c>
      <c r="G83" s="59" t="s">
        <v>26</v>
      </c>
      <c r="H83" s="80" t="s">
        <v>26</v>
      </c>
      <c r="I83" s="80" t="s">
        <v>26</v>
      </c>
      <c r="J83" s="80" t="s">
        <v>26</v>
      </c>
      <c r="K83" s="80" t="s">
        <v>26</v>
      </c>
      <c r="L83" s="3" t="s">
        <v>26</v>
      </c>
      <c r="M83" s="3" t="s">
        <v>26</v>
      </c>
      <c r="N83" s="3" t="s">
        <v>26</v>
      </c>
      <c r="O83" s="61" t="s">
        <v>21</v>
      </c>
      <c r="P83" s="58">
        <v>1</v>
      </c>
      <c r="Q83" s="58" t="s">
        <v>9</v>
      </c>
      <c r="R83" s="61" t="s">
        <v>485</v>
      </c>
      <c r="S83" s="62" t="s">
        <v>26</v>
      </c>
      <c r="T83" s="62">
        <v>42396</v>
      </c>
      <c r="U83" s="2" t="s">
        <v>158</v>
      </c>
      <c r="V83" s="2" t="s">
        <v>9</v>
      </c>
      <c r="W83" s="2" t="s">
        <v>9</v>
      </c>
      <c r="X83" s="2" t="s">
        <v>9</v>
      </c>
      <c r="Y83" s="2" t="s">
        <v>9</v>
      </c>
      <c r="Z83" s="2" t="s">
        <v>9</v>
      </c>
      <c r="AA83" s="42" t="s">
        <v>486</v>
      </c>
    </row>
    <row r="84" spans="1:27" x14ac:dyDescent="0.25">
      <c r="A84" s="77" t="s">
        <v>394</v>
      </c>
      <c r="B84" s="77" t="s">
        <v>487</v>
      </c>
      <c r="C84" s="2" t="s">
        <v>484</v>
      </c>
      <c r="D84" s="79" t="s">
        <v>26</v>
      </c>
      <c r="E84" s="59" t="s">
        <v>26</v>
      </c>
      <c r="F84" s="59" t="s">
        <v>26</v>
      </c>
      <c r="G84" s="59" t="s">
        <v>26</v>
      </c>
      <c r="H84" s="80" t="s">
        <v>26</v>
      </c>
      <c r="I84" s="80" t="s">
        <v>26</v>
      </c>
      <c r="J84" s="80" t="s">
        <v>26</v>
      </c>
      <c r="K84" s="80" t="s">
        <v>26</v>
      </c>
      <c r="L84" s="3" t="s">
        <v>26</v>
      </c>
      <c r="M84" s="3" t="s">
        <v>26</v>
      </c>
      <c r="N84" s="3" t="s">
        <v>26</v>
      </c>
      <c r="O84" s="61" t="s">
        <v>21</v>
      </c>
      <c r="P84" s="58">
        <v>1</v>
      </c>
      <c r="Q84" s="58" t="s">
        <v>9</v>
      </c>
      <c r="R84" s="61" t="s">
        <v>485</v>
      </c>
      <c r="S84" s="62" t="s">
        <v>26</v>
      </c>
      <c r="T84" s="62">
        <v>42396</v>
      </c>
      <c r="U84" s="58" t="s">
        <v>158</v>
      </c>
      <c r="V84" s="58" t="s">
        <v>9</v>
      </c>
      <c r="W84" s="58" t="s">
        <v>9</v>
      </c>
      <c r="X84" s="58" t="s">
        <v>9</v>
      </c>
      <c r="Y84" s="58" t="s">
        <v>9</v>
      </c>
      <c r="Z84" s="58" t="s">
        <v>9</v>
      </c>
      <c r="AA84" s="49" t="s">
        <v>486</v>
      </c>
    </row>
    <row r="85" spans="1:27" x14ac:dyDescent="0.25">
      <c r="A85" s="31" t="s">
        <v>358</v>
      </c>
      <c r="B85" s="77" t="s">
        <v>529</v>
      </c>
      <c r="C85" s="2" t="s">
        <v>327</v>
      </c>
      <c r="D85" s="77">
        <v>0</v>
      </c>
      <c r="E85" s="58">
        <v>0</v>
      </c>
      <c r="F85" s="58">
        <v>0</v>
      </c>
      <c r="G85" s="58">
        <v>0</v>
      </c>
      <c r="H85" s="60">
        <v>198.3</v>
      </c>
      <c r="I85" s="60">
        <v>198.3</v>
      </c>
      <c r="J85" s="60">
        <v>233.99</v>
      </c>
      <c r="K85" s="60">
        <v>233.99</v>
      </c>
      <c r="L85" s="46">
        <f>J85*131.48</f>
        <v>30765.0052</v>
      </c>
      <c r="M85" s="46">
        <f>K85*131.48</f>
        <v>30765.0052</v>
      </c>
      <c r="N85" s="12">
        <f t="shared" ref="N85:N116" si="13">L85-M85</f>
        <v>0</v>
      </c>
      <c r="O85" s="61" t="s">
        <v>20</v>
      </c>
      <c r="P85" s="58">
        <v>1</v>
      </c>
      <c r="Q85" s="58" t="s">
        <v>9</v>
      </c>
      <c r="R85" s="61" t="s">
        <v>105</v>
      </c>
      <c r="S85" s="62">
        <v>42440</v>
      </c>
      <c r="T85" s="59" t="s">
        <v>26</v>
      </c>
      <c r="U85" s="2" t="s">
        <v>154</v>
      </c>
      <c r="V85" s="2" t="s">
        <v>9</v>
      </c>
      <c r="W85" s="2" t="s">
        <v>9</v>
      </c>
      <c r="X85" s="2" t="s">
        <v>9</v>
      </c>
      <c r="Y85" s="2" t="s">
        <v>9</v>
      </c>
      <c r="Z85" s="2" t="s">
        <v>9</v>
      </c>
      <c r="AA85" s="88" t="s">
        <v>555</v>
      </c>
    </row>
    <row r="86" spans="1:27" x14ac:dyDescent="0.25">
      <c r="A86" s="31" t="s">
        <v>396</v>
      </c>
      <c r="B86" s="31" t="s">
        <v>855</v>
      </c>
      <c r="C86" s="2" t="s">
        <v>327</v>
      </c>
      <c r="D86" s="31">
        <v>0</v>
      </c>
      <c r="E86" s="49">
        <v>0</v>
      </c>
      <c r="F86" s="49">
        <v>0</v>
      </c>
      <c r="G86" s="49">
        <v>0</v>
      </c>
      <c r="H86" s="39">
        <v>38</v>
      </c>
      <c r="I86" s="39">
        <v>38</v>
      </c>
      <c r="J86" s="39">
        <v>44.84</v>
      </c>
      <c r="K86" s="39">
        <v>44.84</v>
      </c>
      <c r="L86" s="46">
        <f>J86*138.99</f>
        <v>6232.3116000000009</v>
      </c>
      <c r="M86" s="46">
        <f>K86*138.99</f>
        <v>6232.3116000000009</v>
      </c>
      <c r="N86" s="12">
        <f t="shared" si="13"/>
        <v>0</v>
      </c>
      <c r="O86" s="7" t="s">
        <v>20</v>
      </c>
      <c r="P86" s="49">
        <v>1</v>
      </c>
      <c r="Q86" s="43" t="s">
        <v>9</v>
      </c>
      <c r="R86" s="61" t="s">
        <v>105</v>
      </c>
      <c r="S86" s="66">
        <v>42614</v>
      </c>
      <c r="T86" s="67" t="s">
        <v>26</v>
      </c>
      <c r="U86" s="2" t="s">
        <v>154</v>
      </c>
      <c r="V86" s="2" t="s">
        <v>9</v>
      </c>
      <c r="W86" s="2" t="s">
        <v>9</v>
      </c>
      <c r="X86" s="2" t="s">
        <v>9</v>
      </c>
      <c r="Y86" s="2" t="s">
        <v>9</v>
      </c>
      <c r="Z86" s="2" t="s">
        <v>9</v>
      </c>
      <c r="AA86" s="28" t="s">
        <v>856</v>
      </c>
    </row>
    <row r="87" spans="1:27" x14ac:dyDescent="0.25">
      <c r="A87" s="31" t="s">
        <v>933</v>
      </c>
      <c r="B87" t="s">
        <v>934</v>
      </c>
      <c r="C87" s="2" t="s">
        <v>327</v>
      </c>
      <c r="D87">
        <v>0</v>
      </c>
      <c r="E87">
        <v>0</v>
      </c>
      <c r="F87">
        <v>0</v>
      </c>
      <c r="G87">
        <v>0</v>
      </c>
      <c r="H87" s="39">
        <v>28</v>
      </c>
      <c r="I87" s="39">
        <v>28</v>
      </c>
      <c r="J87" s="39">
        <v>33.04</v>
      </c>
      <c r="K87" s="39">
        <v>33.04</v>
      </c>
      <c r="L87" s="46">
        <f>J87*138.99</f>
        <v>4592.2296000000006</v>
      </c>
      <c r="M87" s="46">
        <f>K87*138.99</f>
        <v>4592.2296000000006</v>
      </c>
      <c r="N87" s="84">
        <f t="shared" si="13"/>
        <v>0</v>
      </c>
      <c r="O87" s="7" t="s">
        <v>20</v>
      </c>
      <c r="P87">
        <v>1</v>
      </c>
      <c r="Q87" s="43" t="s">
        <v>9</v>
      </c>
      <c r="R87" s="61" t="s">
        <v>105</v>
      </c>
      <c r="S87" s="73">
        <v>42671</v>
      </c>
      <c r="T87" s="43" t="s">
        <v>26</v>
      </c>
      <c r="U87" s="2" t="s">
        <v>154</v>
      </c>
      <c r="V87" s="2" t="s">
        <v>9</v>
      </c>
      <c r="W87" s="2" t="s">
        <v>9</v>
      </c>
      <c r="X87" s="2" t="s">
        <v>9</v>
      </c>
      <c r="Y87" s="2" t="s">
        <v>9</v>
      </c>
      <c r="Z87" s="2" t="s">
        <v>9</v>
      </c>
      <c r="AA87" s="88" t="s">
        <v>935</v>
      </c>
    </row>
    <row r="88" spans="1:27" x14ac:dyDescent="0.25">
      <c r="A88" s="77" t="s">
        <v>95</v>
      </c>
      <c r="B88" s="58" t="s">
        <v>509</v>
      </c>
      <c r="C88" s="2" t="s">
        <v>327</v>
      </c>
      <c r="D88" s="58">
        <v>0</v>
      </c>
      <c r="E88" s="58">
        <v>0</v>
      </c>
      <c r="F88" s="58">
        <v>0</v>
      </c>
      <c r="G88" s="58">
        <v>0</v>
      </c>
      <c r="H88" s="60">
        <v>80</v>
      </c>
      <c r="I88" s="60">
        <v>80</v>
      </c>
      <c r="J88" s="60">
        <v>94.4</v>
      </c>
      <c r="K88" s="60">
        <v>94.4</v>
      </c>
      <c r="L88" s="14">
        <f t="shared" ref="L88:M93" si="14">J88*131.48</f>
        <v>12411.712</v>
      </c>
      <c r="M88" s="14">
        <f t="shared" si="14"/>
        <v>12411.712</v>
      </c>
      <c r="N88" s="12">
        <f t="shared" si="13"/>
        <v>0</v>
      </c>
      <c r="O88" s="61" t="s">
        <v>21</v>
      </c>
      <c r="P88" s="58">
        <v>1</v>
      </c>
      <c r="Q88" s="58" t="s">
        <v>523</v>
      </c>
      <c r="R88" s="61" t="s">
        <v>524</v>
      </c>
      <c r="S88" s="59" t="s">
        <v>26</v>
      </c>
      <c r="T88" s="62">
        <v>42426</v>
      </c>
      <c r="U88" s="2" t="s">
        <v>154</v>
      </c>
      <c r="V88" s="2" t="s">
        <v>9</v>
      </c>
      <c r="W88" s="2" t="s">
        <v>9</v>
      </c>
      <c r="X88" s="2" t="s">
        <v>9</v>
      </c>
      <c r="Y88" s="2" t="s">
        <v>9</v>
      </c>
      <c r="Z88" s="2" t="s">
        <v>9</v>
      </c>
      <c r="AA88" s="88" t="s">
        <v>525</v>
      </c>
    </row>
    <row r="89" spans="1:27" ht="30" x14ac:dyDescent="0.25">
      <c r="A89" s="77" t="s">
        <v>95</v>
      </c>
      <c r="B89" s="58" t="s">
        <v>522</v>
      </c>
      <c r="C89" s="2" t="s">
        <v>327</v>
      </c>
      <c r="D89" s="77">
        <v>0</v>
      </c>
      <c r="E89" s="58">
        <v>0</v>
      </c>
      <c r="F89" s="58">
        <v>0</v>
      </c>
      <c r="G89" s="58">
        <v>0</v>
      </c>
      <c r="H89" s="60">
        <v>80</v>
      </c>
      <c r="I89" s="60">
        <v>80</v>
      </c>
      <c r="J89" s="60">
        <v>94.4</v>
      </c>
      <c r="K89" s="60">
        <v>94.4</v>
      </c>
      <c r="L89" s="44">
        <f t="shared" si="14"/>
        <v>12411.712</v>
      </c>
      <c r="M89" s="44">
        <f t="shared" si="14"/>
        <v>12411.712</v>
      </c>
      <c r="N89" s="12">
        <f t="shared" si="13"/>
        <v>0</v>
      </c>
      <c r="O89" s="61" t="s">
        <v>21</v>
      </c>
      <c r="P89" s="58">
        <v>2</v>
      </c>
      <c r="Q89" s="61" t="s">
        <v>526</v>
      </c>
      <c r="R89" s="61" t="s">
        <v>527</v>
      </c>
      <c r="S89" s="59" t="s">
        <v>26</v>
      </c>
      <c r="T89" s="62">
        <v>42430</v>
      </c>
      <c r="U89" s="2" t="s">
        <v>154</v>
      </c>
      <c r="V89" s="2" t="s">
        <v>9</v>
      </c>
      <c r="W89" s="2" t="s">
        <v>9</v>
      </c>
      <c r="X89" s="2" t="s">
        <v>9</v>
      </c>
      <c r="Y89" s="2" t="s">
        <v>9</v>
      </c>
      <c r="Z89" s="2" t="s">
        <v>9</v>
      </c>
      <c r="AA89" s="88" t="s">
        <v>525</v>
      </c>
    </row>
    <row r="90" spans="1:27" x14ac:dyDescent="0.25">
      <c r="A90" s="77" t="s">
        <v>95</v>
      </c>
      <c r="B90" s="58" t="s">
        <v>528</v>
      </c>
      <c r="C90" s="2" t="s">
        <v>327</v>
      </c>
      <c r="D90" s="78">
        <v>0</v>
      </c>
      <c r="E90" s="58">
        <v>0</v>
      </c>
      <c r="F90" s="58">
        <v>0</v>
      </c>
      <c r="G90" s="58">
        <v>0</v>
      </c>
      <c r="H90" s="60">
        <v>80</v>
      </c>
      <c r="I90" s="60">
        <v>80</v>
      </c>
      <c r="J90" s="60">
        <v>94.4</v>
      </c>
      <c r="K90" s="60">
        <v>94.4</v>
      </c>
      <c r="L90" s="44">
        <f t="shared" si="14"/>
        <v>12411.712</v>
      </c>
      <c r="M90" s="44">
        <f t="shared" si="14"/>
        <v>12411.712</v>
      </c>
      <c r="N90" s="12">
        <f t="shared" si="13"/>
        <v>0</v>
      </c>
      <c r="O90" s="61" t="s">
        <v>20</v>
      </c>
      <c r="P90" s="58">
        <v>3</v>
      </c>
      <c r="Q90" s="58" t="s">
        <v>9</v>
      </c>
      <c r="R90" s="61" t="s">
        <v>105</v>
      </c>
      <c r="S90" s="62">
        <v>42431</v>
      </c>
      <c r="T90" s="59" t="s">
        <v>26</v>
      </c>
      <c r="U90" s="2" t="s">
        <v>154</v>
      </c>
      <c r="V90" s="2" t="s">
        <v>9</v>
      </c>
      <c r="W90" s="2" t="s">
        <v>9</v>
      </c>
      <c r="X90" s="2" t="s">
        <v>9</v>
      </c>
      <c r="Y90" s="2" t="s">
        <v>9</v>
      </c>
      <c r="Z90" s="2" t="s">
        <v>9</v>
      </c>
      <c r="AA90" s="88" t="s">
        <v>525</v>
      </c>
    </row>
    <row r="91" spans="1:27" x14ac:dyDescent="0.25">
      <c r="A91" s="77" t="s">
        <v>200</v>
      </c>
      <c r="B91" s="58" t="s">
        <v>530</v>
      </c>
      <c r="C91" s="2" t="s">
        <v>327</v>
      </c>
      <c r="D91" s="78">
        <v>0</v>
      </c>
      <c r="E91" s="58">
        <v>0</v>
      </c>
      <c r="F91" s="58">
        <v>0</v>
      </c>
      <c r="G91" s="58">
        <v>0</v>
      </c>
      <c r="H91" s="60">
        <v>72</v>
      </c>
      <c r="I91" s="60">
        <v>72</v>
      </c>
      <c r="J91" s="60">
        <v>84.96</v>
      </c>
      <c r="K91" s="60">
        <v>84.96</v>
      </c>
      <c r="L91" s="44">
        <f t="shared" si="14"/>
        <v>11170.540799999999</v>
      </c>
      <c r="M91" s="44">
        <f t="shared" si="14"/>
        <v>11170.540799999999</v>
      </c>
      <c r="N91" s="12">
        <f t="shared" si="13"/>
        <v>0</v>
      </c>
      <c r="O91" s="61" t="s">
        <v>21</v>
      </c>
      <c r="P91" s="58">
        <v>1</v>
      </c>
      <c r="Q91" s="58" t="s">
        <v>284</v>
      </c>
      <c r="R91" s="61" t="s">
        <v>531</v>
      </c>
      <c r="S91" s="62" t="s">
        <v>26</v>
      </c>
      <c r="T91" s="62">
        <v>42433</v>
      </c>
      <c r="U91" s="2" t="s">
        <v>154</v>
      </c>
      <c r="V91" s="2" t="s">
        <v>9</v>
      </c>
      <c r="W91" s="2" t="s">
        <v>9</v>
      </c>
      <c r="X91" s="2" t="s">
        <v>9</v>
      </c>
      <c r="Y91" s="2" t="s">
        <v>9</v>
      </c>
      <c r="Z91" s="2" t="s">
        <v>9</v>
      </c>
      <c r="AA91" s="88" t="s">
        <v>525</v>
      </c>
    </row>
    <row r="92" spans="1:27" x14ac:dyDescent="0.25">
      <c r="A92" s="77" t="s">
        <v>200</v>
      </c>
      <c r="B92" s="58" t="s">
        <v>532</v>
      </c>
      <c r="C92" s="77" t="s">
        <v>327</v>
      </c>
      <c r="D92" s="2">
        <v>0</v>
      </c>
      <c r="E92" s="2">
        <v>0</v>
      </c>
      <c r="F92" s="2">
        <v>0</v>
      </c>
      <c r="G92" s="2">
        <v>0</v>
      </c>
      <c r="H92" s="37">
        <v>72</v>
      </c>
      <c r="I92" s="37">
        <v>72</v>
      </c>
      <c r="J92" s="37">
        <v>84.96</v>
      </c>
      <c r="K92" s="37">
        <v>84.96</v>
      </c>
      <c r="L92" s="44">
        <f t="shared" si="14"/>
        <v>11170.540799999999</v>
      </c>
      <c r="M92" s="44">
        <f t="shared" si="14"/>
        <v>11170.540799999999</v>
      </c>
      <c r="N92" s="12">
        <f t="shared" si="13"/>
        <v>0</v>
      </c>
      <c r="O92" s="5" t="s">
        <v>20</v>
      </c>
      <c r="P92" s="2">
        <v>2</v>
      </c>
      <c r="Q92" s="2" t="s">
        <v>9</v>
      </c>
      <c r="R92" s="5" t="s">
        <v>105</v>
      </c>
      <c r="S92" s="6">
        <v>42433</v>
      </c>
      <c r="T92" s="23" t="s">
        <v>26</v>
      </c>
      <c r="U92" s="2" t="s">
        <v>154</v>
      </c>
      <c r="V92" s="2" t="s">
        <v>9</v>
      </c>
      <c r="W92" s="2" t="s">
        <v>9</v>
      </c>
      <c r="X92" s="2" t="s">
        <v>9</v>
      </c>
      <c r="Y92" s="2" t="s">
        <v>9</v>
      </c>
      <c r="Z92" s="2" t="s">
        <v>9</v>
      </c>
      <c r="AA92" s="88" t="s">
        <v>525</v>
      </c>
    </row>
    <row r="93" spans="1:27" x14ac:dyDescent="0.25">
      <c r="A93" s="77" t="s">
        <v>455</v>
      </c>
      <c r="B93" s="58" t="s">
        <v>542</v>
      </c>
      <c r="C93" s="2" t="s">
        <v>327</v>
      </c>
      <c r="D93" s="78">
        <v>0</v>
      </c>
      <c r="E93" s="58">
        <v>0</v>
      </c>
      <c r="F93" s="58">
        <v>0</v>
      </c>
      <c r="G93" s="58">
        <v>0</v>
      </c>
      <c r="H93" s="60">
        <v>191.11</v>
      </c>
      <c r="I93" s="60">
        <v>191.11</v>
      </c>
      <c r="J93" s="60">
        <v>225.51</v>
      </c>
      <c r="K93" s="60">
        <v>225.51</v>
      </c>
      <c r="L93" s="44">
        <f t="shared" si="14"/>
        <v>29650.054799999998</v>
      </c>
      <c r="M93" s="44">
        <f t="shared" si="14"/>
        <v>29650.054799999998</v>
      </c>
      <c r="N93" s="12">
        <f t="shared" si="13"/>
        <v>0</v>
      </c>
      <c r="O93" s="61" t="s">
        <v>20</v>
      </c>
      <c r="P93" s="58">
        <v>2</v>
      </c>
      <c r="Q93" s="58" t="s">
        <v>9</v>
      </c>
      <c r="R93" s="61" t="s">
        <v>105</v>
      </c>
      <c r="S93" s="62">
        <v>42437</v>
      </c>
      <c r="T93" s="59" t="s">
        <v>26</v>
      </c>
      <c r="U93" s="77" t="s">
        <v>154</v>
      </c>
      <c r="V93" s="2" t="s">
        <v>9</v>
      </c>
      <c r="W93" s="2" t="s">
        <v>9</v>
      </c>
      <c r="X93" s="2" t="s">
        <v>9</v>
      </c>
      <c r="Y93" s="2" t="s">
        <v>9</v>
      </c>
      <c r="Z93" s="2" t="s">
        <v>9</v>
      </c>
      <c r="AA93" s="88" t="s">
        <v>525</v>
      </c>
    </row>
    <row r="94" spans="1:27" x14ac:dyDescent="0.25">
      <c r="A94" s="31" t="s">
        <v>350</v>
      </c>
      <c r="B94" t="s">
        <v>945</v>
      </c>
      <c r="C94" s="2" t="s">
        <v>327</v>
      </c>
      <c r="D94" s="78">
        <v>0</v>
      </c>
      <c r="E94">
        <v>0</v>
      </c>
      <c r="F94">
        <v>0</v>
      </c>
      <c r="G94">
        <v>0</v>
      </c>
      <c r="H94" s="39">
        <v>120</v>
      </c>
      <c r="I94" s="39">
        <v>120</v>
      </c>
      <c r="J94" s="39">
        <v>141.6</v>
      </c>
      <c r="K94" s="39">
        <v>141.6</v>
      </c>
      <c r="L94" s="46">
        <f t="shared" ref="L94:L102" si="15">J94*138.99</f>
        <v>19680.984</v>
      </c>
      <c r="M94" s="46">
        <f t="shared" ref="M94:M102" si="16">K94*138.99</f>
        <v>19680.984</v>
      </c>
      <c r="N94" s="84">
        <f t="shared" si="13"/>
        <v>0</v>
      </c>
      <c r="O94" s="7" t="s">
        <v>20</v>
      </c>
      <c r="P94">
        <v>1</v>
      </c>
      <c r="Q94" s="43" t="s">
        <v>9</v>
      </c>
      <c r="R94" s="7" t="s">
        <v>105</v>
      </c>
      <c r="S94" s="73">
        <v>42677</v>
      </c>
      <c r="T94" s="43" t="s">
        <v>26</v>
      </c>
      <c r="U94" s="77" t="s">
        <v>154</v>
      </c>
      <c r="V94" s="2" t="s">
        <v>9</v>
      </c>
      <c r="W94" s="2" t="s">
        <v>9</v>
      </c>
      <c r="X94" s="2" t="s">
        <v>9</v>
      </c>
      <c r="Y94" s="2" t="s">
        <v>9</v>
      </c>
      <c r="Z94" s="2" t="s">
        <v>9</v>
      </c>
      <c r="AA94" s="88" t="s">
        <v>525</v>
      </c>
    </row>
    <row r="95" spans="1:27" x14ac:dyDescent="0.25">
      <c r="A95" s="31" t="s">
        <v>758</v>
      </c>
      <c r="B95" t="s">
        <v>946</v>
      </c>
      <c r="C95" s="2" t="s">
        <v>327</v>
      </c>
      <c r="D95">
        <v>0</v>
      </c>
      <c r="E95">
        <v>0</v>
      </c>
      <c r="F95">
        <v>0</v>
      </c>
      <c r="G95">
        <v>0</v>
      </c>
      <c r="H95" s="39">
        <v>80</v>
      </c>
      <c r="I95" s="39">
        <v>80</v>
      </c>
      <c r="J95" s="39">
        <v>94.4</v>
      </c>
      <c r="K95" s="39">
        <v>94.4</v>
      </c>
      <c r="L95" s="46">
        <f t="shared" si="15"/>
        <v>13120.656000000001</v>
      </c>
      <c r="M95" s="46">
        <f t="shared" si="16"/>
        <v>13120.656000000001</v>
      </c>
      <c r="N95" s="84">
        <f t="shared" si="13"/>
        <v>0</v>
      </c>
      <c r="O95" s="7" t="s">
        <v>20</v>
      </c>
      <c r="P95">
        <v>1</v>
      </c>
      <c r="Q95" s="43" t="s">
        <v>9</v>
      </c>
      <c r="R95" s="7" t="s">
        <v>105</v>
      </c>
      <c r="S95" s="73">
        <v>42677</v>
      </c>
      <c r="T95" s="43" t="s">
        <v>26</v>
      </c>
      <c r="U95" s="2" t="s">
        <v>154</v>
      </c>
      <c r="V95" s="2" t="s">
        <v>9</v>
      </c>
      <c r="W95" s="2" t="s">
        <v>9</v>
      </c>
      <c r="X95" s="2" t="s">
        <v>9</v>
      </c>
      <c r="Y95" s="2" t="s">
        <v>9</v>
      </c>
      <c r="Z95" s="2" t="s">
        <v>9</v>
      </c>
      <c r="AA95" s="88" t="s">
        <v>525</v>
      </c>
    </row>
    <row r="96" spans="1:27" x14ac:dyDescent="0.25">
      <c r="A96" s="31" t="s">
        <v>953</v>
      </c>
      <c r="B96" t="s">
        <v>954</v>
      </c>
      <c r="C96" s="2" t="s">
        <v>327</v>
      </c>
      <c r="D96">
        <v>0</v>
      </c>
      <c r="E96">
        <v>0</v>
      </c>
      <c r="F96">
        <v>0</v>
      </c>
      <c r="G96">
        <v>0</v>
      </c>
      <c r="H96" s="39">
        <v>72</v>
      </c>
      <c r="I96" s="39">
        <v>72</v>
      </c>
      <c r="J96" s="39">
        <v>84.96</v>
      </c>
      <c r="K96" s="39">
        <v>84.96</v>
      </c>
      <c r="L96" s="46">
        <f t="shared" si="15"/>
        <v>11808.590399999999</v>
      </c>
      <c r="M96" s="46">
        <f t="shared" si="16"/>
        <v>11808.590399999999</v>
      </c>
      <c r="N96" s="84">
        <f t="shared" si="13"/>
        <v>0</v>
      </c>
      <c r="O96" s="7" t="s">
        <v>20</v>
      </c>
      <c r="P96">
        <v>1</v>
      </c>
      <c r="Q96" s="7" t="s">
        <v>9</v>
      </c>
      <c r="R96" s="7" t="s">
        <v>105</v>
      </c>
      <c r="S96" s="73">
        <v>42682</v>
      </c>
      <c r="T96" s="43" t="s">
        <v>26</v>
      </c>
      <c r="U96" s="2" t="s">
        <v>154</v>
      </c>
      <c r="V96" s="2" t="s">
        <v>9</v>
      </c>
      <c r="W96" s="2" t="s">
        <v>9</v>
      </c>
      <c r="X96" s="2" t="s">
        <v>9</v>
      </c>
      <c r="Y96" s="2" t="s">
        <v>9</v>
      </c>
      <c r="Z96" s="2" t="s">
        <v>9</v>
      </c>
      <c r="AA96" s="88" t="s">
        <v>525</v>
      </c>
    </row>
    <row r="97" spans="1:27" ht="409.5" x14ac:dyDescent="0.25">
      <c r="A97" s="31" t="s">
        <v>200</v>
      </c>
      <c r="B97" s="49" t="s">
        <v>617</v>
      </c>
      <c r="C97" s="2" t="s">
        <v>327</v>
      </c>
      <c r="D97" s="49">
        <v>7</v>
      </c>
      <c r="E97" s="49">
        <v>7</v>
      </c>
      <c r="F97" s="49">
        <v>0</v>
      </c>
      <c r="G97" s="49">
        <v>0</v>
      </c>
      <c r="H97" s="39">
        <v>0</v>
      </c>
      <c r="I97" s="39">
        <v>0</v>
      </c>
      <c r="J97" s="39">
        <v>185.04</v>
      </c>
      <c r="K97" s="39">
        <v>185.04</v>
      </c>
      <c r="L97" s="14">
        <f t="shared" si="15"/>
        <v>25718.709600000002</v>
      </c>
      <c r="M97" s="14">
        <f t="shared" si="16"/>
        <v>25718.709600000002</v>
      </c>
      <c r="N97" s="12">
        <f t="shared" si="13"/>
        <v>0</v>
      </c>
      <c r="O97" s="7" t="s">
        <v>20</v>
      </c>
      <c r="P97" s="49">
        <v>2</v>
      </c>
      <c r="Q97" s="43" t="s">
        <v>9</v>
      </c>
      <c r="R97" s="61" t="s">
        <v>105</v>
      </c>
      <c r="S97" s="62">
        <v>42486</v>
      </c>
      <c r="T97" s="62" t="s">
        <v>26</v>
      </c>
      <c r="U97" s="31" t="s">
        <v>619</v>
      </c>
      <c r="V97" s="49" t="s">
        <v>229</v>
      </c>
      <c r="W97" s="49" t="s">
        <v>231</v>
      </c>
      <c r="X97">
        <v>7</v>
      </c>
      <c r="Y97" s="7" t="s">
        <v>620</v>
      </c>
      <c r="Z97" s="43" t="s">
        <v>621</v>
      </c>
      <c r="AA97" s="43" t="s">
        <v>622</v>
      </c>
    </row>
    <row r="98" spans="1:27" x14ac:dyDescent="0.25">
      <c r="A98" s="31" t="s">
        <v>740</v>
      </c>
      <c r="B98" s="49" t="s">
        <v>741</v>
      </c>
      <c r="C98" s="2" t="s">
        <v>327</v>
      </c>
      <c r="D98" s="49">
        <v>4</v>
      </c>
      <c r="E98">
        <v>4</v>
      </c>
      <c r="F98">
        <v>0</v>
      </c>
      <c r="G98">
        <v>0</v>
      </c>
      <c r="H98" s="39">
        <v>0</v>
      </c>
      <c r="I98" s="39">
        <v>0</v>
      </c>
      <c r="J98" s="39">
        <v>110.45</v>
      </c>
      <c r="K98" s="39">
        <v>110.45</v>
      </c>
      <c r="L98" s="46">
        <f t="shared" si="15"/>
        <v>15351.445500000002</v>
      </c>
      <c r="M98" s="46">
        <f t="shared" si="16"/>
        <v>15351.445500000002</v>
      </c>
      <c r="N98" s="12">
        <f t="shared" si="13"/>
        <v>0</v>
      </c>
      <c r="O98" s="7" t="s">
        <v>20</v>
      </c>
      <c r="P98">
        <v>1</v>
      </c>
      <c r="Q98" s="43" t="s">
        <v>9</v>
      </c>
      <c r="R98" s="61" t="s">
        <v>105</v>
      </c>
      <c r="S98" s="65">
        <v>42564</v>
      </c>
      <c r="T98" s="55" t="s">
        <v>26</v>
      </c>
      <c r="U98" s="40" t="s">
        <v>170</v>
      </c>
      <c r="V98" s="2"/>
      <c r="W98" s="2"/>
      <c r="X98" s="2"/>
      <c r="Y98" s="2"/>
      <c r="Z98" s="2"/>
      <c r="AA98" s="77" t="s">
        <v>743</v>
      </c>
    </row>
    <row r="99" spans="1:27" x14ac:dyDescent="0.25">
      <c r="A99" s="31" t="s">
        <v>678</v>
      </c>
      <c r="B99" s="58" t="s">
        <v>679</v>
      </c>
      <c r="C99" s="2" t="s">
        <v>327</v>
      </c>
      <c r="D99" s="49">
        <v>0</v>
      </c>
      <c r="E99" s="58">
        <v>0</v>
      </c>
      <c r="F99" s="49">
        <v>0</v>
      </c>
      <c r="G99" s="49">
        <v>0</v>
      </c>
      <c r="H99" s="39">
        <v>462</v>
      </c>
      <c r="I99" s="39">
        <v>462</v>
      </c>
      <c r="J99" s="39">
        <v>545.16</v>
      </c>
      <c r="K99" s="39">
        <v>545.16</v>
      </c>
      <c r="L99" s="14">
        <f t="shared" si="15"/>
        <v>75771.788400000005</v>
      </c>
      <c r="M99" s="14">
        <f t="shared" si="16"/>
        <v>75771.788400000005</v>
      </c>
      <c r="N99" s="12">
        <f t="shared" si="13"/>
        <v>0</v>
      </c>
      <c r="O99" s="7" t="s">
        <v>20</v>
      </c>
      <c r="P99">
        <v>1</v>
      </c>
      <c r="Q99" s="7" t="s">
        <v>9</v>
      </c>
      <c r="R99" s="61" t="s">
        <v>105</v>
      </c>
      <c r="S99" s="62">
        <v>42536</v>
      </c>
      <c r="T99" s="59" t="s">
        <v>26</v>
      </c>
      <c r="U99" s="58" t="s">
        <v>154</v>
      </c>
      <c r="V99" s="58" t="s">
        <v>9</v>
      </c>
      <c r="W99" s="58" t="s">
        <v>9</v>
      </c>
      <c r="X99" s="58" t="s">
        <v>9</v>
      </c>
      <c r="Y99" s="58" t="s">
        <v>9</v>
      </c>
      <c r="Z99" s="58" t="s">
        <v>9</v>
      </c>
      <c r="AA99" s="49" t="s">
        <v>680</v>
      </c>
    </row>
    <row r="100" spans="1:27" x14ac:dyDescent="0.25">
      <c r="A100" s="31" t="s">
        <v>899</v>
      </c>
      <c r="B100" t="s">
        <v>900</v>
      </c>
      <c r="C100" s="2" t="s">
        <v>327</v>
      </c>
      <c r="D100">
        <v>0</v>
      </c>
      <c r="E100">
        <v>0</v>
      </c>
      <c r="F100">
        <v>0</v>
      </c>
      <c r="G100">
        <v>0</v>
      </c>
      <c r="H100" s="39">
        <v>192</v>
      </c>
      <c r="I100" s="39">
        <v>192</v>
      </c>
      <c r="J100" s="39">
        <v>226.56</v>
      </c>
      <c r="K100" s="39">
        <v>226.56</v>
      </c>
      <c r="L100" s="46">
        <f t="shared" si="15"/>
        <v>31489.574400000001</v>
      </c>
      <c r="M100" s="46">
        <f t="shared" si="16"/>
        <v>31489.574400000001</v>
      </c>
      <c r="N100" s="84">
        <f t="shared" si="13"/>
        <v>0</v>
      </c>
      <c r="O100" s="7" t="s">
        <v>20</v>
      </c>
      <c r="P100">
        <v>1</v>
      </c>
      <c r="Q100" s="7" t="s">
        <v>9</v>
      </c>
      <c r="R100" s="7" t="s">
        <v>105</v>
      </c>
      <c r="S100" s="73">
        <v>42661</v>
      </c>
      <c r="T100" s="43" t="s">
        <v>26</v>
      </c>
      <c r="U100" s="2" t="s">
        <v>154</v>
      </c>
      <c r="V100" s="2" t="s">
        <v>9</v>
      </c>
      <c r="W100" s="2" t="s">
        <v>9</v>
      </c>
      <c r="X100" s="2" t="s">
        <v>9</v>
      </c>
      <c r="Y100" s="2" t="s">
        <v>9</v>
      </c>
      <c r="Z100" s="2" t="s">
        <v>9</v>
      </c>
      <c r="AA100" s="77" t="s">
        <v>910</v>
      </c>
    </row>
    <row r="101" spans="1:27" ht="30" x14ac:dyDescent="0.25">
      <c r="A101" s="31" t="s">
        <v>303</v>
      </c>
      <c r="B101" s="49" t="s">
        <v>750</v>
      </c>
      <c r="C101" s="2" t="s">
        <v>327</v>
      </c>
      <c r="D101" s="49">
        <v>0</v>
      </c>
      <c r="E101">
        <v>0</v>
      </c>
      <c r="F101">
        <v>0</v>
      </c>
      <c r="G101">
        <v>0</v>
      </c>
      <c r="H101" s="39">
        <v>283.02999999999997</v>
      </c>
      <c r="I101" s="39">
        <v>263.02999999999997</v>
      </c>
      <c r="J101" s="39">
        <v>333.98</v>
      </c>
      <c r="K101" s="39">
        <v>310.38</v>
      </c>
      <c r="L101" s="54">
        <f t="shared" si="15"/>
        <v>46419.880200000007</v>
      </c>
      <c r="M101" s="54">
        <f t="shared" si="16"/>
        <v>43139.716200000003</v>
      </c>
      <c r="N101" s="12">
        <f t="shared" si="13"/>
        <v>3280.1640000000043</v>
      </c>
      <c r="O101" s="7" t="s">
        <v>21</v>
      </c>
      <c r="P101" s="49">
        <v>1</v>
      </c>
      <c r="Q101" s="7" t="s">
        <v>461</v>
      </c>
      <c r="R101" s="7" t="s">
        <v>634</v>
      </c>
      <c r="S101" s="68" t="s">
        <v>26</v>
      </c>
      <c r="T101" s="65">
        <v>42573</v>
      </c>
      <c r="U101" s="87" t="s">
        <v>154</v>
      </c>
      <c r="V101" s="2" t="s">
        <v>9</v>
      </c>
      <c r="W101" s="2" t="s">
        <v>9</v>
      </c>
      <c r="X101" s="2" t="s">
        <v>9</v>
      </c>
      <c r="Y101" s="2" t="s">
        <v>9</v>
      </c>
      <c r="Z101" s="2" t="s">
        <v>9</v>
      </c>
      <c r="AA101" s="31" t="s">
        <v>751</v>
      </c>
    </row>
    <row r="102" spans="1:27" x14ac:dyDescent="0.25">
      <c r="A102" s="31" t="s">
        <v>303</v>
      </c>
      <c r="B102" s="49" t="s">
        <v>772</v>
      </c>
      <c r="C102" s="40" t="s">
        <v>327</v>
      </c>
      <c r="D102" s="49">
        <v>0</v>
      </c>
      <c r="E102">
        <v>0</v>
      </c>
      <c r="F102">
        <v>0</v>
      </c>
      <c r="G102">
        <v>0</v>
      </c>
      <c r="H102" s="39">
        <v>253.03</v>
      </c>
      <c r="I102" s="39">
        <v>253.03</v>
      </c>
      <c r="J102" s="39">
        <v>298.58</v>
      </c>
      <c r="K102" s="39">
        <v>298.58</v>
      </c>
      <c r="L102" s="54">
        <f t="shared" si="15"/>
        <v>41499.6342</v>
      </c>
      <c r="M102" s="54">
        <f t="shared" si="16"/>
        <v>41499.6342</v>
      </c>
      <c r="N102" s="12">
        <f t="shared" si="13"/>
        <v>0</v>
      </c>
      <c r="O102" s="7" t="s">
        <v>20</v>
      </c>
      <c r="P102">
        <v>2</v>
      </c>
      <c r="Q102" s="43" t="s">
        <v>9</v>
      </c>
      <c r="R102" s="61" t="s">
        <v>105</v>
      </c>
      <c r="S102" s="65">
        <v>42577</v>
      </c>
      <c r="T102" s="68" t="s">
        <v>26</v>
      </c>
      <c r="U102" s="43" t="s">
        <v>154</v>
      </c>
      <c r="V102" s="58" t="s">
        <v>9</v>
      </c>
      <c r="W102" s="58" t="s">
        <v>9</v>
      </c>
      <c r="X102" s="58" t="s">
        <v>9</v>
      </c>
      <c r="Y102" s="58" t="s">
        <v>9</v>
      </c>
      <c r="Z102" s="58" t="s">
        <v>9</v>
      </c>
      <c r="AA102" s="49" t="s">
        <v>751</v>
      </c>
    </row>
    <row r="103" spans="1:27" ht="45" x14ac:dyDescent="0.25">
      <c r="A103" s="31" t="s">
        <v>886</v>
      </c>
      <c r="B103" t="s">
        <v>942</v>
      </c>
      <c r="C103" s="40" t="s">
        <v>827</v>
      </c>
      <c r="D103">
        <v>0</v>
      </c>
      <c r="E103">
        <v>0</v>
      </c>
      <c r="F103">
        <v>0</v>
      </c>
      <c r="G103">
        <v>0</v>
      </c>
      <c r="H103" s="39">
        <v>1644</v>
      </c>
      <c r="I103" s="39">
        <v>1404</v>
      </c>
      <c r="J103" s="39">
        <v>1923</v>
      </c>
      <c r="K103" s="39">
        <v>1683</v>
      </c>
      <c r="L103" s="54">
        <f>J103*198</f>
        <v>380754</v>
      </c>
      <c r="M103" s="54">
        <f>K103*198</f>
        <v>333234</v>
      </c>
      <c r="N103" s="84">
        <f t="shared" si="13"/>
        <v>47520</v>
      </c>
      <c r="O103" s="7" t="s">
        <v>21</v>
      </c>
      <c r="P103">
        <v>1</v>
      </c>
      <c r="Q103" s="7" t="s">
        <v>941</v>
      </c>
      <c r="R103" s="5" t="s">
        <v>943</v>
      </c>
      <c r="S103" s="43" t="s">
        <v>26</v>
      </c>
      <c r="T103" s="73">
        <v>42677</v>
      </c>
      <c r="U103" s="77" t="s">
        <v>154</v>
      </c>
      <c r="V103" t="s">
        <v>9</v>
      </c>
      <c r="W103" t="s">
        <v>9</v>
      </c>
      <c r="X103" t="s">
        <v>9</v>
      </c>
      <c r="Y103" t="s">
        <v>9</v>
      </c>
      <c r="Z103" t="s">
        <v>9</v>
      </c>
      <c r="AA103" s="7" t="s">
        <v>944</v>
      </c>
    </row>
    <row r="104" spans="1:27" ht="30" x14ac:dyDescent="0.25">
      <c r="A104" s="77" t="s">
        <v>886</v>
      </c>
      <c r="B104" t="s">
        <v>972</v>
      </c>
      <c r="C104" s="40" t="s">
        <v>827</v>
      </c>
      <c r="D104">
        <v>0</v>
      </c>
      <c r="E104">
        <v>0</v>
      </c>
      <c r="F104">
        <v>0</v>
      </c>
      <c r="G104">
        <v>0</v>
      </c>
      <c r="H104" s="39">
        <v>1644</v>
      </c>
      <c r="I104" s="39">
        <v>1644</v>
      </c>
      <c r="J104" s="39">
        <v>1923</v>
      </c>
      <c r="K104" s="39">
        <v>1923</v>
      </c>
      <c r="L104" s="54">
        <f>J104*198</f>
        <v>380754</v>
      </c>
      <c r="M104" s="54">
        <f>K104*198</f>
        <v>380754</v>
      </c>
      <c r="N104" s="84">
        <f t="shared" si="13"/>
        <v>0</v>
      </c>
      <c r="O104" s="7" t="s">
        <v>21</v>
      </c>
      <c r="P104">
        <v>2</v>
      </c>
      <c r="Q104" s="7" t="s">
        <v>971</v>
      </c>
      <c r="R104" s="5" t="s">
        <v>970</v>
      </c>
      <c r="S104" s="43" t="s">
        <v>26</v>
      </c>
      <c r="T104" s="73">
        <v>42690</v>
      </c>
      <c r="U104" s="2" t="s">
        <v>154</v>
      </c>
      <c r="V104" s="2" t="s">
        <v>9</v>
      </c>
      <c r="W104" s="2" t="s">
        <v>9</v>
      </c>
      <c r="X104" s="2" t="s">
        <v>9</v>
      </c>
      <c r="Y104" s="2" t="s">
        <v>9</v>
      </c>
      <c r="Z104" s="2" t="s">
        <v>9</v>
      </c>
      <c r="AA104" s="88" t="s">
        <v>944</v>
      </c>
    </row>
    <row r="105" spans="1:27" ht="30" x14ac:dyDescent="0.25">
      <c r="A105" s="77" t="s">
        <v>539</v>
      </c>
      <c r="B105" s="58" t="s">
        <v>550</v>
      </c>
      <c r="C105" s="2" t="s">
        <v>327</v>
      </c>
      <c r="D105" s="58">
        <v>0</v>
      </c>
      <c r="E105" s="58">
        <v>0</v>
      </c>
      <c r="F105" s="58">
        <v>0</v>
      </c>
      <c r="G105" s="58">
        <v>0</v>
      </c>
      <c r="H105" s="60">
        <v>74</v>
      </c>
      <c r="I105" s="60">
        <v>74</v>
      </c>
      <c r="J105" s="60">
        <v>87.32</v>
      </c>
      <c r="K105" s="60">
        <v>87.32</v>
      </c>
      <c r="L105" s="82">
        <f t="shared" ref="L105:L113" si="17">J105*138.99</f>
        <v>12136.6068</v>
      </c>
      <c r="M105" s="82">
        <f t="shared" ref="M105:M113" si="18">K105*138.99</f>
        <v>12136.6068</v>
      </c>
      <c r="N105" s="12">
        <f t="shared" si="13"/>
        <v>0</v>
      </c>
      <c r="O105" s="61" t="s">
        <v>21</v>
      </c>
      <c r="P105" s="58">
        <v>2</v>
      </c>
      <c r="Q105" s="61" t="s">
        <v>526</v>
      </c>
      <c r="R105" s="5" t="s">
        <v>551</v>
      </c>
      <c r="S105" s="59" t="s">
        <v>26</v>
      </c>
      <c r="T105" s="62">
        <v>42440</v>
      </c>
      <c r="U105" s="2" t="s">
        <v>154</v>
      </c>
      <c r="V105" s="2" t="s">
        <v>9</v>
      </c>
      <c r="W105" s="2" t="s">
        <v>9</v>
      </c>
      <c r="X105" s="2" t="s">
        <v>9</v>
      </c>
      <c r="Y105" s="2" t="s">
        <v>9</v>
      </c>
      <c r="Z105" s="2" t="s">
        <v>9</v>
      </c>
      <c r="AA105" s="28" t="s">
        <v>552</v>
      </c>
    </row>
    <row r="106" spans="1:27" x14ac:dyDescent="0.25">
      <c r="A106" s="77" t="s">
        <v>539</v>
      </c>
      <c r="B106" s="58" t="s">
        <v>550</v>
      </c>
      <c r="C106" s="77" t="s">
        <v>327</v>
      </c>
      <c r="D106" s="2">
        <v>0</v>
      </c>
      <c r="E106" s="2">
        <v>0</v>
      </c>
      <c r="F106" s="2">
        <v>0</v>
      </c>
      <c r="G106" s="2">
        <v>0</v>
      </c>
      <c r="H106" s="37">
        <v>74</v>
      </c>
      <c r="I106" s="37">
        <v>74</v>
      </c>
      <c r="J106" s="37">
        <v>87.32</v>
      </c>
      <c r="K106" s="37">
        <v>87.32</v>
      </c>
      <c r="L106" s="14">
        <f t="shared" si="17"/>
        <v>12136.6068</v>
      </c>
      <c r="M106" s="14">
        <f t="shared" si="18"/>
        <v>12136.6068</v>
      </c>
      <c r="N106" s="12">
        <f t="shared" si="13"/>
        <v>0</v>
      </c>
      <c r="O106" s="61" t="s">
        <v>20</v>
      </c>
      <c r="P106" s="58">
        <v>3</v>
      </c>
      <c r="Q106" s="58" t="s">
        <v>9</v>
      </c>
      <c r="R106" s="5" t="s">
        <v>105</v>
      </c>
      <c r="S106" s="62">
        <v>42440</v>
      </c>
      <c r="T106" s="59" t="s">
        <v>26</v>
      </c>
      <c r="U106" s="2" t="s">
        <v>154</v>
      </c>
      <c r="V106" s="2" t="s">
        <v>9</v>
      </c>
      <c r="W106" s="2" t="s">
        <v>9</v>
      </c>
      <c r="X106" s="2" t="s">
        <v>9</v>
      </c>
      <c r="Y106" s="2" t="s">
        <v>9</v>
      </c>
      <c r="Z106" s="2" t="s">
        <v>9</v>
      </c>
      <c r="AA106" s="28" t="s">
        <v>552</v>
      </c>
    </row>
    <row r="107" spans="1:27" x14ac:dyDescent="0.25">
      <c r="A107" s="77" t="s">
        <v>599</v>
      </c>
      <c r="B107" s="58" t="s">
        <v>600</v>
      </c>
      <c r="C107" s="2" t="s">
        <v>327</v>
      </c>
      <c r="D107" s="58">
        <v>0</v>
      </c>
      <c r="E107" s="58">
        <v>0</v>
      </c>
      <c r="F107" s="58">
        <v>0</v>
      </c>
      <c r="G107" s="58">
        <v>0</v>
      </c>
      <c r="H107" s="60">
        <v>199.95</v>
      </c>
      <c r="I107" s="60">
        <v>199.95</v>
      </c>
      <c r="J107" s="60">
        <v>235.94</v>
      </c>
      <c r="K107" s="60">
        <v>235.94</v>
      </c>
      <c r="L107" s="81">
        <f t="shared" si="17"/>
        <v>32793.300600000002</v>
      </c>
      <c r="M107" s="81">
        <f t="shared" si="18"/>
        <v>32793.300600000002</v>
      </c>
      <c r="N107" s="12">
        <f t="shared" si="13"/>
        <v>0</v>
      </c>
      <c r="O107" s="61" t="s">
        <v>20</v>
      </c>
      <c r="P107" s="58">
        <v>1</v>
      </c>
      <c r="Q107" s="58" t="s">
        <v>9</v>
      </c>
      <c r="R107" s="5" t="s">
        <v>105</v>
      </c>
      <c r="S107" s="62">
        <v>42467</v>
      </c>
      <c r="T107" s="59" t="s">
        <v>26</v>
      </c>
      <c r="U107" s="58" t="s">
        <v>154</v>
      </c>
      <c r="V107" s="58" t="s">
        <v>9</v>
      </c>
      <c r="W107" s="58" t="s">
        <v>9</v>
      </c>
      <c r="X107" s="58" t="s">
        <v>9</v>
      </c>
      <c r="Y107" s="58" t="s">
        <v>9</v>
      </c>
      <c r="Z107" s="58" t="s">
        <v>9</v>
      </c>
      <c r="AA107" s="43" t="s">
        <v>601</v>
      </c>
    </row>
    <row r="108" spans="1:27" x14ac:dyDescent="0.25">
      <c r="A108" s="31" t="s">
        <v>758</v>
      </c>
      <c r="B108" t="s">
        <v>916</v>
      </c>
      <c r="C108" s="77" t="s">
        <v>327</v>
      </c>
      <c r="D108" s="2">
        <v>14</v>
      </c>
      <c r="E108" s="2">
        <v>14</v>
      </c>
      <c r="F108" s="2">
        <v>0</v>
      </c>
      <c r="G108" s="2">
        <v>0</v>
      </c>
      <c r="H108" s="37">
        <v>39</v>
      </c>
      <c r="I108" s="37">
        <v>39</v>
      </c>
      <c r="J108" s="37">
        <v>368.23</v>
      </c>
      <c r="K108" s="37">
        <v>368.23</v>
      </c>
      <c r="L108" s="46">
        <f t="shared" si="17"/>
        <v>51180.287700000008</v>
      </c>
      <c r="M108" s="46">
        <f t="shared" si="18"/>
        <v>51180.287700000008</v>
      </c>
      <c r="N108" s="84">
        <f t="shared" si="13"/>
        <v>0</v>
      </c>
      <c r="O108" s="7" t="s">
        <v>21</v>
      </c>
      <c r="P108">
        <v>1</v>
      </c>
      <c r="Q108" s="7" t="s">
        <v>372</v>
      </c>
      <c r="R108" s="5" t="s">
        <v>917</v>
      </c>
      <c r="S108" s="43" t="s">
        <v>26</v>
      </c>
      <c r="T108" s="73">
        <v>42664</v>
      </c>
      <c r="U108" s="19" t="s">
        <v>170</v>
      </c>
      <c r="V108" s="2"/>
      <c r="W108" s="2"/>
      <c r="X108" s="2"/>
      <c r="Y108" s="2"/>
      <c r="Z108" s="2"/>
      <c r="AA108" s="77" t="s">
        <v>918</v>
      </c>
    </row>
    <row r="109" spans="1:27" x14ac:dyDescent="0.25">
      <c r="A109" s="31" t="s">
        <v>674</v>
      </c>
      <c r="B109" s="58" t="s">
        <v>675</v>
      </c>
      <c r="C109" s="2" t="s">
        <v>327</v>
      </c>
      <c r="D109" s="58">
        <v>0</v>
      </c>
      <c r="E109" s="58">
        <v>0</v>
      </c>
      <c r="F109" s="58">
        <v>0</v>
      </c>
      <c r="G109" s="58">
        <v>0</v>
      </c>
      <c r="H109" s="39">
        <v>242</v>
      </c>
      <c r="I109" s="39">
        <v>242</v>
      </c>
      <c r="J109" s="39">
        <v>285.8</v>
      </c>
      <c r="K109" s="39">
        <v>285.8</v>
      </c>
      <c r="L109" s="81">
        <f t="shared" si="17"/>
        <v>39723.342000000004</v>
      </c>
      <c r="M109" s="81">
        <f t="shared" si="18"/>
        <v>39723.342000000004</v>
      </c>
      <c r="N109" s="12">
        <f t="shared" si="13"/>
        <v>0</v>
      </c>
      <c r="O109" s="7" t="s">
        <v>20</v>
      </c>
      <c r="P109">
        <v>1</v>
      </c>
      <c r="Q109" s="7" t="s">
        <v>9</v>
      </c>
      <c r="R109" s="5" t="s">
        <v>105</v>
      </c>
      <c r="S109" s="62">
        <v>42529</v>
      </c>
      <c r="T109" s="59" t="s">
        <v>26</v>
      </c>
      <c r="U109" s="58" t="s">
        <v>154</v>
      </c>
      <c r="V109" s="58" t="s">
        <v>9</v>
      </c>
      <c r="W109" s="58" t="s">
        <v>9</v>
      </c>
      <c r="X109" s="58" t="s">
        <v>9</v>
      </c>
      <c r="Y109" s="58" t="s">
        <v>9</v>
      </c>
      <c r="Z109" s="58" t="s">
        <v>9</v>
      </c>
      <c r="AA109" s="49" t="s">
        <v>676</v>
      </c>
    </row>
    <row r="110" spans="1:27" x14ac:dyDescent="0.25">
      <c r="A110" s="31" t="s">
        <v>599</v>
      </c>
      <c r="B110" s="58" t="s">
        <v>705</v>
      </c>
      <c r="C110" s="2" t="s">
        <v>327</v>
      </c>
      <c r="D110" s="78">
        <v>0</v>
      </c>
      <c r="E110" s="58">
        <v>0</v>
      </c>
      <c r="F110" s="58">
        <v>0</v>
      </c>
      <c r="G110" s="58">
        <v>0</v>
      </c>
      <c r="H110" s="39">
        <v>199.65</v>
      </c>
      <c r="I110" s="39">
        <v>199.65</v>
      </c>
      <c r="J110" s="39">
        <v>235.59</v>
      </c>
      <c r="K110" s="39">
        <v>235.59</v>
      </c>
      <c r="L110" s="54">
        <f t="shared" si="17"/>
        <v>32744.654100000003</v>
      </c>
      <c r="M110" s="54">
        <f t="shared" si="18"/>
        <v>32744.654100000003</v>
      </c>
      <c r="N110" s="12">
        <f t="shared" si="13"/>
        <v>0</v>
      </c>
      <c r="O110" s="7" t="s">
        <v>20</v>
      </c>
      <c r="P110" s="49">
        <v>1</v>
      </c>
      <c r="Q110" s="43" t="s">
        <v>9</v>
      </c>
      <c r="R110" s="5" t="s">
        <v>105</v>
      </c>
      <c r="S110" s="62">
        <v>42555</v>
      </c>
      <c r="T110" s="59" t="s">
        <v>26</v>
      </c>
      <c r="U110" s="2" t="s">
        <v>154</v>
      </c>
      <c r="V110" s="2" t="s">
        <v>9</v>
      </c>
      <c r="W110" s="2" t="s">
        <v>9</v>
      </c>
      <c r="X110" s="2" t="s">
        <v>9</v>
      </c>
      <c r="Y110" s="2" t="s">
        <v>9</v>
      </c>
      <c r="Z110" s="2" t="s">
        <v>9</v>
      </c>
      <c r="AA110" s="31" t="s">
        <v>706</v>
      </c>
    </row>
    <row r="111" spans="1:27" x14ac:dyDescent="0.25">
      <c r="A111" s="31" t="s">
        <v>544</v>
      </c>
      <c r="B111" s="49" t="s">
        <v>656</v>
      </c>
      <c r="C111" s="2" t="s">
        <v>327</v>
      </c>
      <c r="D111" s="49">
        <v>0</v>
      </c>
      <c r="E111">
        <v>0</v>
      </c>
      <c r="F111" s="58">
        <v>0</v>
      </c>
      <c r="G111" s="58">
        <v>0</v>
      </c>
      <c r="H111" s="39">
        <v>67</v>
      </c>
      <c r="I111" s="39">
        <v>67</v>
      </c>
      <c r="J111" s="39">
        <v>79.06</v>
      </c>
      <c r="K111" s="39">
        <v>79.06</v>
      </c>
      <c r="L111" s="81">
        <f t="shared" si="17"/>
        <v>10988.549400000002</v>
      </c>
      <c r="M111" s="81">
        <f t="shared" si="18"/>
        <v>10988.549400000002</v>
      </c>
      <c r="N111" s="12">
        <f t="shared" si="13"/>
        <v>0</v>
      </c>
      <c r="O111" s="7" t="s">
        <v>20</v>
      </c>
      <c r="P111">
        <v>1</v>
      </c>
      <c r="Q111" s="43" t="s">
        <v>9</v>
      </c>
      <c r="R111" s="5" t="s">
        <v>105</v>
      </c>
      <c r="S111" s="62">
        <v>42514</v>
      </c>
      <c r="T111" s="62" t="s">
        <v>26</v>
      </c>
      <c r="U111" s="2" t="s">
        <v>154</v>
      </c>
      <c r="V111" s="2" t="s">
        <v>9</v>
      </c>
      <c r="W111" s="2" t="s">
        <v>9</v>
      </c>
      <c r="X111" s="2" t="s">
        <v>9</v>
      </c>
      <c r="Y111" s="2" t="s">
        <v>9</v>
      </c>
      <c r="Z111" s="2" t="s">
        <v>9</v>
      </c>
      <c r="AA111" s="31" t="s">
        <v>657</v>
      </c>
    </row>
    <row r="112" spans="1:27" x14ac:dyDescent="0.25">
      <c r="A112" s="31" t="s">
        <v>409</v>
      </c>
      <c r="B112" s="49" t="s">
        <v>632</v>
      </c>
      <c r="C112" s="2" t="s">
        <v>327</v>
      </c>
      <c r="D112" s="49">
        <v>0</v>
      </c>
      <c r="E112" s="49">
        <v>0</v>
      </c>
      <c r="F112" s="49">
        <v>0</v>
      </c>
      <c r="G112" s="49">
        <v>0</v>
      </c>
      <c r="H112" s="39">
        <v>272</v>
      </c>
      <c r="I112" s="39">
        <v>272</v>
      </c>
      <c r="J112" s="39">
        <v>320.95999999999998</v>
      </c>
      <c r="K112" s="39">
        <v>320.95999999999998</v>
      </c>
      <c r="L112" s="81">
        <f t="shared" si="17"/>
        <v>44610.2304</v>
      </c>
      <c r="M112" s="81">
        <f t="shared" si="18"/>
        <v>44610.2304</v>
      </c>
      <c r="N112" s="12">
        <f t="shared" si="13"/>
        <v>0</v>
      </c>
      <c r="O112" s="7" t="s">
        <v>20</v>
      </c>
      <c r="P112">
        <v>1</v>
      </c>
      <c r="Q112" s="43" t="s">
        <v>9</v>
      </c>
      <c r="R112" s="61" t="s">
        <v>105</v>
      </c>
      <c r="S112" s="62">
        <v>42502</v>
      </c>
      <c r="T112" s="62" t="s">
        <v>26</v>
      </c>
      <c r="U112" s="58" t="s">
        <v>154</v>
      </c>
      <c r="V112" s="58" t="s">
        <v>9</v>
      </c>
      <c r="W112" s="58" t="s">
        <v>9</v>
      </c>
      <c r="X112" s="58" t="s">
        <v>9</v>
      </c>
      <c r="Y112" s="58" t="s">
        <v>9</v>
      </c>
      <c r="Z112" s="58" t="s">
        <v>9</v>
      </c>
      <c r="AA112" s="43" t="s">
        <v>643</v>
      </c>
    </row>
    <row r="113" spans="1:27" x14ac:dyDescent="0.25">
      <c r="A113" s="31" t="s">
        <v>627</v>
      </c>
      <c r="B113" s="49" t="s">
        <v>628</v>
      </c>
      <c r="C113" s="2" t="s">
        <v>327</v>
      </c>
      <c r="D113" s="49">
        <v>0</v>
      </c>
      <c r="E113" s="49">
        <v>0</v>
      </c>
      <c r="F113" s="49">
        <v>0</v>
      </c>
      <c r="G113" s="49">
        <v>0</v>
      </c>
      <c r="H113" s="60">
        <v>353</v>
      </c>
      <c r="I113" s="60">
        <v>353</v>
      </c>
      <c r="J113" s="60">
        <v>416.54</v>
      </c>
      <c r="K113" s="60">
        <v>416.54</v>
      </c>
      <c r="L113" s="81">
        <f t="shared" si="17"/>
        <v>57894.894600000007</v>
      </c>
      <c r="M113" s="81">
        <f t="shared" si="18"/>
        <v>57894.894600000007</v>
      </c>
      <c r="N113" s="12">
        <f t="shared" si="13"/>
        <v>0</v>
      </c>
      <c r="O113" s="61" t="s">
        <v>20</v>
      </c>
      <c r="P113" s="58">
        <v>1</v>
      </c>
      <c r="Q113" s="43" t="s">
        <v>9</v>
      </c>
      <c r="R113" s="5" t="s">
        <v>105</v>
      </c>
      <c r="S113" s="62">
        <v>42492</v>
      </c>
      <c r="T113" s="62" t="s">
        <v>26</v>
      </c>
      <c r="U113" s="2" t="s">
        <v>154</v>
      </c>
      <c r="V113" s="2" t="s">
        <v>9</v>
      </c>
      <c r="W113" s="2" t="s">
        <v>9</v>
      </c>
      <c r="X113" s="2" t="s">
        <v>9</v>
      </c>
      <c r="Y113" s="2" t="s">
        <v>9</v>
      </c>
      <c r="Z113" s="2" t="s">
        <v>9</v>
      </c>
      <c r="AA113" s="28" t="s">
        <v>629</v>
      </c>
    </row>
    <row r="114" spans="1:27" ht="30" x14ac:dyDescent="0.25">
      <c r="A114" s="31" t="s">
        <v>640</v>
      </c>
      <c r="B114" s="49" t="s">
        <v>641</v>
      </c>
      <c r="C114" s="2" t="s">
        <v>327</v>
      </c>
      <c r="D114" s="49">
        <v>0</v>
      </c>
      <c r="E114">
        <v>0</v>
      </c>
      <c r="F114">
        <v>0</v>
      </c>
      <c r="G114">
        <v>0</v>
      </c>
      <c r="H114" s="39">
        <v>329</v>
      </c>
      <c r="I114" s="39">
        <v>309</v>
      </c>
      <c r="J114" s="39">
        <v>388.22</v>
      </c>
      <c r="K114" s="39">
        <v>364.62</v>
      </c>
      <c r="L114" s="81">
        <f>J114*131.48</f>
        <v>51043.1656</v>
      </c>
      <c r="M114" s="81">
        <f>K114*131.48</f>
        <v>47940.2376</v>
      </c>
      <c r="N114" s="12">
        <f t="shared" si="13"/>
        <v>3102.9279999999999</v>
      </c>
      <c r="O114" s="7" t="s">
        <v>21</v>
      </c>
      <c r="P114" s="49">
        <v>1</v>
      </c>
      <c r="Q114" s="7" t="s">
        <v>526</v>
      </c>
      <c r="R114" s="5" t="s">
        <v>642</v>
      </c>
      <c r="S114" s="62" t="s">
        <v>26</v>
      </c>
      <c r="T114" s="62">
        <v>42506</v>
      </c>
      <c r="U114" s="58" t="s">
        <v>154</v>
      </c>
      <c r="V114" s="58" t="s">
        <v>9</v>
      </c>
      <c r="W114" s="58" t="s">
        <v>9</v>
      </c>
      <c r="X114" s="58" t="s">
        <v>9</v>
      </c>
      <c r="Y114" s="58" t="s">
        <v>9</v>
      </c>
      <c r="Z114" s="58" t="s">
        <v>9</v>
      </c>
      <c r="AA114" s="49" t="s">
        <v>654</v>
      </c>
    </row>
    <row r="115" spans="1:27" x14ac:dyDescent="0.25">
      <c r="A115" s="31" t="s">
        <v>640</v>
      </c>
      <c r="B115" s="49" t="s">
        <v>653</v>
      </c>
      <c r="C115" s="2" t="s">
        <v>327</v>
      </c>
      <c r="D115" s="49">
        <v>0</v>
      </c>
      <c r="E115">
        <v>0</v>
      </c>
      <c r="F115">
        <v>0</v>
      </c>
      <c r="G115">
        <v>0</v>
      </c>
      <c r="H115" s="39">
        <v>329</v>
      </c>
      <c r="I115" s="39">
        <v>309</v>
      </c>
      <c r="J115" s="39">
        <v>388.22</v>
      </c>
      <c r="K115" s="39">
        <v>388.22</v>
      </c>
      <c r="L115" s="81">
        <f>J115*131.48</f>
        <v>51043.1656</v>
      </c>
      <c r="M115" s="81">
        <f>K115*131.48</f>
        <v>51043.1656</v>
      </c>
      <c r="N115" s="12">
        <f t="shared" si="13"/>
        <v>0</v>
      </c>
      <c r="O115" s="7" t="s">
        <v>20</v>
      </c>
      <c r="P115">
        <v>2</v>
      </c>
      <c r="Q115" s="43" t="s">
        <v>9</v>
      </c>
      <c r="R115" s="5" t="s">
        <v>105</v>
      </c>
      <c r="S115" s="62">
        <v>42513</v>
      </c>
      <c r="T115" s="62" t="s">
        <v>26</v>
      </c>
      <c r="U115" s="2" t="s">
        <v>154</v>
      </c>
      <c r="V115" s="2" t="s">
        <v>9</v>
      </c>
      <c r="W115" s="2" t="s">
        <v>9</v>
      </c>
      <c r="X115" s="2" t="s">
        <v>9</v>
      </c>
      <c r="Y115" s="2" t="s">
        <v>9</v>
      </c>
      <c r="Z115" s="2" t="s">
        <v>9</v>
      </c>
      <c r="AA115" s="31" t="s">
        <v>654</v>
      </c>
    </row>
    <row r="116" spans="1:27" x14ac:dyDescent="0.25">
      <c r="A116" s="31" t="s">
        <v>350</v>
      </c>
      <c r="B116" s="49" t="s">
        <v>625</v>
      </c>
      <c r="C116" s="2" t="s">
        <v>327</v>
      </c>
      <c r="D116" s="49">
        <v>14</v>
      </c>
      <c r="E116" s="49">
        <v>14</v>
      </c>
      <c r="F116" s="49">
        <v>0</v>
      </c>
      <c r="G116" s="49">
        <v>0</v>
      </c>
      <c r="H116" s="39">
        <v>941.8</v>
      </c>
      <c r="I116" s="39">
        <v>941.8</v>
      </c>
      <c r="J116" s="39">
        <v>1497.95</v>
      </c>
      <c r="K116" s="39">
        <v>1497.95</v>
      </c>
      <c r="L116" s="81">
        <f t="shared" ref="L116:L144" si="19">J116*138.99</f>
        <v>208200.07050000003</v>
      </c>
      <c r="M116" s="81">
        <f t="shared" ref="M116:M144" si="20">K116*138.99</f>
        <v>208200.07050000003</v>
      </c>
      <c r="N116" s="12">
        <f t="shared" si="13"/>
        <v>0</v>
      </c>
      <c r="O116" s="7" t="s">
        <v>20</v>
      </c>
      <c r="P116">
        <v>1</v>
      </c>
      <c r="Q116" t="s">
        <v>9</v>
      </c>
      <c r="R116" s="5" t="s">
        <v>105</v>
      </c>
      <c r="S116" s="62">
        <v>42492</v>
      </c>
      <c r="T116" s="62" t="s">
        <v>26</v>
      </c>
      <c r="U116" s="19" t="s">
        <v>170</v>
      </c>
      <c r="V116" s="2"/>
      <c r="W116" s="2"/>
      <c r="X116" s="2"/>
      <c r="Y116" s="2"/>
      <c r="Z116" s="2"/>
      <c r="AA116" s="28" t="s">
        <v>626</v>
      </c>
    </row>
    <row r="117" spans="1:27" x14ac:dyDescent="0.25">
      <c r="A117" s="31" t="s">
        <v>755</v>
      </c>
      <c r="B117" s="49" t="s">
        <v>781</v>
      </c>
      <c r="C117" s="40" t="s">
        <v>327</v>
      </c>
      <c r="D117" s="49">
        <v>0</v>
      </c>
      <c r="E117">
        <v>0</v>
      </c>
      <c r="F117">
        <v>0</v>
      </c>
      <c r="G117">
        <v>0</v>
      </c>
      <c r="H117" s="39">
        <v>32</v>
      </c>
      <c r="I117" s="39">
        <v>32</v>
      </c>
      <c r="J117" s="39">
        <v>37.76</v>
      </c>
      <c r="K117" s="39">
        <v>37.76</v>
      </c>
      <c r="L117" s="54">
        <f t="shared" si="19"/>
        <v>5248.2623999999996</v>
      </c>
      <c r="M117" s="54">
        <f t="shared" si="20"/>
        <v>5248.2623999999996</v>
      </c>
      <c r="N117" s="12">
        <f t="shared" ref="N117:N141" si="21">L117-M117</f>
        <v>0</v>
      </c>
      <c r="O117" s="7" t="s">
        <v>20</v>
      </c>
      <c r="P117">
        <v>3</v>
      </c>
      <c r="Q117" s="43" t="s">
        <v>9</v>
      </c>
      <c r="R117" s="5" t="s">
        <v>105</v>
      </c>
      <c r="S117" s="65">
        <v>42580</v>
      </c>
      <c r="T117" s="64" t="s">
        <v>26</v>
      </c>
      <c r="U117" s="43" t="s">
        <v>154</v>
      </c>
      <c r="V117" s="58" t="s">
        <v>9</v>
      </c>
      <c r="W117" s="58" t="s">
        <v>9</v>
      </c>
      <c r="X117" s="58" t="s">
        <v>9</v>
      </c>
      <c r="Y117" s="58" t="s">
        <v>9</v>
      </c>
      <c r="Z117" s="58" t="s">
        <v>9</v>
      </c>
      <c r="AA117" s="49" t="s">
        <v>782</v>
      </c>
    </row>
    <row r="118" spans="1:27" x14ac:dyDescent="0.25">
      <c r="A118" s="31" t="s">
        <v>490</v>
      </c>
      <c r="B118" s="49" t="s">
        <v>670</v>
      </c>
      <c r="C118" s="77" t="s">
        <v>327</v>
      </c>
      <c r="D118" s="40">
        <v>0</v>
      </c>
      <c r="E118" s="2">
        <v>0</v>
      </c>
      <c r="F118" s="40">
        <v>0</v>
      </c>
      <c r="G118" s="40">
        <v>0</v>
      </c>
      <c r="H118" s="37">
        <v>4</v>
      </c>
      <c r="I118" s="37">
        <v>4</v>
      </c>
      <c r="J118" s="37">
        <v>4.72</v>
      </c>
      <c r="K118" s="37">
        <v>4.72</v>
      </c>
      <c r="L118" s="14">
        <f t="shared" si="19"/>
        <v>656.03279999999995</v>
      </c>
      <c r="M118" s="14">
        <f t="shared" si="20"/>
        <v>656.03279999999995</v>
      </c>
      <c r="N118" s="12">
        <f t="shared" si="21"/>
        <v>0</v>
      </c>
      <c r="O118" s="7" t="s">
        <v>20</v>
      </c>
      <c r="P118">
        <v>1</v>
      </c>
      <c r="Q118" s="43" t="s">
        <v>9</v>
      </c>
      <c r="R118" s="5" t="s">
        <v>105</v>
      </c>
      <c r="S118" s="62">
        <v>42524</v>
      </c>
      <c r="T118" s="59" t="s">
        <v>26</v>
      </c>
      <c r="U118" s="2" t="s">
        <v>154</v>
      </c>
      <c r="V118" s="2" t="s">
        <v>9</v>
      </c>
      <c r="W118" s="2" t="s">
        <v>9</v>
      </c>
      <c r="X118" s="2" t="s">
        <v>9</v>
      </c>
      <c r="Y118" s="2" t="s">
        <v>9</v>
      </c>
      <c r="Z118" s="2" t="s">
        <v>9</v>
      </c>
      <c r="AA118" s="31" t="s">
        <v>671</v>
      </c>
    </row>
    <row r="119" spans="1:27" x14ac:dyDescent="0.25">
      <c r="A119" s="31" t="s">
        <v>197</v>
      </c>
      <c r="B119" s="49" t="s">
        <v>614</v>
      </c>
      <c r="C119" s="77" t="s">
        <v>327</v>
      </c>
      <c r="D119" s="40">
        <v>0</v>
      </c>
      <c r="E119" s="40">
        <v>0</v>
      </c>
      <c r="F119" s="40">
        <v>0</v>
      </c>
      <c r="G119" s="40">
        <v>0</v>
      </c>
      <c r="H119" s="37">
        <v>500.03</v>
      </c>
      <c r="I119" s="37">
        <v>490.03</v>
      </c>
      <c r="J119" s="37">
        <v>590.04</v>
      </c>
      <c r="K119" s="37">
        <v>578.24</v>
      </c>
      <c r="L119" s="14">
        <f t="shared" si="19"/>
        <v>82009.659599999999</v>
      </c>
      <c r="M119" s="14">
        <f t="shared" si="20"/>
        <v>80369.577600000004</v>
      </c>
      <c r="N119" s="12">
        <f t="shared" si="21"/>
        <v>1640.0819999999949</v>
      </c>
      <c r="O119" s="7" t="s">
        <v>21</v>
      </c>
      <c r="P119" s="49">
        <v>1</v>
      </c>
      <c r="Q119" s="49" t="s">
        <v>372</v>
      </c>
      <c r="R119" s="5" t="s">
        <v>615</v>
      </c>
      <c r="S119" s="62" t="s">
        <v>26</v>
      </c>
      <c r="T119" s="62">
        <v>42485</v>
      </c>
      <c r="U119" s="2" t="s">
        <v>154</v>
      </c>
      <c r="V119" s="2" t="s">
        <v>9</v>
      </c>
      <c r="W119" s="2" t="s">
        <v>9</v>
      </c>
      <c r="X119" s="2" t="s">
        <v>9</v>
      </c>
      <c r="Y119" s="2" t="s">
        <v>9</v>
      </c>
      <c r="Z119" s="2" t="s">
        <v>9</v>
      </c>
      <c r="AA119" s="28" t="s">
        <v>616</v>
      </c>
    </row>
    <row r="120" spans="1:27" x14ac:dyDescent="0.25">
      <c r="A120" s="31" t="s">
        <v>197</v>
      </c>
      <c r="B120" s="49" t="s">
        <v>618</v>
      </c>
      <c r="C120" s="2" t="s">
        <v>327</v>
      </c>
      <c r="D120" s="49">
        <v>0</v>
      </c>
      <c r="E120" s="49">
        <v>0</v>
      </c>
      <c r="F120" s="49">
        <v>0</v>
      </c>
      <c r="G120" s="49">
        <v>0</v>
      </c>
      <c r="H120" s="39">
        <v>490.03</v>
      </c>
      <c r="I120" s="39">
        <v>490.03</v>
      </c>
      <c r="J120" s="39">
        <v>578.24</v>
      </c>
      <c r="K120" s="39">
        <v>578.24</v>
      </c>
      <c r="L120" s="81">
        <f t="shared" si="19"/>
        <v>80369.577600000004</v>
      </c>
      <c r="M120" s="81">
        <f t="shared" si="20"/>
        <v>80369.577600000004</v>
      </c>
      <c r="N120" s="12">
        <f t="shared" si="21"/>
        <v>0</v>
      </c>
      <c r="O120" s="7" t="s">
        <v>20</v>
      </c>
      <c r="P120">
        <v>2</v>
      </c>
      <c r="Q120" t="s">
        <v>9</v>
      </c>
      <c r="R120" s="61" t="s">
        <v>105</v>
      </c>
      <c r="S120" s="62">
        <v>42486</v>
      </c>
      <c r="T120" s="62" t="s">
        <v>26</v>
      </c>
      <c r="U120" s="58" t="s">
        <v>154</v>
      </c>
      <c r="V120" s="2" t="s">
        <v>9</v>
      </c>
      <c r="W120" s="2" t="s">
        <v>9</v>
      </c>
      <c r="X120" s="2" t="s">
        <v>9</v>
      </c>
      <c r="Y120" s="2" t="s">
        <v>9</v>
      </c>
      <c r="Z120" s="2" t="s">
        <v>9</v>
      </c>
      <c r="AA120" s="28" t="s">
        <v>616</v>
      </c>
    </row>
    <row r="121" spans="1:27" ht="30" x14ac:dyDescent="0.25">
      <c r="A121" s="31" t="s">
        <v>200</v>
      </c>
      <c r="B121" s="49" t="s">
        <v>607</v>
      </c>
      <c r="C121" s="2" t="s">
        <v>327</v>
      </c>
      <c r="D121" s="49">
        <v>0</v>
      </c>
      <c r="E121" s="49">
        <v>0</v>
      </c>
      <c r="F121" s="49">
        <v>0</v>
      </c>
      <c r="G121" s="49">
        <v>0</v>
      </c>
      <c r="H121" s="39">
        <v>31</v>
      </c>
      <c r="I121" s="39">
        <v>31</v>
      </c>
      <c r="J121" s="39">
        <v>36.58</v>
      </c>
      <c r="K121" s="39">
        <v>36.58</v>
      </c>
      <c r="L121" s="81">
        <f t="shared" si="19"/>
        <v>5084.2542000000003</v>
      </c>
      <c r="M121" s="81">
        <f t="shared" si="20"/>
        <v>5084.2542000000003</v>
      </c>
      <c r="N121" s="12">
        <f t="shared" si="21"/>
        <v>0</v>
      </c>
      <c r="O121" s="7" t="s">
        <v>21</v>
      </c>
      <c r="P121" s="49">
        <v>1</v>
      </c>
      <c r="Q121" s="43" t="s">
        <v>526</v>
      </c>
      <c r="R121" s="5" t="s">
        <v>609</v>
      </c>
      <c r="S121" s="62" t="s">
        <v>26</v>
      </c>
      <c r="T121" s="62">
        <v>42473</v>
      </c>
      <c r="U121" s="58" t="s">
        <v>154</v>
      </c>
      <c r="V121" s="2" t="s">
        <v>9</v>
      </c>
      <c r="W121" s="2" t="s">
        <v>9</v>
      </c>
      <c r="X121" s="2" t="s">
        <v>9</v>
      </c>
      <c r="Y121" s="2" t="s">
        <v>9</v>
      </c>
      <c r="Z121" s="2" t="s">
        <v>9</v>
      </c>
      <c r="AA121" s="28" t="s">
        <v>608</v>
      </c>
    </row>
    <row r="122" spans="1:27" x14ac:dyDescent="0.25">
      <c r="A122" s="31" t="s">
        <v>200</v>
      </c>
      <c r="B122" s="49" t="s">
        <v>610</v>
      </c>
      <c r="C122" s="2" t="s">
        <v>327</v>
      </c>
      <c r="D122" s="49">
        <v>0</v>
      </c>
      <c r="E122" s="49">
        <v>0</v>
      </c>
      <c r="F122" s="49">
        <v>0</v>
      </c>
      <c r="G122" s="49">
        <v>0</v>
      </c>
      <c r="H122" s="39">
        <v>31</v>
      </c>
      <c r="I122" s="39">
        <v>31</v>
      </c>
      <c r="J122" s="39">
        <v>36.58</v>
      </c>
      <c r="K122" s="39">
        <v>36.58</v>
      </c>
      <c r="L122" s="81">
        <f t="shared" si="19"/>
        <v>5084.2542000000003</v>
      </c>
      <c r="M122" s="81">
        <f t="shared" si="20"/>
        <v>5084.2542000000003</v>
      </c>
      <c r="N122" s="12">
        <f t="shared" si="21"/>
        <v>0</v>
      </c>
      <c r="O122" s="7" t="s">
        <v>21</v>
      </c>
      <c r="P122" s="49">
        <v>2</v>
      </c>
      <c r="Q122" s="49" t="s">
        <v>284</v>
      </c>
      <c r="R122" s="5" t="s">
        <v>611</v>
      </c>
      <c r="S122" s="62" t="s">
        <v>26</v>
      </c>
      <c r="T122" s="62">
        <v>42475</v>
      </c>
      <c r="U122" s="58" t="s">
        <v>154</v>
      </c>
      <c r="V122" s="2" t="s">
        <v>9</v>
      </c>
      <c r="W122" s="2" t="s">
        <v>9</v>
      </c>
      <c r="X122" s="2" t="s">
        <v>9</v>
      </c>
      <c r="Y122" s="2" t="s">
        <v>9</v>
      </c>
      <c r="Z122" s="2" t="s">
        <v>9</v>
      </c>
      <c r="AA122" s="28" t="s">
        <v>608</v>
      </c>
    </row>
    <row r="123" spans="1:27" ht="30" x14ac:dyDescent="0.25">
      <c r="A123" s="77" t="s">
        <v>553</v>
      </c>
      <c r="B123" s="58" t="s">
        <v>603</v>
      </c>
      <c r="C123" s="2" t="s">
        <v>327</v>
      </c>
      <c r="D123" s="58">
        <v>0</v>
      </c>
      <c r="E123" s="58">
        <v>0</v>
      </c>
      <c r="F123" s="58">
        <v>0</v>
      </c>
      <c r="G123" s="58">
        <v>0</v>
      </c>
      <c r="H123" s="60">
        <v>91.07</v>
      </c>
      <c r="I123" s="60">
        <v>91.07</v>
      </c>
      <c r="J123" s="60">
        <v>107.46</v>
      </c>
      <c r="K123" s="60">
        <v>107.46</v>
      </c>
      <c r="L123" s="81">
        <f t="shared" si="19"/>
        <v>14935.865400000001</v>
      </c>
      <c r="M123" s="81">
        <f t="shared" si="20"/>
        <v>14935.865400000001</v>
      </c>
      <c r="N123" s="12">
        <f t="shared" si="21"/>
        <v>0</v>
      </c>
      <c r="O123" s="61" t="s">
        <v>21</v>
      </c>
      <c r="P123" s="58">
        <v>1</v>
      </c>
      <c r="Q123" s="61" t="s">
        <v>526</v>
      </c>
      <c r="R123" s="5" t="s">
        <v>604</v>
      </c>
      <c r="S123" s="62" t="s">
        <v>26</v>
      </c>
      <c r="T123" s="62">
        <v>42468</v>
      </c>
      <c r="U123" s="58" t="s">
        <v>154</v>
      </c>
      <c r="V123" s="2" t="s">
        <v>9</v>
      </c>
      <c r="W123" s="2" t="s">
        <v>9</v>
      </c>
      <c r="X123" s="2" t="s">
        <v>9</v>
      </c>
      <c r="Y123" s="2" t="s">
        <v>9</v>
      </c>
      <c r="Z123" s="2" t="s">
        <v>9</v>
      </c>
      <c r="AA123" s="28" t="s">
        <v>605</v>
      </c>
    </row>
    <row r="124" spans="1:27" x14ac:dyDescent="0.25">
      <c r="A124" s="77" t="s">
        <v>553</v>
      </c>
      <c r="B124" s="58" t="s">
        <v>606</v>
      </c>
      <c r="C124" s="2" t="s">
        <v>327</v>
      </c>
      <c r="D124" s="58">
        <v>0</v>
      </c>
      <c r="E124" s="58">
        <v>0</v>
      </c>
      <c r="F124" s="58">
        <v>0</v>
      </c>
      <c r="G124" s="58">
        <v>0</v>
      </c>
      <c r="H124" s="60">
        <v>91.07</v>
      </c>
      <c r="I124" s="60">
        <v>91.07</v>
      </c>
      <c r="J124" s="60">
        <v>107.46</v>
      </c>
      <c r="K124" s="60">
        <v>107.46</v>
      </c>
      <c r="L124" s="81">
        <f t="shared" si="19"/>
        <v>14935.865400000001</v>
      </c>
      <c r="M124" s="81">
        <f t="shared" si="20"/>
        <v>14935.865400000001</v>
      </c>
      <c r="N124" s="12">
        <f t="shared" si="21"/>
        <v>0</v>
      </c>
      <c r="O124" s="61" t="s">
        <v>20</v>
      </c>
      <c r="P124" s="58">
        <v>2</v>
      </c>
      <c r="Q124" s="58" t="s">
        <v>9</v>
      </c>
      <c r="R124" s="5" t="s">
        <v>105</v>
      </c>
      <c r="S124" s="62">
        <v>42473</v>
      </c>
      <c r="T124" s="59" t="s">
        <v>26</v>
      </c>
      <c r="U124" s="58" t="s">
        <v>154</v>
      </c>
      <c r="V124" s="77" t="s">
        <v>9</v>
      </c>
      <c r="W124" s="77" t="s">
        <v>9</v>
      </c>
      <c r="X124" s="58" t="s">
        <v>9</v>
      </c>
      <c r="Y124" s="2" t="s">
        <v>9</v>
      </c>
      <c r="Z124" s="2" t="s">
        <v>9</v>
      </c>
      <c r="AA124" s="28" t="s">
        <v>605</v>
      </c>
    </row>
    <row r="125" spans="1:27" x14ac:dyDescent="0.25">
      <c r="A125" s="31" t="s">
        <v>200</v>
      </c>
      <c r="B125" s="49" t="s">
        <v>623</v>
      </c>
      <c r="C125" s="77" t="s">
        <v>327</v>
      </c>
      <c r="D125" s="49">
        <v>0</v>
      </c>
      <c r="E125" s="49">
        <v>0</v>
      </c>
      <c r="F125" s="49">
        <v>0</v>
      </c>
      <c r="G125" s="49">
        <v>0</v>
      </c>
      <c r="H125" s="39">
        <v>31</v>
      </c>
      <c r="I125" s="39">
        <v>31</v>
      </c>
      <c r="J125" s="39">
        <v>36.58</v>
      </c>
      <c r="K125" s="39">
        <v>36.58</v>
      </c>
      <c r="L125" s="81">
        <f t="shared" si="19"/>
        <v>5084.2542000000003</v>
      </c>
      <c r="M125" s="81">
        <f t="shared" si="20"/>
        <v>5084.2542000000003</v>
      </c>
      <c r="N125" s="12">
        <f t="shared" si="21"/>
        <v>0</v>
      </c>
      <c r="O125" s="7" t="s">
        <v>20</v>
      </c>
      <c r="P125">
        <v>1</v>
      </c>
      <c r="Q125" s="43" t="s">
        <v>9</v>
      </c>
      <c r="R125" s="5" t="s">
        <v>105</v>
      </c>
      <c r="S125" s="62">
        <v>42488</v>
      </c>
      <c r="T125" s="62" t="s">
        <v>26</v>
      </c>
      <c r="U125" s="58" t="s">
        <v>154</v>
      </c>
      <c r="V125" s="2" t="s">
        <v>9</v>
      </c>
      <c r="W125" s="2" t="s">
        <v>9</v>
      </c>
      <c r="X125" s="2" t="s">
        <v>9</v>
      </c>
      <c r="Y125" s="2" t="s">
        <v>9</v>
      </c>
      <c r="Z125" s="2" t="s">
        <v>9</v>
      </c>
      <c r="AA125" s="28" t="s">
        <v>624</v>
      </c>
    </row>
    <row r="126" spans="1:27" x14ac:dyDescent="0.25">
      <c r="A126" s="31" t="s">
        <v>762</v>
      </c>
      <c r="B126" s="49" t="s">
        <v>799</v>
      </c>
      <c r="C126" s="31" t="s">
        <v>327</v>
      </c>
      <c r="D126" s="49">
        <v>0</v>
      </c>
      <c r="E126">
        <v>0</v>
      </c>
      <c r="F126">
        <v>0</v>
      </c>
      <c r="G126">
        <v>0</v>
      </c>
      <c r="H126" s="39">
        <v>34</v>
      </c>
      <c r="I126" s="39">
        <v>34</v>
      </c>
      <c r="J126" s="39">
        <v>40.119999999999997</v>
      </c>
      <c r="K126" s="39">
        <v>40.119999999999997</v>
      </c>
      <c r="L126" s="54">
        <f t="shared" si="19"/>
        <v>5576.2788</v>
      </c>
      <c r="M126" s="54">
        <f t="shared" si="20"/>
        <v>5576.2788</v>
      </c>
      <c r="N126" s="12">
        <f t="shared" si="21"/>
        <v>0</v>
      </c>
      <c r="O126" s="7" t="s">
        <v>20</v>
      </c>
      <c r="P126" s="49">
        <v>1</v>
      </c>
      <c r="Q126" s="43" t="s">
        <v>9</v>
      </c>
      <c r="R126" s="61" t="s">
        <v>105</v>
      </c>
      <c r="S126" s="51">
        <v>42593</v>
      </c>
      <c r="T126" s="8" t="s">
        <v>26</v>
      </c>
      <c r="U126" s="43" t="s">
        <v>154</v>
      </c>
      <c r="V126" s="2" t="s">
        <v>9</v>
      </c>
      <c r="W126" s="2" t="s">
        <v>9</v>
      </c>
      <c r="X126" s="2" t="s">
        <v>9</v>
      </c>
      <c r="Y126" s="2" t="s">
        <v>9</v>
      </c>
      <c r="Z126" s="2" t="s">
        <v>9</v>
      </c>
      <c r="AA126" s="28" t="s">
        <v>800</v>
      </c>
    </row>
    <row r="127" spans="1:27" x14ac:dyDescent="0.25">
      <c r="A127" s="31" t="s">
        <v>674</v>
      </c>
      <c r="B127" s="58" t="s">
        <v>735</v>
      </c>
      <c r="C127" s="77" t="s">
        <v>327</v>
      </c>
      <c r="D127" s="58">
        <v>0</v>
      </c>
      <c r="E127">
        <v>0</v>
      </c>
      <c r="F127">
        <v>0</v>
      </c>
      <c r="G127">
        <v>0</v>
      </c>
      <c r="H127" s="39">
        <v>73</v>
      </c>
      <c r="I127" s="39">
        <v>73</v>
      </c>
      <c r="J127" s="39">
        <v>86.14</v>
      </c>
      <c r="K127" s="39">
        <v>86.14</v>
      </c>
      <c r="L127" s="54">
        <f t="shared" si="19"/>
        <v>11972.598600000001</v>
      </c>
      <c r="M127" s="54">
        <f t="shared" si="20"/>
        <v>11972.598600000001</v>
      </c>
      <c r="N127" s="12">
        <f t="shared" si="21"/>
        <v>0</v>
      </c>
      <c r="O127" s="7" t="s">
        <v>21</v>
      </c>
      <c r="P127">
        <v>1</v>
      </c>
      <c r="Q127" s="43" t="s">
        <v>284</v>
      </c>
      <c r="R127" s="5" t="s">
        <v>737</v>
      </c>
      <c r="S127" s="65" t="s">
        <v>26</v>
      </c>
      <c r="T127" s="65">
        <v>42563</v>
      </c>
      <c r="U127" s="58" t="s">
        <v>154</v>
      </c>
      <c r="V127" s="2" t="s">
        <v>9</v>
      </c>
      <c r="W127" s="2" t="s">
        <v>9</v>
      </c>
      <c r="X127" s="2" t="s">
        <v>9</v>
      </c>
      <c r="Y127" s="2" t="s">
        <v>9</v>
      </c>
      <c r="Z127" s="2" t="s">
        <v>9</v>
      </c>
      <c r="AA127" s="31" t="s">
        <v>736</v>
      </c>
    </row>
    <row r="128" spans="1:27" x14ac:dyDescent="0.25">
      <c r="A128" s="31" t="s">
        <v>674</v>
      </c>
      <c r="B128" s="58" t="s">
        <v>742</v>
      </c>
      <c r="C128" s="77" t="s">
        <v>327</v>
      </c>
      <c r="D128" s="58">
        <v>0</v>
      </c>
      <c r="E128">
        <v>0</v>
      </c>
      <c r="F128">
        <v>0</v>
      </c>
      <c r="G128">
        <v>0</v>
      </c>
      <c r="H128" s="39">
        <v>73</v>
      </c>
      <c r="I128" s="39">
        <v>73</v>
      </c>
      <c r="J128" s="39">
        <v>86.14</v>
      </c>
      <c r="K128" s="39">
        <v>86.14</v>
      </c>
      <c r="L128" s="54">
        <f t="shared" si="19"/>
        <v>11972.598600000001</v>
      </c>
      <c r="M128" s="54">
        <f t="shared" si="20"/>
        <v>11972.598600000001</v>
      </c>
      <c r="N128" s="12">
        <f t="shared" si="21"/>
        <v>0</v>
      </c>
      <c r="O128" s="7" t="s">
        <v>20</v>
      </c>
      <c r="P128">
        <v>2</v>
      </c>
      <c r="Q128" s="43" t="s">
        <v>9</v>
      </c>
      <c r="R128" s="5" t="s">
        <v>105</v>
      </c>
      <c r="S128" s="65">
        <v>42564</v>
      </c>
      <c r="T128" s="68" t="s">
        <v>26</v>
      </c>
      <c r="U128" s="49" t="s">
        <v>154</v>
      </c>
      <c r="V128" s="2" t="s">
        <v>9</v>
      </c>
      <c r="W128" s="2" t="s">
        <v>9</v>
      </c>
      <c r="X128" s="2" t="s">
        <v>9</v>
      </c>
      <c r="Y128" s="2" t="s">
        <v>9</v>
      </c>
      <c r="Z128" s="2" t="s">
        <v>9</v>
      </c>
      <c r="AA128" s="31" t="s">
        <v>736</v>
      </c>
    </row>
    <row r="129" spans="1:27" x14ac:dyDescent="0.25">
      <c r="A129" s="31" t="s">
        <v>197</v>
      </c>
      <c r="B129" s="58" t="s">
        <v>730</v>
      </c>
      <c r="C129" s="77" t="s">
        <v>327</v>
      </c>
      <c r="D129" s="58">
        <v>0</v>
      </c>
      <c r="E129">
        <v>0</v>
      </c>
      <c r="F129">
        <v>0</v>
      </c>
      <c r="G129">
        <v>0</v>
      </c>
      <c r="H129" s="39">
        <v>95.2</v>
      </c>
      <c r="I129" s="39">
        <v>95.2</v>
      </c>
      <c r="J129" s="39">
        <v>112.34</v>
      </c>
      <c r="K129" s="39">
        <v>112.34</v>
      </c>
      <c r="L129" s="54">
        <f t="shared" si="19"/>
        <v>15614.136600000002</v>
      </c>
      <c r="M129" s="54">
        <f t="shared" si="20"/>
        <v>15614.136600000002</v>
      </c>
      <c r="N129" s="12">
        <f t="shared" si="21"/>
        <v>0</v>
      </c>
      <c r="O129" s="7" t="s">
        <v>20</v>
      </c>
      <c r="P129">
        <v>1</v>
      </c>
      <c r="Q129" s="43" t="s">
        <v>9</v>
      </c>
      <c r="R129" s="5" t="s">
        <v>105</v>
      </c>
      <c r="S129" s="51">
        <v>42563</v>
      </c>
      <c r="T129" s="8" t="s">
        <v>26</v>
      </c>
      <c r="U129" s="58" t="s">
        <v>154</v>
      </c>
      <c r="V129" s="2" t="s">
        <v>9</v>
      </c>
      <c r="W129" s="2" t="s">
        <v>9</v>
      </c>
      <c r="X129" s="2" t="s">
        <v>9</v>
      </c>
      <c r="Y129" s="2" t="s">
        <v>9</v>
      </c>
      <c r="Z129" s="2" t="s">
        <v>9</v>
      </c>
      <c r="AA129" s="31" t="s">
        <v>731</v>
      </c>
    </row>
    <row r="130" spans="1:27" x14ac:dyDescent="0.25">
      <c r="A130" s="77" t="s">
        <v>396</v>
      </c>
      <c r="B130" s="58" t="s">
        <v>587</v>
      </c>
      <c r="C130" s="77" t="s">
        <v>327</v>
      </c>
      <c r="D130" s="58">
        <v>0</v>
      </c>
      <c r="E130" s="58">
        <v>0</v>
      </c>
      <c r="F130" s="58">
        <v>0</v>
      </c>
      <c r="G130" s="58">
        <v>0</v>
      </c>
      <c r="H130" s="60">
        <v>36.04</v>
      </c>
      <c r="I130" s="60">
        <v>36.04</v>
      </c>
      <c r="J130" s="60">
        <v>42.53</v>
      </c>
      <c r="K130" s="60">
        <v>42.53</v>
      </c>
      <c r="L130" s="81">
        <f t="shared" si="19"/>
        <v>5911.2447000000002</v>
      </c>
      <c r="M130" s="81">
        <f t="shared" si="20"/>
        <v>5911.2447000000002</v>
      </c>
      <c r="N130" s="12">
        <f t="shared" si="21"/>
        <v>0</v>
      </c>
      <c r="O130" s="61" t="s">
        <v>21</v>
      </c>
      <c r="P130" s="58">
        <v>1</v>
      </c>
      <c r="Q130" s="58" t="s">
        <v>591</v>
      </c>
      <c r="R130" s="5" t="s">
        <v>590</v>
      </c>
      <c r="S130" s="62" t="s">
        <v>26</v>
      </c>
      <c r="T130" s="62">
        <v>42457</v>
      </c>
      <c r="U130" s="58" t="s">
        <v>154</v>
      </c>
      <c r="V130" s="2" t="s">
        <v>9</v>
      </c>
      <c r="W130" s="2" t="s">
        <v>9</v>
      </c>
      <c r="X130" s="2" t="s">
        <v>9</v>
      </c>
      <c r="Y130" s="2" t="s">
        <v>9</v>
      </c>
      <c r="Z130" s="2" t="s">
        <v>9</v>
      </c>
      <c r="AA130" s="28" t="s">
        <v>588</v>
      </c>
    </row>
    <row r="131" spans="1:27" x14ac:dyDescent="0.25">
      <c r="A131" s="77" t="s">
        <v>396</v>
      </c>
      <c r="B131" s="58" t="s">
        <v>589</v>
      </c>
      <c r="C131" s="77" t="s">
        <v>327</v>
      </c>
      <c r="D131" s="58">
        <v>0</v>
      </c>
      <c r="E131" s="58">
        <v>0</v>
      </c>
      <c r="F131" s="58">
        <v>0</v>
      </c>
      <c r="G131" s="58">
        <v>0</v>
      </c>
      <c r="H131" s="60">
        <v>36.04</v>
      </c>
      <c r="I131" s="60">
        <v>36.04</v>
      </c>
      <c r="J131" s="60">
        <v>42.53</v>
      </c>
      <c r="K131" s="60">
        <v>42.53</v>
      </c>
      <c r="L131" s="81">
        <f t="shared" si="19"/>
        <v>5911.2447000000002</v>
      </c>
      <c r="M131" s="81">
        <f t="shared" si="20"/>
        <v>5911.2447000000002</v>
      </c>
      <c r="N131" s="12">
        <f t="shared" si="21"/>
        <v>0</v>
      </c>
      <c r="O131" s="61" t="s">
        <v>20</v>
      </c>
      <c r="P131" s="58">
        <v>2</v>
      </c>
      <c r="Q131" s="58" t="s">
        <v>9</v>
      </c>
      <c r="R131" s="61" t="s">
        <v>105</v>
      </c>
      <c r="S131" s="62">
        <v>42460</v>
      </c>
      <c r="T131" s="59" t="s">
        <v>26</v>
      </c>
      <c r="U131" s="58" t="s">
        <v>154</v>
      </c>
      <c r="V131" s="58" t="s">
        <v>9</v>
      </c>
      <c r="W131" s="58" t="s">
        <v>9</v>
      </c>
      <c r="X131" s="58" t="s">
        <v>9</v>
      </c>
      <c r="Y131" s="58" t="s">
        <v>9</v>
      </c>
      <c r="Z131" s="58" t="s">
        <v>9</v>
      </c>
      <c r="AA131" s="43" t="s">
        <v>588</v>
      </c>
    </row>
    <row r="132" spans="1:27" x14ac:dyDescent="0.25">
      <c r="A132" s="31" t="s">
        <v>924</v>
      </c>
      <c r="B132" t="s">
        <v>925</v>
      </c>
      <c r="C132" s="77" t="s">
        <v>327</v>
      </c>
      <c r="D132">
        <v>0</v>
      </c>
      <c r="E132">
        <v>0</v>
      </c>
      <c r="F132">
        <v>0</v>
      </c>
      <c r="G132">
        <v>0</v>
      </c>
      <c r="H132" s="39">
        <v>0</v>
      </c>
      <c r="I132" s="39">
        <v>0</v>
      </c>
      <c r="J132" s="39">
        <v>0</v>
      </c>
      <c r="K132" s="39">
        <v>0</v>
      </c>
      <c r="L132" s="54">
        <f t="shared" si="19"/>
        <v>0</v>
      </c>
      <c r="M132" s="54">
        <f t="shared" si="20"/>
        <v>0</v>
      </c>
      <c r="N132" s="84">
        <f t="shared" si="21"/>
        <v>0</v>
      </c>
      <c r="O132" s="7" t="s">
        <v>20</v>
      </c>
      <c r="P132" s="49">
        <v>1</v>
      </c>
      <c r="Q132" s="43" t="s">
        <v>9</v>
      </c>
      <c r="R132" s="5" t="s">
        <v>105</v>
      </c>
      <c r="S132" s="73">
        <v>42670</v>
      </c>
      <c r="T132" s="43" t="s">
        <v>26</v>
      </c>
      <c r="U132" t="s">
        <v>154</v>
      </c>
      <c r="V132" s="2" t="s">
        <v>9</v>
      </c>
      <c r="W132" s="2" t="s">
        <v>9</v>
      </c>
      <c r="X132" s="2" t="s">
        <v>9</v>
      </c>
      <c r="Y132" s="2" t="s">
        <v>9</v>
      </c>
      <c r="Z132" s="2" t="s">
        <v>9</v>
      </c>
      <c r="AA132" s="88" t="s">
        <v>926</v>
      </c>
    </row>
    <row r="133" spans="1:27" x14ac:dyDescent="0.25">
      <c r="A133" s="31" t="s">
        <v>807</v>
      </c>
      <c r="B133" s="49" t="s">
        <v>808</v>
      </c>
      <c r="C133" s="31" t="s">
        <v>327</v>
      </c>
      <c r="D133" s="49">
        <v>0</v>
      </c>
      <c r="E133">
        <v>0</v>
      </c>
      <c r="F133">
        <v>0</v>
      </c>
      <c r="G133">
        <v>0</v>
      </c>
      <c r="H133" s="39">
        <v>1494</v>
      </c>
      <c r="I133" s="39">
        <v>1494</v>
      </c>
      <c r="J133" s="39">
        <v>1762.92</v>
      </c>
      <c r="K133" s="39">
        <v>1762.92</v>
      </c>
      <c r="L133" s="54">
        <f t="shared" si="19"/>
        <v>245028.25080000004</v>
      </c>
      <c r="M133" s="54">
        <f t="shared" si="20"/>
        <v>245028.25080000004</v>
      </c>
      <c r="N133" s="12">
        <f t="shared" si="21"/>
        <v>0</v>
      </c>
      <c r="O133" s="7" t="s">
        <v>20</v>
      </c>
      <c r="P133" s="49">
        <v>1</v>
      </c>
      <c r="Q133" s="43" t="s">
        <v>9</v>
      </c>
      <c r="R133" s="61" t="s">
        <v>105</v>
      </c>
      <c r="S133" s="51">
        <v>42605</v>
      </c>
      <c r="T133" s="8" t="s">
        <v>26</v>
      </c>
      <c r="U133" s="43" t="s">
        <v>154</v>
      </c>
      <c r="V133" s="2" t="s">
        <v>9</v>
      </c>
      <c r="W133" s="2" t="s">
        <v>9</v>
      </c>
      <c r="X133" s="2" t="s">
        <v>9</v>
      </c>
      <c r="Y133" s="2" t="s">
        <v>9</v>
      </c>
      <c r="Z133" s="2" t="s">
        <v>9</v>
      </c>
      <c r="AA133" s="31" t="s">
        <v>809</v>
      </c>
    </row>
    <row r="134" spans="1:27" x14ac:dyDescent="0.25">
      <c r="A134" s="77" t="s">
        <v>949</v>
      </c>
      <c r="B134" t="s">
        <v>964</v>
      </c>
      <c r="C134" s="77" t="s">
        <v>327</v>
      </c>
      <c r="D134">
        <v>0</v>
      </c>
      <c r="E134">
        <v>0</v>
      </c>
      <c r="F134">
        <v>0</v>
      </c>
      <c r="G134">
        <v>0</v>
      </c>
      <c r="H134" s="39">
        <v>697</v>
      </c>
      <c r="I134" s="39">
        <v>697</v>
      </c>
      <c r="J134" s="39">
        <v>822.46</v>
      </c>
      <c r="K134" s="39">
        <v>822.46</v>
      </c>
      <c r="L134" s="54">
        <f t="shared" si="19"/>
        <v>114313.71540000002</v>
      </c>
      <c r="M134" s="54">
        <f t="shared" si="20"/>
        <v>114313.71540000002</v>
      </c>
      <c r="N134" s="84">
        <f t="shared" si="21"/>
        <v>0</v>
      </c>
      <c r="O134" s="7" t="s">
        <v>20</v>
      </c>
      <c r="P134">
        <v>2</v>
      </c>
      <c r="Q134" s="7" t="s">
        <v>9</v>
      </c>
      <c r="R134" s="5" t="s">
        <v>105</v>
      </c>
      <c r="S134" s="73">
        <v>42685</v>
      </c>
      <c r="T134" s="43" t="s">
        <v>26</v>
      </c>
      <c r="U134" t="s">
        <v>154</v>
      </c>
      <c r="V134" s="2" t="s">
        <v>9</v>
      </c>
      <c r="W134" s="2" t="s">
        <v>9</v>
      </c>
      <c r="X134" s="2" t="s">
        <v>9</v>
      </c>
      <c r="Y134" s="2" t="s">
        <v>9</v>
      </c>
      <c r="Z134" s="2" t="s">
        <v>9</v>
      </c>
      <c r="AA134" s="88" t="s">
        <v>965</v>
      </c>
    </row>
    <row r="135" spans="1:27" ht="30" x14ac:dyDescent="0.25">
      <c r="A135" s="31" t="s">
        <v>904</v>
      </c>
      <c r="B135" t="s">
        <v>906</v>
      </c>
      <c r="C135" s="77" t="s">
        <v>327</v>
      </c>
      <c r="D135">
        <v>0</v>
      </c>
      <c r="E135">
        <v>0</v>
      </c>
      <c r="F135">
        <v>0</v>
      </c>
      <c r="G135">
        <v>0</v>
      </c>
      <c r="H135" s="39">
        <v>240</v>
      </c>
      <c r="I135" s="39">
        <v>215</v>
      </c>
      <c r="J135" s="39">
        <v>283.2</v>
      </c>
      <c r="K135" s="39">
        <v>253.7</v>
      </c>
      <c r="L135" s="54">
        <f t="shared" si="19"/>
        <v>39361.968000000001</v>
      </c>
      <c r="M135" s="54">
        <f t="shared" si="20"/>
        <v>35261.762999999999</v>
      </c>
      <c r="N135" s="12">
        <f t="shared" si="21"/>
        <v>4100.2050000000017</v>
      </c>
      <c r="O135" s="7" t="s">
        <v>21</v>
      </c>
      <c r="P135">
        <v>1</v>
      </c>
      <c r="Q135" s="7" t="s">
        <v>461</v>
      </c>
      <c r="R135" s="5" t="s">
        <v>462</v>
      </c>
      <c r="S135" s="43" t="s">
        <v>26</v>
      </c>
      <c r="T135" s="73">
        <v>42661</v>
      </c>
      <c r="U135" t="s">
        <v>154</v>
      </c>
      <c r="V135" s="2" t="s">
        <v>9</v>
      </c>
      <c r="W135" s="2" t="s">
        <v>9</v>
      </c>
      <c r="X135" s="2" t="s">
        <v>9</v>
      </c>
      <c r="Y135" s="2" t="s">
        <v>9</v>
      </c>
      <c r="Z135" s="2" t="s">
        <v>9</v>
      </c>
      <c r="AA135" s="77" t="s">
        <v>903</v>
      </c>
    </row>
    <row r="136" spans="1:27" x14ac:dyDescent="0.25">
      <c r="A136" s="31" t="s">
        <v>904</v>
      </c>
      <c r="B136" t="s">
        <v>905</v>
      </c>
      <c r="C136" s="77" t="s">
        <v>327</v>
      </c>
      <c r="D136">
        <v>0</v>
      </c>
      <c r="E136">
        <v>0</v>
      </c>
      <c r="F136">
        <v>0</v>
      </c>
      <c r="G136">
        <v>0</v>
      </c>
      <c r="H136" s="39">
        <v>215</v>
      </c>
      <c r="I136" s="39">
        <v>215</v>
      </c>
      <c r="J136" s="39">
        <v>253.7</v>
      </c>
      <c r="K136" s="39">
        <v>253.7</v>
      </c>
      <c r="L136" s="54">
        <f t="shared" si="19"/>
        <v>35261.762999999999</v>
      </c>
      <c r="M136" s="54">
        <f t="shared" si="20"/>
        <v>35261.762999999999</v>
      </c>
      <c r="N136" s="12">
        <f t="shared" si="21"/>
        <v>0</v>
      </c>
      <c r="O136" s="7" t="s">
        <v>20</v>
      </c>
      <c r="P136">
        <v>2</v>
      </c>
      <c r="Q136" s="7" t="s">
        <v>9</v>
      </c>
      <c r="R136" s="5" t="s">
        <v>105</v>
      </c>
      <c r="S136" s="73">
        <v>42661</v>
      </c>
      <c r="T136" s="43" t="s">
        <v>26</v>
      </c>
      <c r="U136" t="s">
        <v>154</v>
      </c>
      <c r="V136" t="s">
        <v>9</v>
      </c>
      <c r="W136" t="s">
        <v>9</v>
      </c>
      <c r="X136" t="s">
        <v>9</v>
      </c>
      <c r="Y136" t="s">
        <v>9</v>
      </c>
      <c r="Z136" t="s">
        <v>9</v>
      </c>
      <c r="AA136" t="s">
        <v>903</v>
      </c>
    </row>
    <row r="137" spans="1:27" ht="30" x14ac:dyDescent="0.25">
      <c r="A137" s="31" t="s">
        <v>907</v>
      </c>
      <c r="B137" t="s">
        <v>908</v>
      </c>
      <c r="C137" s="77" t="s">
        <v>327</v>
      </c>
      <c r="D137" s="2">
        <v>0</v>
      </c>
      <c r="E137" s="2">
        <v>0</v>
      </c>
      <c r="F137" s="2">
        <v>0</v>
      </c>
      <c r="G137" s="2">
        <v>0</v>
      </c>
      <c r="H137" s="37">
        <v>200</v>
      </c>
      <c r="I137" s="37">
        <v>175</v>
      </c>
      <c r="J137" s="37">
        <v>236</v>
      </c>
      <c r="K137" s="37">
        <v>206.5</v>
      </c>
      <c r="L137" s="46">
        <f t="shared" si="19"/>
        <v>32801.64</v>
      </c>
      <c r="M137" s="46">
        <f t="shared" si="20"/>
        <v>28701.435000000001</v>
      </c>
      <c r="N137" s="84">
        <f t="shared" si="21"/>
        <v>4100.2049999999981</v>
      </c>
      <c r="O137" s="7" t="s">
        <v>21</v>
      </c>
      <c r="P137">
        <v>1</v>
      </c>
      <c r="Q137" s="7" t="s">
        <v>461</v>
      </c>
      <c r="R137" s="7" t="s">
        <v>462</v>
      </c>
      <c r="S137" s="43" t="s">
        <v>26</v>
      </c>
      <c r="T137" s="73">
        <v>42661</v>
      </c>
      <c r="U137" t="s">
        <v>154</v>
      </c>
      <c r="V137" t="s">
        <v>9</v>
      </c>
      <c r="W137" t="s">
        <v>9</v>
      </c>
      <c r="X137" t="s">
        <v>9</v>
      </c>
      <c r="Y137" t="s">
        <v>9</v>
      </c>
      <c r="Z137" t="s">
        <v>9</v>
      </c>
      <c r="AA137" t="s">
        <v>903</v>
      </c>
    </row>
    <row r="138" spans="1:27" x14ac:dyDescent="0.25">
      <c r="A138" s="31" t="s">
        <v>907</v>
      </c>
      <c r="B138" t="s">
        <v>909</v>
      </c>
      <c r="C138" s="77" t="s">
        <v>327</v>
      </c>
      <c r="D138">
        <v>0</v>
      </c>
      <c r="E138">
        <v>0</v>
      </c>
      <c r="F138">
        <v>0</v>
      </c>
      <c r="G138">
        <v>0</v>
      </c>
      <c r="H138" s="39">
        <v>175</v>
      </c>
      <c r="I138" s="39">
        <v>175</v>
      </c>
      <c r="J138" s="39">
        <v>206.5</v>
      </c>
      <c r="K138" s="39">
        <v>206.5</v>
      </c>
      <c r="L138" s="54">
        <f t="shared" si="19"/>
        <v>28701.435000000001</v>
      </c>
      <c r="M138" s="54">
        <f t="shared" si="20"/>
        <v>28701.435000000001</v>
      </c>
      <c r="N138" s="84">
        <f t="shared" si="21"/>
        <v>0</v>
      </c>
      <c r="O138" s="7" t="s">
        <v>20</v>
      </c>
      <c r="P138">
        <v>2</v>
      </c>
      <c r="Q138" s="7" t="s">
        <v>9</v>
      </c>
      <c r="R138" s="7" t="s">
        <v>105</v>
      </c>
      <c r="S138" s="73">
        <v>42661</v>
      </c>
      <c r="T138" s="43" t="s">
        <v>26</v>
      </c>
      <c r="U138" t="s">
        <v>154</v>
      </c>
      <c r="V138" t="s">
        <v>9</v>
      </c>
      <c r="W138" t="s">
        <v>9</v>
      </c>
      <c r="X138" t="s">
        <v>9</v>
      </c>
      <c r="Y138" t="s">
        <v>9</v>
      </c>
      <c r="Z138" t="s">
        <v>9</v>
      </c>
      <c r="AA138" t="s">
        <v>903</v>
      </c>
    </row>
    <row r="139" spans="1:27" x14ac:dyDescent="0.25">
      <c r="A139" s="31" t="s">
        <v>685</v>
      </c>
      <c r="B139" t="s">
        <v>686</v>
      </c>
      <c r="C139" s="77" t="s">
        <v>327</v>
      </c>
      <c r="D139" s="49">
        <v>0</v>
      </c>
      <c r="E139">
        <v>0</v>
      </c>
      <c r="F139" s="49">
        <v>0</v>
      </c>
      <c r="G139" s="49">
        <v>0</v>
      </c>
      <c r="H139" s="39">
        <v>622</v>
      </c>
      <c r="I139" s="39">
        <v>622</v>
      </c>
      <c r="J139" s="39">
        <v>733.96</v>
      </c>
      <c r="K139" s="39">
        <v>733.96</v>
      </c>
      <c r="L139" s="81">
        <f t="shared" si="19"/>
        <v>102013.10040000001</v>
      </c>
      <c r="M139" s="81">
        <f t="shared" si="20"/>
        <v>102013.10040000001</v>
      </c>
      <c r="N139" s="12">
        <f t="shared" si="21"/>
        <v>0</v>
      </c>
      <c r="O139" s="7" t="s">
        <v>20</v>
      </c>
      <c r="P139" s="49">
        <v>1</v>
      </c>
      <c r="Q139" s="43" t="s">
        <v>9</v>
      </c>
      <c r="R139" s="7" t="s">
        <v>105</v>
      </c>
      <c r="S139" s="51">
        <v>42541</v>
      </c>
      <c r="T139" s="8" t="s">
        <v>26</v>
      </c>
      <c r="U139" s="49" t="s">
        <v>154</v>
      </c>
      <c r="V139" s="58" t="s">
        <v>9</v>
      </c>
      <c r="W139" s="58" t="s">
        <v>9</v>
      </c>
      <c r="X139" s="58" t="s">
        <v>9</v>
      </c>
      <c r="Y139" s="58" t="s">
        <v>9</v>
      </c>
      <c r="Z139" s="58" t="s">
        <v>9</v>
      </c>
      <c r="AA139" s="49" t="s">
        <v>687</v>
      </c>
    </row>
    <row r="140" spans="1:27" x14ac:dyDescent="0.25">
      <c r="A140" s="31" t="s">
        <v>455</v>
      </c>
      <c r="B140" s="49" t="s">
        <v>655</v>
      </c>
      <c r="C140" s="77" t="s">
        <v>327</v>
      </c>
      <c r="D140" s="49">
        <v>0</v>
      </c>
      <c r="E140">
        <v>0</v>
      </c>
      <c r="F140">
        <v>0</v>
      </c>
      <c r="G140">
        <v>0</v>
      </c>
      <c r="H140" s="39">
        <v>47.04</v>
      </c>
      <c r="I140" s="39">
        <v>47.04</v>
      </c>
      <c r="J140" s="39">
        <v>55.51</v>
      </c>
      <c r="K140" s="39">
        <v>55.51</v>
      </c>
      <c r="L140" s="81">
        <f t="shared" si="19"/>
        <v>7715.3348999999998</v>
      </c>
      <c r="M140" s="81">
        <f t="shared" si="20"/>
        <v>7715.3348999999998</v>
      </c>
      <c r="N140" s="12">
        <f t="shared" si="21"/>
        <v>0</v>
      </c>
      <c r="O140" s="7" t="s">
        <v>21</v>
      </c>
      <c r="P140">
        <v>1</v>
      </c>
      <c r="Q140" s="43" t="s">
        <v>591</v>
      </c>
      <c r="R140" s="5" t="s">
        <v>658</v>
      </c>
      <c r="S140" s="62" t="s">
        <v>26</v>
      </c>
      <c r="T140" s="62">
        <v>42515</v>
      </c>
      <c r="U140" s="58" t="s">
        <v>154</v>
      </c>
      <c r="V140" s="2" t="s">
        <v>9</v>
      </c>
      <c r="W140" s="2" t="s">
        <v>9</v>
      </c>
      <c r="X140" s="2" t="s">
        <v>9</v>
      </c>
      <c r="Y140" s="2" t="s">
        <v>9</v>
      </c>
      <c r="Z140" s="2" t="s">
        <v>9</v>
      </c>
      <c r="AA140" s="49" t="s">
        <v>659</v>
      </c>
    </row>
    <row r="141" spans="1:27" x14ac:dyDescent="0.25">
      <c r="A141" s="31" t="s">
        <v>685</v>
      </c>
      <c r="B141" t="s">
        <v>912</v>
      </c>
      <c r="C141" s="77" t="s">
        <v>327</v>
      </c>
      <c r="D141" s="2">
        <v>0</v>
      </c>
      <c r="E141" s="2">
        <v>0</v>
      </c>
      <c r="F141" s="2">
        <v>0</v>
      </c>
      <c r="G141" s="2">
        <v>0</v>
      </c>
      <c r="H141" s="37">
        <v>40</v>
      </c>
      <c r="I141" s="37">
        <v>40</v>
      </c>
      <c r="J141" s="37">
        <v>47.2</v>
      </c>
      <c r="K141" s="37">
        <v>47.2</v>
      </c>
      <c r="L141" s="46">
        <f t="shared" si="19"/>
        <v>6560.3280000000004</v>
      </c>
      <c r="M141" s="46">
        <f t="shared" si="20"/>
        <v>6560.3280000000004</v>
      </c>
      <c r="N141" s="84">
        <f t="shared" si="21"/>
        <v>0</v>
      </c>
      <c r="O141" s="7" t="s">
        <v>20</v>
      </c>
      <c r="P141">
        <v>1</v>
      </c>
      <c r="Q141" s="7" t="s">
        <v>9</v>
      </c>
      <c r="R141" s="5" t="s">
        <v>105</v>
      </c>
      <c r="S141" s="73">
        <v>42662</v>
      </c>
      <c r="T141" s="43" t="s">
        <v>26</v>
      </c>
      <c r="U141" s="2" t="s">
        <v>154</v>
      </c>
      <c r="V141" s="2" t="s">
        <v>9</v>
      </c>
      <c r="W141" s="2" t="s">
        <v>9</v>
      </c>
      <c r="X141" s="2" t="s">
        <v>9</v>
      </c>
      <c r="Y141" s="2" t="s">
        <v>9</v>
      </c>
      <c r="Z141" s="2" t="s">
        <v>9</v>
      </c>
      <c r="AA141" s="77" t="s">
        <v>913</v>
      </c>
    </row>
    <row r="142" spans="1:27" x14ac:dyDescent="0.25">
      <c r="A142" s="31" t="s">
        <v>553</v>
      </c>
      <c r="B142" s="49" t="s">
        <v>824</v>
      </c>
      <c r="C142" s="77" t="s">
        <v>327</v>
      </c>
      <c r="D142" s="49">
        <v>0</v>
      </c>
      <c r="E142" s="49">
        <v>0</v>
      </c>
      <c r="F142" s="49">
        <v>0</v>
      </c>
      <c r="G142" s="49">
        <v>0</v>
      </c>
      <c r="H142" s="39">
        <v>40</v>
      </c>
      <c r="I142" s="39">
        <v>40</v>
      </c>
      <c r="J142" s="39">
        <v>47.2</v>
      </c>
      <c r="K142" s="39">
        <v>47.2</v>
      </c>
      <c r="L142" s="54">
        <f t="shared" si="19"/>
        <v>6560.3280000000004</v>
      </c>
      <c r="M142" s="54">
        <f t="shared" si="20"/>
        <v>6560.3280000000004</v>
      </c>
      <c r="N142" s="2"/>
      <c r="O142" s="7" t="s">
        <v>20</v>
      </c>
      <c r="P142" s="49">
        <v>1</v>
      </c>
      <c r="Q142" s="43" t="s">
        <v>9</v>
      </c>
      <c r="R142" s="61" t="s">
        <v>105</v>
      </c>
      <c r="S142" s="51">
        <v>42607</v>
      </c>
      <c r="T142" s="8" t="s">
        <v>26</v>
      </c>
      <c r="U142" s="58" t="s">
        <v>154</v>
      </c>
      <c r="V142" s="58" t="s">
        <v>9</v>
      </c>
      <c r="W142" s="58" t="s">
        <v>9</v>
      </c>
      <c r="X142" s="58" t="s">
        <v>9</v>
      </c>
      <c r="Y142" s="58" t="s">
        <v>9</v>
      </c>
      <c r="Z142" s="58" t="s">
        <v>9</v>
      </c>
      <c r="AA142" s="49" t="s">
        <v>825</v>
      </c>
    </row>
    <row r="143" spans="1:27" x14ac:dyDescent="0.25">
      <c r="A143" s="31" t="s">
        <v>733</v>
      </c>
      <c r="B143" t="s">
        <v>884</v>
      </c>
      <c r="C143" s="77" t="s">
        <v>327</v>
      </c>
      <c r="D143">
        <v>0</v>
      </c>
      <c r="E143">
        <v>0</v>
      </c>
      <c r="F143">
        <v>0</v>
      </c>
      <c r="G143">
        <v>0</v>
      </c>
      <c r="H143" s="39">
        <v>288</v>
      </c>
      <c r="I143" s="39">
        <v>288</v>
      </c>
      <c r="J143" s="39">
        <v>339.84</v>
      </c>
      <c r="K143" s="39">
        <v>339.84</v>
      </c>
      <c r="L143" s="54">
        <f t="shared" si="19"/>
        <v>47234.361599999997</v>
      </c>
      <c r="M143" s="54">
        <f t="shared" si="20"/>
        <v>47234.361599999997</v>
      </c>
      <c r="N143" s="12">
        <f t="shared" ref="N143:N174" si="22">L143-M143</f>
        <v>0</v>
      </c>
      <c r="O143" s="7" t="s">
        <v>20</v>
      </c>
      <c r="P143" s="49">
        <v>1</v>
      </c>
      <c r="Q143" s="43" t="s">
        <v>9</v>
      </c>
      <c r="R143" s="5" t="s">
        <v>105</v>
      </c>
      <c r="S143" s="73">
        <v>42653</v>
      </c>
      <c r="T143" s="55" t="s">
        <v>26</v>
      </c>
      <c r="U143" s="49" t="s">
        <v>154</v>
      </c>
      <c r="V143" s="58" t="s">
        <v>9</v>
      </c>
      <c r="W143" s="58" t="s">
        <v>9</v>
      </c>
      <c r="X143" s="58" t="s">
        <v>9</v>
      </c>
      <c r="Y143" s="58" t="s">
        <v>9</v>
      </c>
      <c r="Z143" s="58" t="s">
        <v>9</v>
      </c>
      <c r="AA143" s="43" t="s">
        <v>885</v>
      </c>
    </row>
    <row r="144" spans="1:27" x14ac:dyDescent="0.25">
      <c r="A144" s="31" t="s">
        <v>889</v>
      </c>
      <c r="B144" t="s">
        <v>890</v>
      </c>
      <c r="C144" s="77" t="s">
        <v>327</v>
      </c>
      <c r="D144" s="2">
        <v>0</v>
      </c>
      <c r="E144" s="2">
        <v>0</v>
      </c>
      <c r="F144" s="2">
        <v>0</v>
      </c>
      <c r="G144" s="2">
        <v>0</v>
      </c>
      <c r="H144" s="37">
        <v>10</v>
      </c>
      <c r="I144" s="37">
        <v>10</v>
      </c>
      <c r="J144" s="37">
        <v>11.8</v>
      </c>
      <c r="K144" s="37">
        <v>11.8</v>
      </c>
      <c r="L144" s="46">
        <f t="shared" si="19"/>
        <v>1640.0820000000001</v>
      </c>
      <c r="M144" s="46">
        <f t="shared" si="20"/>
        <v>1640.0820000000001</v>
      </c>
      <c r="N144" s="12">
        <f t="shared" si="22"/>
        <v>0</v>
      </c>
      <c r="O144" s="7" t="s">
        <v>20</v>
      </c>
      <c r="P144">
        <v>1</v>
      </c>
      <c r="Q144" s="43" t="s">
        <v>9</v>
      </c>
      <c r="R144" s="5" t="s">
        <v>105</v>
      </c>
      <c r="S144" s="73">
        <v>42654</v>
      </c>
      <c r="T144" s="55" t="s">
        <v>26</v>
      </c>
      <c r="U144" s="2" t="s">
        <v>154</v>
      </c>
      <c r="V144" s="2" t="s">
        <v>9</v>
      </c>
      <c r="W144" s="2" t="s">
        <v>9</v>
      </c>
      <c r="X144" s="2" t="s">
        <v>9</v>
      </c>
      <c r="Y144" s="2" t="s">
        <v>9</v>
      </c>
      <c r="Z144" s="2" t="s">
        <v>9</v>
      </c>
      <c r="AA144" s="77" t="s">
        <v>891</v>
      </c>
    </row>
    <row r="145" spans="1:27" ht="30" x14ac:dyDescent="0.25">
      <c r="A145" s="77" t="s">
        <v>498</v>
      </c>
      <c r="B145" s="58" t="s">
        <v>513</v>
      </c>
      <c r="C145" s="77" t="s">
        <v>327</v>
      </c>
      <c r="D145" s="58">
        <v>0</v>
      </c>
      <c r="E145" s="58">
        <v>0</v>
      </c>
      <c r="F145" s="58">
        <v>0</v>
      </c>
      <c r="G145" s="58">
        <v>0</v>
      </c>
      <c r="H145" s="60">
        <v>483.37</v>
      </c>
      <c r="I145" s="60">
        <v>483.37</v>
      </c>
      <c r="J145" s="60">
        <v>570.37</v>
      </c>
      <c r="K145" s="60">
        <v>570.37</v>
      </c>
      <c r="L145" s="54">
        <f>J145*131.48</f>
        <v>74992.247599999988</v>
      </c>
      <c r="M145" s="54">
        <f>K145*131.48</f>
        <v>74992.247599999988</v>
      </c>
      <c r="N145" s="12">
        <f t="shared" si="22"/>
        <v>0</v>
      </c>
      <c r="O145" s="61" t="s">
        <v>21</v>
      </c>
      <c r="P145" s="58">
        <v>1</v>
      </c>
      <c r="Q145" s="61" t="s">
        <v>514</v>
      </c>
      <c r="R145" s="5" t="s">
        <v>515</v>
      </c>
      <c r="S145" s="59" t="s">
        <v>26</v>
      </c>
      <c r="T145" s="62">
        <v>42429</v>
      </c>
      <c r="U145" s="58" t="s">
        <v>154</v>
      </c>
      <c r="V145" s="2" t="s">
        <v>9</v>
      </c>
      <c r="W145" s="2" t="s">
        <v>9</v>
      </c>
      <c r="X145" s="2" t="s">
        <v>9</v>
      </c>
      <c r="Y145" s="2" t="s">
        <v>9</v>
      </c>
      <c r="Z145" s="2" t="s">
        <v>9</v>
      </c>
      <c r="AA145" s="88" t="s">
        <v>516</v>
      </c>
    </row>
    <row r="146" spans="1:27" ht="150" x14ac:dyDescent="0.25">
      <c r="A146" s="31" t="s">
        <v>758</v>
      </c>
      <c r="B146" s="49" t="s">
        <v>783</v>
      </c>
      <c r="C146" s="31" t="s">
        <v>327</v>
      </c>
      <c r="D146" s="49">
        <v>0</v>
      </c>
      <c r="E146">
        <v>0</v>
      </c>
      <c r="F146">
        <v>0</v>
      </c>
      <c r="G146">
        <v>0</v>
      </c>
      <c r="H146" s="39">
        <v>304</v>
      </c>
      <c r="I146" s="39">
        <v>244</v>
      </c>
      <c r="J146" s="39">
        <v>358.72</v>
      </c>
      <c r="K146" s="39">
        <v>287.92</v>
      </c>
      <c r="L146" s="54">
        <f t="shared" ref="L146:L167" si="23">J146*138.99</f>
        <v>49858.492800000007</v>
      </c>
      <c r="M146" s="54">
        <f t="shared" ref="M146:M167" si="24">K146*138.99</f>
        <v>40018.000800000002</v>
      </c>
      <c r="N146" s="12">
        <f t="shared" si="22"/>
        <v>9840.4920000000056</v>
      </c>
      <c r="O146" s="7" t="s">
        <v>21</v>
      </c>
      <c r="P146">
        <v>1</v>
      </c>
      <c r="Q146" s="7" t="s">
        <v>785</v>
      </c>
      <c r="R146" s="5" t="s">
        <v>784</v>
      </c>
      <c r="S146" s="64" t="s">
        <v>26</v>
      </c>
      <c r="T146" s="65">
        <v>42580</v>
      </c>
      <c r="U146" s="43" t="s">
        <v>154</v>
      </c>
      <c r="V146" s="58" t="s">
        <v>9</v>
      </c>
      <c r="W146" s="58" t="s">
        <v>9</v>
      </c>
      <c r="X146" s="58" t="s">
        <v>9</v>
      </c>
      <c r="Y146" s="58" t="s">
        <v>9</v>
      </c>
      <c r="Z146" s="58" t="s">
        <v>9</v>
      </c>
      <c r="AA146" s="49" t="s">
        <v>516</v>
      </c>
    </row>
    <row r="147" spans="1:27" x14ac:dyDescent="0.25">
      <c r="A147" s="31" t="s">
        <v>758</v>
      </c>
      <c r="B147" s="49" t="s">
        <v>787</v>
      </c>
      <c r="C147" s="31" t="s">
        <v>327</v>
      </c>
      <c r="D147" s="49">
        <v>0</v>
      </c>
      <c r="E147">
        <v>0</v>
      </c>
      <c r="F147">
        <v>0</v>
      </c>
      <c r="G147">
        <v>0</v>
      </c>
      <c r="H147" s="39">
        <v>304</v>
      </c>
      <c r="I147" s="39">
        <v>304</v>
      </c>
      <c r="J147" s="39">
        <v>358.72</v>
      </c>
      <c r="K147" s="39">
        <v>358.72</v>
      </c>
      <c r="L147" s="54">
        <f t="shared" si="23"/>
        <v>49858.492800000007</v>
      </c>
      <c r="M147" s="54">
        <f t="shared" si="24"/>
        <v>49858.492800000007</v>
      </c>
      <c r="N147" s="12">
        <f t="shared" si="22"/>
        <v>0</v>
      </c>
      <c r="O147" s="7" t="s">
        <v>20</v>
      </c>
      <c r="P147">
        <v>2</v>
      </c>
      <c r="Q147" s="43" t="s">
        <v>9</v>
      </c>
      <c r="R147" s="5" t="s">
        <v>105</v>
      </c>
      <c r="S147" s="51">
        <v>42584</v>
      </c>
      <c r="T147" s="52" t="s">
        <v>26</v>
      </c>
      <c r="U147" s="87" t="s">
        <v>154</v>
      </c>
      <c r="V147" s="2" t="s">
        <v>9</v>
      </c>
      <c r="W147" s="2" t="s">
        <v>9</v>
      </c>
      <c r="X147" s="2" t="s">
        <v>9</v>
      </c>
      <c r="Y147" s="2" t="s">
        <v>9</v>
      </c>
      <c r="Z147" s="2" t="s">
        <v>9</v>
      </c>
      <c r="AA147" s="31" t="s">
        <v>516</v>
      </c>
    </row>
    <row r="148" spans="1:27" ht="150" x14ac:dyDescent="0.25">
      <c r="A148" s="31" t="s">
        <v>453</v>
      </c>
      <c r="B148" t="s">
        <v>858</v>
      </c>
      <c r="C148" s="77" t="s">
        <v>327</v>
      </c>
      <c r="D148">
        <v>6</v>
      </c>
      <c r="E148">
        <v>6</v>
      </c>
      <c r="F148">
        <v>0</v>
      </c>
      <c r="G148">
        <v>0</v>
      </c>
      <c r="H148" s="39">
        <v>176</v>
      </c>
      <c r="I148" s="39">
        <v>176</v>
      </c>
      <c r="J148" s="39">
        <v>366.3</v>
      </c>
      <c r="K148" s="39">
        <v>366.3</v>
      </c>
      <c r="L148" s="54">
        <f t="shared" si="23"/>
        <v>50912.037000000004</v>
      </c>
      <c r="M148" s="54">
        <f t="shared" si="24"/>
        <v>50912.037000000004</v>
      </c>
      <c r="N148" s="12">
        <f t="shared" si="22"/>
        <v>0</v>
      </c>
      <c r="O148" s="7" t="s">
        <v>20</v>
      </c>
      <c r="P148" s="49">
        <v>2</v>
      </c>
      <c r="Q148" s="43" t="s">
        <v>9</v>
      </c>
      <c r="R148" s="5" t="s">
        <v>105</v>
      </c>
      <c r="S148" s="51">
        <v>42615</v>
      </c>
      <c r="T148" s="55" t="s">
        <v>26</v>
      </c>
      <c r="U148" s="49" t="s">
        <v>859</v>
      </c>
      <c r="V148" s="49" t="s">
        <v>229</v>
      </c>
      <c r="W148" s="49" t="s">
        <v>428</v>
      </c>
      <c r="X148">
        <v>6</v>
      </c>
      <c r="Y148" s="7" t="s">
        <v>860</v>
      </c>
      <c r="Z148" s="43" t="s">
        <v>861</v>
      </c>
      <c r="AA148" s="7" t="s">
        <v>862</v>
      </c>
    </row>
    <row r="149" spans="1:27" ht="60" x14ac:dyDescent="0.25">
      <c r="A149" s="31" t="s">
        <v>200</v>
      </c>
      <c r="B149" s="77" t="s">
        <v>863</v>
      </c>
      <c r="C149" s="2" t="s">
        <v>327</v>
      </c>
      <c r="D149" s="77">
        <v>7</v>
      </c>
      <c r="E149" s="77">
        <v>7</v>
      </c>
      <c r="F149" s="77">
        <v>0</v>
      </c>
      <c r="G149" s="77">
        <v>0</v>
      </c>
      <c r="H149" s="39">
        <v>0</v>
      </c>
      <c r="I149" s="39">
        <v>0</v>
      </c>
      <c r="J149" s="39">
        <v>185.04</v>
      </c>
      <c r="K149" s="39">
        <v>185.04</v>
      </c>
      <c r="L149" s="54">
        <f t="shared" si="23"/>
        <v>25718.709600000002</v>
      </c>
      <c r="M149" s="54">
        <f t="shared" si="24"/>
        <v>25718.709600000002</v>
      </c>
      <c r="N149" s="86">
        <f t="shared" si="22"/>
        <v>0</v>
      </c>
      <c r="O149" s="7" t="s">
        <v>21</v>
      </c>
      <c r="P149" s="49">
        <v>1</v>
      </c>
      <c r="Q149" s="43" t="s">
        <v>23</v>
      </c>
      <c r="R149" s="5" t="s">
        <v>864</v>
      </c>
      <c r="S149" s="52" t="s">
        <v>26</v>
      </c>
      <c r="T149" s="51">
        <v>42615</v>
      </c>
      <c r="U149" s="40" t="s">
        <v>865</v>
      </c>
      <c r="V149" s="40" t="s">
        <v>229</v>
      </c>
      <c r="W149" s="40" t="s">
        <v>231</v>
      </c>
      <c r="X149" s="2">
        <v>7</v>
      </c>
      <c r="Y149" s="5" t="s">
        <v>620</v>
      </c>
      <c r="Z149" s="104" t="s">
        <v>866</v>
      </c>
      <c r="AA149" s="31" t="s">
        <v>867</v>
      </c>
    </row>
    <row r="150" spans="1:27" x14ac:dyDescent="0.25">
      <c r="A150" s="31" t="s">
        <v>929</v>
      </c>
      <c r="B150" s="77" t="s">
        <v>930</v>
      </c>
      <c r="C150" s="77" t="s">
        <v>327</v>
      </c>
      <c r="D150" s="78">
        <v>0</v>
      </c>
      <c r="E150">
        <v>0</v>
      </c>
      <c r="F150">
        <v>0</v>
      </c>
      <c r="G150">
        <v>0</v>
      </c>
      <c r="H150" s="39">
        <v>543.54</v>
      </c>
      <c r="I150" s="39">
        <v>543.54</v>
      </c>
      <c r="J150" s="39">
        <v>641.44000000000005</v>
      </c>
      <c r="K150" s="39">
        <v>641.44000000000005</v>
      </c>
      <c r="L150" s="54">
        <f t="shared" si="23"/>
        <v>89153.745600000009</v>
      </c>
      <c r="M150" s="54">
        <f t="shared" si="24"/>
        <v>89153.745600000009</v>
      </c>
      <c r="N150" s="84">
        <f t="shared" si="22"/>
        <v>0</v>
      </c>
      <c r="O150" s="7" t="s">
        <v>20</v>
      </c>
      <c r="P150" s="49">
        <v>1</v>
      </c>
      <c r="Q150" s="43" t="s">
        <v>9</v>
      </c>
      <c r="R150" s="5" t="s">
        <v>105</v>
      </c>
      <c r="S150" s="73">
        <v>42671</v>
      </c>
      <c r="T150" s="43" t="s">
        <v>26</v>
      </c>
      <c r="U150" s="2" t="s">
        <v>154</v>
      </c>
      <c r="V150" s="2" t="s">
        <v>9</v>
      </c>
      <c r="W150" s="2" t="s">
        <v>9</v>
      </c>
      <c r="X150" s="2" t="s">
        <v>9</v>
      </c>
      <c r="Y150" s="2" t="s">
        <v>9</v>
      </c>
      <c r="Z150" s="2" t="s">
        <v>9</v>
      </c>
      <c r="AA150" s="7" t="s">
        <v>931</v>
      </c>
    </row>
    <row r="151" spans="1:27" ht="30" x14ac:dyDescent="0.25">
      <c r="A151" s="31" t="s">
        <v>648</v>
      </c>
      <c r="B151" s="31" t="s">
        <v>649</v>
      </c>
      <c r="C151" s="77" t="s">
        <v>327</v>
      </c>
      <c r="D151" s="42">
        <v>0</v>
      </c>
      <c r="E151" s="58">
        <v>6</v>
      </c>
      <c r="F151" s="58">
        <v>0</v>
      </c>
      <c r="G151" s="58">
        <v>0</v>
      </c>
      <c r="H151" s="60">
        <v>1173.95</v>
      </c>
      <c r="I151" s="60">
        <v>1080.95</v>
      </c>
      <c r="J151" s="60">
        <v>1385.26</v>
      </c>
      <c r="K151" s="60">
        <v>1441.23</v>
      </c>
      <c r="L151" s="81">
        <f t="shared" si="23"/>
        <v>192537.2874</v>
      </c>
      <c r="M151" s="81">
        <f t="shared" si="24"/>
        <v>200316.5577</v>
      </c>
      <c r="N151" s="12">
        <f t="shared" si="22"/>
        <v>-7779.2703000000038</v>
      </c>
      <c r="O151" s="61" t="s">
        <v>21</v>
      </c>
      <c r="P151" s="49">
        <v>1</v>
      </c>
      <c r="Q151" s="61" t="s">
        <v>526</v>
      </c>
      <c r="R151" s="5" t="s">
        <v>650</v>
      </c>
      <c r="S151" s="62" t="s">
        <v>26</v>
      </c>
      <c r="T151" s="62">
        <v>42510</v>
      </c>
      <c r="U151" s="2" t="s">
        <v>154</v>
      </c>
      <c r="V151" s="2" t="s">
        <v>9</v>
      </c>
      <c r="W151" s="2" t="s">
        <v>9</v>
      </c>
      <c r="X151" s="2" t="s">
        <v>9</v>
      </c>
      <c r="Y151" s="2" t="s">
        <v>9</v>
      </c>
      <c r="Z151" s="2" t="s">
        <v>9</v>
      </c>
      <c r="AA151" s="49" t="s">
        <v>651</v>
      </c>
    </row>
    <row r="152" spans="1:27" ht="45" x14ac:dyDescent="0.25">
      <c r="A152" s="31" t="s">
        <v>648</v>
      </c>
      <c r="B152" s="77" t="s">
        <v>672</v>
      </c>
      <c r="C152" s="77" t="s">
        <v>327</v>
      </c>
      <c r="D152" s="78">
        <v>0</v>
      </c>
      <c r="E152">
        <v>0</v>
      </c>
      <c r="F152">
        <v>0</v>
      </c>
      <c r="G152">
        <v>0</v>
      </c>
      <c r="H152" s="39">
        <v>1173.95</v>
      </c>
      <c r="I152" s="39">
        <v>1173.95</v>
      </c>
      <c r="J152" s="39">
        <v>1385.26</v>
      </c>
      <c r="K152" s="39">
        <v>1385.26</v>
      </c>
      <c r="L152" s="81">
        <f t="shared" si="23"/>
        <v>192537.2874</v>
      </c>
      <c r="M152" s="81">
        <f t="shared" si="24"/>
        <v>192537.2874</v>
      </c>
      <c r="N152" s="12">
        <f t="shared" si="22"/>
        <v>0</v>
      </c>
      <c r="O152" s="7" t="s">
        <v>21</v>
      </c>
      <c r="P152">
        <v>2</v>
      </c>
      <c r="Q152" s="7" t="s">
        <v>526</v>
      </c>
      <c r="R152" s="5" t="s">
        <v>673</v>
      </c>
      <c r="S152" s="51" t="s">
        <v>26</v>
      </c>
      <c r="T152" s="51">
        <v>42529</v>
      </c>
      <c r="U152" s="2" t="s">
        <v>154</v>
      </c>
      <c r="V152" s="2" t="s">
        <v>9</v>
      </c>
      <c r="W152" s="2" t="s">
        <v>9</v>
      </c>
      <c r="X152" s="2" t="s">
        <v>9</v>
      </c>
      <c r="Y152" s="2" t="s">
        <v>9</v>
      </c>
      <c r="Z152" s="2" t="s">
        <v>9</v>
      </c>
      <c r="AA152" s="49" t="s">
        <v>651</v>
      </c>
    </row>
    <row r="153" spans="1:27" x14ac:dyDescent="0.25">
      <c r="A153" s="31" t="s">
        <v>648</v>
      </c>
      <c r="B153" s="77" t="s">
        <v>690</v>
      </c>
      <c r="C153" s="2" t="s">
        <v>327</v>
      </c>
      <c r="D153" s="78">
        <v>0</v>
      </c>
      <c r="E153">
        <v>0</v>
      </c>
      <c r="F153">
        <v>0</v>
      </c>
      <c r="G153">
        <v>0</v>
      </c>
      <c r="H153" s="39">
        <v>1173.95</v>
      </c>
      <c r="I153" s="39">
        <v>1173.95</v>
      </c>
      <c r="J153" s="39">
        <v>1385.26</v>
      </c>
      <c r="K153" s="39">
        <v>1385.26</v>
      </c>
      <c r="L153" s="81">
        <f t="shared" si="23"/>
        <v>192537.2874</v>
      </c>
      <c r="M153" s="81">
        <f t="shared" si="24"/>
        <v>192537.2874</v>
      </c>
      <c r="N153" s="12">
        <f t="shared" si="22"/>
        <v>0</v>
      </c>
      <c r="O153" s="7" t="s">
        <v>20</v>
      </c>
      <c r="P153" s="49">
        <v>1</v>
      </c>
      <c r="Q153" s="43" t="s">
        <v>9</v>
      </c>
      <c r="R153" s="5" t="s">
        <v>105</v>
      </c>
      <c r="S153" s="51">
        <v>42543</v>
      </c>
      <c r="T153" s="8" t="s">
        <v>26</v>
      </c>
      <c r="U153" s="2" t="s">
        <v>154</v>
      </c>
      <c r="V153" s="2" t="s">
        <v>9</v>
      </c>
      <c r="W153" s="2" t="s">
        <v>9</v>
      </c>
      <c r="X153" s="2" t="s">
        <v>9</v>
      </c>
      <c r="Y153" s="2" t="s">
        <v>9</v>
      </c>
      <c r="Z153" s="2" t="s">
        <v>9</v>
      </c>
      <c r="AA153" s="49" t="s">
        <v>651</v>
      </c>
    </row>
    <row r="154" spans="1:27" x14ac:dyDescent="0.25">
      <c r="A154" s="31" t="s">
        <v>955</v>
      </c>
      <c r="B154" s="77" t="s">
        <v>956</v>
      </c>
      <c r="C154" s="77" t="s">
        <v>327</v>
      </c>
      <c r="D154" s="78">
        <v>14</v>
      </c>
      <c r="E154">
        <v>14</v>
      </c>
      <c r="F154">
        <v>0</v>
      </c>
      <c r="G154">
        <v>0</v>
      </c>
      <c r="H154" s="39">
        <v>131.19999999999999</v>
      </c>
      <c r="I154" s="39">
        <v>47.2</v>
      </c>
      <c r="J154" s="39">
        <v>442.32</v>
      </c>
      <c r="K154" s="39">
        <v>377.91</v>
      </c>
      <c r="L154" s="54">
        <f t="shared" si="23"/>
        <v>61478.056800000006</v>
      </c>
      <c r="M154" s="54">
        <f t="shared" si="24"/>
        <v>52525.710900000005</v>
      </c>
      <c r="N154" s="84">
        <f t="shared" si="22"/>
        <v>8952.3459000000003</v>
      </c>
      <c r="O154" s="7" t="s">
        <v>21</v>
      </c>
      <c r="P154">
        <v>1</v>
      </c>
      <c r="Q154" s="7" t="s">
        <v>372</v>
      </c>
      <c r="R154" s="5" t="s">
        <v>957</v>
      </c>
      <c r="S154" s="43" t="s">
        <v>26</v>
      </c>
      <c r="T154" s="73">
        <v>42683</v>
      </c>
      <c r="U154" s="18" t="s">
        <v>170</v>
      </c>
      <c r="V154" s="2"/>
      <c r="W154" s="2"/>
      <c r="X154" s="2"/>
      <c r="Y154" s="2"/>
      <c r="Z154" s="2"/>
      <c r="AA154" s="7" t="s">
        <v>958</v>
      </c>
    </row>
    <row r="155" spans="1:27" x14ac:dyDescent="0.25">
      <c r="A155" s="31" t="s">
        <v>753</v>
      </c>
      <c r="B155" s="31" t="s">
        <v>752</v>
      </c>
      <c r="C155" s="77" t="s">
        <v>327</v>
      </c>
      <c r="D155" s="42">
        <v>0</v>
      </c>
      <c r="E155">
        <v>0</v>
      </c>
      <c r="F155">
        <v>0</v>
      </c>
      <c r="G155">
        <v>0</v>
      </c>
      <c r="H155" s="39">
        <v>775</v>
      </c>
      <c r="I155" s="39">
        <v>775</v>
      </c>
      <c r="J155" s="39">
        <v>914.5</v>
      </c>
      <c r="K155" s="39">
        <v>914.5</v>
      </c>
      <c r="L155" s="54">
        <f t="shared" si="23"/>
        <v>127106.35500000001</v>
      </c>
      <c r="M155" s="54">
        <f t="shared" si="24"/>
        <v>127106.35500000001</v>
      </c>
      <c r="N155" s="12">
        <f t="shared" si="22"/>
        <v>0</v>
      </c>
      <c r="O155" s="7" t="s">
        <v>20</v>
      </c>
      <c r="P155" s="49">
        <v>2</v>
      </c>
      <c r="Q155" s="43" t="s">
        <v>9</v>
      </c>
      <c r="R155" s="5" t="s">
        <v>105</v>
      </c>
      <c r="S155" s="65">
        <v>42573</v>
      </c>
      <c r="T155" s="68" t="s">
        <v>26</v>
      </c>
      <c r="U155" s="87" t="s">
        <v>154</v>
      </c>
      <c r="V155" s="2" t="s">
        <v>9</v>
      </c>
      <c r="W155" s="2" t="s">
        <v>9</v>
      </c>
      <c r="X155" s="2" t="s">
        <v>9</v>
      </c>
      <c r="Y155" s="2" t="s">
        <v>9</v>
      </c>
      <c r="Z155" s="2" t="s">
        <v>9</v>
      </c>
      <c r="AA155" s="49" t="s">
        <v>754</v>
      </c>
    </row>
    <row r="156" spans="1:27" ht="409.5" x14ac:dyDescent="0.25">
      <c r="A156" s="77" t="s">
        <v>959</v>
      </c>
      <c r="B156" s="77" t="s">
        <v>966</v>
      </c>
      <c r="C156" s="2" t="s">
        <v>327</v>
      </c>
      <c r="D156" s="78">
        <v>7</v>
      </c>
      <c r="E156">
        <v>7</v>
      </c>
      <c r="F156">
        <v>0</v>
      </c>
      <c r="G156">
        <v>0</v>
      </c>
      <c r="H156" s="39">
        <v>820.06</v>
      </c>
      <c r="I156" s="39">
        <v>820.06</v>
      </c>
      <c r="J156" s="39">
        <v>1128.76</v>
      </c>
      <c r="K156" s="39">
        <v>1128.76</v>
      </c>
      <c r="L156" s="54">
        <f t="shared" si="23"/>
        <v>156886.3524</v>
      </c>
      <c r="M156" s="54">
        <f t="shared" si="24"/>
        <v>156886.3524</v>
      </c>
      <c r="N156" s="84">
        <f t="shared" si="22"/>
        <v>0</v>
      </c>
      <c r="O156" s="7" t="s">
        <v>20</v>
      </c>
      <c r="P156">
        <v>2</v>
      </c>
      <c r="Q156" s="7" t="s">
        <v>9</v>
      </c>
      <c r="R156" s="5" t="s">
        <v>105</v>
      </c>
      <c r="S156" s="73">
        <v>42685</v>
      </c>
      <c r="T156" s="43" t="s">
        <v>26</v>
      </c>
      <c r="U156" s="87" t="s">
        <v>779</v>
      </c>
      <c r="V156" s="87" t="s">
        <v>229</v>
      </c>
      <c r="W156" s="87" t="s">
        <v>231</v>
      </c>
      <c r="X156" s="2">
        <v>7</v>
      </c>
      <c r="Y156" s="5" t="s">
        <v>502</v>
      </c>
      <c r="Z156" s="5" t="s">
        <v>145</v>
      </c>
      <c r="AA156" s="7" t="s">
        <v>967</v>
      </c>
    </row>
    <row r="157" spans="1:27" x14ac:dyDescent="0.25">
      <c r="A157" s="31" t="s">
        <v>644</v>
      </c>
      <c r="B157" s="31" t="s">
        <v>645</v>
      </c>
      <c r="C157" s="77" t="s">
        <v>327</v>
      </c>
      <c r="D157" s="42">
        <v>0</v>
      </c>
      <c r="E157">
        <v>0</v>
      </c>
      <c r="F157">
        <v>0</v>
      </c>
      <c r="G157">
        <v>0</v>
      </c>
      <c r="H157" s="39">
        <v>200.39</v>
      </c>
      <c r="I157" s="39">
        <v>200.39</v>
      </c>
      <c r="J157" s="39">
        <v>236.46</v>
      </c>
      <c r="K157" s="39">
        <v>236.46</v>
      </c>
      <c r="L157" s="81">
        <f t="shared" si="23"/>
        <v>32865.575400000002</v>
      </c>
      <c r="M157" s="81">
        <f t="shared" si="24"/>
        <v>32865.575400000002</v>
      </c>
      <c r="N157" s="12">
        <f t="shared" si="22"/>
        <v>0</v>
      </c>
      <c r="O157" s="7" t="s">
        <v>21</v>
      </c>
      <c r="P157" s="49">
        <v>1</v>
      </c>
      <c r="Q157" s="43" t="s">
        <v>591</v>
      </c>
      <c r="R157" s="5" t="s">
        <v>646</v>
      </c>
      <c r="S157" s="62" t="s">
        <v>26</v>
      </c>
      <c r="T157" s="62">
        <v>42510</v>
      </c>
      <c r="U157" s="2" t="s">
        <v>154</v>
      </c>
      <c r="V157" s="2" t="s">
        <v>9</v>
      </c>
      <c r="W157" s="2" t="s">
        <v>9</v>
      </c>
      <c r="X157" s="2" t="s">
        <v>9</v>
      </c>
      <c r="Y157" s="2" t="s">
        <v>9</v>
      </c>
      <c r="Z157" s="2" t="s">
        <v>9</v>
      </c>
      <c r="AA157" s="49" t="s">
        <v>647</v>
      </c>
    </row>
    <row r="158" spans="1:27" x14ac:dyDescent="0.25">
      <c r="A158" s="31" t="s">
        <v>644</v>
      </c>
      <c r="B158" s="31" t="s">
        <v>652</v>
      </c>
      <c r="C158" s="2" t="s">
        <v>327</v>
      </c>
      <c r="D158" s="42">
        <v>0</v>
      </c>
      <c r="E158">
        <v>0</v>
      </c>
      <c r="F158">
        <v>0</v>
      </c>
      <c r="G158">
        <v>0</v>
      </c>
      <c r="H158" s="39">
        <v>200.39</v>
      </c>
      <c r="I158" s="39">
        <v>200.39</v>
      </c>
      <c r="J158" s="39">
        <v>236.46</v>
      </c>
      <c r="K158" s="39">
        <v>236.46</v>
      </c>
      <c r="L158" s="81">
        <f t="shared" si="23"/>
        <v>32865.575400000002</v>
      </c>
      <c r="M158" s="81">
        <f t="shared" si="24"/>
        <v>32865.575400000002</v>
      </c>
      <c r="N158" s="12">
        <f t="shared" si="22"/>
        <v>0</v>
      </c>
      <c r="O158" s="7" t="s">
        <v>20</v>
      </c>
      <c r="P158">
        <v>2</v>
      </c>
      <c r="Q158" s="43" t="s">
        <v>9</v>
      </c>
      <c r="R158" s="61" t="s">
        <v>105</v>
      </c>
      <c r="S158" s="62">
        <v>42513</v>
      </c>
      <c r="T158" s="62" t="s">
        <v>26</v>
      </c>
      <c r="U158" s="58" t="s">
        <v>154</v>
      </c>
      <c r="V158" s="77" t="s">
        <v>9</v>
      </c>
      <c r="W158" s="77" t="s">
        <v>9</v>
      </c>
      <c r="X158" s="58" t="s">
        <v>9</v>
      </c>
      <c r="Y158" s="58" t="s">
        <v>9</v>
      </c>
      <c r="Z158" s="58" t="s">
        <v>9</v>
      </c>
      <c r="AA158" s="49" t="s">
        <v>647</v>
      </c>
    </row>
    <row r="159" spans="1:27" ht="30" x14ac:dyDescent="0.25">
      <c r="A159" s="31" t="s">
        <v>733</v>
      </c>
      <c r="B159" s="77" t="s">
        <v>734</v>
      </c>
      <c r="C159" s="77" t="s">
        <v>327</v>
      </c>
      <c r="D159" s="78">
        <v>39</v>
      </c>
      <c r="E159">
        <v>21</v>
      </c>
      <c r="F159">
        <v>0</v>
      </c>
      <c r="G159">
        <v>0</v>
      </c>
      <c r="H159" s="39">
        <v>94.4</v>
      </c>
      <c r="I159" s="39">
        <v>94.4</v>
      </c>
      <c r="J159" s="39">
        <v>1188.4100000000001</v>
      </c>
      <c r="K159" s="39">
        <v>691.33</v>
      </c>
      <c r="L159" s="54">
        <f t="shared" si="23"/>
        <v>165177.10590000002</v>
      </c>
      <c r="M159" s="54">
        <f t="shared" si="24"/>
        <v>96087.95670000001</v>
      </c>
      <c r="N159" s="12">
        <f t="shared" si="22"/>
        <v>69089.149200000014</v>
      </c>
      <c r="O159" s="7" t="s">
        <v>21</v>
      </c>
      <c r="P159">
        <v>1</v>
      </c>
      <c r="Q159" s="7" t="s">
        <v>526</v>
      </c>
      <c r="R159" s="5" t="s">
        <v>738</v>
      </c>
      <c r="S159" s="64" t="s">
        <v>26</v>
      </c>
      <c r="T159" s="65">
        <v>42564</v>
      </c>
      <c r="U159" s="19" t="s">
        <v>170</v>
      </c>
      <c r="V159" s="2"/>
      <c r="W159" s="2"/>
      <c r="X159" s="2"/>
      <c r="Y159" s="2"/>
      <c r="Z159" s="2"/>
      <c r="AA159" s="43" t="s">
        <v>739</v>
      </c>
    </row>
    <row r="160" spans="1:27" x14ac:dyDescent="0.25">
      <c r="A160" s="31" t="s">
        <v>733</v>
      </c>
      <c r="B160" s="31" t="s">
        <v>745</v>
      </c>
      <c r="C160" s="2" t="s">
        <v>327</v>
      </c>
      <c r="D160" s="42">
        <v>39</v>
      </c>
      <c r="E160">
        <v>39</v>
      </c>
      <c r="F160">
        <v>0</v>
      </c>
      <c r="G160">
        <v>0</v>
      </c>
      <c r="H160" s="39">
        <v>94.4</v>
      </c>
      <c r="I160" s="39">
        <v>94.4</v>
      </c>
      <c r="J160" s="39">
        <v>1188.4100000000001</v>
      </c>
      <c r="K160" s="39">
        <v>1188.4100000000001</v>
      </c>
      <c r="L160" s="54">
        <f t="shared" si="23"/>
        <v>165177.10590000002</v>
      </c>
      <c r="M160" s="54">
        <f t="shared" si="24"/>
        <v>165177.10590000002</v>
      </c>
      <c r="N160" s="12">
        <f t="shared" si="22"/>
        <v>0</v>
      </c>
      <c r="O160" s="7" t="s">
        <v>20</v>
      </c>
      <c r="P160">
        <v>2</v>
      </c>
      <c r="Q160" s="43" t="s">
        <v>9</v>
      </c>
      <c r="R160" s="5" t="s">
        <v>105</v>
      </c>
      <c r="S160" s="65">
        <v>42570</v>
      </c>
      <c r="T160" s="68" t="s">
        <v>26</v>
      </c>
      <c r="U160" s="19" t="s">
        <v>170</v>
      </c>
      <c r="V160" s="2"/>
      <c r="W160" s="2"/>
      <c r="X160" s="2"/>
      <c r="Y160" s="2"/>
      <c r="Z160" s="2"/>
      <c r="AA160" s="63" t="s">
        <v>739</v>
      </c>
    </row>
    <row r="161" spans="1:27" ht="225" x14ac:dyDescent="0.25">
      <c r="A161" s="31" t="s">
        <v>810</v>
      </c>
      <c r="B161" s="31" t="s">
        <v>811</v>
      </c>
      <c r="C161" s="40" t="s">
        <v>327</v>
      </c>
      <c r="D161" s="42">
        <v>5</v>
      </c>
      <c r="E161">
        <v>5</v>
      </c>
      <c r="F161">
        <v>0</v>
      </c>
      <c r="G161">
        <v>0</v>
      </c>
      <c r="H161" s="39">
        <v>25.4</v>
      </c>
      <c r="I161" s="39">
        <v>25.4</v>
      </c>
      <c r="J161" s="39">
        <v>168.04</v>
      </c>
      <c r="K161" s="39">
        <v>168.04</v>
      </c>
      <c r="L161" s="54">
        <f t="shared" si="23"/>
        <v>23355.8796</v>
      </c>
      <c r="M161" s="54">
        <f t="shared" si="24"/>
        <v>23355.8796</v>
      </c>
      <c r="N161" s="12">
        <f t="shared" si="22"/>
        <v>0</v>
      </c>
      <c r="O161" s="7" t="s">
        <v>20</v>
      </c>
      <c r="P161" s="49">
        <v>1</v>
      </c>
      <c r="Q161" s="43" t="s">
        <v>9</v>
      </c>
      <c r="R161" s="61" t="s">
        <v>105</v>
      </c>
      <c r="S161" s="51">
        <v>42606</v>
      </c>
      <c r="T161" s="8" t="s">
        <v>26</v>
      </c>
      <c r="U161" s="2" t="s">
        <v>812</v>
      </c>
      <c r="V161" s="40" t="s">
        <v>270</v>
      </c>
      <c r="W161" s="40" t="s">
        <v>231</v>
      </c>
      <c r="X161" s="2">
        <v>5</v>
      </c>
      <c r="Y161" s="5" t="s">
        <v>813</v>
      </c>
      <c r="Z161" s="5" t="s">
        <v>814</v>
      </c>
      <c r="AA161" s="72" t="s">
        <v>815</v>
      </c>
    </row>
    <row r="162" spans="1:27" ht="120" x14ac:dyDescent="0.25">
      <c r="A162" s="31" t="s">
        <v>874</v>
      </c>
      <c r="B162" s="77" t="s">
        <v>875</v>
      </c>
      <c r="C162" s="2" t="s">
        <v>327</v>
      </c>
      <c r="D162" s="78">
        <v>4</v>
      </c>
      <c r="E162">
        <v>4</v>
      </c>
      <c r="F162">
        <v>0</v>
      </c>
      <c r="G162">
        <v>0</v>
      </c>
      <c r="H162" s="39">
        <v>16</v>
      </c>
      <c r="I162" s="39">
        <v>16</v>
      </c>
      <c r="J162" s="39">
        <v>110.94</v>
      </c>
      <c r="K162" s="39">
        <v>110.94</v>
      </c>
      <c r="L162" s="54">
        <f t="shared" si="23"/>
        <v>15419.5506</v>
      </c>
      <c r="M162" s="54">
        <f t="shared" si="24"/>
        <v>15419.5506</v>
      </c>
      <c r="N162" s="12">
        <f t="shared" si="22"/>
        <v>0</v>
      </c>
      <c r="O162" s="7" t="s">
        <v>20</v>
      </c>
      <c r="P162" s="49">
        <v>1</v>
      </c>
      <c r="Q162" s="43" t="s">
        <v>9</v>
      </c>
      <c r="R162" s="5" t="s">
        <v>105</v>
      </c>
      <c r="S162" s="73">
        <v>42647</v>
      </c>
      <c r="T162" s="55" t="s">
        <v>26</v>
      </c>
      <c r="U162" s="40" t="s">
        <v>876</v>
      </c>
      <c r="V162" s="40" t="s">
        <v>270</v>
      </c>
      <c r="W162" s="40" t="s">
        <v>877</v>
      </c>
      <c r="X162" s="2">
        <v>4</v>
      </c>
      <c r="Y162" s="5" t="s">
        <v>878</v>
      </c>
      <c r="Z162" s="5" t="s">
        <v>879</v>
      </c>
      <c r="AA162" s="43" t="s">
        <v>880</v>
      </c>
    </row>
    <row r="163" spans="1:27" ht="30" x14ac:dyDescent="0.25">
      <c r="A163" s="31" t="s">
        <v>200</v>
      </c>
      <c r="B163" s="77" t="s">
        <v>694</v>
      </c>
      <c r="C163" s="77" t="s">
        <v>327</v>
      </c>
      <c r="D163" s="2">
        <v>22</v>
      </c>
      <c r="E163" s="2">
        <v>11</v>
      </c>
      <c r="F163" s="2">
        <v>0</v>
      </c>
      <c r="G163" s="2">
        <v>0</v>
      </c>
      <c r="H163" s="37">
        <v>0</v>
      </c>
      <c r="I163" s="37">
        <v>0</v>
      </c>
      <c r="J163" s="37">
        <v>581.55999999999995</v>
      </c>
      <c r="K163" s="37">
        <v>290.77999999999997</v>
      </c>
      <c r="L163" s="14">
        <f t="shared" si="23"/>
        <v>80831.024399999995</v>
      </c>
      <c r="M163" s="14">
        <f t="shared" si="24"/>
        <v>40415.512199999997</v>
      </c>
      <c r="N163" s="12">
        <f t="shared" si="22"/>
        <v>40415.512199999997</v>
      </c>
      <c r="O163" s="7" t="s">
        <v>21</v>
      </c>
      <c r="P163" s="49">
        <v>1</v>
      </c>
      <c r="Q163" s="7" t="s">
        <v>526</v>
      </c>
      <c r="R163" s="5" t="s">
        <v>700</v>
      </c>
      <c r="S163" s="8" t="s">
        <v>26</v>
      </c>
      <c r="T163" s="51">
        <v>42548</v>
      </c>
      <c r="U163" s="19" t="s">
        <v>170</v>
      </c>
      <c r="V163" s="2"/>
      <c r="W163" s="2"/>
      <c r="X163" s="2"/>
      <c r="Y163" s="2"/>
      <c r="Z163" s="2"/>
      <c r="AA163" s="28" t="s">
        <v>711</v>
      </c>
    </row>
    <row r="164" spans="1:27" x14ac:dyDescent="0.25">
      <c r="A164" s="31" t="s">
        <v>200</v>
      </c>
      <c r="B164" s="77" t="s">
        <v>710</v>
      </c>
      <c r="C164" s="77" t="s">
        <v>327</v>
      </c>
      <c r="D164" s="2">
        <v>22</v>
      </c>
      <c r="E164" s="2">
        <v>22</v>
      </c>
      <c r="F164" s="2">
        <v>0</v>
      </c>
      <c r="G164" s="2">
        <v>0</v>
      </c>
      <c r="H164" s="37">
        <v>0</v>
      </c>
      <c r="I164" s="37">
        <v>0</v>
      </c>
      <c r="J164" s="37">
        <v>581.55999999999995</v>
      </c>
      <c r="K164" s="37">
        <v>581.55999999999995</v>
      </c>
      <c r="L164" s="46">
        <f t="shared" si="23"/>
        <v>80831.024399999995</v>
      </c>
      <c r="M164" s="46">
        <f t="shared" si="24"/>
        <v>80831.024399999995</v>
      </c>
      <c r="N164" s="12">
        <f t="shared" si="22"/>
        <v>0</v>
      </c>
      <c r="O164" s="7" t="s">
        <v>20</v>
      </c>
      <c r="P164" s="49">
        <v>2</v>
      </c>
      <c r="Q164" s="43" t="s">
        <v>9</v>
      </c>
      <c r="R164" s="5" t="s">
        <v>105</v>
      </c>
      <c r="S164" s="51">
        <v>42557</v>
      </c>
      <c r="T164" s="8" t="s">
        <v>26</v>
      </c>
      <c r="U164" s="19" t="s">
        <v>170</v>
      </c>
      <c r="V164" s="2"/>
      <c r="W164" s="2"/>
      <c r="X164" s="2"/>
      <c r="Y164" s="2"/>
      <c r="Z164" s="2"/>
      <c r="AA164" s="28" t="s">
        <v>711</v>
      </c>
    </row>
    <row r="165" spans="1:27" ht="30" x14ac:dyDescent="0.25">
      <c r="A165" s="31" t="s">
        <v>839</v>
      </c>
      <c r="B165" s="31" t="s">
        <v>840</v>
      </c>
      <c r="C165" s="2" t="s">
        <v>327</v>
      </c>
      <c r="D165" s="42">
        <v>0</v>
      </c>
      <c r="E165" s="49">
        <v>0</v>
      </c>
      <c r="F165" s="49">
        <v>0</v>
      </c>
      <c r="G165" s="49">
        <v>0</v>
      </c>
      <c r="H165" s="39">
        <v>755.6</v>
      </c>
      <c r="I165" s="39">
        <v>755.6</v>
      </c>
      <c r="J165" s="39">
        <v>891.61</v>
      </c>
      <c r="K165" s="39">
        <v>891.61</v>
      </c>
      <c r="L165" s="54">
        <f t="shared" si="23"/>
        <v>123924.87390000001</v>
      </c>
      <c r="M165" s="54">
        <f t="shared" si="24"/>
        <v>123924.87390000001</v>
      </c>
      <c r="N165" s="12">
        <f t="shared" si="22"/>
        <v>0</v>
      </c>
      <c r="O165" s="7" t="s">
        <v>21</v>
      </c>
      <c r="P165" s="49">
        <v>1</v>
      </c>
      <c r="Q165" s="43" t="s">
        <v>284</v>
      </c>
      <c r="R165" s="5" t="s">
        <v>842</v>
      </c>
      <c r="S165" s="51" t="s">
        <v>26</v>
      </c>
      <c r="T165" s="51">
        <v>42612</v>
      </c>
      <c r="U165" s="2" t="s">
        <v>154</v>
      </c>
      <c r="V165" s="2" t="s">
        <v>9</v>
      </c>
      <c r="W165" s="2" t="s">
        <v>9</v>
      </c>
      <c r="X165" s="2" t="s">
        <v>9</v>
      </c>
      <c r="Y165" s="2" t="s">
        <v>9</v>
      </c>
      <c r="Z165" s="2" t="s">
        <v>9</v>
      </c>
      <c r="AA165" s="7" t="s">
        <v>841</v>
      </c>
    </row>
    <row r="166" spans="1:27" ht="30" x14ac:dyDescent="0.25">
      <c r="A166" s="31" t="s">
        <v>839</v>
      </c>
      <c r="B166" s="31" t="s">
        <v>848</v>
      </c>
      <c r="C166" s="77" t="s">
        <v>327</v>
      </c>
      <c r="D166" s="40">
        <v>0</v>
      </c>
      <c r="E166" s="40">
        <v>0</v>
      </c>
      <c r="F166" s="40">
        <v>0</v>
      </c>
      <c r="G166" s="40">
        <v>0</v>
      </c>
      <c r="H166" s="37">
        <v>755.6</v>
      </c>
      <c r="I166" s="37">
        <v>755.6</v>
      </c>
      <c r="J166" s="37">
        <v>891.61</v>
      </c>
      <c r="K166" s="37">
        <v>891.61</v>
      </c>
      <c r="L166" s="46">
        <f t="shared" si="23"/>
        <v>123924.87390000001</v>
      </c>
      <c r="M166" s="46">
        <f t="shared" si="24"/>
        <v>123924.87390000001</v>
      </c>
      <c r="N166" s="12">
        <f t="shared" si="22"/>
        <v>0</v>
      </c>
      <c r="O166" s="7" t="s">
        <v>21</v>
      </c>
      <c r="P166" s="49">
        <v>2</v>
      </c>
      <c r="Q166" s="43" t="s">
        <v>284</v>
      </c>
      <c r="R166" s="5" t="s">
        <v>842</v>
      </c>
      <c r="S166" s="51" t="s">
        <v>26</v>
      </c>
      <c r="T166" s="51">
        <v>42613</v>
      </c>
      <c r="U166" s="2" t="s">
        <v>154</v>
      </c>
      <c r="V166" s="2" t="s">
        <v>9</v>
      </c>
      <c r="W166" s="2" t="s">
        <v>9</v>
      </c>
      <c r="X166" s="2" t="s">
        <v>9</v>
      </c>
      <c r="Y166" s="2" t="s">
        <v>9</v>
      </c>
      <c r="Z166" s="2" t="s">
        <v>9</v>
      </c>
      <c r="AA166" s="88" t="s">
        <v>841</v>
      </c>
    </row>
    <row r="167" spans="1:27" ht="30" x14ac:dyDescent="0.25">
      <c r="A167" s="31" t="s">
        <v>839</v>
      </c>
      <c r="B167" s="49" t="s">
        <v>852</v>
      </c>
      <c r="C167" s="2" t="s">
        <v>327</v>
      </c>
      <c r="D167" s="49">
        <v>0</v>
      </c>
      <c r="E167" s="49">
        <v>0</v>
      </c>
      <c r="F167" s="49">
        <v>0</v>
      </c>
      <c r="G167" s="49">
        <v>0</v>
      </c>
      <c r="H167" s="39">
        <v>755.6</v>
      </c>
      <c r="I167" s="39">
        <v>755.6</v>
      </c>
      <c r="J167" s="39">
        <v>891.61</v>
      </c>
      <c r="K167" s="39">
        <v>891.61</v>
      </c>
      <c r="L167" s="54">
        <f t="shared" si="23"/>
        <v>123924.87390000001</v>
      </c>
      <c r="M167" s="54">
        <f t="shared" si="24"/>
        <v>123924.87390000001</v>
      </c>
      <c r="N167" s="12">
        <f t="shared" si="22"/>
        <v>0</v>
      </c>
      <c r="O167" s="7" t="s">
        <v>20</v>
      </c>
      <c r="P167" s="49">
        <v>2</v>
      </c>
      <c r="Q167" s="43" t="s">
        <v>9</v>
      </c>
      <c r="R167" s="5" t="s">
        <v>105</v>
      </c>
      <c r="S167" s="51">
        <v>42613</v>
      </c>
      <c r="T167" s="8" t="s">
        <v>26</v>
      </c>
      <c r="U167" s="77" t="s">
        <v>154</v>
      </c>
      <c r="V167" s="77" t="s">
        <v>9</v>
      </c>
      <c r="W167" s="77" t="s">
        <v>9</v>
      </c>
      <c r="X167" s="58" t="s">
        <v>9</v>
      </c>
      <c r="Y167" s="58" t="s">
        <v>9</v>
      </c>
      <c r="Z167" s="77" t="s">
        <v>9</v>
      </c>
      <c r="AA167" s="7" t="s">
        <v>841</v>
      </c>
    </row>
    <row r="168" spans="1:27" ht="30" x14ac:dyDescent="0.25">
      <c r="A168" s="31" t="s">
        <v>215</v>
      </c>
      <c r="B168" s="49" t="s">
        <v>826</v>
      </c>
      <c r="C168" s="40" t="s">
        <v>827</v>
      </c>
      <c r="D168" s="49">
        <v>0</v>
      </c>
      <c r="E168" s="49">
        <v>0</v>
      </c>
      <c r="F168" s="49">
        <v>0</v>
      </c>
      <c r="G168" s="49">
        <v>0</v>
      </c>
      <c r="H168" s="39">
        <v>529</v>
      </c>
      <c r="I168" s="39">
        <v>529</v>
      </c>
      <c r="J168" s="39">
        <v>618</v>
      </c>
      <c r="K168" s="39">
        <v>618</v>
      </c>
      <c r="L168" s="54">
        <f>J168*198</f>
        <v>122364</v>
      </c>
      <c r="M168" s="54">
        <f>K168*198</f>
        <v>122364</v>
      </c>
      <c r="N168" s="12">
        <f t="shared" si="22"/>
        <v>0</v>
      </c>
      <c r="O168" s="7" t="s">
        <v>21</v>
      </c>
      <c r="P168" s="49">
        <v>1</v>
      </c>
      <c r="Q168" s="43" t="s">
        <v>284</v>
      </c>
      <c r="R168" s="61" t="s">
        <v>829</v>
      </c>
      <c r="S168" s="51" t="s">
        <v>26</v>
      </c>
      <c r="T168" s="51">
        <v>42611</v>
      </c>
      <c r="U168" s="77" t="s">
        <v>154</v>
      </c>
      <c r="V168" s="77" t="s">
        <v>9</v>
      </c>
      <c r="W168" s="77" t="s">
        <v>9</v>
      </c>
      <c r="X168" s="58" t="s">
        <v>9</v>
      </c>
      <c r="Y168" s="58" t="s">
        <v>9</v>
      </c>
      <c r="Z168" s="58" t="s">
        <v>9</v>
      </c>
      <c r="AA168" s="105" t="s">
        <v>828</v>
      </c>
    </row>
    <row r="169" spans="1:27" ht="30" x14ac:dyDescent="0.25">
      <c r="A169" s="31" t="s">
        <v>215</v>
      </c>
      <c r="B169" s="49" t="s">
        <v>843</v>
      </c>
      <c r="C169" s="40" t="s">
        <v>827</v>
      </c>
      <c r="D169" s="49">
        <v>0</v>
      </c>
      <c r="E169" s="49">
        <v>0</v>
      </c>
      <c r="F169" s="49">
        <v>0</v>
      </c>
      <c r="G169" s="49">
        <v>0</v>
      </c>
      <c r="H169" s="39">
        <v>529</v>
      </c>
      <c r="I169" s="39">
        <v>529</v>
      </c>
      <c r="J169" s="39">
        <v>618</v>
      </c>
      <c r="K169" s="39">
        <v>618</v>
      </c>
      <c r="L169" s="54">
        <f>J169*198</f>
        <v>122364</v>
      </c>
      <c r="M169" s="54">
        <f>K169*198</f>
        <v>122364</v>
      </c>
      <c r="N169" s="12">
        <f t="shared" si="22"/>
        <v>0</v>
      </c>
      <c r="O169" s="7" t="s">
        <v>20</v>
      </c>
      <c r="P169" s="49">
        <v>2</v>
      </c>
      <c r="Q169" s="43" t="s">
        <v>9</v>
      </c>
      <c r="R169" s="61" t="s">
        <v>105</v>
      </c>
      <c r="S169" s="51">
        <v>42612</v>
      </c>
      <c r="T169" s="8" t="s">
        <v>26</v>
      </c>
      <c r="U169" s="77" t="s">
        <v>154</v>
      </c>
      <c r="V169" s="2" t="s">
        <v>9</v>
      </c>
      <c r="W169" s="2" t="s">
        <v>9</v>
      </c>
      <c r="X169" s="2" t="s">
        <v>9</v>
      </c>
      <c r="Y169" s="2" t="s">
        <v>9</v>
      </c>
      <c r="Z169" s="2" t="s">
        <v>9</v>
      </c>
      <c r="AA169" s="7" t="s">
        <v>828</v>
      </c>
    </row>
    <row r="170" spans="1:27" ht="30" x14ac:dyDescent="0.25">
      <c r="A170" s="31" t="s">
        <v>758</v>
      </c>
      <c r="B170" t="s">
        <v>920</v>
      </c>
      <c r="C170" s="77" t="s">
        <v>327</v>
      </c>
      <c r="D170">
        <v>14</v>
      </c>
      <c r="E170">
        <v>14</v>
      </c>
      <c r="F170">
        <v>0</v>
      </c>
      <c r="G170">
        <v>0</v>
      </c>
      <c r="H170" s="39">
        <v>39</v>
      </c>
      <c r="I170" s="39">
        <v>39</v>
      </c>
      <c r="J170" s="39">
        <v>368.23</v>
      </c>
      <c r="K170" s="39">
        <v>368.23</v>
      </c>
      <c r="L170" s="54">
        <f>J170*138.99</f>
        <v>51180.287700000008</v>
      </c>
      <c r="M170" s="54">
        <f>K170*138.99</f>
        <v>51180.287700000008</v>
      </c>
      <c r="N170" s="84">
        <f t="shared" si="22"/>
        <v>0</v>
      </c>
      <c r="O170" s="7" t="s">
        <v>20</v>
      </c>
      <c r="P170" s="49">
        <v>2</v>
      </c>
      <c r="Q170" s="43" t="s">
        <v>9</v>
      </c>
      <c r="R170" s="61" t="s">
        <v>105</v>
      </c>
      <c r="S170" s="73">
        <v>42668</v>
      </c>
      <c r="T170" s="43" t="s">
        <v>26</v>
      </c>
      <c r="U170" s="48" t="s">
        <v>170</v>
      </c>
      <c r="V170" s="2"/>
      <c r="W170" s="2"/>
      <c r="X170" s="2"/>
      <c r="Y170" s="2"/>
      <c r="Z170" s="2"/>
      <c r="AA170" s="41" t="s">
        <v>921</v>
      </c>
    </row>
    <row r="171" spans="1:27" x14ac:dyDescent="0.25">
      <c r="A171" s="77" t="s">
        <v>476</v>
      </c>
      <c r="B171" s="58" t="s">
        <v>477</v>
      </c>
      <c r="C171" s="2" t="s">
        <v>327</v>
      </c>
      <c r="D171" s="58">
        <v>0</v>
      </c>
      <c r="E171" s="58">
        <v>0</v>
      </c>
      <c r="F171" s="58">
        <v>0</v>
      </c>
      <c r="G171" s="58">
        <v>0</v>
      </c>
      <c r="H171" s="60">
        <v>791.97</v>
      </c>
      <c r="I171" s="60">
        <v>791.97</v>
      </c>
      <c r="J171" s="60">
        <v>934.52</v>
      </c>
      <c r="K171" s="60">
        <v>934.52</v>
      </c>
      <c r="L171" s="81">
        <f>J171*131.48</f>
        <v>122870.68959999998</v>
      </c>
      <c r="M171" s="81">
        <f>K171*131.48</f>
        <v>122870.68959999998</v>
      </c>
      <c r="N171" s="12">
        <f t="shared" si="22"/>
        <v>0</v>
      </c>
      <c r="O171" s="61" t="s">
        <v>20</v>
      </c>
      <c r="P171" s="58">
        <v>1</v>
      </c>
      <c r="Q171" s="58" t="s">
        <v>9</v>
      </c>
      <c r="R171" s="5" t="s">
        <v>105</v>
      </c>
      <c r="S171" s="62">
        <v>42394</v>
      </c>
      <c r="T171" s="62" t="s">
        <v>26</v>
      </c>
      <c r="U171" s="77" t="s">
        <v>154</v>
      </c>
      <c r="V171" s="77" t="s">
        <v>9</v>
      </c>
      <c r="W171" s="77" t="s">
        <v>9</v>
      </c>
      <c r="X171" s="58" t="s">
        <v>9</v>
      </c>
      <c r="Y171" s="58" t="s">
        <v>9</v>
      </c>
      <c r="Z171" s="58"/>
      <c r="AA171" s="49" t="s">
        <v>478</v>
      </c>
    </row>
    <row r="172" spans="1:27" ht="409.5" x14ac:dyDescent="0.25">
      <c r="A172" s="31" t="s">
        <v>760</v>
      </c>
      <c r="B172" s="49" t="s">
        <v>761</v>
      </c>
      <c r="C172" s="2" t="s">
        <v>327</v>
      </c>
      <c r="D172" s="49">
        <v>7</v>
      </c>
      <c r="E172">
        <v>7</v>
      </c>
      <c r="F172">
        <v>0</v>
      </c>
      <c r="G172">
        <v>0</v>
      </c>
      <c r="H172" s="39">
        <v>262.60000000000002</v>
      </c>
      <c r="I172" s="39">
        <v>262.60000000000002</v>
      </c>
      <c r="J172" s="39">
        <v>503.18</v>
      </c>
      <c r="K172" s="39">
        <v>503.18</v>
      </c>
      <c r="L172" s="54">
        <f t="shared" ref="L172:L181" si="25">J172*138.99</f>
        <v>69936.988200000007</v>
      </c>
      <c r="M172" s="54">
        <f t="shared" ref="M172:M181" si="26">K172*138.99</f>
        <v>69936.988200000007</v>
      </c>
      <c r="N172" s="12">
        <f t="shared" si="22"/>
        <v>0</v>
      </c>
      <c r="O172" s="7" t="s">
        <v>20</v>
      </c>
      <c r="P172" s="49">
        <v>1</v>
      </c>
      <c r="Q172" s="43" t="s">
        <v>9</v>
      </c>
      <c r="R172" s="5" t="s">
        <v>105</v>
      </c>
      <c r="S172" s="65">
        <v>42578</v>
      </c>
      <c r="T172" s="68" t="s">
        <v>26</v>
      </c>
      <c r="U172" s="28" t="s">
        <v>779</v>
      </c>
      <c r="V172" s="40" t="s">
        <v>229</v>
      </c>
      <c r="W172" s="40" t="s">
        <v>231</v>
      </c>
      <c r="X172" s="2">
        <v>7</v>
      </c>
      <c r="Y172" s="5" t="s">
        <v>502</v>
      </c>
      <c r="Z172" s="5" t="s">
        <v>145</v>
      </c>
      <c r="AA172" s="70" t="s">
        <v>780</v>
      </c>
    </row>
    <row r="173" spans="1:27" ht="30" x14ac:dyDescent="0.25">
      <c r="A173" s="31" t="s">
        <v>755</v>
      </c>
      <c r="B173" s="49" t="s">
        <v>756</v>
      </c>
      <c r="C173" s="2" t="s">
        <v>327</v>
      </c>
      <c r="D173" s="49">
        <v>0</v>
      </c>
      <c r="E173">
        <v>0</v>
      </c>
      <c r="F173">
        <v>0</v>
      </c>
      <c r="G173">
        <v>0</v>
      </c>
      <c r="H173" s="39">
        <v>333.2</v>
      </c>
      <c r="I173" s="39">
        <v>333.2</v>
      </c>
      <c r="J173" s="39">
        <v>393.18</v>
      </c>
      <c r="K173" s="39">
        <v>393.18</v>
      </c>
      <c r="L173" s="54">
        <f t="shared" si="25"/>
        <v>54648.088200000006</v>
      </c>
      <c r="M173" s="54">
        <f t="shared" si="26"/>
        <v>54648.088200000006</v>
      </c>
      <c r="N173" s="12">
        <f t="shared" si="22"/>
        <v>0</v>
      </c>
      <c r="O173" s="7" t="s">
        <v>21</v>
      </c>
      <c r="P173" s="49">
        <v>1</v>
      </c>
      <c r="Q173" s="43" t="s">
        <v>284</v>
      </c>
      <c r="R173" s="5" t="s">
        <v>769</v>
      </c>
      <c r="S173" s="65" t="s">
        <v>26</v>
      </c>
      <c r="T173" s="69">
        <v>42577</v>
      </c>
      <c r="U173" s="28" t="s">
        <v>154</v>
      </c>
      <c r="V173" s="2" t="s">
        <v>9</v>
      </c>
      <c r="W173" s="2" t="s">
        <v>9</v>
      </c>
      <c r="X173" s="2" t="s">
        <v>9</v>
      </c>
      <c r="Y173" s="2" t="s">
        <v>9</v>
      </c>
      <c r="Z173" s="2" t="s">
        <v>9</v>
      </c>
      <c r="AA173" s="43" t="s">
        <v>757</v>
      </c>
    </row>
    <row r="174" spans="1:27" ht="30" x14ac:dyDescent="0.25">
      <c r="A174" s="31" t="s">
        <v>755</v>
      </c>
      <c r="B174" s="49" t="s">
        <v>765</v>
      </c>
      <c r="C174" s="40" t="s">
        <v>327</v>
      </c>
      <c r="D174" s="49">
        <v>0</v>
      </c>
      <c r="E174">
        <v>0</v>
      </c>
      <c r="F174">
        <v>0</v>
      </c>
      <c r="G174">
        <v>0</v>
      </c>
      <c r="H174" s="39">
        <v>333.2</v>
      </c>
      <c r="I174" s="39">
        <v>333.2</v>
      </c>
      <c r="J174" s="39">
        <v>393.18</v>
      </c>
      <c r="K174" s="39">
        <v>393.18</v>
      </c>
      <c r="L174" s="54">
        <f t="shared" si="25"/>
        <v>54648.088200000006</v>
      </c>
      <c r="M174" s="54">
        <f t="shared" si="26"/>
        <v>54648.088200000006</v>
      </c>
      <c r="N174" s="12">
        <f t="shared" si="22"/>
        <v>0</v>
      </c>
      <c r="O174" s="7" t="s">
        <v>21</v>
      </c>
      <c r="P174">
        <v>2</v>
      </c>
      <c r="Q174" s="43" t="s">
        <v>372</v>
      </c>
      <c r="R174" s="7" t="s">
        <v>766</v>
      </c>
      <c r="S174" s="68" t="s">
        <v>26</v>
      </c>
      <c r="T174" s="65">
        <v>42577</v>
      </c>
      <c r="U174" s="28" t="s">
        <v>154</v>
      </c>
      <c r="V174" s="58" t="s">
        <v>9</v>
      </c>
      <c r="W174" s="58" t="s">
        <v>9</v>
      </c>
      <c r="X174" s="58" t="s">
        <v>9</v>
      </c>
      <c r="Y174" s="58" t="s">
        <v>9</v>
      </c>
      <c r="Z174" s="58" t="s">
        <v>9</v>
      </c>
      <c r="AA174" s="43" t="s">
        <v>757</v>
      </c>
    </row>
    <row r="175" spans="1:27" ht="30" x14ac:dyDescent="0.25">
      <c r="A175" s="31" t="s">
        <v>755</v>
      </c>
      <c r="B175" s="49" t="s">
        <v>773</v>
      </c>
      <c r="C175" s="31" t="s">
        <v>327</v>
      </c>
      <c r="D175" s="49">
        <v>0</v>
      </c>
      <c r="E175">
        <v>0</v>
      </c>
      <c r="F175">
        <v>0</v>
      </c>
      <c r="G175">
        <v>0</v>
      </c>
      <c r="H175" s="39">
        <v>333.2</v>
      </c>
      <c r="I175" s="39">
        <v>333.2</v>
      </c>
      <c r="J175" s="39">
        <v>393.18</v>
      </c>
      <c r="K175" s="39">
        <v>393.18</v>
      </c>
      <c r="L175" s="54">
        <f t="shared" si="25"/>
        <v>54648.088200000006</v>
      </c>
      <c r="M175" s="54">
        <f t="shared" si="26"/>
        <v>54648.088200000006</v>
      </c>
      <c r="N175" s="12">
        <f t="shared" ref="N175:N199" si="27">L175-M175</f>
        <v>0</v>
      </c>
      <c r="O175" s="7" t="s">
        <v>20</v>
      </c>
      <c r="P175">
        <v>3</v>
      </c>
      <c r="Q175" s="43" t="s">
        <v>9</v>
      </c>
      <c r="R175" s="61" t="s">
        <v>105</v>
      </c>
      <c r="S175" s="65">
        <v>42578</v>
      </c>
      <c r="T175" s="68" t="s">
        <v>26</v>
      </c>
      <c r="U175" s="28" t="s">
        <v>154</v>
      </c>
      <c r="V175" s="58" t="s">
        <v>9</v>
      </c>
      <c r="W175" s="58" t="s">
        <v>9</v>
      </c>
      <c r="X175" s="58" t="s">
        <v>9</v>
      </c>
      <c r="Y175" s="58" t="s">
        <v>9</v>
      </c>
      <c r="Z175" s="58" t="s">
        <v>9</v>
      </c>
      <c r="AA175" s="43" t="s">
        <v>757</v>
      </c>
    </row>
    <row r="176" spans="1:27" x14ac:dyDescent="0.25">
      <c r="A176" s="31" t="s">
        <v>715</v>
      </c>
      <c r="B176" t="s">
        <v>914</v>
      </c>
      <c r="C176" s="2" t="s">
        <v>327</v>
      </c>
      <c r="D176">
        <v>0</v>
      </c>
      <c r="E176">
        <v>0</v>
      </c>
      <c r="F176">
        <v>0</v>
      </c>
      <c r="G176">
        <v>0</v>
      </c>
      <c r="H176" s="39">
        <v>24</v>
      </c>
      <c r="I176" s="39">
        <v>24</v>
      </c>
      <c r="J176" s="39">
        <v>28.32</v>
      </c>
      <c r="K176" s="39">
        <v>28.32</v>
      </c>
      <c r="L176" s="54">
        <f t="shared" si="25"/>
        <v>3936.1968000000002</v>
      </c>
      <c r="M176" s="54">
        <f t="shared" si="26"/>
        <v>3936.1968000000002</v>
      </c>
      <c r="N176" s="84">
        <f t="shared" si="27"/>
        <v>0</v>
      </c>
      <c r="O176" s="7" t="s">
        <v>20</v>
      </c>
      <c r="P176">
        <v>1</v>
      </c>
      <c r="Q176" s="7" t="s">
        <v>9</v>
      </c>
      <c r="R176" s="7" t="s">
        <v>105</v>
      </c>
      <c r="S176" s="51">
        <v>42663</v>
      </c>
      <c r="T176" s="52" t="s">
        <v>26</v>
      </c>
      <c r="U176" t="s">
        <v>154</v>
      </c>
      <c r="V176" t="s">
        <v>9</v>
      </c>
      <c r="W176" t="s">
        <v>9</v>
      </c>
      <c r="X176" t="s">
        <v>9</v>
      </c>
      <c r="Y176" t="s">
        <v>9</v>
      </c>
      <c r="Z176" t="s">
        <v>9</v>
      </c>
      <c r="AA176" t="s">
        <v>915</v>
      </c>
    </row>
    <row r="177" spans="1:27" x14ac:dyDescent="0.25">
      <c r="A177" s="31" t="s">
        <v>200</v>
      </c>
      <c r="B177" t="s">
        <v>729</v>
      </c>
      <c r="C177" s="2" t="s">
        <v>327</v>
      </c>
      <c r="D177" s="57">
        <v>0</v>
      </c>
      <c r="E177" s="56">
        <v>0</v>
      </c>
      <c r="F177" s="57">
        <v>0</v>
      </c>
      <c r="G177" s="56">
        <v>0</v>
      </c>
      <c r="H177" s="39">
        <v>500</v>
      </c>
      <c r="I177" s="39">
        <v>500</v>
      </c>
      <c r="J177" s="39">
        <v>590</v>
      </c>
      <c r="K177" s="39">
        <v>590</v>
      </c>
      <c r="L177" s="54">
        <f t="shared" si="25"/>
        <v>82004.100000000006</v>
      </c>
      <c r="M177" s="54">
        <f t="shared" si="26"/>
        <v>82004.100000000006</v>
      </c>
      <c r="N177" s="12">
        <f t="shared" si="27"/>
        <v>0</v>
      </c>
      <c r="O177" s="7" t="s">
        <v>20</v>
      </c>
      <c r="P177" s="49">
        <v>1</v>
      </c>
      <c r="Q177" s="43" t="s">
        <v>9</v>
      </c>
      <c r="R177" s="61" t="s">
        <v>105</v>
      </c>
      <c r="S177" s="51">
        <v>42563</v>
      </c>
      <c r="T177" s="8" t="s">
        <v>26</v>
      </c>
      <c r="U177" s="58" t="s">
        <v>154</v>
      </c>
      <c r="V177" s="58" t="s">
        <v>9</v>
      </c>
      <c r="W177" s="58" t="s">
        <v>9</v>
      </c>
      <c r="X177" s="58" t="s">
        <v>9</v>
      </c>
      <c r="Y177" s="58" t="s">
        <v>9</v>
      </c>
      <c r="Z177" s="58" t="s">
        <v>9</v>
      </c>
      <c r="AA177" s="49" t="s">
        <v>817</v>
      </c>
    </row>
    <row r="178" spans="1:27" x14ac:dyDescent="0.25">
      <c r="A178" s="31" t="s">
        <v>200</v>
      </c>
      <c r="B178" s="49" t="s">
        <v>816</v>
      </c>
      <c r="C178" s="40" t="s">
        <v>327</v>
      </c>
      <c r="D178" s="49">
        <v>0</v>
      </c>
      <c r="E178">
        <v>0</v>
      </c>
      <c r="F178">
        <v>0</v>
      </c>
      <c r="G178" s="56">
        <v>0</v>
      </c>
      <c r="H178" s="39">
        <v>500</v>
      </c>
      <c r="I178" s="39">
        <v>500</v>
      </c>
      <c r="J178" s="39">
        <v>590</v>
      </c>
      <c r="K178" s="39">
        <v>590</v>
      </c>
      <c r="L178" s="54">
        <f t="shared" si="25"/>
        <v>82004.100000000006</v>
      </c>
      <c r="M178" s="54">
        <f t="shared" si="26"/>
        <v>82004.100000000006</v>
      </c>
      <c r="N178" s="12">
        <f t="shared" si="27"/>
        <v>0</v>
      </c>
      <c r="O178" s="7" t="s">
        <v>21</v>
      </c>
      <c r="P178" s="49">
        <v>1</v>
      </c>
      <c r="Q178" s="43" t="s">
        <v>284</v>
      </c>
      <c r="R178" s="61" t="s">
        <v>611</v>
      </c>
      <c r="S178" s="51" t="s">
        <v>26</v>
      </c>
      <c r="T178" s="51">
        <v>42607</v>
      </c>
      <c r="U178" s="77" t="s">
        <v>154</v>
      </c>
      <c r="V178" s="58" t="s">
        <v>9</v>
      </c>
      <c r="W178" s="58" t="s">
        <v>9</v>
      </c>
      <c r="X178" s="58" t="s">
        <v>9</v>
      </c>
      <c r="Y178" s="58" t="s">
        <v>9</v>
      </c>
      <c r="Z178" s="58" t="s">
        <v>9</v>
      </c>
      <c r="AA178" s="49" t="s">
        <v>818</v>
      </c>
    </row>
    <row r="179" spans="1:27" x14ac:dyDescent="0.25">
      <c r="A179" s="31" t="s">
        <v>834</v>
      </c>
      <c r="B179" s="49" t="s">
        <v>835</v>
      </c>
      <c r="C179" s="2" t="s">
        <v>327</v>
      </c>
      <c r="D179" s="49">
        <v>0</v>
      </c>
      <c r="E179" s="49">
        <v>0</v>
      </c>
      <c r="F179" s="49">
        <v>0</v>
      </c>
      <c r="G179" s="49">
        <v>0</v>
      </c>
      <c r="H179" s="39">
        <v>13.56</v>
      </c>
      <c r="I179" s="39">
        <v>13.56</v>
      </c>
      <c r="J179" s="39">
        <v>16</v>
      </c>
      <c r="K179" s="39">
        <v>16</v>
      </c>
      <c r="L179" s="54">
        <f t="shared" si="25"/>
        <v>2223.84</v>
      </c>
      <c r="M179" s="54">
        <f t="shared" si="26"/>
        <v>2223.84</v>
      </c>
      <c r="N179" s="12">
        <f t="shared" si="27"/>
        <v>0</v>
      </c>
      <c r="O179" s="7" t="s">
        <v>20</v>
      </c>
      <c r="P179" s="49">
        <v>1</v>
      </c>
      <c r="Q179" s="43" t="s">
        <v>9</v>
      </c>
      <c r="R179" s="61" t="s">
        <v>105</v>
      </c>
      <c r="S179" s="51">
        <v>42612</v>
      </c>
      <c r="T179" s="8" t="s">
        <v>26</v>
      </c>
      <c r="U179" s="58" t="s">
        <v>154</v>
      </c>
      <c r="V179" s="58" t="s">
        <v>9</v>
      </c>
      <c r="W179" s="58" t="s">
        <v>9</v>
      </c>
      <c r="X179" s="58" t="s">
        <v>9</v>
      </c>
      <c r="Y179" s="58" t="s">
        <v>9</v>
      </c>
      <c r="Z179" s="58" t="s">
        <v>9</v>
      </c>
      <c r="AA179" s="43" t="s">
        <v>836</v>
      </c>
    </row>
    <row r="180" spans="1:27" ht="45" x14ac:dyDescent="0.25">
      <c r="A180" s="31" t="s">
        <v>758</v>
      </c>
      <c r="B180" s="49" t="s">
        <v>759</v>
      </c>
      <c r="C180" s="2" t="s">
        <v>327</v>
      </c>
      <c r="D180" s="49">
        <v>0</v>
      </c>
      <c r="E180">
        <v>0</v>
      </c>
      <c r="F180">
        <v>0</v>
      </c>
      <c r="G180">
        <v>0</v>
      </c>
      <c r="H180" s="39">
        <v>630</v>
      </c>
      <c r="I180" s="39">
        <v>630</v>
      </c>
      <c r="J180" s="39">
        <v>743.4</v>
      </c>
      <c r="K180" s="39">
        <v>743.4</v>
      </c>
      <c r="L180" s="54">
        <f t="shared" si="25"/>
        <v>103325.166</v>
      </c>
      <c r="M180" s="54">
        <f t="shared" si="26"/>
        <v>103325.166</v>
      </c>
      <c r="N180" s="12">
        <f t="shared" si="27"/>
        <v>0</v>
      </c>
      <c r="O180" s="7" t="s">
        <v>20</v>
      </c>
      <c r="P180" s="49">
        <v>1</v>
      </c>
      <c r="Q180" s="43" t="s">
        <v>9</v>
      </c>
      <c r="R180" s="61" t="s">
        <v>105</v>
      </c>
      <c r="S180" s="65">
        <v>42577</v>
      </c>
      <c r="T180" s="68" t="s">
        <v>26</v>
      </c>
      <c r="U180" s="43" t="s">
        <v>154</v>
      </c>
      <c r="V180" s="58" t="s">
        <v>9</v>
      </c>
      <c r="W180" s="58" t="s">
        <v>9</v>
      </c>
      <c r="X180" s="58" t="s">
        <v>9</v>
      </c>
      <c r="Y180" s="58" t="s">
        <v>9</v>
      </c>
      <c r="Z180" s="58" t="s">
        <v>9</v>
      </c>
      <c r="AA180" s="43" t="s">
        <v>771</v>
      </c>
    </row>
    <row r="181" spans="1:27" x14ac:dyDescent="0.25">
      <c r="A181" s="31" t="s">
        <v>922</v>
      </c>
      <c r="B181" t="s">
        <v>927</v>
      </c>
      <c r="C181" s="2" t="s">
        <v>327</v>
      </c>
      <c r="D181">
        <v>0</v>
      </c>
      <c r="E181">
        <v>0</v>
      </c>
      <c r="F181">
        <v>0</v>
      </c>
      <c r="G181">
        <v>0</v>
      </c>
      <c r="H181" s="39">
        <v>50</v>
      </c>
      <c r="I181" s="39">
        <v>50</v>
      </c>
      <c r="J181" s="39">
        <v>59</v>
      </c>
      <c r="K181" s="39">
        <v>59</v>
      </c>
      <c r="L181" s="54">
        <f t="shared" si="25"/>
        <v>8200.41</v>
      </c>
      <c r="M181" s="54">
        <f t="shared" si="26"/>
        <v>8200.41</v>
      </c>
      <c r="N181" s="76">
        <f t="shared" si="27"/>
        <v>0</v>
      </c>
      <c r="O181" s="7" t="s">
        <v>20</v>
      </c>
      <c r="P181" s="49">
        <v>1</v>
      </c>
      <c r="Q181" s="43" t="s">
        <v>9</v>
      </c>
      <c r="R181" s="61" t="s">
        <v>105</v>
      </c>
      <c r="S181" s="51">
        <v>42670</v>
      </c>
      <c r="T181" s="52" t="s">
        <v>26</v>
      </c>
      <c r="U181" t="s">
        <v>154</v>
      </c>
      <c r="V181" t="s">
        <v>9</v>
      </c>
      <c r="W181" t="s">
        <v>9</v>
      </c>
      <c r="X181" t="s">
        <v>9</v>
      </c>
      <c r="Y181" t="s">
        <v>9</v>
      </c>
      <c r="Z181" t="s">
        <v>9</v>
      </c>
      <c r="AA181" s="7" t="s">
        <v>928</v>
      </c>
    </row>
    <row r="182" spans="1:27" ht="30" x14ac:dyDescent="0.25">
      <c r="A182" s="31" t="s">
        <v>886</v>
      </c>
      <c r="B182" t="s">
        <v>888</v>
      </c>
      <c r="C182" s="40" t="s">
        <v>827</v>
      </c>
      <c r="D182">
        <v>0</v>
      </c>
      <c r="E182">
        <v>0</v>
      </c>
      <c r="F182">
        <v>0</v>
      </c>
      <c r="G182">
        <v>0</v>
      </c>
      <c r="H182" s="39">
        <v>1644</v>
      </c>
      <c r="I182" s="39">
        <v>1644</v>
      </c>
      <c r="J182" s="39">
        <v>1923</v>
      </c>
      <c r="K182" s="39">
        <v>1923</v>
      </c>
      <c r="L182" s="54">
        <f>J182*198</f>
        <v>380754</v>
      </c>
      <c r="M182" s="54">
        <f>K182*198</f>
        <v>380754</v>
      </c>
      <c r="N182" s="85">
        <f t="shared" si="27"/>
        <v>0</v>
      </c>
      <c r="O182" s="7" t="s">
        <v>21</v>
      </c>
      <c r="P182" s="49">
        <v>1</v>
      </c>
      <c r="Q182" s="43" t="s">
        <v>284</v>
      </c>
      <c r="R182" s="7" t="s">
        <v>895</v>
      </c>
      <c r="S182" s="52" t="s">
        <v>26</v>
      </c>
      <c r="T182" s="51">
        <v>42657</v>
      </c>
      <c r="U182" s="49" t="s">
        <v>154</v>
      </c>
      <c r="V182" t="s">
        <v>9</v>
      </c>
      <c r="W182" t="s">
        <v>9</v>
      </c>
      <c r="X182" t="s">
        <v>9</v>
      </c>
      <c r="Y182" t="s">
        <v>9</v>
      </c>
      <c r="Z182" t="s">
        <v>9</v>
      </c>
      <c r="AA182" s="43" t="s">
        <v>896</v>
      </c>
    </row>
    <row r="183" spans="1:27" x14ac:dyDescent="0.25">
      <c r="A183" s="31" t="s">
        <v>762</v>
      </c>
      <c r="B183" s="49" t="s">
        <v>763</v>
      </c>
      <c r="C183" s="40" t="s">
        <v>327</v>
      </c>
      <c r="D183" s="49">
        <v>0</v>
      </c>
      <c r="E183">
        <v>0</v>
      </c>
      <c r="F183">
        <v>0</v>
      </c>
      <c r="G183">
        <v>0</v>
      </c>
      <c r="H183" s="39">
        <v>260.14</v>
      </c>
      <c r="I183" s="39">
        <v>260.14</v>
      </c>
      <c r="J183" s="39">
        <v>306.97000000000003</v>
      </c>
      <c r="K183" s="39">
        <v>306.97000000000003</v>
      </c>
      <c r="L183" s="54">
        <f t="shared" ref="L183:L192" si="28">J183*138.99</f>
        <v>42665.760300000009</v>
      </c>
      <c r="M183" s="54">
        <f t="shared" ref="M183:M192" si="29">K183*138.99</f>
        <v>42665.760300000009</v>
      </c>
      <c r="N183" s="85">
        <f t="shared" si="27"/>
        <v>0</v>
      </c>
      <c r="O183" s="7" t="s">
        <v>20</v>
      </c>
      <c r="P183">
        <v>1</v>
      </c>
      <c r="Q183" s="43" t="s">
        <v>9</v>
      </c>
      <c r="R183" s="61" t="s">
        <v>105</v>
      </c>
      <c r="S183" s="65">
        <v>42577</v>
      </c>
      <c r="T183" s="68" t="s">
        <v>26</v>
      </c>
      <c r="U183" s="43" t="s">
        <v>154</v>
      </c>
      <c r="V183" s="58" t="s">
        <v>9</v>
      </c>
      <c r="W183" s="58" t="s">
        <v>9</v>
      </c>
      <c r="X183" s="58" t="s">
        <v>9</v>
      </c>
      <c r="Y183" s="58" t="s">
        <v>9</v>
      </c>
      <c r="Z183" s="58" t="s">
        <v>9</v>
      </c>
      <c r="AA183" s="49" t="s">
        <v>764</v>
      </c>
    </row>
    <row r="184" spans="1:27" x14ac:dyDescent="0.25">
      <c r="A184" s="31" t="s">
        <v>495</v>
      </c>
      <c r="B184" s="49" t="s">
        <v>26</v>
      </c>
      <c r="C184" s="77" t="s">
        <v>327</v>
      </c>
      <c r="D184" s="49">
        <v>0</v>
      </c>
      <c r="E184">
        <v>0</v>
      </c>
      <c r="F184" s="49">
        <v>0</v>
      </c>
      <c r="G184" s="49">
        <v>0</v>
      </c>
      <c r="H184" s="39">
        <v>8</v>
      </c>
      <c r="I184" s="39">
        <v>8</v>
      </c>
      <c r="J184" s="39">
        <v>9.44</v>
      </c>
      <c r="K184" s="39">
        <v>9.44</v>
      </c>
      <c r="L184" s="81">
        <f t="shared" si="28"/>
        <v>1312.0655999999999</v>
      </c>
      <c r="M184" s="81">
        <f t="shared" si="29"/>
        <v>1312.0655999999999</v>
      </c>
      <c r="N184" s="85">
        <f t="shared" si="27"/>
        <v>0</v>
      </c>
      <c r="O184" s="7" t="s">
        <v>21</v>
      </c>
      <c r="P184">
        <v>1</v>
      </c>
      <c r="Q184" s="43" t="s">
        <v>23</v>
      </c>
      <c r="R184" s="7" t="s">
        <v>571</v>
      </c>
      <c r="S184" s="52" t="s">
        <v>26</v>
      </c>
      <c r="T184" s="51">
        <v>42524</v>
      </c>
      <c r="U184" s="58" t="s">
        <v>154</v>
      </c>
      <c r="V184" s="58" t="s">
        <v>9</v>
      </c>
      <c r="W184" s="58" t="s">
        <v>9</v>
      </c>
      <c r="X184" s="58" t="s">
        <v>9</v>
      </c>
      <c r="Y184" s="58" t="s">
        <v>9</v>
      </c>
      <c r="Z184" s="58" t="s">
        <v>9</v>
      </c>
      <c r="AA184" s="31" t="s">
        <v>669</v>
      </c>
    </row>
    <row r="185" spans="1:27" x14ac:dyDescent="0.25">
      <c r="A185" s="31" t="s">
        <v>495</v>
      </c>
      <c r="B185" t="s">
        <v>677</v>
      </c>
      <c r="C185" s="2" t="s">
        <v>327</v>
      </c>
      <c r="D185" s="49">
        <v>0</v>
      </c>
      <c r="E185">
        <v>0</v>
      </c>
      <c r="F185" s="49">
        <v>0</v>
      </c>
      <c r="G185" s="49">
        <v>0</v>
      </c>
      <c r="H185" s="39">
        <v>8</v>
      </c>
      <c r="I185" s="39">
        <v>8</v>
      </c>
      <c r="J185" s="39">
        <v>9.44</v>
      </c>
      <c r="K185" s="39">
        <v>9.44</v>
      </c>
      <c r="L185" s="81">
        <f t="shared" si="28"/>
        <v>1312.0655999999999</v>
      </c>
      <c r="M185" s="81">
        <f t="shared" si="29"/>
        <v>1312.0655999999999</v>
      </c>
      <c r="N185" s="85">
        <f t="shared" si="27"/>
        <v>0</v>
      </c>
      <c r="O185" s="7" t="s">
        <v>20</v>
      </c>
      <c r="P185">
        <v>2</v>
      </c>
      <c r="Q185" s="7" t="s">
        <v>9</v>
      </c>
      <c r="R185" s="7" t="s">
        <v>105</v>
      </c>
      <c r="S185" s="51">
        <v>42534</v>
      </c>
      <c r="T185" s="8" t="s">
        <v>26</v>
      </c>
      <c r="U185" s="58" t="s">
        <v>154</v>
      </c>
      <c r="V185" s="58" t="s">
        <v>9</v>
      </c>
      <c r="W185" s="58" t="s">
        <v>9</v>
      </c>
      <c r="X185" s="58" t="s">
        <v>9</v>
      </c>
      <c r="Y185" s="58" t="s">
        <v>9</v>
      </c>
      <c r="Z185" s="58" t="s">
        <v>9</v>
      </c>
      <c r="AA185" s="49" t="s">
        <v>669</v>
      </c>
    </row>
    <row r="186" spans="1:27" ht="45" x14ac:dyDescent="0.25">
      <c r="A186" s="31" t="s">
        <v>892</v>
      </c>
      <c r="B186" t="s">
        <v>893</v>
      </c>
      <c r="C186" s="2" t="s">
        <v>327</v>
      </c>
      <c r="D186">
        <v>0</v>
      </c>
      <c r="E186">
        <v>0</v>
      </c>
      <c r="F186">
        <v>0</v>
      </c>
      <c r="G186">
        <v>0</v>
      </c>
      <c r="H186" s="39">
        <v>462</v>
      </c>
      <c r="I186" s="39">
        <v>462</v>
      </c>
      <c r="J186" s="39">
        <v>545.16</v>
      </c>
      <c r="K186" s="39">
        <v>545.16</v>
      </c>
      <c r="L186" s="54">
        <f t="shared" si="28"/>
        <v>75771.788400000005</v>
      </c>
      <c r="M186" s="54">
        <f t="shared" si="29"/>
        <v>75771.788400000005</v>
      </c>
      <c r="N186" s="85">
        <f t="shared" si="27"/>
        <v>0</v>
      </c>
      <c r="O186" s="7" t="s">
        <v>20</v>
      </c>
      <c r="P186">
        <v>1</v>
      </c>
      <c r="Q186" s="43" t="s">
        <v>9</v>
      </c>
      <c r="R186" s="7" t="s">
        <v>105</v>
      </c>
      <c r="S186" s="51">
        <v>42657</v>
      </c>
      <c r="T186" s="55" t="s">
        <v>26</v>
      </c>
      <c r="U186" t="s">
        <v>154</v>
      </c>
      <c r="V186" t="s">
        <v>9</v>
      </c>
      <c r="W186" t="s">
        <v>9</v>
      </c>
      <c r="X186" t="s">
        <v>9</v>
      </c>
      <c r="Y186" t="s">
        <v>9</v>
      </c>
      <c r="Z186" t="s">
        <v>9</v>
      </c>
      <c r="AA186" s="7" t="s">
        <v>894</v>
      </c>
    </row>
    <row r="187" spans="1:27" x14ac:dyDescent="0.25">
      <c r="A187" s="31" t="s">
        <v>755</v>
      </c>
      <c r="B187" s="49" t="s">
        <v>774</v>
      </c>
      <c r="C187" s="40" t="s">
        <v>327</v>
      </c>
      <c r="D187" s="49">
        <v>0</v>
      </c>
      <c r="E187">
        <v>0</v>
      </c>
      <c r="F187">
        <v>0</v>
      </c>
      <c r="G187">
        <v>0</v>
      </c>
      <c r="H187" s="39">
        <v>42</v>
      </c>
      <c r="I187" s="39">
        <v>42</v>
      </c>
      <c r="J187" s="39">
        <v>49.56</v>
      </c>
      <c r="K187" s="39">
        <v>49.56</v>
      </c>
      <c r="L187" s="54">
        <f t="shared" si="28"/>
        <v>6888.3444000000009</v>
      </c>
      <c r="M187" s="54">
        <f t="shared" si="29"/>
        <v>6888.3444000000009</v>
      </c>
      <c r="N187" s="85">
        <f t="shared" si="27"/>
        <v>0</v>
      </c>
      <c r="O187" s="7" t="s">
        <v>20</v>
      </c>
      <c r="P187">
        <v>1</v>
      </c>
      <c r="Q187" s="43" t="s">
        <v>9</v>
      </c>
      <c r="R187" s="61" t="s">
        <v>105</v>
      </c>
      <c r="S187" s="65">
        <v>42578</v>
      </c>
      <c r="T187" s="68" t="s">
        <v>26</v>
      </c>
      <c r="U187" s="28" t="s">
        <v>154</v>
      </c>
      <c r="V187" s="58" t="s">
        <v>9</v>
      </c>
      <c r="W187" s="58" t="s">
        <v>9</v>
      </c>
      <c r="X187" s="58" t="s">
        <v>9</v>
      </c>
      <c r="Y187" s="58" t="s">
        <v>9</v>
      </c>
      <c r="Z187" s="58" t="s">
        <v>9</v>
      </c>
      <c r="AA187" s="49" t="s">
        <v>775</v>
      </c>
    </row>
    <row r="188" spans="1:27" x14ac:dyDescent="0.25">
      <c r="A188" s="31" t="s">
        <v>303</v>
      </c>
      <c r="B188" t="s">
        <v>688</v>
      </c>
      <c r="C188" s="2" t="s">
        <v>327</v>
      </c>
      <c r="D188" s="40">
        <v>0</v>
      </c>
      <c r="E188" s="2">
        <v>0</v>
      </c>
      <c r="F188" s="40">
        <v>0</v>
      </c>
      <c r="G188" s="40">
        <v>0</v>
      </c>
      <c r="H188" s="37">
        <v>160</v>
      </c>
      <c r="I188" s="37">
        <v>160</v>
      </c>
      <c r="J188" s="37">
        <v>188.8</v>
      </c>
      <c r="K188" s="37">
        <v>188.8</v>
      </c>
      <c r="L188" s="14">
        <f t="shared" si="28"/>
        <v>26241.312000000002</v>
      </c>
      <c r="M188" s="14">
        <f t="shared" si="29"/>
        <v>26241.312000000002</v>
      </c>
      <c r="N188" s="12">
        <f t="shared" si="27"/>
        <v>0</v>
      </c>
      <c r="O188" s="7" t="s">
        <v>20</v>
      </c>
      <c r="P188" s="49">
        <v>1</v>
      </c>
      <c r="Q188" s="43" t="s">
        <v>9</v>
      </c>
      <c r="R188" s="5" t="s">
        <v>105</v>
      </c>
      <c r="S188" s="51">
        <v>42542</v>
      </c>
      <c r="T188" s="8" t="s">
        <v>26</v>
      </c>
      <c r="U188" s="40" t="s">
        <v>154</v>
      </c>
      <c r="V188" s="2" t="s">
        <v>9</v>
      </c>
      <c r="W188" s="2" t="s">
        <v>9</v>
      </c>
      <c r="X188" s="2" t="s">
        <v>9</v>
      </c>
      <c r="Y188" s="2" t="s">
        <v>9</v>
      </c>
      <c r="Z188" s="2" t="s">
        <v>9</v>
      </c>
      <c r="AA188" s="31" t="s">
        <v>689</v>
      </c>
    </row>
    <row r="189" spans="1:27" ht="30" x14ac:dyDescent="0.25">
      <c r="A189" s="31" t="s">
        <v>733</v>
      </c>
      <c r="B189" t="s">
        <v>870</v>
      </c>
      <c r="C189" s="2" t="s">
        <v>327</v>
      </c>
      <c r="D189">
        <v>0</v>
      </c>
      <c r="E189">
        <v>0</v>
      </c>
      <c r="F189">
        <v>0</v>
      </c>
      <c r="G189">
        <v>0</v>
      </c>
      <c r="H189" s="39">
        <v>56</v>
      </c>
      <c r="I189" s="39">
        <v>56</v>
      </c>
      <c r="J189" s="39">
        <v>66.08</v>
      </c>
      <c r="K189" s="39">
        <v>66.08</v>
      </c>
      <c r="L189" s="54">
        <f t="shared" si="28"/>
        <v>9184.4592000000011</v>
      </c>
      <c r="M189" s="54">
        <f t="shared" si="29"/>
        <v>9184.4592000000011</v>
      </c>
      <c r="N189" s="85">
        <f t="shared" si="27"/>
        <v>0</v>
      </c>
      <c r="O189" s="7" t="s">
        <v>21</v>
      </c>
      <c r="P189" s="49">
        <v>1</v>
      </c>
      <c r="Q189" s="7" t="s">
        <v>868</v>
      </c>
      <c r="R189" s="5" t="s">
        <v>869</v>
      </c>
      <c r="S189" s="52" t="s">
        <v>26</v>
      </c>
      <c r="T189" s="51">
        <v>42643</v>
      </c>
      <c r="U189" s="31" t="s">
        <v>154</v>
      </c>
      <c r="V189" s="58" t="s">
        <v>9</v>
      </c>
      <c r="W189" s="58" t="s">
        <v>9</v>
      </c>
      <c r="X189" s="58" t="s">
        <v>9</v>
      </c>
      <c r="Y189" s="58" t="s">
        <v>9</v>
      </c>
      <c r="Z189" s="58" t="s">
        <v>9</v>
      </c>
      <c r="AA189" s="43" t="s">
        <v>689</v>
      </c>
    </row>
    <row r="190" spans="1:27" x14ac:dyDescent="0.25">
      <c r="A190" s="31" t="s">
        <v>922</v>
      </c>
      <c r="B190" t="s">
        <v>923</v>
      </c>
      <c r="C190" s="2" t="s">
        <v>327</v>
      </c>
      <c r="D190">
        <v>0</v>
      </c>
      <c r="E190">
        <v>0</v>
      </c>
      <c r="F190">
        <v>0</v>
      </c>
      <c r="G190">
        <v>0</v>
      </c>
      <c r="H190" s="39">
        <v>16</v>
      </c>
      <c r="I190" s="39">
        <v>16</v>
      </c>
      <c r="J190" s="39">
        <v>18.88</v>
      </c>
      <c r="K190" s="39">
        <v>18.88</v>
      </c>
      <c r="L190" s="54">
        <f t="shared" si="28"/>
        <v>2624.1311999999998</v>
      </c>
      <c r="M190" s="54">
        <f t="shared" si="29"/>
        <v>2624.1311999999998</v>
      </c>
      <c r="N190" s="76">
        <f t="shared" si="27"/>
        <v>0</v>
      </c>
      <c r="O190" s="7" t="s">
        <v>20</v>
      </c>
      <c r="P190" s="49">
        <v>1</v>
      </c>
      <c r="Q190" s="43" t="s">
        <v>9</v>
      </c>
      <c r="R190" s="5" t="s">
        <v>105</v>
      </c>
      <c r="S190" s="51">
        <v>42669</v>
      </c>
      <c r="T190" s="52" t="s">
        <v>26</v>
      </c>
      <c r="U190" t="s">
        <v>154</v>
      </c>
      <c r="V190" t="s">
        <v>9</v>
      </c>
      <c r="W190" t="s">
        <v>9</v>
      </c>
      <c r="X190" t="s">
        <v>9</v>
      </c>
      <c r="Y190" t="s">
        <v>9</v>
      </c>
      <c r="Z190" t="s">
        <v>9</v>
      </c>
      <c r="AA190" s="7" t="s">
        <v>689</v>
      </c>
    </row>
    <row r="191" spans="1:27" x14ac:dyDescent="0.25">
      <c r="A191" s="31" t="s">
        <v>200</v>
      </c>
      <c r="B191" s="49" t="s">
        <v>849</v>
      </c>
      <c r="C191" s="2" t="s">
        <v>327</v>
      </c>
      <c r="D191" s="49">
        <v>0</v>
      </c>
      <c r="E191" s="49">
        <v>0</v>
      </c>
      <c r="F191" s="49">
        <v>0</v>
      </c>
      <c r="G191" s="49">
        <v>0</v>
      </c>
      <c r="H191" s="39">
        <v>500</v>
      </c>
      <c r="I191" s="39">
        <v>500</v>
      </c>
      <c r="J191" s="39">
        <v>590</v>
      </c>
      <c r="K191" s="39">
        <v>590</v>
      </c>
      <c r="L191" s="54">
        <f t="shared" si="28"/>
        <v>82004.100000000006</v>
      </c>
      <c r="M191" s="54">
        <f t="shared" si="29"/>
        <v>82004.100000000006</v>
      </c>
      <c r="N191" s="85">
        <f t="shared" si="27"/>
        <v>0</v>
      </c>
      <c r="O191" s="7" t="s">
        <v>21</v>
      </c>
      <c r="P191" s="49">
        <v>1</v>
      </c>
      <c r="Q191" s="43" t="s">
        <v>284</v>
      </c>
      <c r="R191" s="5" t="s">
        <v>850</v>
      </c>
      <c r="S191" s="8" t="s">
        <v>26</v>
      </c>
      <c r="T191" s="51">
        <v>42613</v>
      </c>
      <c r="U191" s="58" t="s">
        <v>154</v>
      </c>
      <c r="V191" s="58" t="s">
        <v>9</v>
      </c>
      <c r="W191" s="58" t="s">
        <v>9</v>
      </c>
      <c r="X191" s="58" t="s">
        <v>9</v>
      </c>
      <c r="Y191" s="58" t="s">
        <v>9</v>
      </c>
      <c r="Z191" s="58" t="s">
        <v>9</v>
      </c>
      <c r="AA191" s="43" t="s">
        <v>851</v>
      </c>
    </row>
    <row r="192" spans="1:27" x14ac:dyDescent="0.25">
      <c r="A192" s="31" t="s">
        <v>881</v>
      </c>
      <c r="B192" t="s">
        <v>882</v>
      </c>
      <c r="C192" s="2" t="s">
        <v>327</v>
      </c>
      <c r="D192">
        <v>0</v>
      </c>
      <c r="E192">
        <v>0</v>
      </c>
      <c r="F192">
        <v>0</v>
      </c>
      <c r="G192">
        <v>0</v>
      </c>
      <c r="H192" s="39">
        <v>239.93</v>
      </c>
      <c r="I192" s="39">
        <v>239.93</v>
      </c>
      <c r="J192" s="39">
        <v>283.12</v>
      </c>
      <c r="K192" s="39">
        <v>283.12</v>
      </c>
      <c r="L192" s="54">
        <f t="shared" si="28"/>
        <v>39350.8488</v>
      </c>
      <c r="M192" s="54">
        <f t="shared" si="29"/>
        <v>39350.8488</v>
      </c>
      <c r="N192" s="85">
        <f t="shared" si="27"/>
        <v>0</v>
      </c>
      <c r="O192" s="7" t="s">
        <v>20</v>
      </c>
      <c r="P192" s="49">
        <v>1</v>
      </c>
      <c r="Q192" s="43" t="s">
        <v>9</v>
      </c>
      <c r="R192" s="5" t="s">
        <v>105</v>
      </c>
      <c r="S192" s="51">
        <v>42647</v>
      </c>
      <c r="T192" s="55" t="s">
        <v>26</v>
      </c>
      <c r="U192" s="49" t="s">
        <v>154</v>
      </c>
      <c r="V192" s="58" t="s">
        <v>9</v>
      </c>
      <c r="W192" s="58" t="s">
        <v>9</v>
      </c>
      <c r="X192" s="58" t="s">
        <v>9</v>
      </c>
      <c r="Y192" s="58" t="s">
        <v>9</v>
      </c>
      <c r="Z192" s="58" t="s">
        <v>9</v>
      </c>
      <c r="AA192" s="49" t="s">
        <v>883</v>
      </c>
    </row>
    <row r="193" spans="1:27" ht="135" x14ac:dyDescent="0.25">
      <c r="A193" s="77" t="s">
        <v>465</v>
      </c>
      <c r="B193" s="58" t="s">
        <v>466</v>
      </c>
      <c r="C193" s="2" t="s">
        <v>327</v>
      </c>
      <c r="D193" s="58">
        <v>0</v>
      </c>
      <c r="E193" s="58">
        <v>0</v>
      </c>
      <c r="F193" s="58">
        <v>0</v>
      </c>
      <c r="G193" s="58">
        <v>0</v>
      </c>
      <c r="H193" s="60">
        <v>290</v>
      </c>
      <c r="I193" s="60">
        <v>235</v>
      </c>
      <c r="J193" s="60">
        <v>342.2</v>
      </c>
      <c r="K193" s="60">
        <v>277.3</v>
      </c>
      <c r="L193" s="81">
        <f>J193*131.48</f>
        <v>44992.455999999998</v>
      </c>
      <c r="M193" s="81">
        <f>K193*131.48</f>
        <v>36459.404000000002</v>
      </c>
      <c r="N193" s="85">
        <f t="shared" si="27"/>
        <v>8533.051999999996</v>
      </c>
      <c r="O193" s="61" t="s">
        <v>21</v>
      </c>
      <c r="P193" s="58">
        <v>1</v>
      </c>
      <c r="Q193" s="61" t="s">
        <v>461</v>
      </c>
      <c r="R193" s="5" t="s">
        <v>467</v>
      </c>
      <c r="S193" s="59" t="s">
        <v>26</v>
      </c>
      <c r="T193" s="62">
        <v>42377</v>
      </c>
      <c r="U193" s="58" t="s">
        <v>154</v>
      </c>
      <c r="V193" s="58" t="s">
        <v>9</v>
      </c>
      <c r="W193" s="58" t="s">
        <v>9</v>
      </c>
      <c r="X193" s="58" t="s">
        <v>9</v>
      </c>
      <c r="Y193" s="58" t="s">
        <v>9</v>
      </c>
      <c r="Z193" s="58"/>
      <c r="AA193" s="49" t="s">
        <v>468</v>
      </c>
    </row>
    <row r="194" spans="1:27" x14ac:dyDescent="0.25">
      <c r="A194" s="77" t="s">
        <v>465</v>
      </c>
      <c r="B194" s="58" t="s">
        <v>474</v>
      </c>
      <c r="C194" s="2" t="s">
        <v>327</v>
      </c>
      <c r="D194" s="58">
        <v>0</v>
      </c>
      <c r="E194" s="58">
        <v>0</v>
      </c>
      <c r="F194" s="58">
        <v>0</v>
      </c>
      <c r="G194" s="58">
        <v>0</v>
      </c>
      <c r="H194" s="60">
        <v>235</v>
      </c>
      <c r="I194" s="60">
        <v>235</v>
      </c>
      <c r="J194" s="60">
        <v>277.3</v>
      </c>
      <c r="K194" s="60">
        <v>277.3</v>
      </c>
      <c r="L194" s="81">
        <f>J194*131.48</f>
        <v>36459.404000000002</v>
      </c>
      <c r="M194" s="81">
        <f>K194*131.48</f>
        <v>36459.404000000002</v>
      </c>
      <c r="N194" s="85">
        <f t="shared" si="27"/>
        <v>0</v>
      </c>
      <c r="O194" s="61" t="s">
        <v>20</v>
      </c>
      <c r="P194" s="58">
        <v>2</v>
      </c>
      <c r="Q194" s="58" t="s">
        <v>9</v>
      </c>
      <c r="R194" s="5" t="s">
        <v>105</v>
      </c>
      <c r="S194" s="62">
        <v>42382</v>
      </c>
      <c r="T194" s="59" t="s">
        <v>26</v>
      </c>
      <c r="U194" s="58" t="s">
        <v>154</v>
      </c>
      <c r="V194" s="58" t="s">
        <v>9</v>
      </c>
      <c r="W194" s="58" t="s">
        <v>9</v>
      </c>
      <c r="X194" s="58" t="s">
        <v>9</v>
      </c>
      <c r="Y194" s="58" t="s">
        <v>9</v>
      </c>
      <c r="Z194" s="58"/>
      <c r="AA194" s="49" t="s">
        <v>468</v>
      </c>
    </row>
    <row r="195" spans="1:27" x14ac:dyDescent="0.25">
      <c r="A195" s="31" t="s">
        <v>715</v>
      </c>
      <c r="B195" t="s">
        <v>716</v>
      </c>
      <c r="C195" s="2" t="s">
        <v>327</v>
      </c>
      <c r="D195" s="58">
        <v>0</v>
      </c>
      <c r="E195" s="58">
        <v>0</v>
      </c>
      <c r="F195" s="58">
        <v>0</v>
      </c>
      <c r="G195" s="58">
        <v>0</v>
      </c>
      <c r="H195" s="60">
        <v>204</v>
      </c>
      <c r="I195" s="60">
        <v>204</v>
      </c>
      <c r="J195" s="60">
        <v>240.72</v>
      </c>
      <c r="K195" s="60">
        <v>240.72</v>
      </c>
      <c r="L195" s="54">
        <f>J195*138.99</f>
        <v>33457.6728</v>
      </c>
      <c r="M195" s="54">
        <f>K195*138.99</f>
        <v>33457.6728</v>
      </c>
      <c r="N195" s="85">
        <f t="shared" si="27"/>
        <v>0</v>
      </c>
      <c r="O195" s="7" t="s">
        <v>20</v>
      </c>
      <c r="P195" s="49">
        <v>1</v>
      </c>
      <c r="Q195" s="43" t="s">
        <v>9</v>
      </c>
      <c r="R195" s="5" t="s">
        <v>105</v>
      </c>
      <c r="S195" s="51">
        <v>42558</v>
      </c>
      <c r="T195" s="8" t="s">
        <v>26</v>
      </c>
      <c r="U195" s="58" t="s">
        <v>154</v>
      </c>
      <c r="V195" s="58" t="s">
        <v>9</v>
      </c>
      <c r="W195" s="58" t="s">
        <v>9</v>
      </c>
      <c r="X195" s="58" t="s">
        <v>9</v>
      </c>
      <c r="Y195" s="58" t="s">
        <v>9</v>
      </c>
      <c r="Z195" s="58" t="s">
        <v>9</v>
      </c>
      <c r="AA195" s="49" t="s">
        <v>717</v>
      </c>
    </row>
    <row r="196" spans="1:27" ht="30" x14ac:dyDescent="0.25">
      <c r="A196" s="77" t="s">
        <v>455</v>
      </c>
      <c r="B196" s="58" t="s">
        <v>456</v>
      </c>
      <c r="C196" s="77" t="s">
        <v>327</v>
      </c>
      <c r="D196" s="58">
        <v>0</v>
      </c>
      <c r="E196" s="58">
        <v>0</v>
      </c>
      <c r="F196" s="58">
        <v>0</v>
      </c>
      <c r="G196" s="58">
        <v>0</v>
      </c>
      <c r="H196" s="60">
        <v>517</v>
      </c>
      <c r="I196" s="60">
        <v>192</v>
      </c>
      <c r="J196" s="60">
        <v>610.05999999999995</v>
      </c>
      <c r="K196" s="60">
        <v>226.56</v>
      </c>
      <c r="L196" s="81">
        <f t="shared" ref="L196:M199" si="30">J196*131.48</f>
        <v>80210.688799999989</v>
      </c>
      <c r="M196" s="81">
        <f t="shared" si="30"/>
        <v>29788.108799999998</v>
      </c>
      <c r="N196" s="85">
        <f t="shared" si="27"/>
        <v>50422.579999999987</v>
      </c>
      <c r="O196" s="61" t="s">
        <v>21</v>
      </c>
      <c r="P196" s="58">
        <v>1</v>
      </c>
      <c r="Q196" s="61" t="s">
        <v>461</v>
      </c>
      <c r="R196" s="61" t="s">
        <v>462</v>
      </c>
      <c r="S196" s="59" t="s">
        <v>26</v>
      </c>
      <c r="T196" s="62">
        <v>42373</v>
      </c>
      <c r="U196" s="58" t="s">
        <v>154</v>
      </c>
      <c r="V196" s="58" t="s">
        <v>9</v>
      </c>
      <c r="W196" s="58" t="s">
        <v>9</v>
      </c>
      <c r="X196" s="58" t="s">
        <v>9</v>
      </c>
      <c r="Y196" s="58" t="s">
        <v>9</v>
      </c>
      <c r="Z196" s="58"/>
    </row>
    <row r="197" spans="1:27" x14ac:dyDescent="0.25">
      <c r="A197" s="77" t="s">
        <v>455</v>
      </c>
      <c r="B197" s="58" t="s">
        <v>469</v>
      </c>
      <c r="C197" s="77" t="s">
        <v>327</v>
      </c>
      <c r="D197" s="58">
        <v>0</v>
      </c>
      <c r="E197" s="58">
        <v>0</v>
      </c>
      <c r="F197" s="58">
        <v>0</v>
      </c>
      <c r="G197" s="58">
        <v>0</v>
      </c>
      <c r="H197" s="60">
        <v>517</v>
      </c>
      <c r="I197" s="60">
        <v>517</v>
      </c>
      <c r="J197" s="60">
        <v>610.05999999999995</v>
      </c>
      <c r="K197" s="60">
        <v>610.05999999999995</v>
      </c>
      <c r="L197" s="81">
        <f t="shared" si="30"/>
        <v>80210.688799999989</v>
      </c>
      <c r="M197" s="81">
        <f t="shared" si="30"/>
        <v>80210.688799999989</v>
      </c>
      <c r="N197" s="85">
        <f t="shared" si="27"/>
        <v>0</v>
      </c>
      <c r="O197" s="61" t="s">
        <v>21</v>
      </c>
      <c r="P197" s="58">
        <v>2</v>
      </c>
      <c r="Q197" s="58" t="s">
        <v>284</v>
      </c>
      <c r="R197" s="61" t="s">
        <v>470</v>
      </c>
      <c r="S197" s="62" t="s">
        <v>26</v>
      </c>
      <c r="T197" s="62">
        <v>42380</v>
      </c>
      <c r="U197" s="58" t="s">
        <v>154</v>
      </c>
      <c r="V197" s="58" t="s">
        <v>9</v>
      </c>
      <c r="W197" s="58" t="s">
        <v>9</v>
      </c>
      <c r="X197" s="58" t="s">
        <v>9</v>
      </c>
      <c r="Y197" s="58" t="s">
        <v>9</v>
      </c>
      <c r="Z197" s="58"/>
      <c r="AA197" s="58"/>
    </row>
    <row r="198" spans="1:27" x14ac:dyDescent="0.25">
      <c r="A198" s="77" t="s">
        <v>455</v>
      </c>
      <c r="B198" s="58" t="s">
        <v>475</v>
      </c>
      <c r="C198" s="2" t="s">
        <v>327</v>
      </c>
      <c r="D198" s="58">
        <v>0</v>
      </c>
      <c r="E198" s="58">
        <v>0</v>
      </c>
      <c r="F198" s="58">
        <v>0</v>
      </c>
      <c r="G198" s="58">
        <v>0</v>
      </c>
      <c r="H198" s="60">
        <v>517</v>
      </c>
      <c r="I198" s="60">
        <v>517</v>
      </c>
      <c r="J198" s="60">
        <v>610.05999999999995</v>
      </c>
      <c r="K198" s="60">
        <v>610.05999999999995</v>
      </c>
      <c r="L198" s="81">
        <f t="shared" si="30"/>
        <v>80210.688799999989</v>
      </c>
      <c r="M198" s="81">
        <f t="shared" si="30"/>
        <v>80210.688799999989</v>
      </c>
      <c r="N198" s="85">
        <f t="shared" si="27"/>
        <v>0</v>
      </c>
      <c r="O198" s="61" t="s">
        <v>20</v>
      </c>
      <c r="P198" s="58">
        <v>3</v>
      </c>
      <c r="Q198" s="58" t="s">
        <v>9</v>
      </c>
      <c r="R198" s="61" t="s">
        <v>105</v>
      </c>
      <c r="S198" s="62">
        <v>42384</v>
      </c>
      <c r="T198" s="62" t="s">
        <v>26</v>
      </c>
      <c r="U198" s="58" t="s">
        <v>154</v>
      </c>
      <c r="V198" s="58" t="s">
        <v>9</v>
      </c>
      <c r="W198" s="58" t="s">
        <v>9</v>
      </c>
      <c r="X198" s="58" t="s">
        <v>9</v>
      </c>
      <c r="Y198" s="58" t="s">
        <v>9</v>
      </c>
      <c r="Z198" s="58"/>
    </row>
    <row r="199" spans="1:27" x14ac:dyDescent="0.25">
      <c r="A199" s="77" t="s">
        <v>490</v>
      </c>
      <c r="B199" s="58" t="s">
        <v>489</v>
      </c>
      <c r="C199" s="2" t="s">
        <v>327</v>
      </c>
      <c r="D199" s="58">
        <v>14</v>
      </c>
      <c r="E199" s="58">
        <v>14</v>
      </c>
      <c r="F199" s="58">
        <v>0</v>
      </c>
      <c r="G199" s="58">
        <v>0</v>
      </c>
      <c r="H199" s="60">
        <v>92</v>
      </c>
      <c r="I199" s="60">
        <v>92</v>
      </c>
      <c r="J199" s="60">
        <v>495.21</v>
      </c>
      <c r="K199" s="60">
        <v>495.21</v>
      </c>
      <c r="L199" s="81">
        <f t="shared" si="30"/>
        <v>65110.210799999993</v>
      </c>
      <c r="M199" s="81">
        <f t="shared" si="30"/>
        <v>65110.210799999993</v>
      </c>
      <c r="N199" s="85">
        <f t="shared" si="27"/>
        <v>0</v>
      </c>
      <c r="O199" s="61" t="s">
        <v>20</v>
      </c>
      <c r="P199" s="58">
        <v>1</v>
      </c>
      <c r="Q199" s="58" t="s">
        <v>9</v>
      </c>
      <c r="R199" s="61" t="s">
        <v>105</v>
      </c>
      <c r="S199" s="62">
        <v>42397</v>
      </c>
      <c r="T199" s="59" t="s">
        <v>26</v>
      </c>
      <c r="U199" s="53" t="s">
        <v>170</v>
      </c>
      <c r="V199" s="58"/>
      <c r="W199" s="58"/>
      <c r="X199" s="58"/>
      <c r="Y199" s="58"/>
      <c r="Z199" s="58"/>
      <c r="AA199" s="58"/>
    </row>
    <row r="200" spans="1:27" ht="30" x14ac:dyDescent="0.25">
      <c r="A200" s="77" t="s">
        <v>539</v>
      </c>
      <c r="B200" s="58" t="s">
        <v>540</v>
      </c>
      <c r="C200" s="58" t="s">
        <v>327</v>
      </c>
      <c r="D200" s="59" t="s">
        <v>26</v>
      </c>
      <c r="E200" s="59" t="s">
        <v>26</v>
      </c>
      <c r="F200" s="59" t="s">
        <v>26</v>
      </c>
      <c r="G200" s="59" t="s">
        <v>26</v>
      </c>
      <c r="H200" s="80" t="s">
        <v>26</v>
      </c>
      <c r="I200" s="80" t="s">
        <v>26</v>
      </c>
      <c r="J200" s="80" t="s">
        <v>26</v>
      </c>
      <c r="K200" s="80" t="s">
        <v>26</v>
      </c>
      <c r="L200" s="83" t="s">
        <v>26</v>
      </c>
      <c r="M200" s="83" t="s">
        <v>26</v>
      </c>
      <c r="N200" s="79" t="s">
        <v>26</v>
      </c>
      <c r="O200" s="61" t="s">
        <v>21</v>
      </c>
      <c r="P200" s="58">
        <v>1</v>
      </c>
      <c r="Q200" s="58" t="s">
        <v>26</v>
      </c>
      <c r="R200" s="61" t="s">
        <v>541</v>
      </c>
      <c r="S200" s="59" t="s">
        <v>26</v>
      </c>
      <c r="T200" s="59" t="s">
        <v>26</v>
      </c>
      <c r="U200" s="59" t="s">
        <v>26</v>
      </c>
      <c r="V200" s="59" t="s">
        <v>26</v>
      </c>
      <c r="W200" s="59" t="s">
        <v>26</v>
      </c>
      <c r="X200" s="59" t="s">
        <v>26</v>
      </c>
      <c r="Y200" s="59" t="s">
        <v>26</v>
      </c>
      <c r="Z200" s="59" t="s">
        <v>26</v>
      </c>
      <c r="AA200" s="58"/>
    </row>
    <row r="201" spans="1:27" x14ac:dyDescent="0.25">
      <c r="A201" s="31" t="s">
        <v>635</v>
      </c>
      <c r="B201" s="49" t="s">
        <v>636</v>
      </c>
      <c r="C201" s="2" t="s">
        <v>327</v>
      </c>
      <c r="D201" s="49" t="s">
        <v>637</v>
      </c>
      <c r="L201" s="81">
        <f t="shared" ref="L201:M205" si="31">J201*138.99</f>
        <v>0</v>
      </c>
      <c r="M201" s="81">
        <f t="shared" si="31"/>
        <v>0</v>
      </c>
      <c r="N201" s="85">
        <f t="shared" ref="N201:N263" si="32">L201-M201</f>
        <v>0</v>
      </c>
      <c r="S201" s="62"/>
      <c r="T201" s="62"/>
    </row>
    <row r="202" spans="1:27" x14ac:dyDescent="0.25">
      <c r="A202" s="48" t="s">
        <v>776</v>
      </c>
      <c r="B202" s="49" t="s">
        <v>788</v>
      </c>
      <c r="C202" s="40" t="s">
        <v>327</v>
      </c>
      <c r="D202" s="49">
        <v>33</v>
      </c>
      <c r="F202">
        <v>0</v>
      </c>
      <c r="H202" s="39">
        <v>120</v>
      </c>
      <c r="J202" s="39">
        <v>1052.9100000000001</v>
      </c>
      <c r="L202" s="54">
        <f t="shared" si="31"/>
        <v>146343.96090000003</v>
      </c>
      <c r="M202" s="54">
        <f t="shared" si="31"/>
        <v>0</v>
      </c>
      <c r="N202" s="85">
        <f t="shared" si="32"/>
        <v>146343.96090000003</v>
      </c>
      <c r="O202" s="7" t="s">
        <v>20</v>
      </c>
      <c r="P202">
        <v>2</v>
      </c>
      <c r="Q202" s="43"/>
      <c r="R202" s="61"/>
      <c r="S202" s="65"/>
      <c r="T202" s="68"/>
      <c r="U202" s="50"/>
      <c r="AA202" s="50"/>
    </row>
    <row r="203" spans="1:27" ht="90" x14ac:dyDescent="0.25">
      <c r="A203" s="31" t="s">
        <v>453</v>
      </c>
      <c r="B203" s="49" t="s">
        <v>844</v>
      </c>
      <c r="C203" s="2" t="s">
        <v>327</v>
      </c>
      <c r="D203" s="49">
        <v>6</v>
      </c>
      <c r="E203" s="49">
        <v>6</v>
      </c>
      <c r="F203" s="49">
        <v>0</v>
      </c>
      <c r="G203" s="49">
        <v>0</v>
      </c>
      <c r="H203" s="39">
        <v>176</v>
      </c>
      <c r="I203" s="39">
        <v>508</v>
      </c>
      <c r="J203" s="39">
        <v>366.3</v>
      </c>
      <c r="K203" s="39">
        <v>758.06</v>
      </c>
      <c r="L203" s="54">
        <f t="shared" si="31"/>
        <v>50912.037000000004</v>
      </c>
      <c r="M203" s="54">
        <f t="shared" si="31"/>
        <v>105362.7594</v>
      </c>
      <c r="N203" s="85">
        <f t="shared" si="32"/>
        <v>-54450.722399999991</v>
      </c>
      <c r="O203" s="7" t="s">
        <v>21</v>
      </c>
      <c r="P203" s="49">
        <v>1</v>
      </c>
      <c r="Q203" s="43" t="s">
        <v>23</v>
      </c>
      <c r="R203" s="7" t="s">
        <v>845</v>
      </c>
      <c r="S203" s="64" t="s">
        <v>26</v>
      </c>
      <c r="T203" s="65">
        <v>42612</v>
      </c>
      <c r="U203" s="50" t="s">
        <v>170</v>
      </c>
      <c r="V203" s="49" t="s">
        <v>229</v>
      </c>
      <c r="W203" s="49" t="s">
        <v>428</v>
      </c>
      <c r="X203">
        <v>6</v>
      </c>
    </row>
    <row r="204" spans="1:27" x14ac:dyDescent="0.25">
      <c r="A204" s="49" t="s">
        <v>886</v>
      </c>
      <c r="B204" t="s">
        <v>887</v>
      </c>
      <c r="C204" s="2" t="s">
        <v>327</v>
      </c>
      <c r="D204">
        <v>28</v>
      </c>
      <c r="E204">
        <v>28</v>
      </c>
      <c r="F204">
        <v>0</v>
      </c>
      <c r="G204">
        <v>0</v>
      </c>
      <c r="H204" s="39">
        <v>1093.5</v>
      </c>
      <c r="I204" s="39">
        <v>1093.5</v>
      </c>
      <c r="J204" s="39">
        <v>1934.74</v>
      </c>
      <c r="K204" s="39">
        <v>1934.74</v>
      </c>
      <c r="L204" s="54">
        <f t="shared" si="31"/>
        <v>268909.51260000002</v>
      </c>
      <c r="M204" s="54">
        <f t="shared" si="31"/>
        <v>268909.51260000002</v>
      </c>
      <c r="N204" s="85">
        <f t="shared" si="32"/>
        <v>0</v>
      </c>
      <c r="O204" s="7" t="s">
        <v>20</v>
      </c>
      <c r="P204" s="49">
        <v>1</v>
      </c>
      <c r="Q204" s="43" t="s">
        <v>9</v>
      </c>
      <c r="R204" s="7" t="s">
        <v>105</v>
      </c>
      <c r="S204" s="65">
        <v>42656</v>
      </c>
      <c r="T204" s="55" t="s">
        <v>26</v>
      </c>
      <c r="U204" s="53" t="s">
        <v>170</v>
      </c>
    </row>
    <row r="205" spans="1:27" ht="30" x14ac:dyDescent="0.25">
      <c r="A205" s="49" t="s">
        <v>897</v>
      </c>
      <c r="B205" t="s">
        <v>898</v>
      </c>
      <c r="C205" s="2" t="s">
        <v>327</v>
      </c>
      <c r="D205">
        <v>64</v>
      </c>
      <c r="E205">
        <v>26</v>
      </c>
      <c r="F205">
        <v>0</v>
      </c>
      <c r="G205">
        <v>1.5</v>
      </c>
      <c r="H205" s="39">
        <v>78</v>
      </c>
      <c r="I205" s="39">
        <v>78</v>
      </c>
      <c r="J205" s="39">
        <v>1564.69</v>
      </c>
      <c r="K205" s="39">
        <v>740.99</v>
      </c>
      <c r="L205" s="54">
        <f t="shared" si="31"/>
        <v>217476.26310000001</v>
      </c>
      <c r="M205" s="54">
        <f t="shared" si="31"/>
        <v>102990.2001</v>
      </c>
      <c r="N205" s="85">
        <f t="shared" si="32"/>
        <v>114486.06300000001</v>
      </c>
      <c r="O205" s="7" t="s">
        <v>21</v>
      </c>
      <c r="P205">
        <v>1</v>
      </c>
      <c r="Q205" s="43" t="s">
        <v>901</v>
      </c>
      <c r="R205" s="7" t="s">
        <v>902</v>
      </c>
      <c r="S205" s="65" t="s">
        <v>26</v>
      </c>
      <c r="T205" s="75">
        <v>42657</v>
      </c>
      <c r="U205" s="53" t="s">
        <v>170</v>
      </c>
      <c r="AA205" s="74"/>
    </row>
    <row r="206" spans="1:27" ht="45" x14ac:dyDescent="0.25">
      <c r="A206" s="49" t="s">
        <v>874</v>
      </c>
      <c r="B206" t="s">
        <v>939</v>
      </c>
      <c r="C206" s="31" t="s">
        <v>940</v>
      </c>
      <c r="D206">
        <v>0</v>
      </c>
      <c r="E206">
        <v>0</v>
      </c>
      <c r="F206">
        <v>0</v>
      </c>
      <c r="G206">
        <v>0</v>
      </c>
      <c r="H206" s="39">
        <v>1396</v>
      </c>
      <c r="I206" s="39">
        <v>1396</v>
      </c>
      <c r="J206" s="39">
        <v>1535.6</v>
      </c>
      <c r="K206" s="39">
        <v>1535.6</v>
      </c>
      <c r="L206" s="54">
        <f>J206*99.98</f>
        <v>153529.288</v>
      </c>
      <c r="M206" s="54">
        <f>K206*99.98</f>
        <v>153529.288</v>
      </c>
      <c r="N206" s="76">
        <f t="shared" si="32"/>
        <v>0</v>
      </c>
      <c r="O206" s="7" t="s">
        <v>21</v>
      </c>
      <c r="P206">
        <v>1</v>
      </c>
      <c r="Q206" s="7" t="s">
        <v>941</v>
      </c>
      <c r="R206" s="7" t="s">
        <v>947</v>
      </c>
      <c r="S206" s="64" t="s">
        <v>26</v>
      </c>
      <c r="T206" s="65">
        <v>42675</v>
      </c>
      <c r="AA206" s="7"/>
    </row>
    <row r="207" spans="1:27" x14ac:dyDescent="0.25">
      <c r="A207" s="49" t="s">
        <v>874</v>
      </c>
      <c r="B207" t="s">
        <v>948</v>
      </c>
      <c r="C207" s="2" t="s">
        <v>940</v>
      </c>
      <c r="D207">
        <v>0</v>
      </c>
      <c r="E207">
        <v>0</v>
      </c>
      <c r="F207">
        <v>0</v>
      </c>
      <c r="G207">
        <v>0</v>
      </c>
      <c r="H207" s="39">
        <v>1396</v>
      </c>
      <c r="I207" s="39">
        <v>1396</v>
      </c>
      <c r="J207" s="39">
        <v>1535.6</v>
      </c>
      <c r="K207" s="39">
        <v>1535.6</v>
      </c>
      <c r="L207" s="54">
        <f t="shared" ref="L207:M209" si="33">J207*138.99</f>
        <v>213433.04399999999</v>
      </c>
      <c r="M207" s="54">
        <f t="shared" si="33"/>
        <v>213433.04399999999</v>
      </c>
      <c r="N207" s="76">
        <f t="shared" si="32"/>
        <v>0</v>
      </c>
      <c r="S207" s="64"/>
      <c r="T207" s="64"/>
      <c r="AA207" s="7"/>
    </row>
    <row r="208" spans="1:27" ht="30" x14ac:dyDescent="0.25">
      <c r="A208" t="s">
        <v>959</v>
      </c>
      <c r="B208" t="s">
        <v>960</v>
      </c>
      <c r="C208" s="2" t="s">
        <v>327</v>
      </c>
      <c r="D208">
        <v>7</v>
      </c>
      <c r="E208">
        <v>7</v>
      </c>
      <c r="F208">
        <v>0</v>
      </c>
      <c r="G208">
        <v>0</v>
      </c>
      <c r="H208" s="39">
        <v>820.06</v>
      </c>
      <c r="I208" s="39">
        <v>735.06</v>
      </c>
      <c r="J208" s="39">
        <v>1128.76</v>
      </c>
      <c r="K208" s="39">
        <v>1028.46</v>
      </c>
      <c r="L208" s="54">
        <f t="shared" si="33"/>
        <v>156886.3524</v>
      </c>
      <c r="M208" s="54">
        <f t="shared" si="33"/>
        <v>142945.65540000002</v>
      </c>
      <c r="N208" s="76">
        <f t="shared" si="32"/>
        <v>13940.696999999986</v>
      </c>
      <c r="O208" s="7" t="s">
        <v>21</v>
      </c>
      <c r="P208">
        <v>1</v>
      </c>
      <c r="Q208" s="7" t="s">
        <v>23</v>
      </c>
      <c r="R208" s="7" t="s">
        <v>961</v>
      </c>
      <c r="S208" s="68" t="s">
        <v>26</v>
      </c>
      <c r="T208" s="65">
        <v>42684</v>
      </c>
      <c r="U208" s="50" t="s">
        <v>170</v>
      </c>
      <c r="Y208" s="2"/>
      <c r="Z208" s="2"/>
      <c r="AA208" s="7"/>
    </row>
    <row r="209" spans="1:27" x14ac:dyDescent="0.25">
      <c r="A209" s="74" t="s">
        <v>955</v>
      </c>
      <c r="B209" t="s">
        <v>962</v>
      </c>
      <c r="C209" s="77" t="s">
        <v>327</v>
      </c>
      <c r="D209">
        <v>14</v>
      </c>
      <c r="E209">
        <v>14</v>
      </c>
      <c r="F209">
        <v>0</v>
      </c>
      <c r="G209">
        <v>0</v>
      </c>
      <c r="L209" s="54">
        <f t="shared" si="33"/>
        <v>0</v>
      </c>
      <c r="M209" s="54">
        <f t="shared" si="33"/>
        <v>0</v>
      </c>
      <c r="N209" s="76">
        <f t="shared" si="32"/>
        <v>0</v>
      </c>
      <c r="S209" s="64"/>
      <c r="T209" s="64"/>
      <c r="AA209" s="7"/>
    </row>
    <row r="210" spans="1:27" ht="30" x14ac:dyDescent="0.25">
      <c r="A210" t="s">
        <v>959</v>
      </c>
      <c r="B210" t="s">
        <v>969</v>
      </c>
      <c r="C210" s="31" t="s">
        <v>827</v>
      </c>
      <c r="D210">
        <v>0</v>
      </c>
      <c r="E210">
        <v>0</v>
      </c>
      <c r="F210">
        <v>0</v>
      </c>
      <c r="G210">
        <v>0</v>
      </c>
      <c r="H210" s="39">
        <v>553</v>
      </c>
      <c r="I210" s="39">
        <v>552</v>
      </c>
      <c r="J210" s="39">
        <v>647</v>
      </c>
      <c r="K210" s="39">
        <v>646</v>
      </c>
      <c r="L210" s="54">
        <f>J210*198</f>
        <v>128106</v>
      </c>
      <c r="M210" s="54">
        <f>K210*198</f>
        <v>127908</v>
      </c>
      <c r="N210" s="76">
        <f t="shared" si="32"/>
        <v>198</v>
      </c>
      <c r="O210" s="7" t="s">
        <v>21</v>
      </c>
      <c r="P210">
        <v>1</v>
      </c>
      <c r="Q210" s="7" t="s">
        <v>971</v>
      </c>
      <c r="R210" s="7" t="s">
        <v>970</v>
      </c>
      <c r="S210" s="68" t="s">
        <v>26</v>
      </c>
      <c r="T210" s="65">
        <v>42685</v>
      </c>
      <c r="U210" t="s">
        <v>154</v>
      </c>
      <c r="V210" t="s">
        <v>9</v>
      </c>
      <c r="W210" t="s">
        <v>9</v>
      </c>
      <c r="X210" t="s">
        <v>9</v>
      </c>
      <c r="Y210" t="s">
        <v>9</v>
      </c>
      <c r="Z210" t="s">
        <v>9</v>
      </c>
      <c r="AA210" s="7"/>
    </row>
    <row r="211" spans="1:27" x14ac:dyDescent="0.25">
      <c r="A211" t="s">
        <v>959</v>
      </c>
      <c r="B211" t="s">
        <v>973</v>
      </c>
      <c r="C211" s="31" t="s">
        <v>827</v>
      </c>
      <c r="D211">
        <v>0</v>
      </c>
      <c r="E211">
        <v>0</v>
      </c>
      <c r="F211">
        <v>0</v>
      </c>
      <c r="G211">
        <v>0</v>
      </c>
      <c r="H211" s="39">
        <v>552</v>
      </c>
      <c r="I211" s="39">
        <v>552</v>
      </c>
      <c r="J211" s="39">
        <v>646</v>
      </c>
      <c r="K211" s="39">
        <v>646</v>
      </c>
      <c r="L211" s="54">
        <f>J211*198</f>
        <v>127908</v>
      </c>
      <c r="M211" s="54">
        <f>K211*198</f>
        <v>127908</v>
      </c>
      <c r="N211" s="76">
        <f t="shared" si="32"/>
        <v>0</v>
      </c>
      <c r="O211" s="7" t="s">
        <v>20</v>
      </c>
      <c r="P211">
        <v>2</v>
      </c>
      <c r="Q211" s="7" t="s">
        <v>9</v>
      </c>
      <c r="R211" s="7" t="s">
        <v>105</v>
      </c>
      <c r="S211" s="65">
        <v>42690</v>
      </c>
      <c r="T211" s="68" t="s">
        <v>26</v>
      </c>
      <c r="U211" t="s">
        <v>154</v>
      </c>
      <c r="V211" t="s">
        <v>9</v>
      </c>
      <c r="W211" t="s">
        <v>9</v>
      </c>
      <c r="X211" t="s">
        <v>9</v>
      </c>
      <c r="Y211" t="s">
        <v>9</v>
      </c>
      <c r="Z211" t="s">
        <v>9</v>
      </c>
      <c r="AA211" s="7"/>
    </row>
    <row r="212" spans="1:27" ht="60" x14ac:dyDescent="0.25">
      <c r="A212" t="s">
        <v>974</v>
      </c>
      <c r="B212" t="s">
        <v>975</v>
      </c>
      <c r="C212" s="2" t="s">
        <v>327</v>
      </c>
      <c r="D212">
        <v>65</v>
      </c>
      <c r="E212">
        <v>50</v>
      </c>
      <c r="F212">
        <v>0</v>
      </c>
      <c r="G212">
        <v>0</v>
      </c>
      <c r="H212" s="39">
        <v>2782.84</v>
      </c>
      <c r="I212" s="39">
        <v>2244.34</v>
      </c>
      <c r="J212" s="39">
        <v>4779.72</v>
      </c>
      <c r="K212" s="39">
        <v>3799.07</v>
      </c>
      <c r="L212" s="54">
        <f t="shared" ref="L212:L244" si="34">J212*138.99</f>
        <v>664333.28280000004</v>
      </c>
      <c r="M212" s="54">
        <f t="shared" ref="M212:M244" si="35">K212*138.99</f>
        <v>528032.73930000002</v>
      </c>
      <c r="N212" s="76">
        <f t="shared" si="32"/>
        <v>136300.54350000003</v>
      </c>
      <c r="O212" s="7" t="s">
        <v>21</v>
      </c>
      <c r="P212">
        <v>1</v>
      </c>
      <c r="Q212" s="7" t="s">
        <v>372</v>
      </c>
      <c r="R212" s="7" t="s">
        <v>976</v>
      </c>
      <c r="S212" s="68" t="s">
        <v>26</v>
      </c>
      <c r="T212" s="65">
        <v>42692</v>
      </c>
      <c r="U212" s="50" t="s">
        <v>170</v>
      </c>
      <c r="AA212" s="7"/>
    </row>
    <row r="213" spans="1:27" ht="45" x14ac:dyDescent="0.25">
      <c r="A213" t="s">
        <v>886</v>
      </c>
      <c r="B213" t="s">
        <v>977</v>
      </c>
      <c r="C213" s="31" t="s">
        <v>827</v>
      </c>
      <c r="D213">
        <v>0</v>
      </c>
      <c r="E213">
        <v>0</v>
      </c>
      <c r="F213">
        <v>0</v>
      </c>
      <c r="G213">
        <v>0</v>
      </c>
      <c r="H213" s="39">
        <v>1645</v>
      </c>
      <c r="I213" s="39">
        <v>1645</v>
      </c>
      <c r="J213" s="39">
        <v>1923</v>
      </c>
      <c r="K213" s="39">
        <v>1923</v>
      </c>
      <c r="L213" s="54">
        <f>J213*198</f>
        <v>380754</v>
      </c>
      <c r="M213" s="54">
        <f>K213*198</f>
        <v>380754</v>
      </c>
      <c r="N213" s="76">
        <f t="shared" si="32"/>
        <v>0</v>
      </c>
      <c r="O213" s="7" t="s">
        <v>20</v>
      </c>
      <c r="P213">
        <v>2</v>
      </c>
      <c r="Q213" s="7" t="s">
        <v>9</v>
      </c>
      <c r="R213" s="7" t="s">
        <v>105</v>
      </c>
      <c r="S213" s="65">
        <v>42695</v>
      </c>
      <c r="T213" s="68" t="s">
        <v>26</v>
      </c>
      <c r="U213" t="s">
        <v>154</v>
      </c>
      <c r="V213" t="s">
        <v>9</v>
      </c>
      <c r="W213" t="s">
        <v>9</v>
      </c>
      <c r="X213" t="s">
        <v>9</v>
      </c>
      <c r="Y213" t="s">
        <v>9</v>
      </c>
      <c r="Z213" t="s">
        <v>9</v>
      </c>
      <c r="AA213" s="7" t="s">
        <v>978</v>
      </c>
    </row>
    <row r="214" spans="1:27" x14ac:dyDescent="0.25">
      <c r="A214" t="s">
        <v>974</v>
      </c>
      <c r="B214" t="s">
        <v>979</v>
      </c>
      <c r="C214" s="2" t="s">
        <v>327</v>
      </c>
      <c r="D214">
        <v>0</v>
      </c>
      <c r="E214">
        <v>0</v>
      </c>
      <c r="F214">
        <v>0</v>
      </c>
      <c r="G214">
        <v>0</v>
      </c>
      <c r="H214" s="39">
        <v>2890.99</v>
      </c>
      <c r="I214" s="39">
        <v>2890.99</v>
      </c>
      <c r="J214" s="39">
        <v>3411.37</v>
      </c>
      <c r="K214" s="39">
        <v>3411.37</v>
      </c>
      <c r="L214" s="54">
        <f t="shared" si="34"/>
        <v>474146.31630000001</v>
      </c>
      <c r="M214" s="54">
        <f t="shared" si="35"/>
        <v>474146.31630000001</v>
      </c>
      <c r="N214" s="76">
        <f t="shared" si="32"/>
        <v>0</v>
      </c>
      <c r="O214" s="7" t="s">
        <v>20</v>
      </c>
      <c r="P214">
        <v>1</v>
      </c>
      <c r="Q214" s="7" t="s">
        <v>9</v>
      </c>
      <c r="R214" s="7" t="s">
        <v>105</v>
      </c>
      <c r="S214" s="65">
        <v>42695</v>
      </c>
      <c r="T214" s="68" t="s">
        <v>26</v>
      </c>
      <c r="U214" t="s">
        <v>154</v>
      </c>
      <c r="V214" t="s">
        <v>9</v>
      </c>
      <c r="W214" t="s">
        <v>9</v>
      </c>
      <c r="X214" t="s">
        <v>9</v>
      </c>
      <c r="Y214" t="s">
        <v>9</v>
      </c>
      <c r="Z214" t="s">
        <v>9</v>
      </c>
      <c r="AA214" s="7" t="s">
        <v>980</v>
      </c>
    </row>
    <row r="215" spans="1:27" x14ac:dyDescent="0.25">
      <c r="A215" t="s">
        <v>353</v>
      </c>
      <c r="B215" t="s">
        <v>981</v>
      </c>
      <c r="C215" s="2" t="s">
        <v>327</v>
      </c>
      <c r="D215">
        <v>0</v>
      </c>
      <c r="E215">
        <v>0</v>
      </c>
      <c r="F215">
        <v>0</v>
      </c>
      <c r="G215">
        <v>0</v>
      </c>
      <c r="H215" s="39">
        <v>155</v>
      </c>
      <c r="I215" s="39">
        <v>155</v>
      </c>
      <c r="J215" s="39">
        <v>182.9</v>
      </c>
      <c r="K215" s="39">
        <v>182.9</v>
      </c>
      <c r="L215" s="54">
        <f t="shared" si="34"/>
        <v>25421.271000000001</v>
      </c>
      <c r="M215" s="54">
        <f t="shared" si="35"/>
        <v>25421.271000000001</v>
      </c>
      <c r="N215" s="76">
        <f t="shared" si="32"/>
        <v>0</v>
      </c>
      <c r="O215" s="7" t="s">
        <v>20</v>
      </c>
      <c r="P215">
        <v>1</v>
      </c>
      <c r="Q215" s="7" t="s">
        <v>9</v>
      </c>
      <c r="R215" s="7" t="s">
        <v>105</v>
      </c>
      <c r="S215" s="65">
        <v>42696</v>
      </c>
      <c r="T215" s="68" t="s">
        <v>26</v>
      </c>
      <c r="U215" t="s">
        <v>154</v>
      </c>
      <c r="V215" t="s">
        <v>9</v>
      </c>
      <c r="W215" t="s">
        <v>9</v>
      </c>
      <c r="X215" t="s">
        <v>9</v>
      </c>
      <c r="Y215" t="s">
        <v>9</v>
      </c>
      <c r="Z215" t="s">
        <v>9</v>
      </c>
      <c r="AA215" s="7" t="s">
        <v>982</v>
      </c>
    </row>
    <row r="216" spans="1:27" x14ac:dyDescent="0.25">
      <c r="A216" t="s">
        <v>983</v>
      </c>
      <c r="B216" t="s">
        <v>984</v>
      </c>
      <c r="C216" s="31" t="s">
        <v>484</v>
      </c>
      <c r="D216" s="79" t="s">
        <v>26</v>
      </c>
      <c r="E216" s="59" t="s">
        <v>26</v>
      </c>
      <c r="F216" s="59" t="s">
        <v>26</v>
      </c>
      <c r="G216" s="59" t="s">
        <v>26</v>
      </c>
      <c r="H216" s="80" t="s">
        <v>26</v>
      </c>
      <c r="I216" s="80" t="s">
        <v>26</v>
      </c>
      <c r="J216" s="80" t="s">
        <v>26</v>
      </c>
      <c r="K216" s="80" t="s">
        <v>26</v>
      </c>
      <c r="L216" s="3" t="s">
        <v>26</v>
      </c>
      <c r="M216" s="3" t="s">
        <v>26</v>
      </c>
      <c r="N216" s="3" t="s">
        <v>26</v>
      </c>
      <c r="O216" s="61" t="s">
        <v>20</v>
      </c>
      <c r="P216" s="58">
        <v>1</v>
      </c>
      <c r="Q216" s="58" t="s">
        <v>9</v>
      </c>
      <c r="R216" s="7" t="s">
        <v>105</v>
      </c>
      <c r="S216" s="66">
        <v>42696</v>
      </c>
      <c r="T216" s="66" t="s">
        <v>26</v>
      </c>
      <c r="U216" s="2" t="s">
        <v>158</v>
      </c>
      <c r="V216" s="2" t="s">
        <v>9</v>
      </c>
      <c r="W216" s="2" t="s">
        <v>9</v>
      </c>
      <c r="X216" s="2" t="s">
        <v>9</v>
      </c>
      <c r="Y216" s="2" t="s">
        <v>9</v>
      </c>
      <c r="Z216" s="2" t="s">
        <v>9</v>
      </c>
      <c r="AA216" s="42" t="s">
        <v>486</v>
      </c>
    </row>
    <row r="217" spans="1:27" x14ac:dyDescent="0.25">
      <c r="A217" t="s">
        <v>985</v>
      </c>
      <c r="B217" t="s">
        <v>986</v>
      </c>
      <c r="C217" s="2" t="s">
        <v>327</v>
      </c>
      <c r="D217">
        <v>14</v>
      </c>
      <c r="E217">
        <v>14</v>
      </c>
      <c r="F217">
        <v>0</v>
      </c>
      <c r="G217">
        <v>0</v>
      </c>
      <c r="H217" s="39">
        <v>200</v>
      </c>
      <c r="I217" s="39">
        <v>200</v>
      </c>
      <c r="J217" s="39">
        <v>558.21</v>
      </c>
      <c r="K217" s="39">
        <v>558.21</v>
      </c>
      <c r="L217" s="54">
        <f t="shared" si="34"/>
        <v>77585.607900000017</v>
      </c>
      <c r="M217" s="54">
        <f t="shared" si="35"/>
        <v>77585.607900000017</v>
      </c>
      <c r="N217" s="76">
        <f t="shared" si="32"/>
        <v>0</v>
      </c>
      <c r="O217" s="43" t="s">
        <v>20</v>
      </c>
      <c r="P217" s="49">
        <v>1</v>
      </c>
      <c r="Q217" s="58" t="s">
        <v>9</v>
      </c>
      <c r="R217" s="7" t="s">
        <v>105</v>
      </c>
      <c r="S217" s="66">
        <v>42699</v>
      </c>
      <c r="T217" s="66" t="s">
        <v>26</v>
      </c>
      <c r="U217" s="50" t="s">
        <v>170</v>
      </c>
      <c r="AA217" s="7" t="s">
        <v>987</v>
      </c>
    </row>
    <row r="218" spans="1:27" x14ac:dyDescent="0.25">
      <c r="A218" t="s">
        <v>789</v>
      </c>
      <c r="B218" t="s">
        <v>988</v>
      </c>
      <c r="C218" s="2" t="s">
        <v>327</v>
      </c>
      <c r="D218">
        <v>0</v>
      </c>
      <c r="E218">
        <v>0</v>
      </c>
      <c r="F218">
        <v>0</v>
      </c>
      <c r="G218">
        <v>0</v>
      </c>
      <c r="H218" s="39">
        <v>8</v>
      </c>
      <c r="I218" s="39">
        <v>8</v>
      </c>
      <c r="J218" s="39">
        <v>9.44</v>
      </c>
      <c r="K218" s="39">
        <v>9.44</v>
      </c>
      <c r="L218" s="54">
        <f t="shared" si="34"/>
        <v>1312.0655999999999</v>
      </c>
      <c r="M218" s="54">
        <f t="shared" si="35"/>
        <v>1312.0655999999999</v>
      </c>
      <c r="N218" s="76">
        <f t="shared" si="32"/>
        <v>0</v>
      </c>
      <c r="O218" s="43" t="s">
        <v>20</v>
      </c>
      <c r="P218" s="49">
        <v>1</v>
      </c>
      <c r="Q218" s="58" t="s">
        <v>9</v>
      </c>
      <c r="R218" s="7" t="s">
        <v>105</v>
      </c>
      <c r="S218" s="66">
        <v>42699</v>
      </c>
      <c r="T218" s="66" t="s">
        <v>26</v>
      </c>
      <c r="U218" t="s">
        <v>154</v>
      </c>
      <c r="V218" t="s">
        <v>9</v>
      </c>
      <c r="W218" t="s">
        <v>9</v>
      </c>
      <c r="X218" t="s">
        <v>9</v>
      </c>
      <c r="Y218" t="s">
        <v>9</v>
      </c>
      <c r="Z218" t="s">
        <v>9</v>
      </c>
      <c r="AA218" s="7" t="s">
        <v>989</v>
      </c>
    </row>
    <row r="219" spans="1:27" x14ac:dyDescent="0.25">
      <c r="A219" t="s">
        <v>789</v>
      </c>
      <c r="B219" t="s">
        <v>990</v>
      </c>
      <c r="C219" s="2" t="s">
        <v>327</v>
      </c>
      <c r="D219">
        <v>0</v>
      </c>
      <c r="E219">
        <v>0</v>
      </c>
      <c r="F219">
        <v>0</v>
      </c>
      <c r="G219">
        <v>0</v>
      </c>
      <c r="H219" s="39">
        <v>6</v>
      </c>
      <c r="I219" s="39">
        <v>6</v>
      </c>
      <c r="J219" s="39">
        <v>7.08</v>
      </c>
      <c r="K219" s="39">
        <v>7.08</v>
      </c>
      <c r="L219" s="54">
        <f t="shared" si="34"/>
        <v>984.04920000000004</v>
      </c>
      <c r="M219" s="54">
        <f t="shared" si="35"/>
        <v>984.04920000000004</v>
      </c>
      <c r="N219" s="76">
        <f t="shared" si="32"/>
        <v>0</v>
      </c>
      <c r="O219" s="43" t="s">
        <v>20</v>
      </c>
      <c r="P219" s="49">
        <v>1</v>
      </c>
      <c r="Q219" s="58" t="s">
        <v>9</v>
      </c>
      <c r="R219" s="7" t="s">
        <v>105</v>
      </c>
      <c r="S219" s="66">
        <v>42699</v>
      </c>
      <c r="T219" s="66" t="s">
        <v>26</v>
      </c>
      <c r="U219" t="s">
        <v>154</v>
      </c>
      <c r="V219" t="s">
        <v>9</v>
      </c>
      <c r="W219" t="s">
        <v>9</v>
      </c>
      <c r="X219" t="s">
        <v>9</v>
      </c>
      <c r="Y219" t="s">
        <v>9</v>
      </c>
      <c r="Z219" t="s">
        <v>9</v>
      </c>
      <c r="AA219" s="7" t="s">
        <v>989</v>
      </c>
    </row>
    <row r="220" spans="1:27" x14ac:dyDescent="0.25">
      <c r="A220" t="s">
        <v>733</v>
      </c>
      <c r="B220" t="s">
        <v>991</v>
      </c>
      <c r="C220" s="2" t="s">
        <v>327</v>
      </c>
      <c r="D220">
        <v>14</v>
      </c>
      <c r="E220">
        <v>14</v>
      </c>
      <c r="F220">
        <v>0</v>
      </c>
      <c r="G220">
        <v>0</v>
      </c>
      <c r="H220" s="39">
        <v>224</v>
      </c>
      <c r="I220" s="39">
        <v>224</v>
      </c>
      <c r="J220" s="39">
        <v>576.19000000000005</v>
      </c>
      <c r="K220" s="39">
        <v>576.19000000000005</v>
      </c>
      <c r="L220" s="54">
        <f t="shared" si="34"/>
        <v>80084.648100000006</v>
      </c>
      <c r="M220" s="54">
        <f t="shared" si="35"/>
        <v>80084.648100000006</v>
      </c>
      <c r="N220" s="76">
        <f t="shared" si="32"/>
        <v>0</v>
      </c>
      <c r="O220" s="43" t="s">
        <v>20</v>
      </c>
      <c r="P220" s="49">
        <v>1</v>
      </c>
      <c r="Q220" s="58" t="s">
        <v>9</v>
      </c>
      <c r="R220" s="7" t="s">
        <v>105</v>
      </c>
      <c r="S220" s="66">
        <v>42702</v>
      </c>
      <c r="T220" s="66" t="s">
        <v>26</v>
      </c>
      <c r="U220" s="50" t="s">
        <v>170</v>
      </c>
      <c r="AA220" s="7" t="s">
        <v>992</v>
      </c>
    </row>
    <row r="221" spans="1:27" ht="30" x14ac:dyDescent="0.25">
      <c r="A221" t="s">
        <v>760</v>
      </c>
      <c r="B221" t="s">
        <v>993</v>
      </c>
      <c r="C221" s="31" t="s">
        <v>827</v>
      </c>
      <c r="D221">
        <v>0</v>
      </c>
      <c r="E221">
        <v>0</v>
      </c>
      <c r="F221">
        <v>0</v>
      </c>
      <c r="G221">
        <v>0</v>
      </c>
      <c r="H221" s="39">
        <v>80</v>
      </c>
      <c r="I221" s="39">
        <v>80</v>
      </c>
      <c r="J221" s="39">
        <v>93.6</v>
      </c>
      <c r="K221" s="39">
        <v>93.6</v>
      </c>
      <c r="L221" s="54">
        <f>J221*198</f>
        <v>18532.8</v>
      </c>
      <c r="M221" s="54">
        <f>K221*198</f>
        <v>18532.8</v>
      </c>
      <c r="N221" s="76">
        <f t="shared" si="32"/>
        <v>0</v>
      </c>
      <c r="O221" s="7" t="s">
        <v>21</v>
      </c>
      <c r="P221" s="49">
        <v>1</v>
      </c>
      <c r="Q221" s="7" t="s">
        <v>461</v>
      </c>
      <c r="R221" s="7" t="s">
        <v>551</v>
      </c>
      <c r="S221" s="68" t="s">
        <v>26</v>
      </c>
      <c r="T221" s="65">
        <v>42703</v>
      </c>
      <c r="U221" t="s">
        <v>154</v>
      </c>
      <c r="V221" t="s">
        <v>9</v>
      </c>
      <c r="W221" t="s">
        <v>9</v>
      </c>
      <c r="X221" t="s">
        <v>9</v>
      </c>
      <c r="Y221" t="s">
        <v>9</v>
      </c>
      <c r="Z221" t="s">
        <v>9</v>
      </c>
      <c r="AA221" s="43" t="s">
        <v>994</v>
      </c>
    </row>
    <row r="222" spans="1:27" x14ac:dyDescent="0.25">
      <c r="A222" t="s">
        <v>760</v>
      </c>
      <c r="B222" t="s">
        <v>995</v>
      </c>
      <c r="C222" s="31" t="s">
        <v>827</v>
      </c>
      <c r="D222">
        <v>0</v>
      </c>
      <c r="E222">
        <v>0</v>
      </c>
      <c r="F222">
        <v>0</v>
      </c>
      <c r="G222">
        <v>0</v>
      </c>
      <c r="H222" s="39">
        <v>80</v>
      </c>
      <c r="I222" s="39">
        <v>80</v>
      </c>
      <c r="J222" s="39">
        <v>93.6</v>
      </c>
      <c r="K222" s="39">
        <v>93.6</v>
      </c>
      <c r="L222" s="54">
        <f>J222*198</f>
        <v>18532.8</v>
      </c>
      <c r="M222" s="54">
        <f>K222*198</f>
        <v>18532.8</v>
      </c>
      <c r="N222" s="76">
        <f t="shared" si="32"/>
        <v>0</v>
      </c>
      <c r="O222" s="7" t="s">
        <v>21</v>
      </c>
      <c r="P222" s="49">
        <v>2</v>
      </c>
      <c r="Q222" s="7" t="s">
        <v>372</v>
      </c>
      <c r="R222" s="7" t="s">
        <v>996</v>
      </c>
      <c r="S222" s="65" t="s">
        <v>26</v>
      </c>
      <c r="T222" s="75">
        <v>42703</v>
      </c>
      <c r="U222" t="s">
        <v>154</v>
      </c>
      <c r="V222" t="s">
        <v>9</v>
      </c>
      <c r="W222" t="s">
        <v>9</v>
      </c>
      <c r="X222" t="s">
        <v>9</v>
      </c>
      <c r="Y222" t="s">
        <v>9</v>
      </c>
      <c r="Z222" t="s">
        <v>9</v>
      </c>
      <c r="AA222" s="43" t="s">
        <v>994</v>
      </c>
    </row>
    <row r="223" spans="1:27" x14ac:dyDescent="0.25">
      <c r="A223" t="s">
        <v>453</v>
      </c>
      <c r="B223" t="s">
        <v>997</v>
      </c>
      <c r="C223" s="2" t="s">
        <v>327</v>
      </c>
      <c r="D223">
        <v>18</v>
      </c>
      <c r="E223">
        <v>18</v>
      </c>
      <c r="F223">
        <v>0</v>
      </c>
      <c r="G223">
        <v>0</v>
      </c>
      <c r="H223" s="39">
        <v>180</v>
      </c>
      <c r="I223" s="39">
        <v>180</v>
      </c>
      <c r="J223" s="39">
        <v>613.38</v>
      </c>
      <c r="K223" s="39">
        <v>626.66</v>
      </c>
      <c r="L223" s="54">
        <f t="shared" si="34"/>
        <v>85253.686200000011</v>
      </c>
      <c r="M223" s="54">
        <f t="shared" si="35"/>
        <v>87099.473400000003</v>
      </c>
      <c r="N223" s="76">
        <f t="shared" si="32"/>
        <v>-1845.7871999999916</v>
      </c>
      <c r="O223" s="7" t="s">
        <v>21</v>
      </c>
      <c r="P223" s="49">
        <v>1</v>
      </c>
      <c r="Q223" s="49" t="s">
        <v>998</v>
      </c>
      <c r="R223" s="7" t="s">
        <v>999</v>
      </c>
      <c r="S223" s="64" t="s">
        <v>26</v>
      </c>
      <c r="T223" s="65">
        <v>42704</v>
      </c>
      <c r="U223" s="50" t="s">
        <v>170</v>
      </c>
      <c r="AA223" s="43" t="s">
        <v>1000</v>
      </c>
    </row>
    <row r="224" spans="1:27" ht="30" x14ac:dyDescent="0.25">
      <c r="A224" t="s">
        <v>1001</v>
      </c>
      <c r="B224" t="s">
        <v>1002</v>
      </c>
      <c r="C224" s="2" t="s">
        <v>327</v>
      </c>
      <c r="D224">
        <v>0</v>
      </c>
      <c r="E224">
        <v>0</v>
      </c>
      <c r="F224">
        <v>0</v>
      </c>
      <c r="G224">
        <v>0</v>
      </c>
      <c r="H224" s="39">
        <v>8</v>
      </c>
      <c r="I224" s="39">
        <v>8</v>
      </c>
      <c r="J224" s="39">
        <v>9.44</v>
      </c>
      <c r="K224" s="39">
        <v>9.44</v>
      </c>
      <c r="L224" s="54">
        <f t="shared" si="34"/>
        <v>1312.0655999999999</v>
      </c>
      <c r="M224" s="54">
        <f t="shared" si="35"/>
        <v>1312.0655999999999</v>
      </c>
      <c r="N224" s="76">
        <f t="shared" si="32"/>
        <v>0</v>
      </c>
      <c r="O224" s="7" t="s">
        <v>21</v>
      </c>
      <c r="P224" s="49">
        <v>1</v>
      </c>
      <c r="Q224" s="43" t="s">
        <v>461</v>
      </c>
      <c r="R224" s="7" t="s">
        <v>1003</v>
      </c>
      <c r="S224" s="68" t="s">
        <v>26</v>
      </c>
      <c r="T224" s="65">
        <v>42704</v>
      </c>
      <c r="U224" t="s">
        <v>154</v>
      </c>
      <c r="V224" t="s">
        <v>9</v>
      </c>
      <c r="W224" t="s">
        <v>9</v>
      </c>
      <c r="X224" t="s">
        <v>9</v>
      </c>
      <c r="Y224" t="s">
        <v>9</v>
      </c>
      <c r="Z224" t="s">
        <v>9</v>
      </c>
      <c r="AA224" s="43" t="s">
        <v>689</v>
      </c>
    </row>
    <row r="225" spans="1:27" x14ac:dyDescent="0.25">
      <c r="A225" t="s">
        <v>974</v>
      </c>
      <c r="B225" t="s">
        <v>1004</v>
      </c>
      <c r="C225" s="2" t="s">
        <v>327</v>
      </c>
      <c r="D225">
        <v>63</v>
      </c>
      <c r="E225">
        <v>63</v>
      </c>
      <c r="F225">
        <v>0</v>
      </c>
      <c r="G225">
        <v>0</v>
      </c>
      <c r="H225" s="39">
        <v>2657.84</v>
      </c>
      <c r="I225" s="39">
        <v>2657.84</v>
      </c>
      <c r="J225" s="39">
        <v>4586.2</v>
      </c>
      <c r="K225" s="39">
        <v>4586.2</v>
      </c>
      <c r="L225" s="54">
        <f t="shared" si="34"/>
        <v>637435.93799999997</v>
      </c>
      <c r="M225" s="54">
        <f t="shared" si="35"/>
        <v>637435.93799999997</v>
      </c>
      <c r="N225" s="76">
        <f t="shared" si="32"/>
        <v>0</v>
      </c>
      <c r="O225" s="7" t="s">
        <v>20</v>
      </c>
      <c r="P225" s="49">
        <v>2</v>
      </c>
      <c r="Q225" s="43" t="s">
        <v>9</v>
      </c>
      <c r="R225" s="7" t="s">
        <v>105</v>
      </c>
      <c r="S225" s="65">
        <v>42705</v>
      </c>
      <c r="T225" s="68" t="s">
        <v>26</v>
      </c>
      <c r="U225" s="50" t="s">
        <v>170</v>
      </c>
    </row>
    <row r="226" spans="1:27" x14ac:dyDescent="0.25">
      <c r="A226" t="s">
        <v>678</v>
      </c>
      <c r="B226" t="s">
        <v>1005</v>
      </c>
      <c r="C226" s="2" t="s">
        <v>327</v>
      </c>
      <c r="D226">
        <v>0</v>
      </c>
      <c r="E226">
        <v>0</v>
      </c>
      <c r="F226">
        <v>0</v>
      </c>
      <c r="G226">
        <v>0</v>
      </c>
      <c r="H226" s="39">
        <v>28</v>
      </c>
      <c r="I226" s="39">
        <v>28</v>
      </c>
      <c r="J226" s="39">
        <v>33.04</v>
      </c>
      <c r="K226" s="39">
        <v>33.04</v>
      </c>
      <c r="L226" s="54">
        <f t="shared" si="34"/>
        <v>4592.2296000000006</v>
      </c>
      <c r="M226" s="54">
        <f t="shared" si="35"/>
        <v>4592.2296000000006</v>
      </c>
      <c r="N226" s="76">
        <f t="shared" si="32"/>
        <v>0</v>
      </c>
      <c r="O226" s="7" t="s">
        <v>20</v>
      </c>
      <c r="P226" s="49">
        <v>1</v>
      </c>
      <c r="Q226" s="43" t="s">
        <v>9</v>
      </c>
      <c r="R226" s="7" t="s">
        <v>105</v>
      </c>
      <c r="S226" s="65">
        <v>42705</v>
      </c>
      <c r="T226" s="68" t="s">
        <v>26</v>
      </c>
      <c r="U226" t="s">
        <v>154</v>
      </c>
      <c r="V226" t="s">
        <v>9</v>
      </c>
      <c r="W226" t="s">
        <v>9</v>
      </c>
      <c r="X226" t="s">
        <v>9</v>
      </c>
      <c r="Y226" t="s">
        <v>9</v>
      </c>
      <c r="Z226" t="s">
        <v>9</v>
      </c>
      <c r="AA226" s="43" t="s">
        <v>1006</v>
      </c>
    </row>
    <row r="227" spans="1:27" x14ac:dyDescent="0.25">
      <c r="A227" t="s">
        <v>453</v>
      </c>
      <c r="B227" t="s">
        <v>1007</v>
      </c>
      <c r="C227" s="2" t="s">
        <v>327</v>
      </c>
      <c r="D227">
        <v>18</v>
      </c>
      <c r="E227">
        <v>18</v>
      </c>
      <c r="F227">
        <v>0</v>
      </c>
      <c r="G227">
        <v>0</v>
      </c>
      <c r="H227" s="39">
        <v>180</v>
      </c>
      <c r="I227" s="39">
        <v>180</v>
      </c>
      <c r="J227" s="39">
        <v>613.38</v>
      </c>
      <c r="K227" s="39">
        <v>613.38</v>
      </c>
      <c r="L227" s="54">
        <f t="shared" si="34"/>
        <v>85253.686200000011</v>
      </c>
      <c r="M227" s="54">
        <f t="shared" si="35"/>
        <v>85253.686200000011</v>
      </c>
      <c r="N227" s="76">
        <f t="shared" si="32"/>
        <v>0</v>
      </c>
      <c r="O227" s="7" t="s">
        <v>20</v>
      </c>
      <c r="P227" s="49">
        <v>2</v>
      </c>
      <c r="Q227" s="43" t="s">
        <v>9</v>
      </c>
      <c r="R227" s="7" t="s">
        <v>105</v>
      </c>
      <c r="S227" s="65">
        <v>42706</v>
      </c>
      <c r="T227" s="68" t="s">
        <v>26</v>
      </c>
      <c r="U227" s="50" t="s">
        <v>170</v>
      </c>
      <c r="AA227" s="43" t="s">
        <v>1000</v>
      </c>
    </row>
    <row r="228" spans="1:27" x14ac:dyDescent="0.25">
      <c r="A228" t="s">
        <v>1001</v>
      </c>
      <c r="B228" t="s">
        <v>1008</v>
      </c>
      <c r="C228" s="31" t="s">
        <v>327</v>
      </c>
      <c r="D228">
        <v>0</v>
      </c>
      <c r="E228">
        <v>0</v>
      </c>
      <c r="F228">
        <v>0</v>
      </c>
      <c r="G228">
        <v>0</v>
      </c>
      <c r="H228" s="39">
        <v>8</v>
      </c>
      <c r="I228" s="39">
        <v>8</v>
      </c>
      <c r="J228" s="39">
        <v>9.44</v>
      </c>
      <c r="K228" s="39">
        <v>9.44</v>
      </c>
      <c r="L228" s="54">
        <f t="shared" si="34"/>
        <v>1312.0655999999999</v>
      </c>
      <c r="M228" s="54">
        <f t="shared" si="35"/>
        <v>1312.0655999999999</v>
      </c>
      <c r="N228" s="76">
        <f t="shared" si="32"/>
        <v>0</v>
      </c>
      <c r="O228" s="7" t="s">
        <v>20</v>
      </c>
      <c r="P228" s="49">
        <v>2</v>
      </c>
      <c r="Q228" s="43" t="s">
        <v>9</v>
      </c>
      <c r="R228" s="7" t="s">
        <v>105</v>
      </c>
      <c r="S228" s="65">
        <v>42706</v>
      </c>
      <c r="T228" s="68" t="s">
        <v>26</v>
      </c>
      <c r="U228" t="s">
        <v>154</v>
      </c>
      <c r="V228" t="s">
        <v>9</v>
      </c>
      <c r="W228" t="s">
        <v>9</v>
      </c>
      <c r="X228" t="s">
        <v>9</v>
      </c>
      <c r="Y228" t="s">
        <v>9</v>
      </c>
      <c r="Z228" t="s">
        <v>9</v>
      </c>
      <c r="AA228" s="43" t="s">
        <v>689</v>
      </c>
    </row>
    <row r="229" spans="1:27" x14ac:dyDescent="0.25">
      <c r="A229" t="s">
        <v>953</v>
      </c>
      <c r="B229" t="s">
        <v>1009</v>
      </c>
      <c r="C229" s="31" t="s">
        <v>327</v>
      </c>
      <c r="D229">
        <v>0</v>
      </c>
      <c r="E229">
        <v>0</v>
      </c>
      <c r="F229">
        <v>0</v>
      </c>
      <c r="G229">
        <v>0</v>
      </c>
      <c r="H229" s="39">
        <v>128</v>
      </c>
      <c r="I229" s="39">
        <v>128</v>
      </c>
      <c r="J229" s="39">
        <v>151.04</v>
      </c>
      <c r="K229" s="39">
        <v>151.04</v>
      </c>
      <c r="L229" s="54">
        <f t="shared" si="34"/>
        <v>20993.049599999998</v>
      </c>
      <c r="M229" s="54">
        <f t="shared" si="35"/>
        <v>20993.049599999998</v>
      </c>
      <c r="N229" s="76">
        <f t="shared" si="32"/>
        <v>0</v>
      </c>
      <c r="O229" s="7" t="s">
        <v>21</v>
      </c>
      <c r="P229" s="49">
        <v>1</v>
      </c>
      <c r="Q229" s="43" t="s">
        <v>372</v>
      </c>
      <c r="R229" s="7" t="s">
        <v>1010</v>
      </c>
      <c r="S229" s="64" t="s">
        <v>26</v>
      </c>
      <c r="T229" s="65">
        <v>42706</v>
      </c>
      <c r="U229" t="s">
        <v>154</v>
      </c>
      <c r="V229" t="s">
        <v>9</v>
      </c>
      <c r="W229" t="s">
        <v>9</v>
      </c>
      <c r="X229" t="s">
        <v>9</v>
      </c>
      <c r="Y229" t="s">
        <v>9</v>
      </c>
      <c r="Z229" t="s">
        <v>9</v>
      </c>
      <c r="AA229" s="43" t="s">
        <v>689</v>
      </c>
    </row>
    <row r="230" spans="1:27" x14ac:dyDescent="0.25">
      <c r="A230" t="s">
        <v>1011</v>
      </c>
      <c r="B230" t="s">
        <v>1012</v>
      </c>
      <c r="C230" s="31" t="s">
        <v>327</v>
      </c>
      <c r="D230">
        <v>0</v>
      </c>
      <c r="E230">
        <v>0</v>
      </c>
      <c r="F230">
        <v>0</v>
      </c>
      <c r="G230">
        <v>0</v>
      </c>
      <c r="H230" s="39">
        <v>208.1</v>
      </c>
      <c r="I230" s="39">
        <v>208.1</v>
      </c>
      <c r="J230" s="39">
        <v>245.56</v>
      </c>
      <c r="K230" s="39">
        <v>245.56</v>
      </c>
      <c r="L230" s="54">
        <f t="shared" si="34"/>
        <v>34130.384400000003</v>
      </c>
      <c r="M230" s="54">
        <f t="shared" si="35"/>
        <v>34130.384400000003</v>
      </c>
      <c r="N230" s="76">
        <f t="shared" si="32"/>
        <v>0</v>
      </c>
      <c r="O230" s="7" t="s">
        <v>20</v>
      </c>
      <c r="P230" s="49">
        <v>1</v>
      </c>
      <c r="Q230" s="43" t="s">
        <v>9</v>
      </c>
      <c r="R230" s="7" t="s">
        <v>105</v>
      </c>
      <c r="S230" s="65">
        <v>42706</v>
      </c>
      <c r="T230" s="68" t="s">
        <v>26</v>
      </c>
      <c r="U230" t="s">
        <v>154</v>
      </c>
      <c r="V230" t="s">
        <v>9</v>
      </c>
      <c r="W230" t="s">
        <v>9</v>
      </c>
      <c r="X230" t="s">
        <v>9</v>
      </c>
      <c r="Y230" t="s">
        <v>9</v>
      </c>
      <c r="Z230" t="s">
        <v>9</v>
      </c>
      <c r="AA230" s="43" t="s">
        <v>1013</v>
      </c>
    </row>
    <row r="231" spans="1:27" x14ac:dyDescent="0.25">
      <c r="A231" t="s">
        <v>953</v>
      </c>
      <c r="B231" t="s">
        <v>1014</v>
      </c>
      <c r="C231" s="31" t="s">
        <v>327</v>
      </c>
      <c r="D231">
        <v>0</v>
      </c>
      <c r="E231">
        <v>0</v>
      </c>
      <c r="F231">
        <v>0</v>
      </c>
      <c r="G231">
        <v>0</v>
      </c>
      <c r="H231" s="39">
        <v>128</v>
      </c>
      <c r="I231" s="39">
        <v>128</v>
      </c>
      <c r="J231" s="39">
        <v>151.04</v>
      </c>
      <c r="K231" s="39">
        <v>151.04</v>
      </c>
      <c r="L231" s="54">
        <f t="shared" si="34"/>
        <v>20993.049599999998</v>
      </c>
      <c r="M231" s="54">
        <f t="shared" si="35"/>
        <v>20993.049599999998</v>
      </c>
      <c r="N231" s="76">
        <f t="shared" si="32"/>
        <v>0</v>
      </c>
      <c r="O231" s="7" t="s">
        <v>20</v>
      </c>
      <c r="P231" s="49">
        <v>2</v>
      </c>
      <c r="Q231" s="43" t="s">
        <v>9</v>
      </c>
      <c r="R231" s="7" t="s">
        <v>105</v>
      </c>
      <c r="S231" s="65">
        <v>42709</v>
      </c>
      <c r="T231" s="64" t="s">
        <v>26</v>
      </c>
      <c r="U231" t="s">
        <v>154</v>
      </c>
      <c r="V231" t="s">
        <v>9</v>
      </c>
      <c r="W231" t="s">
        <v>9</v>
      </c>
      <c r="X231" t="s">
        <v>9</v>
      </c>
      <c r="Y231" t="s">
        <v>9</v>
      </c>
      <c r="Z231" t="s">
        <v>9</v>
      </c>
      <c r="AA231" s="43" t="s">
        <v>689</v>
      </c>
    </row>
    <row r="232" spans="1:27" x14ac:dyDescent="0.25">
      <c r="A232" t="s">
        <v>495</v>
      </c>
      <c r="B232" t="s">
        <v>1015</v>
      </c>
      <c r="C232" s="31" t="s">
        <v>327</v>
      </c>
      <c r="D232">
        <v>0</v>
      </c>
      <c r="E232">
        <v>0</v>
      </c>
      <c r="F232">
        <v>0</v>
      </c>
      <c r="G232">
        <v>0</v>
      </c>
      <c r="H232" s="39">
        <v>60</v>
      </c>
      <c r="I232" s="39">
        <v>60</v>
      </c>
      <c r="J232" s="39">
        <v>70.8</v>
      </c>
      <c r="K232" s="39">
        <v>70.8</v>
      </c>
      <c r="L232" s="54">
        <f t="shared" si="34"/>
        <v>9840.4920000000002</v>
      </c>
      <c r="M232" s="54">
        <f t="shared" si="35"/>
        <v>9840.4920000000002</v>
      </c>
      <c r="N232" s="76">
        <f t="shared" si="32"/>
        <v>0</v>
      </c>
      <c r="O232" s="7" t="s">
        <v>21</v>
      </c>
      <c r="P232" s="49">
        <v>1</v>
      </c>
      <c r="Q232" s="43" t="s">
        <v>372</v>
      </c>
      <c r="R232" s="7" t="s">
        <v>1016</v>
      </c>
      <c r="S232" s="65" t="s">
        <v>26</v>
      </c>
      <c r="T232" s="65">
        <v>42710</v>
      </c>
      <c r="U232" t="s">
        <v>154</v>
      </c>
      <c r="V232" t="s">
        <v>9</v>
      </c>
      <c r="W232" t="s">
        <v>9</v>
      </c>
      <c r="X232" t="s">
        <v>9</v>
      </c>
      <c r="Y232" t="s">
        <v>9</v>
      </c>
      <c r="Z232" t="s">
        <v>9</v>
      </c>
      <c r="AA232" s="43" t="s">
        <v>689</v>
      </c>
    </row>
    <row r="233" spans="1:27" x14ac:dyDescent="0.25">
      <c r="A233" t="s">
        <v>1017</v>
      </c>
      <c r="B233" t="s">
        <v>1018</v>
      </c>
      <c r="C233" s="31" t="s">
        <v>327</v>
      </c>
      <c r="D233">
        <v>0</v>
      </c>
      <c r="E233">
        <v>0</v>
      </c>
      <c r="F233">
        <v>0</v>
      </c>
      <c r="G233">
        <v>0</v>
      </c>
      <c r="H233" s="39">
        <v>321.10000000000002</v>
      </c>
      <c r="I233" s="39">
        <v>321.10000000000002</v>
      </c>
      <c r="J233" s="39">
        <v>378.9</v>
      </c>
      <c r="K233" s="39">
        <v>378.9</v>
      </c>
      <c r="L233" s="54">
        <f t="shared" si="34"/>
        <v>52663.311000000002</v>
      </c>
      <c r="M233" s="54">
        <f t="shared" si="35"/>
        <v>52663.311000000002</v>
      </c>
      <c r="N233" s="76">
        <f t="shared" si="32"/>
        <v>0</v>
      </c>
      <c r="O233" s="7" t="s">
        <v>21</v>
      </c>
      <c r="P233" s="49">
        <v>1</v>
      </c>
      <c r="Q233" s="43" t="s">
        <v>284</v>
      </c>
      <c r="R233" s="7" t="s">
        <v>793</v>
      </c>
      <c r="S233" s="64" t="s">
        <v>26</v>
      </c>
      <c r="T233" s="65">
        <v>42710</v>
      </c>
      <c r="U233" t="s">
        <v>154</v>
      </c>
      <c r="V233" t="s">
        <v>9</v>
      </c>
      <c r="W233" t="s">
        <v>9</v>
      </c>
      <c r="X233" t="s">
        <v>9</v>
      </c>
      <c r="Y233" t="s">
        <v>9</v>
      </c>
      <c r="Z233" t="s">
        <v>9</v>
      </c>
      <c r="AA233" s="43" t="s">
        <v>1019</v>
      </c>
    </row>
    <row r="234" spans="1:27" x14ac:dyDescent="0.25">
      <c r="A234" t="s">
        <v>1020</v>
      </c>
      <c r="B234" t="s">
        <v>1021</v>
      </c>
      <c r="C234" s="31" t="s">
        <v>327</v>
      </c>
      <c r="D234">
        <v>11</v>
      </c>
      <c r="E234">
        <v>11</v>
      </c>
      <c r="F234">
        <v>0</v>
      </c>
      <c r="G234">
        <v>0</v>
      </c>
      <c r="H234" s="39">
        <v>120</v>
      </c>
      <c r="I234" s="39">
        <v>120</v>
      </c>
      <c r="J234" s="39">
        <v>394.76</v>
      </c>
      <c r="K234" s="39">
        <v>394.76</v>
      </c>
      <c r="L234" s="54">
        <f t="shared" si="34"/>
        <v>54867.6924</v>
      </c>
      <c r="M234" s="54">
        <f t="shared" si="35"/>
        <v>54867.6924</v>
      </c>
      <c r="N234" s="76">
        <f t="shared" si="32"/>
        <v>0</v>
      </c>
      <c r="O234" s="7" t="s">
        <v>21</v>
      </c>
      <c r="P234" s="49">
        <v>1</v>
      </c>
      <c r="Q234" s="43" t="s">
        <v>372</v>
      </c>
      <c r="R234" s="7" t="s">
        <v>1010</v>
      </c>
      <c r="S234" s="64" t="s">
        <v>26</v>
      </c>
      <c r="T234" s="65">
        <v>42710</v>
      </c>
      <c r="U234" s="50" t="s">
        <v>170</v>
      </c>
      <c r="AA234" s="43" t="s">
        <v>1022</v>
      </c>
    </row>
    <row r="235" spans="1:27" x14ac:dyDescent="0.25">
      <c r="A235" t="s">
        <v>1017</v>
      </c>
      <c r="B235" t="s">
        <v>1023</v>
      </c>
      <c r="C235" s="31" t="s">
        <v>327</v>
      </c>
      <c r="D235">
        <v>0</v>
      </c>
      <c r="E235">
        <v>0</v>
      </c>
      <c r="F235">
        <v>0</v>
      </c>
      <c r="G235">
        <v>0</v>
      </c>
      <c r="H235" s="39">
        <v>321.10000000000002</v>
      </c>
      <c r="I235" s="39">
        <v>321.10000000000002</v>
      </c>
      <c r="J235" s="39">
        <v>378.9</v>
      </c>
      <c r="K235" s="39">
        <v>378.9</v>
      </c>
      <c r="L235" s="54">
        <f t="shared" si="34"/>
        <v>52663.311000000002</v>
      </c>
      <c r="M235" s="54">
        <f t="shared" si="35"/>
        <v>52663.311000000002</v>
      </c>
      <c r="N235" s="76">
        <f t="shared" si="32"/>
        <v>0</v>
      </c>
      <c r="O235" s="7" t="s">
        <v>20</v>
      </c>
      <c r="P235" s="49">
        <v>2</v>
      </c>
      <c r="Q235" s="43" t="s">
        <v>9</v>
      </c>
      <c r="R235" s="7" t="s">
        <v>105</v>
      </c>
      <c r="S235" s="65">
        <v>42710</v>
      </c>
      <c r="T235" s="64" t="s">
        <v>26</v>
      </c>
      <c r="U235" t="s">
        <v>154</v>
      </c>
      <c r="V235" t="s">
        <v>9</v>
      </c>
      <c r="W235" t="s">
        <v>9</v>
      </c>
      <c r="X235" t="s">
        <v>9</v>
      </c>
      <c r="Y235" t="s">
        <v>9</v>
      </c>
      <c r="Z235" t="s">
        <v>9</v>
      </c>
      <c r="AA235" s="43" t="s">
        <v>1019</v>
      </c>
    </row>
    <row r="236" spans="1:27" x14ac:dyDescent="0.25">
      <c r="A236" t="s">
        <v>1020</v>
      </c>
      <c r="B236" t="s">
        <v>1024</v>
      </c>
      <c r="C236" s="31" t="s">
        <v>327</v>
      </c>
      <c r="D236">
        <v>11</v>
      </c>
      <c r="E236">
        <v>11</v>
      </c>
      <c r="F236">
        <v>0</v>
      </c>
      <c r="G236">
        <v>0</v>
      </c>
      <c r="H236" s="39">
        <v>120</v>
      </c>
      <c r="I236" s="39">
        <v>120</v>
      </c>
      <c r="J236" s="39">
        <v>394.76</v>
      </c>
      <c r="K236" s="39">
        <v>394.76</v>
      </c>
      <c r="L236" s="54">
        <f t="shared" si="34"/>
        <v>54867.6924</v>
      </c>
      <c r="M236" s="54">
        <f t="shared" si="35"/>
        <v>54867.6924</v>
      </c>
      <c r="N236" s="76">
        <f t="shared" si="32"/>
        <v>0</v>
      </c>
      <c r="O236" s="7" t="s">
        <v>20</v>
      </c>
      <c r="P236" s="49">
        <v>2</v>
      </c>
      <c r="Q236" s="43" t="s">
        <v>9</v>
      </c>
      <c r="R236" s="7" t="s">
        <v>105</v>
      </c>
      <c r="S236" s="65">
        <v>42710</v>
      </c>
      <c r="T236" s="64" t="s">
        <v>26</v>
      </c>
      <c r="U236" s="50" t="s">
        <v>170</v>
      </c>
      <c r="AA236" s="43" t="s">
        <v>1022</v>
      </c>
    </row>
    <row r="237" spans="1:27" x14ac:dyDescent="0.25">
      <c r="A237" t="s">
        <v>1025</v>
      </c>
      <c r="B237" t="s">
        <v>1026</v>
      </c>
      <c r="C237" s="31" t="s">
        <v>327</v>
      </c>
      <c r="D237">
        <v>0</v>
      </c>
      <c r="E237">
        <v>0</v>
      </c>
      <c r="F237">
        <v>0</v>
      </c>
      <c r="G237">
        <v>0</v>
      </c>
      <c r="H237" s="39">
        <v>113.4</v>
      </c>
      <c r="I237" s="39">
        <v>113.4</v>
      </c>
      <c r="J237" s="39">
        <v>133.81</v>
      </c>
      <c r="K237" s="39">
        <v>133.81</v>
      </c>
      <c r="L237" s="54">
        <f t="shared" si="34"/>
        <v>18598.251900000003</v>
      </c>
      <c r="M237" s="54">
        <f t="shared" si="35"/>
        <v>18598.251900000003</v>
      </c>
      <c r="N237" s="76">
        <f t="shared" si="32"/>
        <v>0</v>
      </c>
      <c r="O237" s="7" t="s">
        <v>20</v>
      </c>
      <c r="P237" s="49">
        <v>1</v>
      </c>
      <c r="Q237" s="43" t="s">
        <v>9</v>
      </c>
      <c r="R237" s="7" t="s">
        <v>105</v>
      </c>
      <c r="S237" s="65">
        <v>42712</v>
      </c>
      <c r="T237" s="64" t="s">
        <v>26</v>
      </c>
      <c r="U237" t="s">
        <v>154</v>
      </c>
      <c r="V237" t="s">
        <v>9</v>
      </c>
      <c r="W237" t="s">
        <v>9</v>
      </c>
      <c r="X237" t="s">
        <v>9</v>
      </c>
      <c r="Y237" t="s">
        <v>9</v>
      </c>
      <c r="Z237" t="s">
        <v>9</v>
      </c>
      <c r="AA237" s="43" t="s">
        <v>1034</v>
      </c>
    </row>
    <row r="238" spans="1:27" ht="409.5" x14ac:dyDescent="0.25">
      <c r="A238" t="s">
        <v>1027</v>
      </c>
      <c r="B238" t="s">
        <v>1028</v>
      </c>
      <c r="C238" s="31" t="s">
        <v>327</v>
      </c>
      <c r="D238">
        <v>7</v>
      </c>
      <c r="E238">
        <v>7</v>
      </c>
      <c r="F238">
        <v>0</v>
      </c>
      <c r="G238">
        <v>0</v>
      </c>
      <c r="H238" s="39">
        <v>16</v>
      </c>
      <c r="I238" s="39">
        <v>16</v>
      </c>
      <c r="J238" s="39">
        <v>179.97</v>
      </c>
      <c r="K238" s="39">
        <v>179.97</v>
      </c>
      <c r="L238" s="54">
        <f t="shared" si="34"/>
        <v>25014.030300000002</v>
      </c>
      <c r="M238" s="54">
        <f t="shared" si="35"/>
        <v>25014.030300000002</v>
      </c>
      <c r="N238" s="76">
        <f t="shared" si="32"/>
        <v>0</v>
      </c>
      <c r="O238" s="7" t="s">
        <v>20</v>
      </c>
      <c r="P238">
        <v>1</v>
      </c>
      <c r="Q238" s="43" t="s">
        <v>9</v>
      </c>
      <c r="R238" s="7" t="s">
        <v>105</v>
      </c>
      <c r="S238" s="65">
        <v>42711</v>
      </c>
      <c r="T238" s="64" t="s">
        <v>26</v>
      </c>
      <c r="U238" s="43" t="s">
        <v>1029</v>
      </c>
      <c r="V238" s="43" t="s">
        <v>229</v>
      </c>
      <c r="W238" s="43" t="s">
        <v>231</v>
      </c>
      <c r="X238">
        <v>7</v>
      </c>
      <c r="Y238" s="43" t="s">
        <v>1030</v>
      </c>
      <c r="Z238" s="7" t="s">
        <v>1031</v>
      </c>
      <c r="AA238" s="68" t="s">
        <v>1032</v>
      </c>
    </row>
    <row r="239" spans="1:27" x14ac:dyDescent="0.25">
      <c r="A239" t="s">
        <v>733</v>
      </c>
      <c r="B239" t="s">
        <v>1033</v>
      </c>
      <c r="C239" s="31" t="s">
        <v>327</v>
      </c>
      <c r="D239">
        <v>0</v>
      </c>
      <c r="E239">
        <v>0</v>
      </c>
      <c r="F239">
        <v>0</v>
      </c>
      <c r="G239">
        <v>0</v>
      </c>
      <c r="H239" s="39">
        <v>56</v>
      </c>
      <c r="I239" s="39">
        <v>56</v>
      </c>
      <c r="J239" s="39">
        <v>66.08</v>
      </c>
      <c r="K239" s="39">
        <v>66.08</v>
      </c>
      <c r="L239" s="54">
        <f t="shared" si="34"/>
        <v>9184.4592000000011</v>
      </c>
      <c r="M239" s="54">
        <f t="shared" si="35"/>
        <v>9184.4592000000011</v>
      </c>
      <c r="N239" s="76">
        <f t="shared" si="32"/>
        <v>0</v>
      </c>
      <c r="O239" s="7" t="s">
        <v>20</v>
      </c>
      <c r="P239">
        <v>1</v>
      </c>
      <c r="Q239" s="43" t="s">
        <v>9</v>
      </c>
      <c r="R239" s="7" t="s">
        <v>105</v>
      </c>
      <c r="S239" s="65">
        <v>42712</v>
      </c>
      <c r="T239" s="64" t="s">
        <v>26</v>
      </c>
      <c r="U239" t="s">
        <v>154</v>
      </c>
      <c r="V239" t="s">
        <v>9</v>
      </c>
      <c r="W239" t="s">
        <v>9</v>
      </c>
      <c r="X239" t="s">
        <v>9</v>
      </c>
      <c r="Y239" t="s">
        <v>9</v>
      </c>
      <c r="Z239" t="s">
        <v>9</v>
      </c>
      <c r="AA239" s="43" t="s">
        <v>689</v>
      </c>
    </row>
    <row r="240" spans="1:27" x14ac:dyDescent="0.25">
      <c r="A240" t="s">
        <v>1020</v>
      </c>
      <c r="B240" t="s">
        <v>1035</v>
      </c>
      <c r="C240" s="31" t="s">
        <v>827</v>
      </c>
      <c r="D240">
        <v>0</v>
      </c>
      <c r="E240">
        <v>0</v>
      </c>
      <c r="F240">
        <v>0</v>
      </c>
      <c r="G240">
        <v>0</v>
      </c>
      <c r="H240" s="39">
        <v>108</v>
      </c>
      <c r="I240" s="39">
        <v>108</v>
      </c>
      <c r="J240" s="39">
        <v>126</v>
      </c>
      <c r="K240" s="39">
        <v>126</v>
      </c>
      <c r="L240" s="54">
        <f>J240*198</f>
        <v>24948</v>
      </c>
      <c r="M240" s="54">
        <f>K240*198</f>
        <v>24948</v>
      </c>
      <c r="N240" s="76">
        <f t="shared" si="32"/>
        <v>0</v>
      </c>
      <c r="O240" s="7" t="s">
        <v>20</v>
      </c>
      <c r="P240">
        <v>1</v>
      </c>
      <c r="Q240" s="43" t="s">
        <v>9</v>
      </c>
      <c r="R240" s="7" t="s">
        <v>105</v>
      </c>
      <c r="S240" s="65">
        <v>42712</v>
      </c>
      <c r="T240" s="64" t="s">
        <v>26</v>
      </c>
      <c r="U240" t="s">
        <v>154</v>
      </c>
      <c r="V240" t="s">
        <v>9</v>
      </c>
      <c r="W240" t="s">
        <v>9</v>
      </c>
      <c r="X240" t="s">
        <v>9</v>
      </c>
      <c r="Y240" t="s">
        <v>9</v>
      </c>
      <c r="Z240" t="s">
        <v>9</v>
      </c>
      <c r="AA240" s="43" t="s">
        <v>574</v>
      </c>
    </row>
    <row r="241" spans="1:27" x14ac:dyDescent="0.25">
      <c r="A241" t="s">
        <v>1036</v>
      </c>
      <c r="B241" t="s">
        <v>1037</v>
      </c>
      <c r="C241" s="31" t="s">
        <v>327</v>
      </c>
      <c r="D241">
        <v>0</v>
      </c>
      <c r="E241">
        <v>0</v>
      </c>
      <c r="F241">
        <v>0</v>
      </c>
      <c r="G241">
        <v>0</v>
      </c>
      <c r="H241" s="39">
        <v>134</v>
      </c>
      <c r="I241" s="39">
        <v>134</v>
      </c>
      <c r="J241" s="39">
        <v>158.12</v>
      </c>
      <c r="K241" s="39">
        <v>158.12</v>
      </c>
      <c r="L241" s="54">
        <f t="shared" si="34"/>
        <v>21977.098800000003</v>
      </c>
      <c r="M241" s="54">
        <f t="shared" si="35"/>
        <v>21977.098800000003</v>
      </c>
      <c r="N241" s="76">
        <f t="shared" si="32"/>
        <v>0</v>
      </c>
      <c r="O241" s="7" t="s">
        <v>20</v>
      </c>
      <c r="P241">
        <v>1</v>
      </c>
      <c r="Q241" s="43" t="s">
        <v>9</v>
      </c>
      <c r="R241" s="7" t="s">
        <v>105</v>
      </c>
      <c r="S241" s="65">
        <v>42713</v>
      </c>
      <c r="T241" s="64" t="s">
        <v>26</v>
      </c>
      <c r="U241" t="s">
        <v>154</v>
      </c>
      <c r="V241" t="s">
        <v>9</v>
      </c>
      <c r="W241" t="s">
        <v>9</v>
      </c>
      <c r="X241" t="s">
        <v>9</v>
      </c>
      <c r="Y241" t="s">
        <v>9</v>
      </c>
      <c r="Z241" t="s">
        <v>9</v>
      </c>
      <c r="AA241" s="43" t="s">
        <v>1038</v>
      </c>
    </row>
    <row r="242" spans="1:27" x14ac:dyDescent="0.25">
      <c r="A242" t="s">
        <v>1039</v>
      </c>
      <c r="B242" t="s">
        <v>1040</v>
      </c>
      <c r="C242" s="31" t="s">
        <v>327</v>
      </c>
      <c r="D242">
        <v>0</v>
      </c>
      <c r="E242">
        <v>0</v>
      </c>
      <c r="F242">
        <v>0</v>
      </c>
      <c r="G242">
        <v>0</v>
      </c>
      <c r="H242" s="39">
        <v>126</v>
      </c>
      <c r="I242" s="39">
        <v>126</v>
      </c>
      <c r="J242" s="39">
        <v>148.68</v>
      </c>
      <c r="K242" s="39">
        <v>148.68</v>
      </c>
      <c r="L242" s="54">
        <f t="shared" si="34"/>
        <v>20665.033200000002</v>
      </c>
      <c r="M242" s="54">
        <f t="shared" si="35"/>
        <v>20665.033200000002</v>
      </c>
      <c r="N242" s="76">
        <f t="shared" si="32"/>
        <v>0</v>
      </c>
      <c r="O242" s="7" t="s">
        <v>20</v>
      </c>
      <c r="P242">
        <v>1</v>
      </c>
      <c r="Q242" s="43" t="s">
        <v>9</v>
      </c>
      <c r="R242" s="7" t="s">
        <v>105</v>
      </c>
      <c r="S242" s="65">
        <v>42713</v>
      </c>
      <c r="T242" s="64" t="s">
        <v>26</v>
      </c>
      <c r="U242" t="s">
        <v>154</v>
      </c>
      <c r="V242" t="s">
        <v>9</v>
      </c>
      <c r="W242" t="s">
        <v>9</v>
      </c>
      <c r="X242" t="s">
        <v>9</v>
      </c>
      <c r="Y242" t="s">
        <v>9</v>
      </c>
      <c r="Z242" t="s">
        <v>9</v>
      </c>
      <c r="AA242" s="43" t="s">
        <v>1038</v>
      </c>
    </row>
    <row r="243" spans="1:27" x14ac:dyDescent="0.25">
      <c r="A243" s="74" t="s">
        <v>1041</v>
      </c>
      <c r="B243" t="s">
        <v>1042</v>
      </c>
      <c r="C243" s="31" t="s">
        <v>327</v>
      </c>
      <c r="L243" s="54">
        <f t="shared" si="34"/>
        <v>0</v>
      </c>
      <c r="M243" s="54">
        <f t="shared" si="35"/>
        <v>0</v>
      </c>
      <c r="N243" s="76">
        <f t="shared" si="32"/>
        <v>0</v>
      </c>
      <c r="S243" s="64"/>
      <c r="T243" s="64"/>
    </row>
    <row r="244" spans="1:27" x14ac:dyDescent="0.25">
      <c r="A244" t="s">
        <v>495</v>
      </c>
      <c r="B244" t="s">
        <v>1043</v>
      </c>
      <c r="C244" s="31" t="s">
        <v>327</v>
      </c>
      <c r="D244">
        <v>0</v>
      </c>
      <c r="E244">
        <v>0</v>
      </c>
      <c r="F244">
        <v>0</v>
      </c>
      <c r="G244">
        <v>0</v>
      </c>
      <c r="H244" s="39">
        <v>60</v>
      </c>
      <c r="I244" s="39">
        <v>60</v>
      </c>
      <c r="J244" s="39">
        <v>70.8</v>
      </c>
      <c r="K244" s="39">
        <v>70.8</v>
      </c>
      <c r="L244" s="54">
        <f t="shared" si="34"/>
        <v>9840.4920000000002</v>
      </c>
      <c r="M244" s="54">
        <f t="shared" si="35"/>
        <v>9840.4920000000002</v>
      </c>
      <c r="N244" s="76">
        <f t="shared" si="32"/>
        <v>0</v>
      </c>
      <c r="O244" s="7" t="s">
        <v>20</v>
      </c>
      <c r="P244">
        <v>2</v>
      </c>
      <c r="Q244" s="43" t="s">
        <v>9</v>
      </c>
      <c r="R244" s="7" t="s">
        <v>105</v>
      </c>
      <c r="S244" s="65">
        <v>42716</v>
      </c>
      <c r="T244" s="64" t="s">
        <v>26</v>
      </c>
      <c r="U244" t="s">
        <v>154</v>
      </c>
      <c r="V244" t="s">
        <v>9</v>
      </c>
      <c r="W244" t="s">
        <v>9</v>
      </c>
      <c r="X244" t="s">
        <v>9</v>
      </c>
      <c r="Y244" t="s">
        <v>9</v>
      </c>
      <c r="Z244" t="s">
        <v>9</v>
      </c>
      <c r="AA244" s="43" t="s">
        <v>1044</v>
      </c>
    </row>
    <row r="245" spans="1:27" x14ac:dyDescent="0.25">
      <c r="A245" t="s">
        <v>760</v>
      </c>
      <c r="B245" t="s">
        <v>1045</v>
      </c>
      <c r="C245" s="31" t="s">
        <v>827</v>
      </c>
      <c r="D245">
        <v>0</v>
      </c>
      <c r="E245">
        <v>0</v>
      </c>
      <c r="F245">
        <v>0</v>
      </c>
      <c r="G245">
        <v>0</v>
      </c>
      <c r="H245" s="39">
        <v>80</v>
      </c>
      <c r="I245" s="39">
        <v>80</v>
      </c>
      <c r="J245" s="39">
        <v>93.6</v>
      </c>
      <c r="K245" s="39">
        <v>93.6</v>
      </c>
      <c r="L245" s="54">
        <f>J245*198</f>
        <v>18532.8</v>
      </c>
      <c r="M245" s="54">
        <f>K245*198</f>
        <v>18532.8</v>
      </c>
      <c r="N245" s="76">
        <f t="shared" si="32"/>
        <v>0</v>
      </c>
      <c r="O245" s="7" t="s">
        <v>20</v>
      </c>
      <c r="P245" s="49">
        <v>3</v>
      </c>
      <c r="Q245" s="43" t="s">
        <v>9</v>
      </c>
      <c r="R245" s="7" t="s">
        <v>105</v>
      </c>
      <c r="S245" s="65">
        <v>42716</v>
      </c>
      <c r="T245" s="64" t="s">
        <v>26</v>
      </c>
      <c r="U245" t="s">
        <v>154</v>
      </c>
      <c r="V245" t="s">
        <v>9</v>
      </c>
      <c r="W245" t="s">
        <v>9</v>
      </c>
      <c r="X245" t="s">
        <v>9</v>
      </c>
      <c r="Y245" t="s">
        <v>9</v>
      </c>
      <c r="Z245" t="s">
        <v>9</v>
      </c>
      <c r="AA245" s="43" t="s">
        <v>994</v>
      </c>
    </row>
    <row r="246" spans="1:27" x14ac:dyDescent="0.25">
      <c r="A246" t="s">
        <v>1047</v>
      </c>
      <c r="B246" t="s">
        <v>1046</v>
      </c>
      <c r="C246" s="31" t="s">
        <v>327</v>
      </c>
      <c r="D246">
        <v>0</v>
      </c>
      <c r="E246">
        <v>0</v>
      </c>
      <c r="F246">
        <v>0</v>
      </c>
      <c r="G246">
        <v>0</v>
      </c>
      <c r="H246" s="39">
        <v>341.68</v>
      </c>
      <c r="I246" s="39">
        <v>341.68</v>
      </c>
      <c r="J246" s="39">
        <v>403.18</v>
      </c>
      <c r="K246" s="39">
        <v>403.18</v>
      </c>
      <c r="L246" s="54">
        <f>J246*138.99</f>
        <v>56037.988200000007</v>
      </c>
      <c r="M246" s="54">
        <f>K246*138.99</f>
        <v>56037.988200000007</v>
      </c>
      <c r="N246" s="76">
        <f t="shared" si="32"/>
        <v>0</v>
      </c>
      <c r="O246" s="7" t="s">
        <v>20</v>
      </c>
      <c r="P246" s="49">
        <v>1</v>
      </c>
      <c r="Q246" s="43" t="s">
        <v>9</v>
      </c>
      <c r="R246" s="7" t="s">
        <v>105</v>
      </c>
      <c r="S246" s="65">
        <v>42717</v>
      </c>
      <c r="T246" s="64" t="s">
        <v>26</v>
      </c>
      <c r="U246" t="s">
        <v>154</v>
      </c>
      <c r="V246" t="s">
        <v>9</v>
      </c>
      <c r="W246" t="s">
        <v>9</v>
      </c>
      <c r="X246" t="s">
        <v>9</v>
      </c>
      <c r="Y246" t="s">
        <v>9</v>
      </c>
      <c r="Z246" t="s">
        <v>9</v>
      </c>
      <c r="AA246" s="43" t="s">
        <v>1048</v>
      </c>
    </row>
    <row r="247" spans="1:27" x14ac:dyDescent="0.25">
      <c r="A247" t="s">
        <v>1049</v>
      </c>
      <c r="B247" t="s">
        <v>1050</v>
      </c>
      <c r="C247" s="31" t="s">
        <v>327</v>
      </c>
      <c r="D247">
        <v>0</v>
      </c>
      <c r="E247">
        <v>0</v>
      </c>
      <c r="F247">
        <v>0</v>
      </c>
      <c r="G247">
        <v>0</v>
      </c>
      <c r="H247" s="39">
        <v>109</v>
      </c>
      <c r="I247" s="39">
        <v>109</v>
      </c>
      <c r="J247" s="39">
        <v>128.62</v>
      </c>
      <c r="K247" s="39">
        <v>128.62</v>
      </c>
      <c r="L247" s="54">
        <f t="shared" ref="L247:L272" si="36">J247*138.99</f>
        <v>17876.893800000002</v>
      </c>
      <c r="M247" s="54">
        <f t="shared" ref="M247:M272" si="37">K247*138.99</f>
        <v>17876.893800000002</v>
      </c>
      <c r="N247" s="76">
        <f t="shared" si="32"/>
        <v>0</v>
      </c>
      <c r="O247" s="7" t="s">
        <v>20</v>
      </c>
      <c r="P247" s="49">
        <v>1</v>
      </c>
      <c r="Q247" s="43" t="s">
        <v>9</v>
      </c>
      <c r="R247" s="7" t="s">
        <v>105</v>
      </c>
      <c r="S247" s="65">
        <v>42717</v>
      </c>
      <c r="T247" s="64" t="s">
        <v>26</v>
      </c>
      <c r="U247" t="s">
        <v>154</v>
      </c>
      <c r="V247" t="s">
        <v>9</v>
      </c>
      <c r="W247" t="s">
        <v>9</v>
      </c>
      <c r="X247" t="s">
        <v>9</v>
      </c>
      <c r="Y247" t="s">
        <v>9</v>
      </c>
      <c r="Z247" t="s">
        <v>9</v>
      </c>
      <c r="AA247" s="43" t="s">
        <v>1051</v>
      </c>
    </row>
    <row r="248" spans="1:27" ht="75" x14ac:dyDescent="0.25">
      <c r="A248" t="s">
        <v>985</v>
      </c>
      <c r="B248" t="s">
        <v>1052</v>
      </c>
      <c r="C248" s="31" t="s">
        <v>827</v>
      </c>
      <c r="D248">
        <v>0</v>
      </c>
      <c r="E248">
        <v>0</v>
      </c>
      <c r="F248">
        <v>0</v>
      </c>
      <c r="G248">
        <v>0</v>
      </c>
      <c r="H248" s="39">
        <v>176</v>
      </c>
      <c r="I248" s="39">
        <v>176</v>
      </c>
      <c r="J248" s="39">
        <v>205.92</v>
      </c>
      <c r="K248" s="39">
        <v>205.92</v>
      </c>
      <c r="L248" s="54">
        <f>J248*198</f>
        <v>40772.159999999996</v>
      </c>
      <c r="M248" s="54">
        <f>K248*198</f>
        <v>40772.159999999996</v>
      </c>
      <c r="N248" s="76">
        <f t="shared" si="32"/>
        <v>0</v>
      </c>
      <c r="O248" s="7" t="s">
        <v>21</v>
      </c>
      <c r="P248" s="49">
        <v>1</v>
      </c>
      <c r="Q248" s="7" t="s">
        <v>461</v>
      </c>
      <c r="R248" s="7" t="s">
        <v>1053</v>
      </c>
      <c r="S248" s="64" t="s">
        <v>26</v>
      </c>
      <c r="T248" s="65">
        <v>42718</v>
      </c>
      <c r="U248" t="s">
        <v>154</v>
      </c>
      <c r="V248" t="s">
        <v>9</v>
      </c>
      <c r="W248" t="s">
        <v>9</v>
      </c>
      <c r="X248" t="s">
        <v>9</v>
      </c>
      <c r="Y248" t="s">
        <v>9</v>
      </c>
      <c r="Z248" t="s">
        <v>9</v>
      </c>
      <c r="AA248" s="43" t="s">
        <v>1054</v>
      </c>
    </row>
    <row r="249" spans="1:27" x14ac:dyDescent="0.25">
      <c r="A249" t="s">
        <v>1055</v>
      </c>
      <c r="B249" t="s">
        <v>1056</v>
      </c>
      <c r="C249" s="31" t="s">
        <v>327</v>
      </c>
      <c r="D249">
        <v>0</v>
      </c>
      <c r="E249">
        <v>0</v>
      </c>
      <c r="F249">
        <v>0</v>
      </c>
      <c r="G249">
        <v>0</v>
      </c>
      <c r="H249" s="39">
        <v>777.2</v>
      </c>
      <c r="I249" s="39">
        <v>777.2</v>
      </c>
      <c r="J249" s="39">
        <v>917.1</v>
      </c>
      <c r="K249" s="39">
        <v>917.1</v>
      </c>
      <c r="L249" s="54">
        <f t="shared" si="36"/>
        <v>127467.72900000001</v>
      </c>
      <c r="M249" s="54">
        <f t="shared" si="37"/>
        <v>127467.72900000001</v>
      </c>
      <c r="N249" s="76">
        <f t="shared" si="32"/>
        <v>0</v>
      </c>
      <c r="O249" s="7" t="s">
        <v>20</v>
      </c>
      <c r="P249" s="49">
        <v>1</v>
      </c>
      <c r="Q249" s="7" t="s">
        <v>9</v>
      </c>
      <c r="R249" s="7" t="s">
        <v>105</v>
      </c>
      <c r="S249" s="65">
        <v>42718</v>
      </c>
      <c r="T249" s="64" t="s">
        <v>26</v>
      </c>
      <c r="U249" t="s">
        <v>154</v>
      </c>
      <c r="V249" t="s">
        <v>9</v>
      </c>
      <c r="W249" t="s">
        <v>9</v>
      </c>
      <c r="X249" t="s">
        <v>9</v>
      </c>
      <c r="Y249" t="s">
        <v>9</v>
      </c>
      <c r="Z249" t="s">
        <v>9</v>
      </c>
      <c r="AA249" s="43" t="s">
        <v>1057</v>
      </c>
    </row>
    <row r="250" spans="1:27" x14ac:dyDescent="0.25">
      <c r="A250" t="s">
        <v>1058</v>
      </c>
      <c r="B250" t="s">
        <v>1059</v>
      </c>
      <c r="C250" s="31" t="s">
        <v>327</v>
      </c>
      <c r="D250">
        <v>0</v>
      </c>
      <c r="E250">
        <v>0</v>
      </c>
      <c r="F250">
        <v>0</v>
      </c>
      <c r="G250">
        <v>0</v>
      </c>
      <c r="H250" s="39">
        <v>126</v>
      </c>
      <c r="I250" s="39">
        <v>126</v>
      </c>
      <c r="J250" s="39">
        <v>148.68</v>
      </c>
      <c r="K250" s="39">
        <v>148.68</v>
      </c>
      <c r="L250" s="54">
        <f t="shared" si="36"/>
        <v>20665.033200000002</v>
      </c>
      <c r="M250" s="54">
        <f t="shared" si="37"/>
        <v>20665.033200000002</v>
      </c>
      <c r="N250" s="76">
        <f t="shared" si="32"/>
        <v>0</v>
      </c>
      <c r="O250" s="7" t="s">
        <v>20</v>
      </c>
      <c r="P250" s="49">
        <v>1</v>
      </c>
      <c r="Q250" s="7" t="s">
        <v>9</v>
      </c>
      <c r="R250" s="7" t="s">
        <v>105</v>
      </c>
      <c r="S250" s="65">
        <v>42719</v>
      </c>
      <c r="T250" s="64" t="s">
        <v>26</v>
      </c>
      <c r="U250" t="s">
        <v>154</v>
      </c>
      <c r="V250" t="s">
        <v>9</v>
      </c>
      <c r="W250" t="s">
        <v>9</v>
      </c>
      <c r="X250" t="s">
        <v>9</v>
      </c>
      <c r="Y250" t="s">
        <v>9</v>
      </c>
      <c r="Z250" t="s">
        <v>9</v>
      </c>
      <c r="AA250" s="43" t="s">
        <v>1060</v>
      </c>
    </row>
    <row r="251" spans="1:27" x14ac:dyDescent="0.25">
      <c r="A251" t="s">
        <v>760</v>
      </c>
      <c r="B251" t="s">
        <v>1061</v>
      </c>
      <c r="C251" s="31" t="s">
        <v>327</v>
      </c>
      <c r="D251">
        <v>0</v>
      </c>
      <c r="E251">
        <v>0</v>
      </c>
      <c r="F251">
        <v>0</v>
      </c>
      <c r="G251">
        <v>0</v>
      </c>
      <c r="H251" s="39">
        <v>88</v>
      </c>
      <c r="I251" s="39">
        <v>88</v>
      </c>
      <c r="J251" s="39">
        <v>103.84</v>
      </c>
      <c r="K251" s="39">
        <v>103.84</v>
      </c>
      <c r="L251" s="54">
        <f t="shared" si="36"/>
        <v>14432.721600000001</v>
      </c>
      <c r="M251" s="54">
        <f t="shared" si="37"/>
        <v>14432.721600000001</v>
      </c>
      <c r="N251" s="76">
        <f t="shared" si="32"/>
        <v>0</v>
      </c>
      <c r="O251" s="7" t="s">
        <v>20</v>
      </c>
      <c r="P251" s="49">
        <v>1</v>
      </c>
      <c r="Q251" s="7" t="s">
        <v>9</v>
      </c>
      <c r="R251" s="7" t="s">
        <v>105</v>
      </c>
      <c r="S251" s="65">
        <v>42719</v>
      </c>
      <c r="T251" s="64" t="s">
        <v>26</v>
      </c>
      <c r="U251" t="s">
        <v>154</v>
      </c>
      <c r="V251" t="s">
        <v>9</v>
      </c>
      <c r="W251" t="s">
        <v>9</v>
      </c>
      <c r="X251" t="s">
        <v>9</v>
      </c>
      <c r="Y251" t="s">
        <v>9</v>
      </c>
      <c r="Z251" t="s">
        <v>9</v>
      </c>
      <c r="AA251" s="43" t="s">
        <v>1062</v>
      </c>
    </row>
    <row r="252" spans="1:27" x14ac:dyDescent="0.25">
      <c r="A252" t="s">
        <v>350</v>
      </c>
      <c r="B252" t="s">
        <v>1063</v>
      </c>
      <c r="C252" s="31" t="s">
        <v>327</v>
      </c>
      <c r="D252">
        <v>0</v>
      </c>
      <c r="E252">
        <v>0</v>
      </c>
      <c r="F252">
        <v>0</v>
      </c>
      <c r="G252">
        <v>0</v>
      </c>
      <c r="H252" s="39">
        <v>10</v>
      </c>
      <c r="I252" s="39">
        <v>10</v>
      </c>
      <c r="J252" s="39">
        <v>11.8</v>
      </c>
      <c r="K252" s="39">
        <v>11.8</v>
      </c>
      <c r="L252" s="54">
        <f t="shared" si="36"/>
        <v>1640.0820000000001</v>
      </c>
      <c r="M252" s="54">
        <f t="shared" si="37"/>
        <v>1640.0820000000001</v>
      </c>
      <c r="N252" s="76">
        <f t="shared" si="32"/>
        <v>0</v>
      </c>
      <c r="O252" s="7" t="s">
        <v>20</v>
      </c>
      <c r="P252" s="49">
        <v>1</v>
      </c>
      <c r="Q252" s="7" t="s">
        <v>9</v>
      </c>
      <c r="R252" s="7" t="s">
        <v>105</v>
      </c>
      <c r="S252" s="65">
        <v>42720</v>
      </c>
      <c r="T252" s="64" t="s">
        <v>26</v>
      </c>
      <c r="U252" t="s">
        <v>154</v>
      </c>
      <c r="V252" t="s">
        <v>9</v>
      </c>
      <c r="W252" t="s">
        <v>9</v>
      </c>
      <c r="X252" t="s">
        <v>9</v>
      </c>
      <c r="Y252" t="s">
        <v>9</v>
      </c>
      <c r="Z252" t="s">
        <v>9</v>
      </c>
      <c r="AA252" s="43" t="s">
        <v>1064</v>
      </c>
    </row>
    <row r="253" spans="1:27" x14ac:dyDescent="0.25">
      <c r="A253" t="s">
        <v>985</v>
      </c>
      <c r="B253" t="s">
        <v>1065</v>
      </c>
      <c r="C253" s="31" t="s">
        <v>827</v>
      </c>
      <c r="D253">
        <v>0</v>
      </c>
      <c r="E253">
        <v>0</v>
      </c>
      <c r="F253">
        <v>0</v>
      </c>
      <c r="G253">
        <v>0</v>
      </c>
      <c r="H253" s="39">
        <v>176</v>
      </c>
      <c r="I253" s="39">
        <v>176</v>
      </c>
      <c r="J253" s="39">
        <v>205.92</v>
      </c>
      <c r="K253" s="39">
        <v>205.92</v>
      </c>
      <c r="L253" s="54">
        <f>J253*198</f>
        <v>40772.159999999996</v>
      </c>
      <c r="M253" s="54">
        <f>K253*198</f>
        <v>40772.159999999996</v>
      </c>
      <c r="N253" s="76">
        <f t="shared" si="32"/>
        <v>0</v>
      </c>
      <c r="O253" s="7" t="s">
        <v>20</v>
      </c>
      <c r="P253" s="49">
        <v>2</v>
      </c>
      <c r="Q253" s="7" t="s">
        <v>9</v>
      </c>
      <c r="R253" s="7" t="s">
        <v>105</v>
      </c>
      <c r="S253" s="65">
        <v>42723</v>
      </c>
      <c r="T253" s="64" t="s">
        <v>26</v>
      </c>
      <c r="U253" t="s">
        <v>154</v>
      </c>
      <c r="V253" t="s">
        <v>9</v>
      </c>
      <c r="W253" t="s">
        <v>9</v>
      </c>
      <c r="X253" t="s">
        <v>9</v>
      </c>
      <c r="Y253" t="s">
        <v>9</v>
      </c>
      <c r="Z253" t="s">
        <v>9</v>
      </c>
      <c r="AA253" s="43" t="s">
        <v>1066</v>
      </c>
    </row>
    <row r="254" spans="1:27" ht="90" x14ac:dyDescent="0.25">
      <c r="A254" t="s">
        <v>1067</v>
      </c>
      <c r="B254" t="s">
        <v>1068</v>
      </c>
      <c r="C254" s="31" t="s">
        <v>327</v>
      </c>
      <c r="D254">
        <v>5</v>
      </c>
      <c r="E254">
        <v>5</v>
      </c>
      <c r="F254">
        <v>0</v>
      </c>
      <c r="G254">
        <v>0</v>
      </c>
      <c r="H254" s="39">
        <v>0</v>
      </c>
      <c r="I254" s="39">
        <v>0</v>
      </c>
      <c r="J254" s="39">
        <v>115.07</v>
      </c>
      <c r="K254" s="39">
        <v>115.07</v>
      </c>
      <c r="L254" s="54">
        <f t="shared" si="36"/>
        <v>15993.579299999999</v>
      </c>
      <c r="M254" s="54">
        <f t="shared" si="37"/>
        <v>15993.579299999999</v>
      </c>
      <c r="N254" s="76">
        <f t="shared" si="32"/>
        <v>0</v>
      </c>
      <c r="O254" s="7" t="s">
        <v>20</v>
      </c>
      <c r="P254" s="49">
        <v>1</v>
      </c>
      <c r="Q254" s="7" t="s">
        <v>9</v>
      </c>
      <c r="R254" s="7" t="s">
        <v>105</v>
      </c>
      <c r="S254" s="65">
        <v>42723</v>
      </c>
      <c r="T254" s="64" t="s">
        <v>26</v>
      </c>
      <c r="U254" t="s">
        <v>1069</v>
      </c>
      <c r="V254" t="s">
        <v>270</v>
      </c>
      <c r="W254" t="s">
        <v>231</v>
      </c>
      <c r="X254">
        <v>5</v>
      </c>
      <c r="Y254" s="7" t="s">
        <v>538</v>
      </c>
      <c r="Z254" s="7" t="s">
        <v>1070</v>
      </c>
      <c r="AA254" s="43" t="s">
        <v>1071</v>
      </c>
    </row>
    <row r="255" spans="1:27" x14ac:dyDescent="0.25">
      <c r="A255" t="s">
        <v>1072</v>
      </c>
      <c r="B255" t="s">
        <v>1073</v>
      </c>
      <c r="C255" s="31" t="s">
        <v>327</v>
      </c>
      <c r="D255">
        <v>0</v>
      </c>
      <c r="E255">
        <v>0</v>
      </c>
      <c r="F255">
        <v>0</v>
      </c>
      <c r="G255">
        <v>0</v>
      </c>
      <c r="H255" s="39">
        <v>376.58</v>
      </c>
      <c r="I255" s="39">
        <v>372.58</v>
      </c>
      <c r="J255" s="39">
        <v>444.36</v>
      </c>
      <c r="K255" s="39">
        <v>439.64</v>
      </c>
      <c r="L255" s="54">
        <f t="shared" si="36"/>
        <v>61761.596400000009</v>
      </c>
      <c r="M255" s="54">
        <f t="shared" si="37"/>
        <v>61105.563600000001</v>
      </c>
      <c r="N255" s="76">
        <f t="shared" si="32"/>
        <v>656.03280000000814</v>
      </c>
      <c r="O255" s="7" t="s">
        <v>21</v>
      </c>
      <c r="P255" s="49">
        <v>1</v>
      </c>
      <c r="Q255" s="7" t="s">
        <v>372</v>
      </c>
      <c r="R255" s="7" t="s">
        <v>615</v>
      </c>
      <c r="S255" s="108" t="s">
        <v>26</v>
      </c>
      <c r="T255" s="109">
        <v>42724</v>
      </c>
      <c r="U255" t="s">
        <v>154</v>
      </c>
      <c r="V255" t="s">
        <v>9</v>
      </c>
      <c r="W255" t="s">
        <v>9</v>
      </c>
      <c r="X255" t="s">
        <v>9</v>
      </c>
      <c r="Y255" t="s">
        <v>9</v>
      </c>
      <c r="Z255" t="s">
        <v>9</v>
      </c>
      <c r="AA255" s="43" t="s">
        <v>1074</v>
      </c>
    </row>
    <row r="256" spans="1:27" x14ac:dyDescent="0.25">
      <c r="A256" t="s">
        <v>1075</v>
      </c>
      <c r="B256" t="s">
        <v>1076</v>
      </c>
      <c r="C256" s="31" t="s">
        <v>327</v>
      </c>
      <c r="D256">
        <v>0</v>
      </c>
      <c r="E256">
        <v>0</v>
      </c>
      <c r="F256">
        <v>0</v>
      </c>
      <c r="G256">
        <v>0</v>
      </c>
      <c r="H256" s="39">
        <v>372.58</v>
      </c>
      <c r="I256" s="39">
        <v>372.58</v>
      </c>
      <c r="J256" s="39">
        <v>439.64</v>
      </c>
      <c r="K256" s="39">
        <v>439.64</v>
      </c>
      <c r="L256" s="54">
        <f t="shared" si="36"/>
        <v>61105.563600000001</v>
      </c>
      <c r="M256" s="54">
        <f t="shared" si="37"/>
        <v>61105.563600000001</v>
      </c>
      <c r="N256" s="76">
        <f t="shared" si="32"/>
        <v>0</v>
      </c>
      <c r="O256" s="7" t="s">
        <v>20</v>
      </c>
      <c r="P256" s="49">
        <v>2</v>
      </c>
      <c r="Q256" s="7" t="s">
        <v>9</v>
      </c>
      <c r="R256" s="7" t="s">
        <v>105</v>
      </c>
      <c r="S256" s="73">
        <v>42726</v>
      </c>
      <c r="T256" s="64" t="s">
        <v>26</v>
      </c>
      <c r="U256" t="s">
        <v>154</v>
      </c>
      <c r="V256" t="s">
        <v>9</v>
      </c>
      <c r="W256" t="s">
        <v>9</v>
      </c>
      <c r="X256" t="s">
        <v>9</v>
      </c>
      <c r="Y256" t="s">
        <v>9</v>
      </c>
      <c r="Z256" t="s">
        <v>9</v>
      </c>
      <c r="AA256" s="43" t="s">
        <v>1074</v>
      </c>
    </row>
    <row r="257" spans="1:27" x14ac:dyDescent="0.25">
      <c r="A257" t="s">
        <v>1077</v>
      </c>
      <c r="B257" t="s">
        <v>1078</v>
      </c>
      <c r="C257" s="31" t="s">
        <v>327</v>
      </c>
      <c r="D257">
        <v>11</v>
      </c>
      <c r="E257">
        <v>6</v>
      </c>
      <c r="F257">
        <v>0</v>
      </c>
      <c r="G257">
        <v>0</v>
      </c>
      <c r="H257" s="39">
        <v>0</v>
      </c>
      <c r="I257" s="39">
        <v>117.03</v>
      </c>
      <c r="J257" s="39">
        <v>253.16</v>
      </c>
      <c r="K257" s="39">
        <v>138.1</v>
      </c>
      <c r="L257" s="54">
        <f t="shared" si="36"/>
        <v>35186.708400000003</v>
      </c>
      <c r="M257" s="54">
        <f t="shared" si="37"/>
        <v>19194.519</v>
      </c>
      <c r="N257" s="76">
        <f t="shared" si="32"/>
        <v>15992.189400000003</v>
      </c>
      <c r="O257" s="7" t="s">
        <v>21</v>
      </c>
    </row>
    <row r="258" spans="1:27" ht="30" x14ac:dyDescent="0.25">
      <c r="A258" t="s">
        <v>1075</v>
      </c>
      <c r="B258" t="s">
        <v>1079</v>
      </c>
      <c r="C258" s="31" t="s">
        <v>327</v>
      </c>
      <c r="D258">
        <v>0</v>
      </c>
      <c r="E258">
        <v>0</v>
      </c>
      <c r="F258">
        <v>0</v>
      </c>
      <c r="G258">
        <v>0</v>
      </c>
      <c r="H258" s="39">
        <v>144</v>
      </c>
      <c r="I258" s="39">
        <v>144</v>
      </c>
      <c r="J258" s="39">
        <v>169.92</v>
      </c>
      <c r="K258" s="39">
        <v>169.92</v>
      </c>
      <c r="L258" s="54">
        <f t="shared" si="36"/>
        <v>23617.180799999998</v>
      </c>
      <c r="M258" s="54">
        <f t="shared" si="37"/>
        <v>23617.180799999998</v>
      </c>
      <c r="N258" s="76">
        <f t="shared" si="32"/>
        <v>0</v>
      </c>
      <c r="O258" s="7" t="s">
        <v>21</v>
      </c>
      <c r="P258">
        <v>1</v>
      </c>
      <c r="Q258" s="7" t="s">
        <v>461</v>
      </c>
      <c r="R258" s="7" t="s">
        <v>1080</v>
      </c>
      <c r="S258" s="43" t="s">
        <v>26</v>
      </c>
      <c r="T258" s="73">
        <v>42726</v>
      </c>
      <c r="U258" t="s">
        <v>154</v>
      </c>
      <c r="V258" t="s">
        <v>9</v>
      </c>
      <c r="W258" t="s">
        <v>9</v>
      </c>
      <c r="X258" t="s">
        <v>9</v>
      </c>
      <c r="Y258" t="s">
        <v>9</v>
      </c>
      <c r="Z258" t="s">
        <v>9</v>
      </c>
      <c r="AA258" s="43" t="s">
        <v>1081</v>
      </c>
    </row>
    <row r="259" spans="1:27" ht="30" x14ac:dyDescent="0.25">
      <c r="A259" t="s">
        <v>1075</v>
      </c>
      <c r="B259" t="s">
        <v>1082</v>
      </c>
      <c r="C259" s="31" t="s">
        <v>327</v>
      </c>
      <c r="D259">
        <v>0</v>
      </c>
      <c r="E259">
        <v>0</v>
      </c>
      <c r="F259">
        <v>0</v>
      </c>
      <c r="G259">
        <v>0</v>
      </c>
      <c r="H259" s="39">
        <v>144</v>
      </c>
      <c r="I259" s="39">
        <v>144</v>
      </c>
      <c r="J259" s="39">
        <v>169.92</v>
      </c>
      <c r="K259" s="39">
        <v>169.92</v>
      </c>
      <c r="L259" s="54">
        <f t="shared" ref="L259" si="38">J259*138.99</f>
        <v>23617.180799999998</v>
      </c>
      <c r="M259" s="54">
        <f t="shared" ref="M259" si="39">K259*138.99</f>
        <v>23617.180799999998</v>
      </c>
      <c r="N259" s="76">
        <f t="shared" ref="N259" si="40">L259-M259</f>
        <v>0</v>
      </c>
      <c r="O259" s="7" t="s">
        <v>21</v>
      </c>
      <c r="P259">
        <v>1</v>
      </c>
      <c r="Q259" s="7" t="s">
        <v>461</v>
      </c>
      <c r="R259" s="7" t="s">
        <v>1080</v>
      </c>
      <c r="S259" s="43" t="s">
        <v>26</v>
      </c>
      <c r="T259" s="73">
        <v>42727</v>
      </c>
      <c r="U259" t="s">
        <v>154</v>
      </c>
      <c r="V259" t="s">
        <v>9</v>
      </c>
      <c r="W259" t="s">
        <v>9</v>
      </c>
      <c r="X259" t="s">
        <v>9</v>
      </c>
      <c r="Y259" t="s">
        <v>9</v>
      </c>
      <c r="Z259" t="s">
        <v>9</v>
      </c>
      <c r="AA259" s="43" t="s">
        <v>1081</v>
      </c>
    </row>
    <row r="260" spans="1:27" x14ac:dyDescent="0.25">
      <c r="A260" t="s">
        <v>215</v>
      </c>
      <c r="B260" t="s">
        <v>1083</v>
      </c>
      <c r="C260" s="31" t="s">
        <v>327</v>
      </c>
      <c r="D260">
        <v>0</v>
      </c>
      <c r="E260">
        <v>0</v>
      </c>
      <c r="F260">
        <v>0</v>
      </c>
      <c r="G260">
        <v>0</v>
      </c>
      <c r="H260" s="39">
        <v>112</v>
      </c>
      <c r="I260" s="39">
        <v>112</v>
      </c>
      <c r="J260" s="39">
        <v>132.16</v>
      </c>
      <c r="K260" s="39">
        <v>132.16</v>
      </c>
      <c r="L260" s="54">
        <f t="shared" si="36"/>
        <v>18368.918400000002</v>
      </c>
      <c r="M260" s="54">
        <f t="shared" si="37"/>
        <v>18368.918400000002</v>
      </c>
      <c r="N260" s="76">
        <f t="shared" si="32"/>
        <v>0</v>
      </c>
      <c r="O260" s="7" t="s">
        <v>20</v>
      </c>
      <c r="P260">
        <v>1</v>
      </c>
      <c r="Q260" s="7" t="s">
        <v>9</v>
      </c>
      <c r="R260" s="7" t="s">
        <v>105</v>
      </c>
      <c r="S260" s="73">
        <v>42727</v>
      </c>
      <c r="T260" s="43" t="s">
        <v>26</v>
      </c>
      <c r="U260" t="s">
        <v>154</v>
      </c>
      <c r="V260" t="s">
        <v>9</v>
      </c>
      <c r="W260" t="s">
        <v>9</v>
      </c>
      <c r="X260" t="s">
        <v>9</v>
      </c>
      <c r="Y260" t="s">
        <v>9</v>
      </c>
      <c r="Z260" t="s">
        <v>9</v>
      </c>
      <c r="AA260" s="43" t="s">
        <v>1081</v>
      </c>
    </row>
    <row r="261" spans="1:27" x14ac:dyDescent="0.25">
      <c r="A261" t="s">
        <v>539</v>
      </c>
      <c r="B261" t="s">
        <v>1084</v>
      </c>
      <c r="C261" s="31" t="s">
        <v>827</v>
      </c>
      <c r="D261">
        <v>0</v>
      </c>
      <c r="E261">
        <v>0</v>
      </c>
      <c r="F261">
        <v>0</v>
      </c>
      <c r="G261">
        <v>0</v>
      </c>
      <c r="H261" s="39">
        <v>13843</v>
      </c>
      <c r="I261" s="39">
        <v>13843</v>
      </c>
      <c r="J261" s="39">
        <v>13843</v>
      </c>
      <c r="K261" s="39">
        <v>13843</v>
      </c>
      <c r="L261" s="54">
        <f>J261*198</f>
        <v>2740914</v>
      </c>
      <c r="M261" s="54">
        <f>K261*198</f>
        <v>2740914</v>
      </c>
      <c r="N261" s="76">
        <f t="shared" si="32"/>
        <v>0</v>
      </c>
      <c r="O261" s="7" t="s">
        <v>20</v>
      </c>
      <c r="P261">
        <v>1</v>
      </c>
      <c r="Q261" s="7" t="s">
        <v>9</v>
      </c>
      <c r="R261" s="7" t="s">
        <v>105</v>
      </c>
      <c r="S261" s="73">
        <v>42730</v>
      </c>
      <c r="T261" s="43" t="s">
        <v>26</v>
      </c>
      <c r="U261" t="s">
        <v>154</v>
      </c>
      <c r="V261" t="s">
        <v>9</v>
      </c>
      <c r="W261" t="s">
        <v>9</v>
      </c>
      <c r="X261" t="s">
        <v>9</v>
      </c>
      <c r="Y261" t="s">
        <v>9</v>
      </c>
      <c r="Z261" t="s">
        <v>9</v>
      </c>
      <c r="AA261" s="43" t="s">
        <v>1085</v>
      </c>
    </row>
    <row r="262" spans="1:27" x14ac:dyDescent="0.25">
      <c r="A262" t="s">
        <v>949</v>
      </c>
      <c r="B262" t="s">
        <v>1086</v>
      </c>
      <c r="C262" s="31" t="s">
        <v>327</v>
      </c>
      <c r="D262">
        <v>0</v>
      </c>
      <c r="E262">
        <v>0</v>
      </c>
      <c r="F262">
        <v>0</v>
      </c>
      <c r="G262">
        <v>0</v>
      </c>
      <c r="H262" s="39">
        <v>72</v>
      </c>
      <c r="I262" s="39">
        <v>72</v>
      </c>
      <c r="J262" s="39">
        <v>84.96</v>
      </c>
      <c r="K262" s="39">
        <v>84.96</v>
      </c>
      <c r="L262" s="54">
        <f t="shared" si="36"/>
        <v>11808.590399999999</v>
      </c>
      <c r="M262" s="54">
        <f t="shared" si="37"/>
        <v>11808.590399999999</v>
      </c>
      <c r="N262" s="76">
        <f t="shared" si="32"/>
        <v>0</v>
      </c>
      <c r="O262" s="7" t="s">
        <v>20</v>
      </c>
      <c r="P262">
        <v>1</v>
      </c>
      <c r="Q262" s="7" t="s">
        <v>9</v>
      </c>
      <c r="R262" s="7" t="s">
        <v>105</v>
      </c>
      <c r="S262" s="73">
        <v>42730</v>
      </c>
      <c r="T262" s="43" t="s">
        <v>26</v>
      </c>
      <c r="U262" t="s">
        <v>154</v>
      </c>
      <c r="V262" t="s">
        <v>9</v>
      </c>
      <c r="W262" t="s">
        <v>9</v>
      </c>
      <c r="X262" t="s">
        <v>9</v>
      </c>
      <c r="Y262" t="s">
        <v>9</v>
      </c>
      <c r="Z262" t="s">
        <v>9</v>
      </c>
      <c r="AA262" s="43" t="s">
        <v>1062</v>
      </c>
    </row>
    <row r="263" spans="1:27" x14ac:dyDescent="0.25">
      <c r="A263" t="s">
        <v>1072</v>
      </c>
      <c r="B263" t="s">
        <v>1087</v>
      </c>
      <c r="C263" s="31" t="s">
        <v>327</v>
      </c>
      <c r="D263">
        <v>0</v>
      </c>
      <c r="E263">
        <v>0</v>
      </c>
      <c r="F263">
        <v>0</v>
      </c>
      <c r="G263">
        <v>0</v>
      </c>
      <c r="H263" s="39">
        <v>144</v>
      </c>
      <c r="I263" s="39">
        <v>144</v>
      </c>
      <c r="J263" s="39">
        <v>169.92</v>
      </c>
      <c r="K263" s="39">
        <v>169.92</v>
      </c>
      <c r="L263" s="54">
        <f t="shared" si="36"/>
        <v>23617.180799999998</v>
      </c>
      <c r="M263" s="54">
        <f t="shared" si="37"/>
        <v>23617.180799999998</v>
      </c>
      <c r="N263" s="76">
        <f t="shared" si="32"/>
        <v>0</v>
      </c>
      <c r="O263" s="7" t="s">
        <v>20</v>
      </c>
      <c r="P263">
        <v>2</v>
      </c>
      <c r="Q263" s="7" t="s">
        <v>9</v>
      </c>
      <c r="R263" s="7" t="s">
        <v>105</v>
      </c>
      <c r="S263" s="73">
        <v>42730</v>
      </c>
      <c r="T263" s="43" t="s">
        <v>26</v>
      </c>
      <c r="U263" t="s">
        <v>154</v>
      </c>
      <c r="V263" t="s">
        <v>9</v>
      </c>
      <c r="W263" t="s">
        <v>9</v>
      </c>
      <c r="X263" t="s">
        <v>9</v>
      </c>
      <c r="Y263" t="s">
        <v>9</v>
      </c>
      <c r="Z263" t="s">
        <v>9</v>
      </c>
      <c r="AA263" s="43" t="s">
        <v>1081</v>
      </c>
    </row>
    <row r="264" spans="1:27" x14ac:dyDescent="0.25">
      <c r="A264" t="s">
        <v>1088</v>
      </c>
      <c r="B264" t="s">
        <v>1089</v>
      </c>
      <c r="C264" s="31" t="s">
        <v>333</v>
      </c>
      <c r="D264" s="79" t="s">
        <v>26</v>
      </c>
      <c r="E264" s="59" t="s">
        <v>26</v>
      </c>
      <c r="F264" s="59" t="s">
        <v>26</v>
      </c>
      <c r="G264" s="59" t="s">
        <v>26</v>
      </c>
      <c r="H264" s="80" t="s">
        <v>26</v>
      </c>
      <c r="I264" s="80" t="s">
        <v>26</v>
      </c>
      <c r="J264" s="80" t="s">
        <v>26</v>
      </c>
      <c r="K264" s="80" t="s">
        <v>26</v>
      </c>
      <c r="L264" s="3" t="s">
        <v>26</v>
      </c>
      <c r="M264" s="3" t="s">
        <v>26</v>
      </c>
      <c r="N264" s="3" t="s">
        <v>26</v>
      </c>
      <c r="O264" s="61" t="s">
        <v>20</v>
      </c>
      <c r="P264" s="58">
        <v>1</v>
      </c>
      <c r="Q264" s="58" t="s">
        <v>9</v>
      </c>
      <c r="R264" s="61" t="s">
        <v>485</v>
      </c>
      <c r="S264" s="62">
        <v>42730</v>
      </c>
      <c r="T264" s="62" t="s">
        <v>26</v>
      </c>
      <c r="U264" s="2" t="s">
        <v>158</v>
      </c>
      <c r="V264" s="2" t="s">
        <v>9</v>
      </c>
      <c r="W264" s="2" t="s">
        <v>9</v>
      </c>
      <c r="X264" s="2" t="s">
        <v>9</v>
      </c>
      <c r="Y264" s="2" t="s">
        <v>9</v>
      </c>
      <c r="Z264" s="2" t="s">
        <v>9</v>
      </c>
      <c r="AA264" s="42" t="s">
        <v>1090</v>
      </c>
    </row>
    <row r="265" spans="1:27" x14ac:dyDescent="0.25">
      <c r="A265" t="s">
        <v>1088</v>
      </c>
      <c r="B265" t="s">
        <v>1091</v>
      </c>
      <c r="C265" s="31" t="s">
        <v>327</v>
      </c>
      <c r="D265">
        <v>0</v>
      </c>
      <c r="E265">
        <v>0</v>
      </c>
      <c r="F265">
        <v>0</v>
      </c>
      <c r="G265">
        <v>0</v>
      </c>
      <c r="H265" s="39">
        <v>2513.6799999999998</v>
      </c>
      <c r="I265" s="39">
        <v>2513.6799999999998</v>
      </c>
      <c r="J265" s="39">
        <v>2966.14</v>
      </c>
      <c r="K265" s="39">
        <v>2966.14</v>
      </c>
      <c r="L265" s="54">
        <f t="shared" si="36"/>
        <v>412263.79860000004</v>
      </c>
      <c r="M265" s="54">
        <f t="shared" si="37"/>
        <v>412263.79860000004</v>
      </c>
      <c r="N265" s="76">
        <f t="shared" ref="N265:N272" si="41">L265-M265</f>
        <v>0</v>
      </c>
      <c r="O265" s="7" t="s">
        <v>20</v>
      </c>
      <c r="P265" s="49">
        <v>1</v>
      </c>
      <c r="Q265" s="7" t="s">
        <v>9</v>
      </c>
      <c r="R265" s="7" t="s">
        <v>105</v>
      </c>
      <c r="S265" s="73">
        <v>42730</v>
      </c>
      <c r="T265" s="43" t="s">
        <v>26</v>
      </c>
      <c r="U265" t="s">
        <v>154</v>
      </c>
      <c r="V265" t="s">
        <v>9</v>
      </c>
      <c r="W265" t="s">
        <v>9</v>
      </c>
      <c r="X265" t="s">
        <v>9</v>
      </c>
      <c r="Y265" t="s">
        <v>9</v>
      </c>
      <c r="Z265" t="s">
        <v>9</v>
      </c>
      <c r="AA265" s="43" t="s">
        <v>1092</v>
      </c>
    </row>
    <row r="266" spans="1:27" x14ac:dyDescent="0.25">
      <c r="A266" t="s">
        <v>1088</v>
      </c>
      <c r="B266" t="s">
        <v>1093</v>
      </c>
      <c r="C266" s="31" t="s">
        <v>827</v>
      </c>
      <c r="D266">
        <v>0</v>
      </c>
      <c r="E266">
        <v>0</v>
      </c>
      <c r="F266">
        <v>0</v>
      </c>
      <c r="G266">
        <v>0</v>
      </c>
      <c r="H266" s="39">
        <v>618</v>
      </c>
      <c r="I266" s="39">
        <v>618</v>
      </c>
      <c r="J266" s="39">
        <v>723.06</v>
      </c>
      <c r="K266" s="39">
        <v>723.06</v>
      </c>
      <c r="L266" s="54">
        <f>J266*198</f>
        <v>143165.87999999998</v>
      </c>
      <c r="M266" s="54">
        <f>K266*198</f>
        <v>143165.87999999998</v>
      </c>
      <c r="N266" s="76">
        <f t="shared" si="41"/>
        <v>0</v>
      </c>
      <c r="O266" s="7" t="s">
        <v>20</v>
      </c>
      <c r="P266" s="49">
        <v>1</v>
      </c>
      <c r="Q266" s="7" t="s">
        <v>9</v>
      </c>
      <c r="R266" s="7" t="s">
        <v>105</v>
      </c>
      <c r="S266" s="73">
        <v>42730</v>
      </c>
      <c r="T266" s="43" t="s">
        <v>26</v>
      </c>
      <c r="U266" t="s">
        <v>154</v>
      </c>
      <c r="V266" t="s">
        <v>9</v>
      </c>
      <c r="W266" t="s">
        <v>9</v>
      </c>
      <c r="X266" t="s">
        <v>9</v>
      </c>
      <c r="Y266" t="s">
        <v>9</v>
      </c>
      <c r="Z266" t="s">
        <v>9</v>
      </c>
      <c r="AA266" s="43" t="s">
        <v>1092</v>
      </c>
    </row>
    <row r="267" spans="1:27" ht="30" x14ac:dyDescent="0.25">
      <c r="A267" t="s">
        <v>892</v>
      </c>
      <c r="B267" t="s">
        <v>1094</v>
      </c>
      <c r="C267" s="31" t="s">
        <v>327</v>
      </c>
      <c r="D267">
        <v>0</v>
      </c>
      <c r="E267">
        <v>0</v>
      </c>
      <c r="F267">
        <v>0</v>
      </c>
      <c r="G267">
        <v>0</v>
      </c>
      <c r="H267" s="39">
        <v>9.4</v>
      </c>
      <c r="I267" s="39">
        <v>9.4</v>
      </c>
      <c r="J267" s="39">
        <v>11.09</v>
      </c>
      <c r="K267" s="39">
        <v>11.09</v>
      </c>
      <c r="L267" s="54">
        <f t="shared" si="36"/>
        <v>1541.3991000000001</v>
      </c>
      <c r="M267" s="54">
        <f t="shared" si="37"/>
        <v>1541.3991000000001</v>
      </c>
      <c r="N267" s="76">
        <f t="shared" si="41"/>
        <v>0</v>
      </c>
      <c r="O267" s="7" t="s">
        <v>21</v>
      </c>
      <c r="P267" s="49">
        <v>1</v>
      </c>
      <c r="Q267" s="7" t="s">
        <v>461</v>
      </c>
      <c r="R267" s="7" t="s">
        <v>1095</v>
      </c>
      <c r="S267" s="43" t="s">
        <v>26</v>
      </c>
      <c r="T267" s="73">
        <v>42731</v>
      </c>
      <c r="U267" t="s">
        <v>154</v>
      </c>
      <c r="V267" t="s">
        <v>9</v>
      </c>
      <c r="W267" t="s">
        <v>9</v>
      </c>
      <c r="X267" t="s">
        <v>9</v>
      </c>
      <c r="Y267" t="s">
        <v>9</v>
      </c>
      <c r="Z267" t="s">
        <v>9</v>
      </c>
      <c r="AA267" s="43" t="s">
        <v>1096</v>
      </c>
    </row>
    <row r="268" spans="1:27" x14ac:dyDescent="0.25">
      <c r="A268" t="s">
        <v>1097</v>
      </c>
      <c r="B268" t="s">
        <v>1098</v>
      </c>
      <c r="C268" s="31" t="s">
        <v>327</v>
      </c>
      <c r="D268">
        <v>0</v>
      </c>
      <c r="E268">
        <v>0</v>
      </c>
      <c r="F268">
        <v>0</v>
      </c>
      <c r="G268">
        <v>0</v>
      </c>
      <c r="H268" s="39">
        <v>75.5</v>
      </c>
      <c r="I268" s="39">
        <v>75.5</v>
      </c>
      <c r="J268" s="39">
        <v>89.09</v>
      </c>
      <c r="K268" s="39">
        <v>89.09</v>
      </c>
      <c r="L268" s="54">
        <f t="shared" si="36"/>
        <v>12382.619100000002</v>
      </c>
      <c r="M268" s="54">
        <f t="shared" si="37"/>
        <v>12382.619100000002</v>
      </c>
      <c r="N268" s="76">
        <f t="shared" si="41"/>
        <v>0</v>
      </c>
      <c r="O268" s="7" t="s">
        <v>20</v>
      </c>
      <c r="P268" s="49">
        <v>1</v>
      </c>
      <c r="Q268" s="7" t="s">
        <v>9</v>
      </c>
      <c r="R268" s="7" t="s">
        <v>105</v>
      </c>
      <c r="S268" s="73">
        <v>42734</v>
      </c>
      <c r="T268" s="43" t="s">
        <v>26</v>
      </c>
      <c r="U268" t="s">
        <v>154</v>
      </c>
      <c r="V268" t="s">
        <v>9</v>
      </c>
      <c r="W268" t="s">
        <v>9</v>
      </c>
      <c r="X268" t="s">
        <v>9</v>
      </c>
      <c r="Y268" t="s">
        <v>9</v>
      </c>
      <c r="Z268" t="s">
        <v>9</v>
      </c>
      <c r="AA268" s="43" t="s">
        <v>1096</v>
      </c>
    </row>
    <row r="269" spans="1:27" x14ac:dyDescent="0.25">
      <c r="A269" t="s">
        <v>892</v>
      </c>
      <c r="B269" t="s">
        <v>1099</v>
      </c>
      <c r="C269" s="31" t="s">
        <v>327</v>
      </c>
      <c r="D269">
        <v>0</v>
      </c>
      <c r="E269">
        <v>0</v>
      </c>
      <c r="F269">
        <v>0</v>
      </c>
      <c r="G269">
        <v>0</v>
      </c>
      <c r="H269" s="39">
        <v>9.4</v>
      </c>
      <c r="I269" s="39">
        <v>9.4</v>
      </c>
      <c r="J269" s="39">
        <v>11.09</v>
      </c>
      <c r="K269" s="39">
        <v>11.09</v>
      </c>
      <c r="L269" s="54">
        <f t="shared" si="36"/>
        <v>1541.3991000000001</v>
      </c>
      <c r="M269" s="54">
        <f t="shared" si="37"/>
        <v>1541.3991000000001</v>
      </c>
      <c r="N269" s="76">
        <f t="shared" si="41"/>
        <v>0</v>
      </c>
      <c r="O269" s="7" t="s">
        <v>20</v>
      </c>
      <c r="P269">
        <v>2</v>
      </c>
      <c r="Q269" s="7" t="s">
        <v>9</v>
      </c>
      <c r="R269" s="7" t="s">
        <v>105</v>
      </c>
      <c r="S269" s="73">
        <v>42734</v>
      </c>
      <c r="T269" s="43" t="s">
        <v>26</v>
      </c>
      <c r="U269" t="s">
        <v>154</v>
      </c>
      <c r="V269" t="s">
        <v>9</v>
      </c>
      <c r="W269" t="s">
        <v>9</v>
      </c>
      <c r="X269" t="s">
        <v>9</v>
      </c>
      <c r="Y269" t="s">
        <v>9</v>
      </c>
      <c r="Z269" t="s">
        <v>9</v>
      </c>
      <c r="AA269" s="43" t="s">
        <v>1096</v>
      </c>
    </row>
    <row r="270" spans="1:27" ht="255" x14ac:dyDescent="0.25">
      <c r="A270" t="s">
        <v>1097</v>
      </c>
      <c r="B270" t="s">
        <v>1100</v>
      </c>
      <c r="C270" s="31" t="s">
        <v>327</v>
      </c>
      <c r="D270">
        <v>5</v>
      </c>
      <c r="E270">
        <v>5</v>
      </c>
      <c r="F270">
        <v>0</v>
      </c>
      <c r="G270">
        <v>0</v>
      </c>
      <c r="H270" s="39">
        <v>0</v>
      </c>
      <c r="I270" s="39">
        <v>0</v>
      </c>
      <c r="J270" s="39">
        <v>138.07</v>
      </c>
      <c r="K270" s="39">
        <v>138.07</v>
      </c>
      <c r="L270" s="54">
        <f t="shared" si="36"/>
        <v>19190.349300000002</v>
      </c>
      <c r="M270" s="54">
        <f t="shared" si="37"/>
        <v>19190.349300000002</v>
      </c>
      <c r="N270" s="76">
        <f t="shared" si="41"/>
        <v>0</v>
      </c>
      <c r="O270" s="7" t="s">
        <v>20</v>
      </c>
      <c r="P270">
        <v>1</v>
      </c>
      <c r="Q270" s="7" t="s">
        <v>9</v>
      </c>
      <c r="R270" s="7" t="s">
        <v>105</v>
      </c>
      <c r="S270" s="73">
        <v>42734</v>
      </c>
      <c r="T270" s="43" t="s">
        <v>26</v>
      </c>
      <c r="U270" s="7" t="s">
        <v>1101</v>
      </c>
      <c r="V270" t="s">
        <v>270</v>
      </c>
      <c r="W270" t="s">
        <v>231</v>
      </c>
      <c r="X270">
        <v>5</v>
      </c>
      <c r="Y270" s="7" t="s">
        <v>1102</v>
      </c>
      <c r="Z270" s="7" t="s">
        <v>1103</v>
      </c>
      <c r="AA270" s="43" t="s">
        <v>1104</v>
      </c>
    </row>
    <row r="271" spans="1:27" x14ac:dyDescent="0.25">
      <c r="L271" s="54">
        <f t="shared" si="36"/>
        <v>0</v>
      </c>
      <c r="M271" s="54">
        <f t="shared" si="37"/>
        <v>0</v>
      </c>
      <c r="N271" s="76">
        <f t="shared" si="41"/>
        <v>0</v>
      </c>
    </row>
    <row r="272" spans="1:27" x14ac:dyDescent="0.25">
      <c r="L272" s="54">
        <f t="shared" si="36"/>
        <v>0</v>
      </c>
      <c r="M272" s="54">
        <f t="shared" si="37"/>
        <v>0</v>
      </c>
      <c r="N272" s="76">
        <f t="shared" si="41"/>
        <v>0</v>
      </c>
    </row>
    <row r="307" spans="4:4" x14ac:dyDescent="0.25">
      <c r="D307">
        <v>0</v>
      </c>
    </row>
  </sheetData>
  <autoFilter ref="A1:AA272">
    <sortState ref="A2:AA234">
      <sortCondition ref="AA1:AA202"/>
    </sortState>
  </autoFilter>
  <pageMargins left="0.511811024" right="0.511811024" top="0.78740157499999996" bottom="0.78740157499999996" header="0.31496062000000002" footer="0.31496062000000002"/>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2"/>
  <dimension ref="A1:AB250"/>
  <sheetViews>
    <sheetView topLeftCell="Q1" zoomScale="90" zoomScaleNormal="90" workbookViewId="0">
      <pane ySplit="1" topLeftCell="A201" activePane="bottomLeft" state="frozen"/>
      <selection pane="bottomLeft" activeCell="Q207" sqref="Q207"/>
    </sheetView>
  </sheetViews>
  <sheetFormatPr defaultColWidth="15" defaultRowHeight="15" x14ac:dyDescent="0.25"/>
  <cols>
    <col min="1" max="1" width="11.42578125" bestFit="1" customWidth="1"/>
    <col min="2" max="2" width="14.85546875" bestFit="1" customWidth="1"/>
    <col min="3" max="3" width="16.140625" bestFit="1" customWidth="1"/>
    <col min="4" max="4" width="17.5703125" bestFit="1" customWidth="1"/>
    <col min="5" max="5" width="18.5703125" bestFit="1" customWidth="1"/>
    <col min="6" max="6" width="17" bestFit="1" customWidth="1"/>
    <col min="7" max="7" width="20.140625" bestFit="1" customWidth="1"/>
    <col min="8" max="8" width="18.42578125" bestFit="1" customWidth="1"/>
    <col min="9" max="9" width="20.5703125" style="39" bestFit="1" customWidth="1"/>
    <col min="10" max="10" width="18.85546875" style="39" bestFit="1" customWidth="1"/>
    <col min="11" max="11" width="25.7109375" style="39" bestFit="1" customWidth="1"/>
    <col min="12" max="12" width="27.28515625" style="39" bestFit="1" customWidth="1"/>
    <col min="13" max="13" width="25.7109375" bestFit="1" customWidth="1"/>
    <col min="14" max="14" width="24.85546875" bestFit="1" customWidth="1"/>
    <col min="15" max="15" width="22.42578125" bestFit="1" customWidth="1"/>
    <col min="16" max="16" width="18.140625" style="7" bestFit="1" customWidth="1"/>
    <col min="17" max="17" width="16.85546875" bestFit="1" customWidth="1"/>
    <col min="18" max="18" width="25.28515625" bestFit="1" customWidth="1"/>
    <col min="19" max="19" width="78" style="7" customWidth="1"/>
    <col min="20" max="20" width="20.140625" bestFit="1" customWidth="1"/>
    <col min="21" max="21" width="20.42578125" bestFit="1" customWidth="1"/>
    <col min="22" max="22" width="44.28515625" bestFit="1" customWidth="1"/>
    <col min="23" max="23" width="15.7109375" bestFit="1" customWidth="1"/>
    <col min="24" max="24" width="14.42578125" bestFit="1" customWidth="1"/>
    <col min="25" max="25" width="13" bestFit="1" customWidth="1"/>
    <col min="26" max="26" width="21.7109375" bestFit="1" customWidth="1"/>
    <col min="27" max="27" width="51.7109375" bestFit="1" customWidth="1"/>
    <col min="28" max="28" width="84.7109375" bestFit="1" customWidth="1"/>
  </cols>
  <sheetData>
    <row r="1" spans="1:28" ht="30" x14ac:dyDescent="0.25">
      <c r="A1" s="1" t="s">
        <v>0</v>
      </c>
      <c r="B1" s="1" t="s">
        <v>1</v>
      </c>
      <c r="C1" s="1" t="s">
        <v>17</v>
      </c>
      <c r="D1" s="1" t="s">
        <v>325</v>
      </c>
      <c r="E1" s="1" t="s">
        <v>2</v>
      </c>
      <c r="F1" s="1" t="s">
        <v>3</v>
      </c>
      <c r="G1" s="1" t="s">
        <v>4</v>
      </c>
      <c r="H1" s="1" t="s">
        <v>5</v>
      </c>
      <c r="I1" s="36" t="s">
        <v>35</v>
      </c>
      <c r="J1" s="36" t="s">
        <v>36</v>
      </c>
      <c r="K1" s="36" t="s">
        <v>13</v>
      </c>
      <c r="L1" s="36" t="s">
        <v>14</v>
      </c>
      <c r="M1" s="1" t="s">
        <v>11</v>
      </c>
      <c r="N1" s="1" t="s">
        <v>12</v>
      </c>
      <c r="O1" s="1" t="s">
        <v>15</v>
      </c>
      <c r="P1" s="1" t="s">
        <v>19</v>
      </c>
      <c r="Q1" s="1" t="s">
        <v>22</v>
      </c>
      <c r="R1" s="1" t="s">
        <v>6</v>
      </c>
      <c r="S1" s="1" t="s">
        <v>7</v>
      </c>
      <c r="T1" s="1" t="s">
        <v>16</v>
      </c>
      <c r="U1" s="1" t="s">
        <v>25</v>
      </c>
      <c r="V1" s="27" t="s">
        <v>136</v>
      </c>
      <c r="W1" s="27" t="s">
        <v>228</v>
      </c>
      <c r="X1" s="27" t="s">
        <v>230</v>
      </c>
      <c r="Y1" s="27" t="s">
        <v>137</v>
      </c>
      <c r="Z1" s="27" t="s">
        <v>138</v>
      </c>
      <c r="AA1" s="27" t="s">
        <v>139</v>
      </c>
      <c r="AB1" s="27" t="s">
        <v>177</v>
      </c>
    </row>
    <row r="2" spans="1:28" x14ac:dyDescent="0.25">
      <c r="A2" s="3">
        <v>85786</v>
      </c>
      <c r="B2" s="3" t="s">
        <v>8</v>
      </c>
      <c r="C2" s="3" t="s">
        <v>18</v>
      </c>
      <c r="D2" s="3"/>
      <c r="E2" s="3">
        <v>25</v>
      </c>
      <c r="F2" s="3">
        <v>25</v>
      </c>
      <c r="G2" s="3">
        <v>5</v>
      </c>
      <c r="H2" s="3">
        <v>5</v>
      </c>
      <c r="I2" s="21">
        <v>560.09</v>
      </c>
      <c r="J2" s="21">
        <v>560.09</v>
      </c>
      <c r="K2" s="21">
        <v>887.49</v>
      </c>
      <c r="L2" s="21">
        <v>887.49</v>
      </c>
      <c r="M2" s="12">
        <f>K2*131.48</f>
        <v>116687.18519999999</v>
      </c>
      <c r="N2" s="12">
        <f>L2*131.48</f>
        <v>116687.18519999999</v>
      </c>
      <c r="O2" s="12">
        <f>M2-N2</f>
        <v>0</v>
      </c>
      <c r="P2" s="10" t="s">
        <v>20</v>
      </c>
      <c r="Q2" s="4">
        <v>1</v>
      </c>
      <c r="R2" s="2" t="s">
        <v>9</v>
      </c>
      <c r="S2" s="5" t="s">
        <v>10</v>
      </c>
      <c r="T2" s="6">
        <v>42060</v>
      </c>
      <c r="U2" t="s">
        <v>26</v>
      </c>
      <c r="V2" s="2"/>
      <c r="W2" s="2"/>
      <c r="X2" s="2"/>
      <c r="Y2" s="2"/>
      <c r="Z2" s="2"/>
      <c r="AA2" s="2"/>
    </row>
    <row r="3" spans="1:28" ht="30" x14ac:dyDescent="0.25">
      <c r="A3" s="3">
        <v>83324</v>
      </c>
      <c r="B3" s="3" t="s">
        <v>9</v>
      </c>
      <c r="C3" s="3" t="s">
        <v>82</v>
      </c>
      <c r="D3" s="3"/>
      <c r="E3" s="3">
        <v>0</v>
      </c>
      <c r="F3" s="3">
        <v>0</v>
      </c>
      <c r="G3" s="3">
        <v>0</v>
      </c>
      <c r="H3" s="3">
        <v>0</v>
      </c>
      <c r="I3" s="21">
        <v>160</v>
      </c>
      <c r="J3" s="21">
        <v>160</v>
      </c>
      <c r="K3" s="21">
        <v>188.8</v>
      </c>
      <c r="L3" s="21">
        <v>188.8</v>
      </c>
      <c r="M3" s="12">
        <f t="shared" ref="M3:M14" si="0">K3*131.48</f>
        <v>24823.423999999999</v>
      </c>
      <c r="N3" s="12">
        <f t="shared" ref="N3:N14" si="1">L3*131.48</f>
        <v>24823.423999999999</v>
      </c>
      <c r="O3" s="12">
        <f t="shared" ref="O3:O14" si="2">M3-N3</f>
        <v>0</v>
      </c>
      <c r="P3" s="10" t="s">
        <v>21</v>
      </c>
      <c r="Q3" s="4">
        <v>1</v>
      </c>
      <c r="R3" s="2" t="s">
        <v>23</v>
      </c>
      <c r="S3" s="5" t="s">
        <v>24</v>
      </c>
      <c r="T3" s="3" t="s">
        <v>26</v>
      </c>
      <c r="U3" s="23">
        <v>42060</v>
      </c>
      <c r="V3" s="2"/>
      <c r="W3" s="2"/>
      <c r="X3" s="2"/>
      <c r="Y3" s="2"/>
      <c r="Z3" s="2"/>
      <c r="AA3" s="2"/>
    </row>
    <row r="4" spans="1:28" x14ac:dyDescent="0.25">
      <c r="A4" s="3">
        <v>83324</v>
      </c>
      <c r="B4" s="3" t="s">
        <v>9</v>
      </c>
      <c r="C4" s="3" t="s">
        <v>82</v>
      </c>
      <c r="D4" s="3"/>
      <c r="E4" s="3">
        <v>0</v>
      </c>
      <c r="F4" s="3">
        <v>0</v>
      </c>
      <c r="G4" s="3">
        <v>0</v>
      </c>
      <c r="H4" s="3">
        <v>0</v>
      </c>
      <c r="I4" s="21">
        <v>160</v>
      </c>
      <c r="J4" s="21">
        <v>160</v>
      </c>
      <c r="K4" s="21">
        <v>188.8</v>
      </c>
      <c r="L4" s="21">
        <v>188.8</v>
      </c>
      <c r="M4" s="12">
        <f t="shared" si="0"/>
        <v>24823.423999999999</v>
      </c>
      <c r="N4" s="12">
        <f t="shared" si="1"/>
        <v>24823.423999999999</v>
      </c>
      <c r="O4" s="12">
        <f t="shared" si="2"/>
        <v>0</v>
      </c>
      <c r="P4" s="10" t="s">
        <v>20</v>
      </c>
      <c r="Q4" s="4">
        <v>2</v>
      </c>
      <c r="R4" s="2" t="s">
        <v>9</v>
      </c>
      <c r="S4" s="5" t="s">
        <v>10</v>
      </c>
      <c r="T4" s="6">
        <v>42061</v>
      </c>
      <c r="U4" s="24" t="s">
        <v>26</v>
      </c>
      <c r="V4" s="2"/>
      <c r="W4" s="2"/>
      <c r="X4" s="2"/>
      <c r="Y4" s="2"/>
      <c r="Z4" s="2"/>
      <c r="AA4" s="2"/>
    </row>
    <row r="5" spans="1:28" ht="30" x14ac:dyDescent="0.25">
      <c r="A5" s="3">
        <v>86714</v>
      </c>
      <c r="B5" s="3" t="s">
        <v>27</v>
      </c>
      <c r="C5" s="3" t="s">
        <v>28</v>
      </c>
      <c r="D5" s="3"/>
      <c r="E5" s="3">
        <v>0</v>
      </c>
      <c r="F5" s="3">
        <v>0</v>
      </c>
      <c r="G5" s="3">
        <v>0</v>
      </c>
      <c r="H5" s="3">
        <v>2.5</v>
      </c>
      <c r="I5" s="21">
        <v>643</v>
      </c>
      <c r="J5" s="21">
        <v>0</v>
      </c>
      <c r="K5" s="21">
        <v>758.74</v>
      </c>
      <c r="L5" s="21">
        <v>63.87</v>
      </c>
      <c r="M5" s="12">
        <f t="shared" si="0"/>
        <v>99759.13519999999</v>
      </c>
      <c r="N5" s="12">
        <f t="shared" si="1"/>
        <v>8397.6275999999998</v>
      </c>
      <c r="O5" s="12">
        <f t="shared" si="2"/>
        <v>91361.507599999983</v>
      </c>
      <c r="P5" s="10" t="s">
        <v>21</v>
      </c>
      <c r="Q5" s="4">
        <v>1</v>
      </c>
      <c r="R5" s="2" t="s">
        <v>29</v>
      </c>
      <c r="S5" s="5" t="s">
        <v>30</v>
      </c>
      <c r="T5" s="3" t="s">
        <v>26</v>
      </c>
      <c r="U5" s="23">
        <v>42060</v>
      </c>
      <c r="V5" s="2"/>
      <c r="W5" s="2"/>
      <c r="X5" s="2"/>
      <c r="Y5" s="2"/>
      <c r="Z5" s="2"/>
      <c r="AA5" s="2"/>
    </row>
    <row r="6" spans="1:28" x14ac:dyDescent="0.25">
      <c r="A6" s="3">
        <v>81961</v>
      </c>
      <c r="B6" s="3" t="s">
        <v>32</v>
      </c>
      <c r="C6" s="3" t="s">
        <v>31</v>
      </c>
      <c r="D6" s="3"/>
      <c r="E6" s="3">
        <v>7</v>
      </c>
      <c r="F6" s="3">
        <v>7</v>
      </c>
      <c r="G6" s="3">
        <v>0</v>
      </c>
      <c r="H6" s="3">
        <v>0</v>
      </c>
      <c r="I6" s="21">
        <v>0</v>
      </c>
      <c r="J6" s="21">
        <v>0</v>
      </c>
      <c r="K6" s="21">
        <v>185.06</v>
      </c>
      <c r="L6" s="21">
        <v>185.06</v>
      </c>
      <c r="M6" s="12">
        <f t="shared" si="0"/>
        <v>24331.6888</v>
      </c>
      <c r="N6" s="12">
        <f t="shared" si="1"/>
        <v>24331.6888</v>
      </c>
      <c r="O6" s="12">
        <f t="shared" si="2"/>
        <v>0</v>
      </c>
      <c r="P6" s="10" t="s">
        <v>20</v>
      </c>
      <c r="Q6" s="4">
        <v>1</v>
      </c>
      <c r="R6" s="2" t="s">
        <v>9</v>
      </c>
      <c r="S6" s="5" t="s">
        <v>10</v>
      </c>
      <c r="T6" s="3"/>
      <c r="U6" s="24"/>
      <c r="V6" s="2"/>
      <c r="W6" s="2"/>
      <c r="X6" s="2"/>
      <c r="Y6" s="2"/>
      <c r="Z6" s="2"/>
      <c r="AA6" s="2"/>
    </row>
    <row r="7" spans="1:28" ht="30" x14ac:dyDescent="0.25">
      <c r="A7" s="3">
        <v>84178</v>
      </c>
      <c r="B7" s="3" t="s">
        <v>33</v>
      </c>
      <c r="C7" s="3" t="s">
        <v>34</v>
      </c>
      <c r="D7" s="3"/>
      <c r="E7" s="3">
        <v>0</v>
      </c>
      <c r="F7" s="3">
        <v>0</v>
      </c>
      <c r="G7" s="3">
        <v>0</v>
      </c>
      <c r="H7" s="3">
        <v>0</v>
      </c>
      <c r="I7" s="21">
        <v>129.66</v>
      </c>
      <c r="J7" s="21">
        <v>129.66</v>
      </c>
      <c r="K7" s="21">
        <v>153</v>
      </c>
      <c r="L7" s="21">
        <v>153</v>
      </c>
      <c r="M7" s="12">
        <f t="shared" si="0"/>
        <v>20116.439999999999</v>
      </c>
      <c r="N7" s="12">
        <f t="shared" si="1"/>
        <v>20116.439999999999</v>
      </c>
      <c r="O7" s="12">
        <f t="shared" si="2"/>
        <v>0</v>
      </c>
      <c r="P7" s="10" t="s">
        <v>37</v>
      </c>
      <c r="Q7" s="4">
        <v>1</v>
      </c>
      <c r="R7" s="2" t="s">
        <v>38</v>
      </c>
      <c r="S7" s="5" t="s">
        <v>39</v>
      </c>
      <c r="T7" s="3"/>
      <c r="U7" s="24"/>
      <c r="V7" s="2"/>
      <c r="W7" s="2"/>
      <c r="X7" s="2"/>
      <c r="Y7" s="2"/>
      <c r="Z7" s="2"/>
      <c r="AA7" s="2"/>
    </row>
    <row r="8" spans="1:28" x14ac:dyDescent="0.25">
      <c r="A8" s="3">
        <v>86714</v>
      </c>
      <c r="B8" s="3" t="s">
        <v>27</v>
      </c>
      <c r="C8" s="8" t="s">
        <v>40</v>
      </c>
      <c r="D8" s="8"/>
      <c r="E8" s="3">
        <v>0</v>
      </c>
      <c r="F8" s="3">
        <v>0</v>
      </c>
      <c r="G8" s="3">
        <v>0</v>
      </c>
      <c r="H8" s="3">
        <v>0</v>
      </c>
      <c r="I8" s="21">
        <v>63</v>
      </c>
      <c r="J8" s="21">
        <v>63</v>
      </c>
      <c r="K8" s="21">
        <v>74.34</v>
      </c>
      <c r="L8" s="21">
        <v>74.34</v>
      </c>
      <c r="M8" s="12">
        <f t="shared" si="0"/>
        <v>9774.2232000000004</v>
      </c>
      <c r="N8" s="12">
        <f t="shared" si="1"/>
        <v>9774.2232000000004</v>
      </c>
      <c r="O8" s="12">
        <f t="shared" si="2"/>
        <v>0</v>
      </c>
      <c r="P8" s="10" t="s">
        <v>20</v>
      </c>
      <c r="Q8" s="4">
        <v>2</v>
      </c>
      <c r="R8" s="2" t="s">
        <v>9</v>
      </c>
      <c r="S8" s="5" t="s">
        <v>41</v>
      </c>
      <c r="T8" s="3"/>
      <c r="U8" s="24"/>
      <c r="V8" s="2"/>
      <c r="W8" s="2"/>
      <c r="X8" s="2"/>
      <c r="Y8" s="2"/>
      <c r="Z8" s="2"/>
      <c r="AA8" s="2"/>
    </row>
    <row r="9" spans="1:28" x14ac:dyDescent="0.25">
      <c r="A9" s="3">
        <v>84525</v>
      </c>
      <c r="B9" s="3" t="s">
        <v>44</v>
      </c>
      <c r="C9" s="3" t="s">
        <v>42</v>
      </c>
      <c r="D9" s="3"/>
      <c r="E9" s="3">
        <v>0</v>
      </c>
      <c r="F9" s="3">
        <v>0</v>
      </c>
      <c r="G9" s="3">
        <v>0</v>
      </c>
      <c r="H9" s="3">
        <v>0</v>
      </c>
      <c r="I9" s="21">
        <v>0</v>
      </c>
      <c r="J9" s="21">
        <v>0</v>
      </c>
      <c r="K9" s="21">
        <v>0</v>
      </c>
      <c r="L9" s="21">
        <v>0</v>
      </c>
      <c r="M9" s="12">
        <f t="shared" si="0"/>
        <v>0</v>
      </c>
      <c r="N9" s="12">
        <f t="shared" si="1"/>
        <v>0</v>
      </c>
      <c r="O9" s="12">
        <f t="shared" si="2"/>
        <v>0</v>
      </c>
      <c r="P9" s="10" t="s">
        <v>20</v>
      </c>
      <c r="Q9" s="4">
        <v>1</v>
      </c>
      <c r="R9" s="2" t="s">
        <v>26</v>
      </c>
      <c r="S9" s="5" t="s">
        <v>43</v>
      </c>
      <c r="T9" s="3"/>
      <c r="U9" s="24"/>
      <c r="V9" s="2"/>
      <c r="W9" s="2"/>
      <c r="X9" s="2"/>
      <c r="Y9" s="2"/>
      <c r="Z9" s="2"/>
      <c r="AA9" s="2"/>
    </row>
    <row r="10" spans="1:28" ht="30" x14ac:dyDescent="0.25">
      <c r="A10" s="3">
        <v>85893</v>
      </c>
      <c r="B10" s="3" t="s">
        <v>45</v>
      </c>
      <c r="C10" s="3" t="s">
        <v>46</v>
      </c>
      <c r="D10" s="3"/>
      <c r="E10" s="3">
        <v>0</v>
      </c>
      <c r="F10" s="3">
        <v>0</v>
      </c>
      <c r="G10" s="3">
        <v>0</v>
      </c>
      <c r="H10" s="3">
        <v>0</v>
      </c>
      <c r="I10" s="21">
        <v>916</v>
      </c>
      <c r="J10" s="21">
        <v>864</v>
      </c>
      <c r="K10" s="21">
        <v>1080.8800000000001</v>
      </c>
      <c r="L10" s="21">
        <v>1019.52</v>
      </c>
      <c r="M10" s="12">
        <f t="shared" si="0"/>
        <v>142114.1024</v>
      </c>
      <c r="N10" s="12">
        <f t="shared" si="1"/>
        <v>134046.4896</v>
      </c>
      <c r="O10" s="12">
        <f t="shared" si="2"/>
        <v>8067.6128000000026</v>
      </c>
      <c r="P10" s="10" t="s">
        <v>21</v>
      </c>
      <c r="Q10" s="4">
        <v>1</v>
      </c>
      <c r="R10" s="2" t="s">
        <v>29</v>
      </c>
      <c r="S10" s="5" t="s">
        <v>47</v>
      </c>
      <c r="T10" s="3"/>
      <c r="U10" s="24"/>
      <c r="V10" s="2"/>
      <c r="W10" s="2"/>
      <c r="X10" s="2"/>
      <c r="Y10" s="2"/>
      <c r="Z10" s="2"/>
      <c r="AA10" s="2"/>
    </row>
    <row r="11" spans="1:28" x14ac:dyDescent="0.25">
      <c r="A11" s="3">
        <v>85893</v>
      </c>
      <c r="B11" s="3" t="s">
        <v>45</v>
      </c>
      <c r="C11" s="3" t="s">
        <v>46</v>
      </c>
      <c r="D11" s="3"/>
      <c r="E11" s="3">
        <v>0</v>
      </c>
      <c r="F11" s="3">
        <v>0</v>
      </c>
      <c r="G11" s="3">
        <v>0</v>
      </c>
      <c r="H11" s="3">
        <v>0</v>
      </c>
      <c r="I11" s="21">
        <v>880</v>
      </c>
      <c r="J11" s="21">
        <v>872</v>
      </c>
      <c r="K11" s="21">
        <v>1038.4000000000001</v>
      </c>
      <c r="L11" s="21">
        <v>1028.96</v>
      </c>
      <c r="M11" s="12">
        <f t="shared" si="0"/>
        <v>136528.83199999999</v>
      </c>
      <c r="N11" s="12">
        <f t="shared" si="1"/>
        <v>135287.66079999998</v>
      </c>
      <c r="O11" s="12">
        <f t="shared" si="2"/>
        <v>1241.1712000000116</v>
      </c>
      <c r="P11" s="10" t="s">
        <v>21</v>
      </c>
      <c r="Q11" s="4">
        <v>2</v>
      </c>
      <c r="R11" s="2" t="s">
        <v>29</v>
      </c>
      <c r="S11" s="5" t="s">
        <v>49</v>
      </c>
      <c r="T11" s="3"/>
      <c r="U11" s="24"/>
      <c r="V11" s="2"/>
      <c r="W11" s="2"/>
      <c r="X11" s="2"/>
      <c r="Y11" s="2"/>
      <c r="Z11" s="2"/>
      <c r="AA11" s="2"/>
    </row>
    <row r="12" spans="1:28" x14ac:dyDescent="0.25">
      <c r="A12" s="3">
        <v>85893</v>
      </c>
      <c r="B12" s="3" t="s">
        <v>45</v>
      </c>
      <c r="C12" s="3" t="s">
        <v>46</v>
      </c>
      <c r="D12" s="3"/>
      <c r="E12" s="3">
        <v>0</v>
      </c>
      <c r="F12" s="3">
        <v>0</v>
      </c>
      <c r="G12" s="3">
        <v>0</v>
      </c>
      <c r="H12" s="3">
        <v>0</v>
      </c>
      <c r="I12" s="21">
        <v>880</v>
      </c>
      <c r="J12" s="21">
        <v>880</v>
      </c>
      <c r="K12" s="21">
        <v>1038.4000000000001</v>
      </c>
      <c r="L12" s="21">
        <v>1038.4000000000001</v>
      </c>
      <c r="M12" s="12">
        <f t="shared" si="0"/>
        <v>136528.83199999999</v>
      </c>
      <c r="N12" s="12">
        <f t="shared" si="1"/>
        <v>136528.83199999999</v>
      </c>
      <c r="O12" s="12">
        <f t="shared" si="2"/>
        <v>0</v>
      </c>
      <c r="P12" s="10" t="s">
        <v>20</v>
      </c>
      <c r="Q12" s="4">
        <v>3</v>
      </c>
      <c r="R12" s="2" t="s">
        <v>9</v>
      </c>
      <c r="S12" s="5" t="s">
        <v>48</v>
      </c>
      <c r="T12" s="3"/>
      <c r="U12" s="24"/>
      <c r="V12" s="2"/>
      <c r="W12" s="2"/>
      <c r="X12" s="2"/>
      <c r="Y12" s="2"/>
      <c r="Z12" s="2"/>
      <c r="AA12" s="2"/>
    </row>
    <row r="13" spans="1:28" x14ac:dyDescent="0.25">
      <c r="A13" s="3">
        <v>81022</v>
      </c>
      <c r="B13" s="3" t="s">
        <v>51</v>
      </c>
      <c r="C13" s="3" t="s">
        <v>54</v>
      </c>
      <c r="D13" s="3"/>
      <c r="E13" s="3">
        <v>0</v>
      </c>
      <c r="F13" s="3">
        <v>0</v>
      </c>
      <c r="G13" s="3">
        <v>0</v>
      </c>
      <c r="H13" s="3">
        <v>0</v>
      </c>
      <c r="I13" s="21">
        <v>9</v>
      </c>
      <c r="J13" s="21">
        <v>9</v>
      </c>
      <c r="K13" s="21">
        <v>10.62</v>
      </c>
      <c r="L13" s="21">
        <v>10.62</v>
      </c>
      <c r="M13" s="12">
        <f t="shared" si="0"/>
        <v>1396.3175999999999</v>
      </c>
      <c r="N13" s="12">
        <f t="shared" si="1"/>
        <v>1396.3175999999999</v>
      </c>
      <c r="O13" s="12">
        <f t="shared" si="2"/>
        <v>0</v>
      </c>
      <c r="P13" s="10" t="s">
        <v>21</v>
      </c>
      <c r="Q13" s="4">
        <v>1</v>
      </c>
      <c r="R13" s="2" t="s">
        <v>52</v>
      </c>
      <c r="S13" s="5" t="s">
        <v>53</v>
      </c>
      <c r="T13" s="3" t="s">
        <v>26</v>
      </c>
      <c r="U13" s="23">
        <v>42082</v>
      </c>
      <c r="V13" s="2"/>
      <c r="W13" s="2"/>
      <c r="X13" s="2"/>
      <c r="Y13" s="2"/>
      <c r="Z13" s="2"/>
      <c r="AA13" s="2"/>
    </row>
    <row r="14" spans="1:28" x14ac:dyDescent="0.25">
      <c r="A14" s="3">
        <v>85342</v>
      </c>
      <c r="B14" s="3" t="s">
        <v>50</v>
      </c>
      <c r="C14" s="3" t="s">
        <v>55</v>
      </c>
      <c r="D14" s="3"/>
      <c r="E14" s="3">
        <v>0</v>
      </c>
      <c r="F14" s="3">
        <v>0</v>
      </c>
      <c r="G14" s="3">
        <v>0</v>
      </c>
      <c r="H14" s="3">
        <v>0</v>
      </c>
      <c r="I14" s="21">
        <v>100</v>
      </c>
      <c r="J14" s="21">
        <v>100</v>
      </c>
      <c r="K14" s="21">
        <v>118</v>
      </c>
      <c r="L14" s="21">
        <v>118</v>
      </c>
      <c r="M14" s="12">
        <f t="shared" si="0"/>
        <v>15514.64</v>
      </c>
      <c r="N14" s="12">
        <f t="shared" si="1"/>
        <v>15514.64</v>
      </c>
      <c r="O14" s="12">
        <f t="shared" si="2"/>
        <v>0</v>
      </c>
      <c r="P14" s="10" t="s">
        <v>21</v>
      </c>
      <c r="Q14" s="4">
        <v>1</v>
      </c>
      <c r="R14" s="2" t="s">
        <v>52</v>
      </c>
      <c r="S14" s="5" t="s">
        <v>53</v>
      </c>
      <c r="T14" s="3" t="s">
        <v>26</v>
      </c>
      <c r="U14" s="23">
        <v>42082</v>
      </c>
      <c r="V14" s="2"/>
      <c r="W14" s="2"/>
      <c r="X14" s="2"/>
      <c r="Y14" s="2"/>
      <c r="Z14" s="2"/>
      <c r="AA14" s="2"/>
    </row>
    <row r="15" spans="1:28" x14ac:dyDescent="0.25">
      <c r="A15" s="3">
        <v>83324</v>
      </c>
      <c r="B15" s="3" t="s">
        <v>56</v>
      </c>
      <c r="C15" s="3" t="s">
        <v>57</v>
      </c>
      <c r="D15" s="3"/>
      <c r="E15" s="3">
        <v>0</v>
      </c>
      <c r="F15" s="3">
        <v>0</v>
      </c>
      <c r="G15" s="3">
        <v>0</v>
      </c>
      <c r="H15" s="3">
        <v>0</v>
      </c>
      <c r="I15" s="21">
        <v>160</v>
      </c>
      <c r="J15" s="21">
        <v>160</v>
      </c>
      <c r="K15" s="21">
        <v>188.8</v>
      </c>
      <c r="L15" s="21">
        <v>188.8</v>
      </c>
      <c r="M15" s="12">
        <f t="shared" ref="M15:N19" si="3">K15*131.48</f>
        <v>24823.423999999999</v>
      </c>
      <c r="N15" s="12">
        <f t="shared" si="3"/>
        <v>24823.423999999999</v>
      </c>
      <c r="O15" s="12">
        <f>M15-N15</f>
        <v>0</v>
      </c>
      <c r="P15" s="11" t="s">
        <v>20</v>
      </c>
      <c r="Q15" s="4">
        <v>1</v>
      </c>
      <c r="R15" s="2" t="s">
        <v>9</v>
      </c>
      <c r="S15" s="5" t="s">
        <v>41</v>
      </c>
      <c r="T15" s="6">
        <v>42082</v>
      </c>
      <c r="U15" s="24" t="s">
        <v>26</v>
      </c>
      <c r="V15" s="2"/>
      <c r="W15" s="2"/>
      <c r="X15" s="2"/>
      <c r="Y15" s="2"/>
      <c r="Z15" s="2"/>
      <c r="AA15" s="2"/>
    </row>
    <row r="16" spans="1:28" x14ac:dyDescent="0.25">
      <c r="A16" s="3">
        <v>83324</v>
      </c>
      <c r="B16" s="3" t="s">
        <v>56</v>
      </c>
      <c r="C16" s="3" t="s">
        <v>58</v>
      </c>
      <c r="D16" s="3"/>
      <c r="E16" s="3">
        <v>0</v>
      </c>
      <c r="F16" s="3">
        <v>0</v>
      </c>
      <c r="G16" s="3">
        <v>0</v>
      </c>
      <c r="H16" s="3">
        <v>0</v>
      </c>
      <c r="I16" s="21">
        <v>160</v>
      </c>
      <c r="J16" s="21">
        <v>160</v>
      </c>
      <c r="K16" s="21">
        <v>188.8</v>
      </c>
      <c r="L16" s="21">
        <v>188.8</v>
      </c>
      <c r="M16" s="12">
        <f t="shared" si="3"/>
        <v>24823.423999999999</v>
      </c>
      <c r="N16" s="12">
        <f t="shared" si="3"/>
        <v>24823.423999999999</v>
      </c>
      <c r="O16" s="12">
        <f>M16-N16</f>
        <v>0</v>
      </c>
      <c r="P16" s="11" t="s">
        <v>20</v>
      </c>
      <c r="Q16" s="4">
        <v>1</v>
      </c>
      <c r="R16" s="2" t="s">
        <v>9</v>
      </c>
      <c r="S16" s="5" t="s">
        <v>41</v>
      </c>
      <c r="T16" s="6">
        <v>42082</v>
      </c>
      <c r="U16" s="24" t="s">
        <v>26</v>
      </c>
      <c r="V16" s="2"/>
      <c r="W16" s="2"/>
      <c r="X16" s="2"/>
      <c r="Y16" s="2"/>
      <c r="Z16" s="2"/>
      <c r="AA16" s="2"/>
    </row>
    <row r="17" spans="1:27" ht="45" x14ac:dyDescent="0.25">
      <c r="A17" s="3">
        <v>83580</v>
      </c>
      <c r="B17" s="3" t="s">
        <v>26</v>
      </c>
      <c r="C17" s="3" t="s">
        <v>26</v>
      </c>
      <c r="D17" s="3"/>
      <c r="E17" s="3">
        <v>13</v>
      </c>
      <c r="F17" s="3">
        <v>13</v>
      </c>
      <c r="G17" s="3">
        <v>0</v>
      </c>
      <c r="H17" s="3">
        <v>0</v>
      </c>
      <c r="I17" s="21">
        <v>80</v>
      </c>
      <c r="J17" s="21">
        <v>80</v>
      </c>
      <c r="K17" s="21">
        <v>463.04</v>
      </c>
      <c r="L17" s="21">
        <v>453.44</v>
      </c>
      <c r="M17" s="12">
        <f t="shared" si="3"/>
        <v>60880.499199999998</v>
      </c>
      <c r="N17" s="12">
        <f t="shared" si="3"/>
        <v>59618.291199999992</v>
      </c>
      <c r="O17" s="12">
        <f t="shared" ref="O17:O25" si="4">M17-N17</f>
        <v>1262.208000000006</v>
      </c>
      <c r="P17" s="9" t="s">
        <v>21</v>
      </c>
      <c r="Q17" s="4">
        <v>1</v>
      </c>
      <c r="R17" s="2" t="s">
        <v>29</v>
      </c>
      <c r="S17" s="5" t="s">
        <v>59</v>
      </c>
      <c r="T17" s="3" t="s">
        <v>26</v>
      </c>
      <c r="U17" s="23">
        <v>42083</v>
      </c>
      <c r="V17" s="2"/>
      <c r="W17" s="2"/>
      <c r="X17" s="2"/>
      <c r="Y17" s="2"/>
      <c r="Z17" s="2"/>
      <c r="AA17" s="2"/>
    </row>
    <row r="18" spans="1:27" ht="30" x14ac:dyDescent="0.25">
      <c r="A18" s="3">
        <v>85342</v>
      </c>
      <c r="B18" s="3" t="s">
        <v>50</v>
      </c>
      <c r="C18" s="3" t="s">
        <v>60</v>
      </c>
      <c r="D18" s="3"/>
      <c r="E18" s="3">
        <v>0</v>
      </c>
      <c r="F18" s="3">
        <v>0</v>
      </c>
      <c r="G18" s="3">
        <v>0</v>
      </c>
      <c r="H18" s="3">
        <v>0</v>
      </c>
      <c r="I18" s="21">
        <v>100</v>
      </c>
      <c r="J18" s="21">
        <v>100</v>
      </c>
      <c r="K18" s="21">
        <v>118</v>
      </c>
      <c r="L18" s="21">
        <v>118</v>
      </c>
      <c r="M18" s="13">
        <f t="shared" si="3"/>
        <v>15514.64</v>
      </c>
      <c r="N18" s="13">
        <f t="shared" si="3"/>
        <v>15514.64</v>
      </c>
      <c r="O18" s="12">
        <f t="shared" si="4"/>
        <v>0</v>
      </c>
      <c r="P18" s="5" t="s">
        <v>21</v>
      </c>
      <c r="Q18" s="4">
        <v>1</v>
      </c>
      <c r="R18" s="5" t="s">
        <v>61</v>
      </c>
      <c r="S18" s="5" t="s">
        <v>62</v>
      </c>
      <c r="T18" s="3" t="s">
        <v>26</v>
      </c>
      <c r="U18" s="23">
        <v>42087</v>
      </c>
      <c r="V18" s="2"/>
      <c r="W18" s="2"/>
      <c r="X18" s="2"/>
      <c r="Y18" s="2"/>
      <c r="Z18" s="2"/>
      <c r="AA18" s="2"/>
    </row>
    <row r="19" spans="1:27" ht="30" x14ac:dyDescent="0.25">
      <c r="A19" s="3">
        <v>81022</v>
      </c>
      <c r="B19" s="3" t="s">
        <v>63</v>
      </c>
      <c r="C19" s="3" t="s">
        <v>64</v>
      </c>
      <c r="D19" s="3"/>
      <c r="E19" s="3">
        <v>0</v>
      </c>
      <c r="F19" s="3">
        <v>0</v>
      </c>
      <c r="G19" s="3">
        <v>0</v>
      </c>
      <c r="H19" s="3">
        <v>0</v>
      </c>
      <c r="I19" s="21">
        <v>9</v>
      </c>
      <c r="J19" s="21">
        <v>9</v>
      </c>
      <c r="K19" s="21">
        <v>10.62</v>
      </c>
      <c r="L19" s="21">
        <v>10.62</v>
      </c>
      <c r="M19" s="13">
        <f t="shared" si="3"/>
        <v>1396.3175999999999</v>
      </c>
      <c r="N19" s="13">
        <f t="shared" si="3"/>
        <v>1396.3175999999999</v>
      </c>
      <c r="O19" s="12">
        <f t="shared" si="4"/>
        <v>0</v>
      </c>
      <c r="P19" s="5" t="s">
        <v>21</v>
      </c>
      <c r="Q19" s="4">
        <v>1</v>
      </c>
      <c r="R19" s="5" t="s">
        <v>61</v>
      </c>
      <c r="S19" s="5" t="s">
        <v>62</v>
      </c>
      <c r="T19" s="3" t="s">
        <v>26</v>
      </c>
      <c r="U19" s="23">
        <v>42087</v>
      </c>
      <c r="V19" s="2"/>
      <c r="W19" s="2"/>
      <c r="X19" s="2"/>
      <c r="Y19" s="2"/>
      <c r="Z19" s="2"/>
      <c r="AA19" s="2"/>
    </row>
    <row r="20" spans="1:27" x14ac:dyDescent="0.25">
      <c r="A20" s="3">
        <v>85342</v>
      </c>
      <c r="B20" s="3" t="s">
        <v>50</v>
      </c>
      <c r="C20" s="3" t="s">
        <v>65</v>
      </c>
      <c r="D20" s="3"/>
      <c r="E20" s="3">
        <v>0</v>
      </c>
      <c r="F20" s="3">
        <v>0</v>
      </c>
      <c r="G20" s="3">
        <v>0</v>
      </c>
      <c r="H20" s="3">
        <v>0</v>
      </c>
      <c r="I20" s="21">
        <v>100</v>
      </c>
      <c r="J20" s="21">
        <v>100</v>
      </c>
      <c r="K20" s="21">
        <v>118</v>
      </c>
      <c r="L20" s="21">
        <v>118</v>
      </c>
      <c r="M20" s="13">
        <f t="shared" ref="M20:M25" si="5">K20*131.48</f>
        <v>15514.64</v>
      </c>
      <c r="N20" s="13">
        <f t="shared" ref="N20:N25" si="6">L20*131.48</f>
        <v>15514.64</v>
      </c>
      <c r="O20" s="12">
        <f t="shared" si="4"/>
        <v>0</v>
      </c>
      <c r="P20" s="5" t="s">
        <v>20</v>
      </c>
      <c r="Q20" s="4">
        <v>2</v>
      </c>
      <c r="R20" s="2" t="s">
        <v>9</v>
      </c>
      <c r="S20" s="5" t="s">
        <v>41</v>
      </c>
      <c r="T20" s="6">
        <v>42087</v>
      </c>
      <c r="U20" s="24" t="s">
        <v>26</v>
      </c>
      <c r="V20" s="2"/>
      <c r="W20" s="2"/>
      <c r="X20" s="2"/>
      <c r="Y20" s="2"/>
      <c r="Z20" s="2"/>
      <c r="AA20" s="2"/>
    </row>
    <row r="21" spans="1:27" x14ac:dyDescent="0.25">
      <c r="A21" s="3">
        <v>81022</v>
      </c>
      <c r="B21" s="3" t="s">
        <v>63</v>
      </c>
      <c r="C21" s="3" t="s">
        <v>66</v>
      </c>
      <c r="D21" s="3"/>
      <c r="E21" s="3">
        <v>0</v>
      </c>
      <c r="F21" s="3">
        <v>0</v>
      </c>
      <c r="G21" s="3">
        <v>0</v>
      </c>
      <c r="H21" s="3">
        <v>0</v>
      </c>
      <c r="I21" s="21">
        <v>9</v>
      </c>
      <c r="J21" s="21">
        <v>9</v>
      </c>
      <c r="K21" s="21">
        <v>10.62</v>
      </c>
      <c r="L21" s="21">
        <v>10.62</v>
      </c>
      <c r="M21" s="13">
        <f t="shared" si="5"/>
        <v>1396.3175999999999</v>
      </c>
      <c r="N21" s="13">
        <f t="shared" si="6"/>
        <v>1396.3175999999999</v>
      </c>
      <c r="O21" s="12">
        <f t="shared" si="4"/>
        <v>0</v>
      </c>
      <c r="P21" s="5" t="s">
        <v>20</v>
      </c>
      <c r="Q21" s="4">
        <v>2</v>
      </c>
      <c r="R21" s="2" t="s">
        <v>9</v>
      </c>
      <c r="S21" s="5" t="s">
        <v>41</v>
      </c>
      <c r="T21" s="6">
        <v>42087</v>
      </c>
      <c r="U21" s="24" t="s">
        <v>26</v>
      </c>
      <c r="V21" s="2"/>
      <c r="W21" s="2"/>
      <c r="X21" s="2"/>
      <c r="Y21" s="2"/>
      <c r="Z21" s="2"/>
      <c r="AA21" s="2"/>
    </row>
    <row r="22" spans="1:27" x14ac:dyDescent="0.25">
      <c r="A22" s="3">
        <v>86368</v>
      </c>
      <c r="B22" s="3" t="s">
        <v>67</v>
      </c>
      <c r="C22" s="3" t="s">
        <v>69</v>
      </c>
      <c r="D22" s="3"/>
      <c r="E22" s="3">
        <v>0</v>
      </c>
      <c r="F22" s="3">
        <v>0</v>
      </c>
      <c r="G22" s="3">
        <v>0</v>
      </c>
      <c r="H22" s="3">
        <v>0</v>
      </c>
      <c r="I22" s="21">
        <v>24</v>
      </c>
      <c r="J22" s="21">
        <v>24</v>
      </c>
      <c r="K22" s="21">
        <v>28.32</v>
      </c>
      <c r="L22" s="21">
        <v>28.32</v>
      </c>
      <c r="M22" s="13">
        <f t="shared" si="5"/>
        <v>3723.5135999999998</v>
      </c>
      <c r="N22" s="13">
        <f t="shared" si="6"/>
        <v>3723.5135999999998</v>
      </c>
      <c r="O22" s="12">
        <f t="shared" si="4"/>
        <v>0</v>
      </c>
      <c r="P22" s="5" t="s">
        <v>20</v>
      </c>
      <c r="Q22" s="4">
        <v>1</v>
      </c>
      <c r="R22" s="2" t="s">
        <v>9</v>
      </c>
      <c r="S22" s="5" t="s">
        <v>68</v>
      </c>
      <c r="T22" s="6">
        <v>42088</v>
      </c>
      <c r="U22" s="24" t="s">
        <v>26</v>
      </c>
      <c r="V22" s="2"/>
      <c r="W22" s="2"/>
      <c r="X22" s="2"/>
      <c r="Y22" s="2"/>
      <c r="Z22" s="2"/>
      <c r="AA22" s="2"/>
    </row>
    <row r="23" spans="1:27" x14ac:dyDescent="0.25">
      <c r="A23" s="3">
        <v>81022</v>
      </c>
      <c r="B23" s="3" t="s">
        <v>63</v>
      </c>
      <c r="C23" s="3" t="s">
        <v>70</v>
      </c>
      <c r="D23" s="3"/>
      <c r="E23" s="3">
        <v>0</v>
      </c>
      <c r="F23" s="3">
        <v>0</v>
      </c>
      <c r="G23" s="3">
        <v>0</v>
      </c>
      <c r="H23" s="3">
        <v>0</v>
      </c>
      <c r="I23" s="21">
        <v>0</v>
      </c>
      <c r="J23" s="21">
        <v>0</v>
      </c>
      <c r="K23" s="21">
        <v>0</v>
      </c>
      <c r="L23" s="21">
        <v>0</v>
      </c>
      <c r="M23" s="13">
        <f t="shared" si="5"/>
        <v>0</v>
      </c>
      <c r="N23" s="13">
        <f t="shared" si="6"/>
        <v>0</v>
      </c>
      <c r="O23" s="12">
        <f t="shared" si="4"/>
        <v>0</v>
      </c>
      <c r="P23" s="5" t="s">
        <v>20</v>
      </c>
      <c r="Q23" s="4">
        <v>1</v>
      </c>
      <c r="R23" s="2" t="s">
        <v>9</v>
      </c>
      <c r="S23" s="5" t="s">
        <v>71</v>
      </c>
      <c r="T23" s="6">
        <v>42087</v>
      </c>
      <c r="U23" s="24" t="s">
        <v>26</v>
      </c>
      <c r="V23" s="2"/>
      <c r="W23" s="2"/>
      <c r="X23" s="2"/>
      <c r="Y23" s="2"/>
      <c r="Z23" s="2"/>
      <c r="AA23" s="2"/>
    </row>
    <row r="24" spans="1:27" x14ac:dyDescent="0.25">
      <c r="A24" s="3" t="s">
        <v>26</v>
      </c>
      <c r="B24" s="3" t="s">
        <v>72</v>
      </c>
      <c r="C24" s="3" t="s">
        <v>73</v>
      </c>
      <c r="D24" s="3"/>
      <c r="E24" s="3">
        <v>0</v>
      </c>
      <c r="F24" s="3">
        <v>0</v>
      </c>
      <c r="G24" s="3">
        <v>0</v>
      </c>
      <c r="H24" s="3">
        <v>0</v>
      </c>
      <c r="I24" s="21">
        <v>0</v>
      </c>
      <c r="J24" s="21">
        <v>0</v>
      </c>
      <c r="K24" s="21">
        <v>0</v>
      </c>
      <c r="L24" s="21">
        <v>0</v>
      </c>
      <c r="M24" s="13">
        <f t="shared" si="5"/>
        <v>0</v>
      </c>
      <c r="N24" s="13">
        <f t="shared" si="6"/>
        <v>0</v>
      </c>
      <c r="O24" s="12">
        <f t="shared" si="4"/>
        <v>0</v>
      </c>
      <c r="P24" s="5" t="s">
        <v>20</v>
      </c>
      <c r="Q24" s="4">
        <v>1</v>
      </c>
      <c r="R24" s="2" t="s">
        <v>9</v>
      </c>
      <c r="S24" s="5" t="s">
        <v>71</v>
      </c>
      <c r="T24" s="6">
        <v>42090</v>
      </c>
      <c r="U24" s="24" t="s">
        <v>26</v>
      </c>
      <c r="V24" s="2"/>
      <c r="W24" s="2"/>
      <c r="X24" s="2"/>
      <c r="Y24" s="2"/>
      <c r="Z24" s="2"/>
      <c r="AA24" s="2"/>
    </row>
    <row r="25" spans="1:27" ht="30" x14ac:dyDescent="0.25">
      <c r="A25" s="3">
        <v>87090</v>
      </c>
      <c r="B25" s="3" t="s">
        <v>74</v>
      </c>
      <c r="C25" s="3" t="s">
        <v>75</v>
      </c>
      <c r="D25" s="3"/>
      <c r="E25" s="3">
        <v>5</v>
      </c>
      <c r="F25" s="3">
        <v>4</v>
      </c>
      <c r="G25" s="3">
        <v>0</v>
      </c>
      <c r="H25" s="3">
        <v>0</v>
      </c>
      <c r="I25" s="21">
        <v>156</v>
      </c>
      <c r="J25" s="21">
        <v>16</v>
      </c>
      <c r="K25" s="21">
        <v>322.18</v>
      </c>
      <c r="L25" s="21">
        <v>129.35</v>
      </c>
      <c r="M25" s="13">
        <f t="shared" si="5"/>
        <v>42360.2264</v>
      </c>
      <c r="N25" s="13">
        <f t="shared" si="6"/>
        <v>17006.937999999998</v>
      </c>
      <c r="O25" s="12">
        <f t="shared" si="4"/>
        <v>25353.288400000001</v>
      </c>
      <c r="P25" s="5" t="s">
        <v>21</v>
      </c>
      <c r="Q25" s="4">
        <v>1</v>
      </c>
      <c r="R25" s="2" t="s">
        <v>29</v>
      </c>
      <c r="S25" s="5" t="s">
        <v>76</v>
      </c>
      <c r="T25" s="6" t="s">
        <v>26</v>
      </c>
      <c r="U25" s="23">
        <v>42093</v>
      </c>
      <c r="V25" s="2"/>
      <c r="W25" s="2"/>
      <c r="X25" s="2"/>
      <c r="Y25" s="2"/>
      <c r="Z25" s="2"/>
      <c r="AA25" s="2"/>
    </row>
    <row r="26" spans="1:27" x14ac:dyDescent="0.25">
      <c r="A26" s="3">
        <v>87090</v>
      </c>
      <c r="B26" s="3" t="s">
        <v>74</v>
      </c>
      <c r="C26" s="3" t="s">
        <v>75</v>
      </c>
      <c r="D26" s="3"/>
      <c r="E26" s="3">
        <v>5</v>
      </c>
      <c r="F26" s="3">
        <v>5</v>
      </c>
      <c r="G26" s="3">
        <v>0</v>
      </c>
      <c r="H26" s="3">
        <v>0</v>
      </c>
      <c r="I26" s="21">
        <v>156</v>
      </c>
      <c r="J26" s="21">
        <v>16</v>
      </c>
      <c r="K26" s="21">
        <v>322.18</v>
      </c>
      <c r="L26" s="21">
        <v>156.97999999999999</v>
      </c>
      <c r="M26" s="13">
        <f>K26*131.48</f>
        <v>42360.2264</v>
      </c>
      <c r="N26" s="13">
        <f>L26*131.48</f>
        <v>20639.730399999997</v>
      </c>
      <c r="O26" s="12">
        <f>M26-N26</f>
        <v>21720.496000000003</v>
      </c>
      <c r="P26" s="5" t="s">
        <v>21</v>
      </c>
      <c r="Q26" s="3">
        <v>2</v>
      </c>
      <c r="R26" s="2" t="s">
        <v>29</v>
      </c>
      <c r="S26" s="5" t="s">
        <v>77</v>
      </c>
      <c r="T26" s="3" t="s">
        <v>26</v>
      </c>
      <c r="U26" s="23">
        <v>42093</v>
      </c>
      <c r="V26" s="2"/>
      <c r="W26" s="2"/>
      <c r="X26" s="2"/>
      <c r="Y26" s="2"/>
      <c r="Z26" s="2"/>
      <c r="AA26" s="2"/>
    </row>
    <row r="27" spans="1:27" ht="30" x14ac:dyDescent="0.25">
      <c r="A27" s="3">
        <v>85786</v>
      </c>
      <c r="B27" s="3" t="s">
        <v>8</v>
      </c>
      <c r="C27" s="3" t="s">
        <v>18</v>
      </c>
      <c r="D27" s="3"/>
      <c r="E27" s="3">
        <v>25</v>
      </c>
      <c r="F27" s="3">
        <v>25</v>
      </c>
      <c r="G27" s="3">
        <v>5</v>
      </c>
      <c r="H27" s="3">
        <v>5</v>
      </c>
      <c r="I27" s="21">
        <v>560.09</v>
      </c>
      <c r="J27" s="21">
        <v>560.09</v>
      </c>
      <c r="K27" s="21">
        <v>887.49</v>
      </c>
      <c r="L27" s="21">
        <v>887.49</v>
      </c>
      <c r="M27" s="12">
        <f t="shared" ref="M27:N39" si="7">K27*131.48</f>
        <v>116687.18519999999</v>
      </c>
      <c r="N27" s="12">
        <f t="shared" si="7"/>
        <v>116687.18519999999</v>
      </c>
      <c r="O27" s="12">
        <f>M27-N27</f>
        <v>0</v>
      </c>
      <c r="P27" s="10" t="s">
        <v>20</v>
      </c>
      <c r="Q27" s="4">
        <v>1</v>
      </c>
      <c r="R27" s="2" t="s">
        <v>9</v>
      </c>
      <c r="S27" s="5" t="s">
        <v>78</v>
      </c>
      <c r="T27" s="6">
        <v>42094</v>
      </c>
      <c r="U27" s="24" t="s">
        <v>26</v>
      </c>
      <c r="V27" s="2"/>
      <c r="W27" s="2"/>
      <c r="X27" s="2"/>
      <c r="Y27" s="2"/>
      <c r="Z27" s="2"/>
      <c r="AA27" s="2"/>
    </row>
    <row r="28" spans="1:27" ht="30" x14ac:dyDescent="0.25">
      <c r="A28" s="3">
        <v>87090</v>
      </c>
      <c r="B28" s="3" t="s">
        <v>74</v>
      </c>
      <c r="C28" s="3" t="s">
        <v>75</v>
      </c>
      <c r="D28" s="3"/>
      <c r="E28" s="3">
        <v>5</v>
      </c>
      <c r="F28" s="3">
        <v>5</v>
      </c>
      <c r="G28" s="3">
        <v>0</v>
      </c>
      <c r="H28" s="3">
        <v>0</v>
      </c>
      <c r="I28" s="21">
        <v>156</v>
      </c>
      <c r="J28" s="21">
        <v>156</v>
      </c>
      <c r="K28" s="21">
        <v>332.18</v>
      </c>
      <c r="L28" s="21">
        <v>332.18</v>
      </c>
      <c r="M28" s="14">
        <f t="shared" si="7"/>
        <v>43675.026399999995</v>
      </c>
      <c r="N28" s="14">
        <f t="shared" si="7"/>
        <v>43675.026399999995</v>
      </c>
      <c r="O28" s="12">
        <f t="shared" ref="O28:O83" si="8">M28-N28</f>
        <v>0</v>
      </c>
      <c r="P28" s="5" t="s">
        <v>20</v>
      </c>
      <c r="Q28" s="3">
        <v>3</v>
      </c>
      <c r="R28" s="2" t="s">
        <v>9</v>
      </c>
      <c r="S28" s="5" t="s">
        <v>79</v>
      </c>
      <c r="T28" s="6">
        <v>42095</v>
      </c>
      <c r="U28" s="24" t="s">
        <v>26</v>
      </c>
      <c r="V28" s="2"/>
      <c r="W28" s="2"/>
      <c r="X28" s="2"/>
      <c r="Y28" s="2"/>
      <c r="Z28" s="2"/>
      <c r="AA28" s="2"/>
    </row>
    <row r="29" spans="1:27" x14ac:dyDescent="0.25">
      <c r="A29" s="3">
        <v>83580</v>
      </c>
      <c r="B29" s="3" t="s">
        <v>26</v>
      </c>
      <c r="C29" s="3" t="s">
        <v>26</v>
      </c>
      <c r="D29" s="3"/>
      <c r="E29" s="3">
        <v>13</v>
      </c>
      <c r="F29" s="3">
        <v>13</v>
      </c>
      <c r="G29" s="3">
        <v>0</v>
      </c>
      <c r="H29" s="3">
        <v>0</v>
      </c>
      <c r="I29" s="21">
        <v>80</v>
      </c>
      <c r="J29" s="21">
        <v>80</v>
      </c>
      <c r="K29" s="21">
        <v>453.44</v>
      </c>
      <c r="L29" s="21">
        <v>453.44</v>
      </c>
      <c r="M29" s="14">
        <f t="shared" si="7"/>
        <v>59618.291199999992</v>
      </c>
      <c r="N29" s="14">
        <f t="shared" si="7"/>
        <v>59618.291199999992</v>
      </c>
      <c r="O29" s="12">
        <f t="shared" si="8"/>
        <v>0</v>
      </c>
      <c r="P29" s="5" t="s">
        <v>20</v>
      </c>
      <c r="Q29" s="3">
        <v>2</v>
      </c>
      <c r="R29" s="2" t="s">
        <v>9</v>
      </c>
      <c r="S29" s="5" t="s">
        <v>41</v>
      </c>
      <c r="T29" s="6">
        <v>42095</v>
      </c>
      <c r="U29" s="24" t="s">
        <v>26</v>
      </c>
      <c r="V29" s="2"/>
      <c r="W29" s="2"/>
      <c r="X29" s="2"/>
      <c r="Y29" s="2"/>
      <c r="Z29" s="2"/>
      <c r="AA29" s="2"/>
    </row>
    <row r="30" spans="1:27" x14ac:dyDescent="0.25">
      <c r="A30" s="3" t="s">
        <v>26</v>
      </c>
      <c r="B30" s="3" t="s">
        <v>74</v>
      </c>
      <c r="C30" s="3" t="s">
        <v>80</v>
      </c>
      <c r="D30" s="3"/>
      <c r="E30" s="3">
        <v>5</v>
      </c>
      <c r="F30" s="3">
        <v>5</v>
      </c>
      <c r="G30" s="3">
        <v>0</v>
      </c>
      <c r="H30" s="3">
        <v>0</v>
      </c>
      <c r="I30" s="21">
        <v>156</v>
      </c>
      <c r="J30" s="21">
        <v>156</v>
      </c>
      <c r="K30" s="21">
        <v>322.18</v>
      </c>
      <c r="L30" s="21">
        <v>322.18</v>
      </c>
      <c r="M30" s="14">
        <f t="shared" si="7"/>
        <v>42360.2264</v>
      </c>
      <c r="N30" s="14">
        <f t="shared" si="7"/>
        <v>42360.2264</v>
      </c>
      <c r="O30" s="12">
        <f t="shared" si="8"/>
        <v>0</v>
      </c>
      <c r="P30" s="5" t="s">
        <v>20</v>
      </c>
      <c r="Q30" s="2">
        <v>1</v>
      </c>
      <c r="R30" s="2" t="s">
        <v>9</v>
      </c>
      <c r="S30" s="5" t="s">
        <v>41</v>
      </c>
      <c r="T30" s="6">
        <v>42101</v>
      </c>
      <c r="U30" s="24" t="s">
        <v>26</v>
      </c>
      <c r="V30" s="2"/>
      <c r="W30" s="2"/>
      <c r="X30" s="2"/>
      <c r="Y30" s="2"/>
      <c r="Z30" s="2"/>
      <c r="AA30" s="2"/>
    </row>
    <row r="31" spans="1:27" x14ac:dyDescent="0.25">
      <c r="A31" s="3" t="s">
        <v>26</v>
      </c>
      <c r="B31" s="3" t="s">
        <v>56</v>
      </c>
      <c r="C31" s="3" t="s">
        <v>81</v>
      </c>
      <c r="D31" s="3"/>
      <c r="E31" s="3">
        <v>0</v>
      </c>
      <c r="F31" s="3">
        <v>0</v>
      </c>
      <c r="G31" s="3">
        <v>0</v>
      </c>
      <c r="H31" s="3">
        <v>0</v>
      </c>
      <c r="I31" s="21">
        <v>160</v>
      </c>
      <c r="J31" s="21">
        <v>160</v>
      </c>
      <c r="K31" s="21">
        <v>188.8</v>
      </c>
      <c r="L31" s="21">
        <v>188.8</v>
      </c>
      <c r="M31" s="14">
        <f>K31*131.48</f>
        <v>24823.423999999999</v>
      </c>
      <c r="N31" s="14">
        <f>L31*131.48</f>
        <v>24823.423999999999</v>
      </c>
      <c r="O31" s="12">
        <f>M31-N31</f>
        <v>0</v>
      </c>
      <c r="P31" s="5" t="s">
        <v>21</v>
      </c>
      <c r="Q31" s="2">
        <v>1</v>
      </c>
      <c r="R31" s="2" t="s">
        <v>52</v>
      </c>
      <c r="S31" s="5" t="s">
        <v>53</v>
      </c>
      <c r="T31" s="3" t="s">
        <v>26</v>
      </c>
      <c r="U31" s="23">
        <v>42104</v>
      </c>
      <c r="V31" s="2"/>
      <c r="W31" s="2"/>
      <c r="X31" s="2"/>
      <c r="Y31" s="2"/>
      <c r="Z31" s="2"/>
      <c r="AA31" s="2"/>
    </row>
    <row r="32" spans="1:27" x14ac:dyDescent="0.25">
      <c r="A32" s="3" t="s">
        <v>26</v>
      </c>
      <c r="B32" s="3" t="s">
        <v>56</v>
      </c>
      <c r="C32" s="3" t="s">
        <v>83</v>
      </c>
      <c r="D32" s="3"/>
      <c r="E32" s="3">
        <v>0</v>
      </c>
      <c r="F32" s="3">
        <v>0</v>
      </c>
      <c r="G32" s="3">
        <v>0</v>
      </c>
      <c r="H32" s="3">
        <v>0</v>
      </c>
      <c r="I32" s="21">
        <v>160</v>
      </c>
      <c r="J32" s="21">
        <v>160</v>
      </c>
      <c r="K32" s="21">
        <v>188.88</v>
      </c>
      <c r="L32" s="21">
        <v>188.88</v>
      </c>
      <c r="M32" s="14">
        <f>K32*131.48</f>
        <v>24833.942399999996</v>
      </c>
      <c r="N32" s="14">
        <f>L32*131.48</f>
        <v>24833.942399999996</v>
      </c>
      <c r="O32" s="12">
        <f>M32-N32</f>
        <v>0</v>
      </c>
      <c r="P32" s="5" t="s">
        <v>20</v>
      </c>
      <c r="Q32" s="2">
        <v>2</v>
      </c>
      <c r="R32" s="2" t="s">
        <v>9</v>
      </c>
      <c r="S32" s="5" t="s">
        <v>41</v>
      </c>
      <c r="T32" s="6">
        <v>42110</v>
      </c>
      <c r="U32" s="24" t="s">
        <v>26</v>
      </c>
      <c r="V32" s="2"/>
      <c r="W32" s="2"/>
      <c r="X32" s="2"/>
      <c r="Y32" s="2"/>
      <c r="Z32" s="2"/>
      <c r="AA32" s="2"/>
    </row>
    <row r="33" spans="1:27" x14ac:dyDescent="0.25">
      <c r="A33" s="3" t="s">
        <v>26</v>
      </c>
      <c r="B33" s="3" t="s">
        <v>84</v>
      </c>
      <c r="C33" s="3" t="s">
        <v>85</v>
      </c>
      <c r="D33" s="3"/>
      <c r="E33" s="3">
        <v>7</v>
      </c>
      <c r="F33" s="3">
        <v>7</v>
      </c>
      <c r="G33" s="3">
        <v>0</v>
      </c>
      <c r="H33" s="3">
        <v>0</v>
      </c>
      <c r="I33" s="21">
        <v>292</v>
      </c>
      <c r="J33" s="21">
        <v>292</v>
      </c>
      <c r="K33" s="21">
        <v>529.62</v>
      </c>
      <c r="L33" s="21">
        <v>529.62</v>
      </c>
      <c r="M33" s="14">
        <f t="shared" si="7"/>
        <v>69634.43759999999</v>
      </c>
      <c r="N33" s="14">
        <f t="shared" si="7"/>
        <v>69634.43759999999</v>
      </c>
      <c r="O33" s="12">
        <f t="shared" si="8"/>
        <v>0</v>
      </c>
      <c r="P33" s="5" t="s">
        <v>20</v>
      </c>
      <c r="Q33" s="2">
        <v>1</v>
      </c>
      <c r="R33" s="2" t="s">
        <v>9</v>
      </c>
      <c r="S33" s="5" t="s">
        <v>86</v>
      </c>
      <c r="T33" s="6">
        <v>42116</v>
      </c>
      <c r="U33" s="24" t="s">
        <v>26</v>
      </c>
      <c r="V33" s="2"/>
      <c r="W33" s="2"/>
      <c r="X33" s="2"/>
      <c r="Y33" s="2"/>
      <c r="Z33" s="2"/>
      <c r="AA33" s="2"/>
    </row>
    <row r="34" spans="1:27" x14ac:dyDescent="0.25">
      <c r="A34" s="3" t="s">
        <v>26</v>
      </c>
      <c r="B34" s="3" t="s">
        <v>87</v>
      </c>
      <c r="C34" s="3" t="s">
        <v>88</v>
      </c>
      <c r="D34" s="3"/>
      <c r="E34" s="3">
        <v>7</v>
      </c>
      <c r="F34" s="3">
        <v>7</v>
      </c>
      <c r="G34" s="3">
        <v>0</v>
      </c>
      <c r="H34" s="3">
        <v>0</v>
      </c>
      <c r="I34" s="21">
        <v>0</v>
      </c>
      <c r="J34" s="21">
        <v>0</v>
      </c>
      <c r="K34" s="21">
        <v>193.33</v>
      </c>
      <c r="L34" s="21">
        <v>193.33</v>
      </c>
      <c r="M34" s="14">
        <f t="shared" si="7"/>
        <v>25419.028399999999</v>
      </c>
      <c r="N34" s="14">
        <f t="shared" si="7"/>
        <v>25419.028399999999</v>
      </c>
      <c r="O34" s="12">
        <f t="shared" si="8"/>
        <v>0</v>
      </c>
      <c r="P34" s="5" t="s">
        <v>21</v>
      </c>
      <c r="Q34" s="2">
        <v>1</v>
      </c>
      <c r="R34" s="2" t="s">
        <v>52</v>
      </c>
      <c r="S34" s="5" t="s">
        <v>89</v>
      </c>
      <c r="T34" s="3" t="s">
        <v>26</v>
      </c>
      <c r="U34" s="23">
        <v>42121</v>
      </c>
      <c r="V34" s="2"/>
      <c r="W34" s="2"/>
      <c r="X34" s="2"/>
      <c r="Y34" s="2"/>
      <c r="Z34" s="2"/>
      <c r="AA34" s="2"/>
    </row>
    <row r="35" spans="1:27" ht="75" x14ac:dyDescent="0.25">
      <c r="A35" s="3" t="s">
        <v>26</v>
      </c>
      <c r="B35" s="3" t="s">
        <v>87</v>
      </c>
      <c r="C35" s="3" t="s">
        <v>90</v>
      </c>
      <c r="D35" s="3"/>
      <c r="E35" s="3">
        <v>7</v>
      </c>
      <c r="F35" s="3">
        <v>7</v>
      </c>
      <c r="G35" s="3">
        <v>0</v>
      </c>
      <c r="H35" s="3">
        <v>0</v>
      </c>
      <c r="I35" s="21">
        <v>51.73</v>
      </c>
      <c r="J35" s="21">
        <v>4</v>
      </c>
      <c r="K35" s="21">
        <v>254.37</v>
      </c>
      <c r="L35" s="21">
        <v>198.05</v>
      </c>
      <c r="M35" s="14">
        <f t="shared" si="7"/>
        <v>33444.567599999995</v>
      </c>
      <c r="N35" s="14">
        <f t="shared" si="7"/>
        <v>26039.613999999998</v>
      </c>
      <c r="O35" s="12">
        <f t="shared" si="8"/>
        <v>7404.9535999999971</v>
      </c>
      <c r="P35" s="5" t="s">
        <v>21</v>
      </c>
      <c r="Q35" s="2">
        <v>2</v>
      </c>
      <c r="R35" s="2" t="s">
        <v>29</v>
      </c>
      <c r="S35" s="5" t="s">
        <v>91</v>
      </c>
      <c r="T35" s="3" t="s">
        <v>26</v>
      </c>
      <c r="U35" s="23">
        <v>42124</v>
      </c>
      <c r="V35" s="2"/>
      <c r="W35" s="2"/>
      <c r="X35" s="2"/>
      <c r="Y35" s="2"/>
      <c r="Z35" s="2"/>
      <c r="AA35" s="2"/>
    </row>
    <row r="36" spans="1:27" x14ac:dyDescent="0.25">
      <c r="A36" s="3" t="s">
        <v>26</v>
      </c>
      <c r="B36" s="3" t="s">
        <v>92</v>
      </c>
      <c r="C36" t="s">
        <v>93</v>
      </c>
      <c r="E36" s="3">
        <v>0</v>
      </c>
      <c r="F36" s="3">
        <v>0</v>
      </c>
      <c r="G36" s="3">
        <v>0</v>
      </c>
      <c r="H36" s="3">
        <v>0</v>
      </c>
      <c r="I36" s="21">
        <v>160</v>
      </c>
      <c r="J36" s="21">
        <v>160</v>
      </c>
      <c r="K36" s="21">
        <v>188.8</v>
      </c>
      <c r="L36" s="21">
        <v>188.8</v>
      </c>
      <c r="M36" s="14">
        <f t="shared" si="7"/>
        <v>24823.423999999999</v>
      </c>
      <c r="N36" s="14">
        <f t="shared" si="7"/>
        <v>24823.423999999999</v>
      </c>
      <c r="O36" s="12">
        <f t="shared" si="8"/>
        <v>0</v>
      </c>
      <c r="P36" s="5" t="s">
        <v>20</v>
      </c>
      <c r="Q36" s="2">
        <v>1</v>
      </c>
      <c r="R36" s="2" t="s">
        <v>9</v>
      </c>
      <c r="S36" s="5" t="s">
        <v>94</v>
      </c>
      <c r="T36" s="6">
        <v>42124</v>
      </c>
      <c r="U36" s="24" t="s">
        <v>26</v>
      </c>
      <c r="V36" s="2"/>
      <c r="W36" s="2"/>
      <c r="X36" s="2"/>
      <c r="Y36" s="2"/>
      <c r="Z36" s="2"/>
      <c r="AA36" s="2"/>
    </row>
    <row r="37" spans="1:27" ht="45" x14ac:dyDescent="0.25">
      <c r="A37" s="15" t="s">
        <v>26</v>
      </c>
      <c r="B37" s="15" t="s">
        <v>95</v>
      </c>
      <c r="C37" s="15" t="s">
        <v>96</v>
      </c>
      <c r="D37" s="15"/>
      <c r="E37" s="15">
        <v>6</v>
      </c>
      <c r="F37" s="15">
        <v>6</v>
      </c>
      <c r="G37" s="15">
        <v>0</v>
      </c>
      <c r="H37" s="15">
        <v>0</v>
      </c>
      <c r="I37" s="22">
        <v>142</v>
      </c>
      <c r="J37" s="22">
        <v>111.96</v>
      </c>
      <c r="K37" s="22">
        <v>333.28</v>
      </c>
      <c r="L37" s="22">
        <v>297.83</v>
      </c>
      <c r="M37" s="16">
        <f t="shared" si="7"/>
        <v>43819.654399999992</v>
      </c>
      <c r="N37" s="16">
        <f t="shared" si="7"/>
        <v>39158.688399999992</v>
      </c>
      <c r="O37" s="17">
        <f t="shared" si="8"/>
        <v>4660.9660000000003</v>
      </c>
      <c r="P37" s="18" t="s">
        <v>21</v>
      </c>
      <c r="Q37" s="19">
        <v>1</v>
      </c>
      <c r="R37" s="19" t="s">
        <v>29</v>
      </c>
      <c r="S37" s="18" t="s">
        <v>97</v>
      </c>
      <c r="T37" s="15" t="s">
        <v>26</v>
      </c>
      <c r="U37" s="25">
        <v>42138</v>
      </c>
      <c r="V37" s="2"/>
      <c r="W37" s="2"/>
      <c r="X37" s="2"/>
      <c r="Y37" s="2"/>
      <c r="Z37" s="2"/>
      <c r="AA37" s="2"/>
    </row>
    <row r="38" spans="1:27" x14ac:dyDescent="0.25">
      <c r="A38" s="15" t="s">
        <v>26</v>
      </c>
      <c r="B38" s="15" t="s">
        <v>98</v>
      </c>
      <c r="C38" s="15" t="s">
        <v>99</v>
      </c>
      <c r="D38" s="15"/>
      <c r="E38" s="15">
        <v>14</v>
      </c>
      <c r="F38" s="15">
        <v>14</v>
      </c>
      <c r="G38" s="15">
        <v>0</v>
      </c>
      <c r="H38" s="15">
        <v>0</v>
      </c>
      <c r="I38" s="22">
        <v>0</v>
      </c>
      <c r="J38" s="22">
        <v>0</v>
      </c>
      <c r="K38" s="22">
        <v>370.11</v>
      </c>
      <c r="L38" s="22">
        <v>370.11</v>
      </c>
      <c r="M38" s="16">
        <f t="shared" si="7"/>
        <v>48662.0628</v>
      </c>
      <c r="N38" s="16">
        <f t="shared" si="7"/>
        <v>48662.0628</v>
      </c>
      <c r="O38" s="17">
        <f t="shared" si="8"/>
        <v>0</v>
      </c>
      <c r="P38" s="18" t="s">
        <v>20</v>
      </c>
      <c r="Q38" s="19">
        <v>1</v>
      </c>
      <c r="R38" s="19" t="s">
        <v>9</v>
      </c>
      <c r="S38" s="18" t="s">
        <v>105</v>
      </c>
      <c r="T38" s="15"/>
      <c r="U38" s="26"/>
      <c r="V38" s="2"/>
      <c r="W38" s="2"/>
      <c r="X38" s="2"/>
      <c r="Y38" s="2"/>
      <c r="Z38" s="2"/>
      <c r="AA38" s="2"/>
    </row>
    <row r="39" spans="1:27" ht="60" x14ac:dyDescent="0.25">
      <c r="A39" s="15" t="s">
        <v>26</v>
      </c>
      <c r="B39" s="15" t="s">
        <v>101</v>
      </c>
      <c r="C39" s="15" t="s">
        <v>100</v>
      </c>
      <c r="D39" s="15"/>
      <c r="E39" s="15">
        <v>0</v>
      </c>
      <c r="F39" s="15">
        <v>0</v>
      </c>
      <c r="G39" s="15">
        <v>0</v>
      </c>
      <c r="H39" s="15">
        <v>0</v>
      </c>
      <c r="I39" s="22">
        <v>1104</v>
      </c>
      <c r="J39" s="22">
        <v>837</v>
      </c>
      <c r="K39" s="22">
        <v>1302.72</v>
      </c>
      <c r="L39" s="22">
        <v>987.66</v>
      </c>
      <c r="M39" s="16">
        <f t="shared" si="7"/>
        <v>171281.6256</v>
      </c>
      <c r="N39" s="16">
        <f t="shared" si="7"/>
        <v>129857.53679999999</v>
      </c>
      <c r="O39" s="17">
        <f t="shared" si="8"/>
        <v>41424.088800000012</v>
      </c>
      <c r="P39" s="18" t="s">
        <v>21</v>
      </c>
      <c r="Q39" s="19">
        <v>1</v>
      </c>
      <c r="R39" s="19" t="s">
        <v>29</v>
      </c>
      <c r="S39" s="18" t="s">
        <v>102</v>
      </c>
      <c r="T39" s="15" t="s">
        <v>26</v>
      </c>
      <c r="U39" s="25">
        <v>42138</v>
      </c>
      <c r="V39" s="2"/>
      <c r="W39" s="2"/>
      <c r="X39" s="2"/>
      <c r="Y39" s="2"/>
      <c r="Z39" s="2"/>
      <c r="AA39" s="2"/>
    </row>
    <row r="40" spans="1:27" x14ac:dyDescent="0.25">
      <c r="A40" s="15" t="s">
        <v>26</v>
      </c>
      <c r="B40" s="15" t="s">
        <v>98</v>
      </c>
      <c r="C40" s="15" t="s">
        <v>103</v>
      </c>
      <c r="D40" s="15"/>
      <c r="E40" s="15"/>
      <c r="F40" s="15"/>
      <c r="G40" s="15"/>
      <c r="H40" s="15"/>
      <c r="I40" s="22"/>
      <c r="J40" s="22"/>
      <c r="K40" s="22"/>
      <c r="L40" s="22"/>
      <c r="M40" s="16"/>
      <c r="N40" s="16"/>
      <c r="O40" s="17">
        <f t="shared" si="8"/>
        <v>0</v>
      </c>
      <c r="P40" s="18" t="s">
        <v>20</v>
      </c>
      <c r="Q40" s="19">
        <v>1</v>
      </c>
      <c r="R40" s="19" t="s">
        <v>9</v>
      </c>
      <c r="S40" s="18" t="s">
        <v>71</v>
      </c>
      <c r="T40" s="20">
        <v>42139</v>
      </c>
      <c r="U40" s="26" t="s">
        <v>26</v>
      </c>
      <c r="V40" s="2"/>
      <c r="W40" s="2"/>
      <c r="X40" s="2"/>
      <c r="Y40" s="2"/>
      <c r="Z40" s="2"/>
      <c r="AA40" s="2"/>
    </row>
    <row r="41" spans="1:27" ht="30" x14ac:dyDescent="0.25">
      <c r="A41" s="15" t="s">
        <v>26</v>
      </c>
      <c r="B41" s="15" t="s">
        <v>95</v>
      </c>
      <c r="C41" s="15" t="s">
        <v>96</v>
      </c>
      <c r="D41" s="15"/>
      <c r="E41" s="15">
        <v>6</v>
      </c>
      <c r="F41" s="15">
        <v>6</v>
      </c>
      <c r="G41" s="15">
        <v>0</v>
      </c>
      <c r="H41" s="15">
        <v>0</v>
      </c>
      <c r="I41" s="22">
        <v>142</v>
      </c>
      <c r="J41" s="22">
        <v>0</v>
      </c>
      <c r="K41" s="22">
        <v>333.28</v>
      </c>
      <c r="L41" s="22">
        <v>165.72</v>
      </c>
      <c r="M41" s="16">
        <f>K41*131.48</f>
        <v>43819.654399999992</v>
      </c>
      <c r="N41" s="16">
        <f>L41*131.48</f>
        <v>21788.865599999997</v>
      </c>
      <c r="O41" s="17">
        <f>M41-N41</f>
        <v>22030.788799999995</v>
      </c>
      <c r="P41" s="18" t="s">
        <v>21</v>
      </c>
      <c r="Q41" s="19">
        <v>2</v>
      </c>
      <c r="R41" s="19" t="s">
        <v>29</v>
      </c>
      <c r="S41" s="18" t="s">
        <v>104</v>
      </c>
      <c r="T41" s="15" t="s">
        <v>26</v>
      </c>
      <c r="U41" s="25">
        <v>42139</v>
      </c>
      <c r="V41" s="2"/>
      <c r="W41" s="2"/>
      <c r="X41" s="2"/>
      <c r="Y41" s="2"/>
      <c r="Z41" s="2"/>
      <c r="AA41" s="2"/>
    </row>
    <row r="42" spans="1:27" x14ac:dyDescent="0.25">
      <c r="A42" s="3" t="s">
        <v>26</v>
      </c>
      <c r="B42" s="3" t="s">
        <v>98</v>
      </c>
      <c r="C42" s="3" t="s">
        <v>106</v>
      </c>
      <c r="D42" s="3"/>
      <c r="E42" s="3">
        <v>0</v>
      </c>
      <c r="F42" s="3">
        <v>0</v>
      </c>
      <c r="G42" s="3">
        <v>0</v>
      </c>
      <c r="H42" s="3">
        <v>0</v>
      </c>
      <c r="I42" s="21">
        <v>280</v>
      </c>
      <c r="J42" s="21">
        <v>70</v>
      </c>
      <c r="K42" s="21">
        <v>280</v>
      </c>
      <c r="L42" s="21">
        <v>70</v>
      </c>
      <c r="M42" s="14">
        <f>K42*200</f>
        <v>56000</v>
      </c>
      <c r="N42" s="14">
        <f>L42*200</f>
        <v>14000</v>
      </c>
      <c r="O42" s="12">
        <f t="shared" si="8"/>
        <v>42000</v>
      </c>
      <c r="P42" s="5" t="s">
        <v>21</v>
      </c>
      <c r="Q42" s="2">
        <v>1</v>
      </c>
      <c r="R42" s="2" t="s">
        <v>29</v>
      </c>
      <c r="S42" s="5" t="s">
        <v>107</v>
      </c>
      <c r="T42" s="3" t="s">
        <v>26</v>
      </c>
      <c r="U42" s="23">
        <v>42142</v>
      </c>
      <c r="V42" s="2"/>
      <c r="W42" s="2"/>
      <c r="X42" s="2"/>
      <c r="Y42" s="2"/>
      <c r="Z42" s="2"/>
      <c r="AA42" s="2"/>
    </row>
    <row r="43" spans="1:27" x14ac:dyDescent="0.25">
      <c r="A43" s="3" t="s">
        <v>26</v>
      </c>
      <c r="B43" s="3" t="s">
        <v>32</v>
      </c>
      <c r="C43" s="3" t="s">
        <v>108</v>
      </c>
      <c r="D43" s="3"/>
      <c r="E43" s="3">
        <v>7</v>
      </c>
      <c r="F43" s="3">
        <v>7</v>
      </c>
      <c r="G43" s="3">
        <v>0</v>
      </c>
      <c r="H43" s="3">
        <v>0</v>
      </c>
      <c r="I43" s="21">
        <v>105.51</v>
      </c>
      <c r="J43" s="21">
        <v>105.51</v>
      </c>
      <c r="K43" s="21">
        <v>430.54</v>
      </c>
      <c r="L43" s="21">
        <v>430.54</v>
      </c>
      <c r="M43" s="14">
        <f>K43*120.5</f>
        <v>51880.07</v>
      </c>
      <c r="N43" s="14">
        <f>L43*120.5</f>
        <v>51880.07</v>
      </c>
      <c r="O43" s="12">
        <f t="shared" si="8"/>
        <v>0</v>
      </c>
      <c r="P43" s="5" t="s">
        <v>20</v>
      </c>
      <c r="Q43" s="2">
        <v>1</v>
      </c>
      <c r="R43" s="2" t="s">
        <v>9</v>
      </c>
      <c r="S43" s="5" t="s">
        <v>109</v>
      </c>
      <c r="T43" s="6">
        <v>42144</v>
      </c>
      <c r="U43" s="24" t="s">
        <v>26</v>
      </c>
      <c r="V43" s="2"/>
      <c r="W43" s="2"/>
      <c r="X43" s="2"/>
      <c r="Y43" s="2"/>
      <c r="Z43" s="2"/>
      <c r="AA43" s="2"/>
    </row>
    <row r="44" spans="1:27" x14ac:dyDescent="0.25">
      <c r="A44" s="3" t="s">
        <v>26</v>
      </c>
      <c r="B44" s="3" t="s">
        <v>32</v>
      </c>
      <c r="C44" s="3" t="s">
        <v>110</v>
      </c>
      <c r="D44" s="3"/>
      <c r="E44" s="3">
        <v>0</v>
      </c>
      <c r="F44" s="3">
        <v>0</v>
      </c>
      <c r="G44" s="3">
        <v>0</v>
      </c>
      <c r="H44" s="3">
        <v>0</v>
      </c>
      <c r="I44" s="21">
        <v>302</v>
      </c>
      <c r="J44" s="21">
        <v>302</v>
      </c>
      <c r="K44" s="21">
        <v>378</v>
      </c>
      <c r="L44" s="21">
        <v>378</v>
      </c>
      <c r="M44" s="14">
        <f>K44*200</f>
        <v>75600</v>
      </c>
      <c r="N44" s="14">
        <f>L44*200</f>
        <v>75600</v>
      </c>
      <c r="O44" s="12">
        <f t="shared" si="8"/>
        <v>0</v>
      </c>
      <c r="P44" s="5" t="s">
        <v>20</v>
      </c>
      <c r="Q44" s="2">
        <v>1</v>
      </c>
      <c r="R44" s="2" t="s">
        <v>9</v>
      </c>
      <c r="S44" s="5" t="s">
        <v>109</v>
      </c>
      <c r="T44" s="6">
        <v>42144</v>
      </c>
      <c r="U44" s="24" t="s">
        <v>26</v>
      </c>
      <c r="V44" s="2"/>
      <c r="W44" s="2"/>
      <c r="X44" s="2"/>
      <c r="Y44" s="2"/>
      <c r="Z44" s="2"/>
      <c r="AA44" s="2"/>
    </row>
    <row r="45" spans="1:27" x14ac:dyDescent="0.25">
      <c r="A45" s="3" t="s">
        <v>26</v>
      </c>
      <c r="B45" s="3" t="s">
        <v>56</v>
      </c>
      <c r="C45" s="3" t="s">
        <v>111</v>
      </c>
      <c r="D45" s="3"/>
      <c r="E45" s="3">
        <v>0</v>
      </c>
      <c r="F45" s="3">
        <v>0</v>
      </c>
      <c r="G45" s="3">
        <v>0</v>
      </c>
      <c r="H45" s="3">
        <v>0</v>
      </c>
      <c r="I45" s="21">
        <v>40</v>
      </c>
      <c r="J45" s="21">
        <v>40</v>
      </c>
      <c r="K45" s="21">
        <v>40</v>
      </c>
      <c r="L45" s="21">
        <v>40</v>
      </c>
      <c r="M45" s="14">
        <f>K45*200</f>
        <v>8000</v>
      </c>
      <c r="N45" s="14">
        <f>L45*200</f>
        <v>8000</v>
      </c>
      <c r="O45" s="12">
        <f t="shared" si="8"/>
        <v>0</v>
      </c>
      <c r="P45" s="5" t="s">
        <v>20</v>
      </c>
      <c r="Q45" s="2">
        <v>1</v>
      </c>
      <c r="R45" s="2" t="s">
        <v>9</v>
      </c>
      <c r="S45" s="5" t="s">
        <v>112</v>
      </c>
      <c r="T45" s="6">
        <v>42144</v>
      </c>
      <c r="U45" s="24" t="s">
        <v>26</v>
      </c>
      <c r="V45" s="2"/>
      <c r="W45" s="2"/>
      <c r="X45" s="2"/>
      <c r="Y45" s="2"/>
      <c r="Z45" s="2"/>
      <c r="AA45" s="2"/>
    </row>
    <row r="46" spans="1:27" x14ac:dyDescent="0.25">
      <c r="A46" s="3" t="s">
        <v>26</v>
      </c>
      <c r="B46" s="3" t="s">
        <v>72</v>
      </c>
      <c r="C46" s="3" t="s">
        <v>113</v>
      </c>
      <c r="D46" s="3"/>
      <c r="E46" s="3">
        <v>0</v>
      </c>
      <c r="F46" s="3">
        <v>0</v>
      </c>
      <c r="G46" s="3">
        <v>0</v>
      </c>
      <c r="H46" s="3">
        <v>0</v>
      </c>
      <c r="I46" s="21">
        <v>32</v>
      </c>
      <c r="J46" s="21">
        <v>32</v>
      </c>
      <c r="K46" s="21">
        <v>37.76</v>
      </c>
      <c r="L46" s="21">
        <v>37.76</v>
      </c>
      <c r="M46" s="14">
        <f t="shared" ref="M46:N49" si="9">K46*131.48</f>
        <v>4964.6847999999991</v>
      </c>
      <c r="N46" s="14">
        <f t="shared" si="9"/>
        <v>4964.6847999999991</v>
      </c>
      <c r="O46" s="12">
        <f t="shared" si="8"/>
        <v>0</v>
      </c>
      <c r="P46" s="5" t="s">
        <v>20</v>
      </c>
      <c r="Q46" s="2">
        <v>1</v>
      </c>
      <c r="R46" s="2" t="s">
        <v>9</v>
      </c>
      <c r="S46" s="5" t="s">
        <v>114</v>
      </c>
      <c r="T46" s="6">
        <v>42144</v>
      </c>
      <c r="U46" s="24" t="s">
        <v>26</v>
      </c>
      <c r="V46" s="2"/>
      <c r="W46" s="2"/>
      <c r="X46" s="2"/>
      <c r="Y46" s="2"/>
      <c r="Z46" s="2"/>
      <c r="AA46" s="2"/>
    </row>
    <row r="47" spans="1:27" x14ac:dyDescent="0.25">
      <c r="A47" s="3" t="s">
        <v>26</v>
      </c>
      <c r="B47" s="3" t="s">
        <v>95</v>
      </c>
      <c r="C47" s="3" t="s">
        <v>115</v>
      </c>
      <c r="D47" s="3"/>
      <c r="E47" s="3">
        <v>6</v>
      </c>
      <c r="F47" s="3">
        <v>6</v>
      </c>
      <c r="G47" s="3">
        <v>0</v>
      </c>
      <c r="H47" s="3">
        <v>0</v>
      </c>
      <c r="I47" s="21">
        <v>111.96</v>
      </c>
      <c r="J47" s="21">
        <v>111.96</v>
      </c>
      <c r="K47" s="21">
        <v>297.83</v>
      </c>
      <c r="L47" s="21">
        <v>297.83</v>
      </c>
      <c r="M47" s="14">
        <f t="shared" si="9"/>
        <v>39158.688399999992</v>
      </c>
      <c r="N47" s="14">
        <f t="shared" si="9"/>
        <v>39158.688399999992</v>
      </c>
      <c r="O47" s="12">
        <f t="shared" si="8"/>
        <v>0</v>
      </c>
      <c r="P47" s="5" t="s">
        <v>20</v>
      </c>
      <c r="Q47" s="2">
        <v>2</v>
      </c>
      <c r="R47" s="2" t="s">
        <v>9</v>
      </c>
      <c r="S47" s="5" t="s">
        <v>105</v>
      </c>
      <c r="T47" s="6">
        <v>42144</v>
      </c>
      <c r="U47" s="24" t="s">
        <v>26</v>
      </c>
      <c r="V47" s="2"/>
      <c r="W47" s="2"/>
      <c r="X47" s="2"/>
      <c r="Y47" s="2"/>
      <c r="Z47" s="2"/>
      <c r="AA47" s="2"/>
    </row>
    <row r="48" spans="1:27" x14ac:dyDescent="0.25">
      <c r="A48" s="3" t="s">
        <v>26</v>
      </c>
      <c r="B48" s="3" t="s">
        <v>116</v>
      </c>
      <c r="C48" s="3" t="s">
        <v>117</v>
      </c>
      <c r="D48" s="3"/>
      <c r="E48" s="3"/>
      <c r="F48" s="3"/>
      <c r="G48" s="3"/>
      <c r="H48" s="3"/>
      <c r="I48" s="21"/>
      <c r="J48" s="21"/>
      <c r="K48" s="21"/>
      <c r="L48" s="21"/>
      <c r="M48" s="14">
        <f t="shared" si="9"/>
        <v>0</v>
      </c>
      <c r="N48" s="14">
        <f t="shared" si="9"/>
        <v>0</v>
      </c>
      <c r="O48" s="12">
        <f t="shared" si="8"/>
        <v>0</v>
      </c>
      <c r="P48" s="5" t="s">
        <v>21</v>
      </c>
      <c r="Q48" s="2">
        <v>1</v>
      </c>
      <c r="R48" s="2" t="s">
        <v>23</v>
      </c>
      <c r="S48" s="5" t="s">
        <v>118</v>
      </c>
      <c r="T48" s="3" t="s">
        <v>26</v>
      </c>
      <c r="U48" s="23">
        <v>42145</v>
      </c>
      <c r="V48" s="2"/>
      <c r="W48" s="2"/>
      <c r="X48" s="2"/>
      <c r="Y48" s="2"/>
      <c r="Z48" s="2"/>
      <c r="AA48" s="2"/>
    </row>
    <row r="49" spans="1:27" x14ac:dyDescent="0.25">
      <c r="A49" s="3" t="s">
        <v>26</v>
      </c>
      <c r="B49" s="3" t="s">
        <v>116</v>
      </c>
      <c r="C49" s="3" t="s">
        <v>119</v>
      </c>
      <c r="D49" s="3"/>
      <c r="E49" s="3">
        <v>0</v>
      </c>
      <c r="F49" s="3">
        <v>0</v>
      </c>
      <c r="G49" s="3">
        <v>0</v>
      </c>
      <c r="H49" s="3">
        <v>0</v>
      </c>
      <c r="I49" s="21">
        <v>947</v>
      </c>
      <c r="J49" s="21">
        <v>947</v>
      </c>
      <c r="K49" s="21">
        <v>1117.46</v>
      </c>
      <c r="L49" s="21">
        <v>1117.46</v>
      </c>
      <c r="M49" s="14">
        <f t="shared" si="9"/>
        <v>146923.64079999999</v>
      </c>
      <c r="N49" s="14">
        <f t="shared" si="9"/>
        <v>146923.64079999999</v>
      </c>
      <c r="O49" s="12">
        <f t="shared" si="8"/>
        <v>0</v>
      </c>
      <c r="P49" s="5" t="s">
        <v>20</v>
      </c>
      <c r="Q49" s="2">
        <v>2</v>
      </c>
      <c r="R49" s="2" t="s">
        <v>9</v>
      </c>
      <c r="S49" s="5" t="s">
        <v>105</v>
      </c>
      <c r="T49" s="6">
        <v>42146</v>
      </c>
      <c r="U49" s="24" t="s">
        <v>26</v>
      </c>
      <c r="V49" s="2"/>
      <c r="W49" s="2"/>
      <c r="X49" s="2"/>
      <c r="Y49" s="2"/>
      <c r="Z49" s="2"/>
      <c r="AA49" s="2"/>
    </row>
    <row r="50" spans="1:27" x14ac:dyDescent="0.25">
      <c r="A50" s="3" t="s">
        <v>26</v>
      </c>
      <c r="B50" s="3" t="s">
        <v>98</v>
      </c>
      <c r="C50" s="3" t="s">
        <v>120</v>
      </c>
      <c r="D50" s="3"/>
      <c r="E50" s="3">
        <v>0</v>
      </c>
      <c r="F50" s="3">
        <v>0</v>
      </c>
      <c r="G50" s="3">
        <v>0</v>
      </c>
      <c r="H50" s="3">
        <v>0</v>
      </c>
      <c r="I50" s="21">
        <v>280</v>
      </c>
      <c r="J50" s="21">
        <v>280</v>
      </c>
      <c r="K50" s="21">
        <v>280</v>
      </c>
      <c r="L50" s="21">
        <v>280</v>
      </c>
      <c r="M50" s="14">
        <f>K50*200</f>
        <v>56000</v>
      </c>
      <c r="N50" s="14">
        <f>L50*200</f>
        <v>56000</v>
      </c>
      <c r="O50" s="12">
        <f t="shared" si="8"/>
        <v>0</v>
      </c>
      <c r="P50" s="5" t="s">
        <v>20</v>
      </c>
      <c r="Q50" s="2">
        <v>1</v>
      </c>
      <c r="R50" s="2" t="s">
        <v>9</v>
      </c>
      <c r="S50" s="5" t="s">
        <v>105</v>
      </c>
      <c r="T50" s="6">
        <v>42146</v>
      </c>
      <c r="U50" s="24" t="s">
        <v>26</v>
      </c>
      <c r="V50" s="2"/>
      <c r="W50" s="2"/>
      <c r="X50" s="2"/>
      <c r="Y50" s="2"/>
      <c r="Z50" s="2"/>
      <c r="AA50" s="2"/>
    </row>
    <row r="51" spans="1:27" x14ac:dyDescent="0.25">
      <c r="A51" s="2" t="s">
        <v>26</v>
      </c>
      <c r="B51" s="2" t="s">
        <v>63</v>
      </c>
      <c r="C51" s="2"/>
      <c r="D51" s="2"/>
      <c r="E51" s="3">
        <v>0</v>
      </c>
      <c r="F51" s="3">
        <v>9</v>
      </c>
      <c r="G51" s="3">
        <v>0</v>
      </c>
      <c r="H51" s="3">
        <v>0</v>
      </c>
      <c r="I51" s="21">
        <v>308</v>
      </c>
      <c r="J51" s="21">
        <v>200</v>
      </c>
      <c r="K51" s="21">
        <v>363.44</v>
      </c>
      <c r="L51" s="21">
        <v>243.98</v>
      </c>
      <c r="M51" s="14">
        <f>K51*131.48</f>
        <v>47785.091199999995</v>
      </c>
      <c r="N51" s="14">
        <f>L51*131.48</f>
        <v>32078.490399999995</v>
      </c>
      <c r="O51" s="12">
        <f t="shared" si="8"/>
        <v>15706.6008</v>
      </c>
      <c r="P51" s="5" t="s">
        <v>21</v>
      </c>
      <c r="Q51" s="2">
        <v>1</v>
      </c>
      <c r="R51" s="2" t="s">
        <v>23</v>
      </c>
      <c r="S51" s="5" t="s">
        <v>121</v>
      </c>
      <c r="T51" s="3" t="s">
        <v>26</v>
      </c>
      <c r="U51" s="23">
        <v>42146</v>
      </c>
      <c r="V51" s="2"/>
      <c r="W51" s="2"/>
      <c r="X51" s="2"/>
      <c r="Y51" s="2"/>
      <c r="Z51" s="2"/>
      <c r="AA51" s="2"/>
    </row>
    <row r="52" spans="1:27" x14ac:dyDescent="0.25">
      <c r="A52" s="2" t="s">
        <v>26</v>
      </c>
      <c r="B52" s="2" t="s">
        <v>122</v>
      </c>
      <c r="C52" s="2" t="s">
        <v>123</v>
      </c>
      <c r="D52" s="2"/>
      <c r="E52" s="3">
        <v>0</v>
      </c>
      <c r="F52" s="3">
        <v>0</v>
      </c>
      <c r="G52" s="3">
        <v>0</v>
      </c>
      <c r="H52" s="3">
        <v>0</v>
      </c>
      <c r="I52" s="21">
        <v>247.75</v>
      </c>
      <c r="J52" s="21">
        <v>247.75</v>
      </c>
      <c r="K52" s="21">
        <v>292.35000000000002</v>
      </c>
      <c r="L52" s="21">
        <v>292.35000000000002</v>
      </c>
      <c r="M52" s="14">
        <f>K52*131.48</f>
        <v>38438.178</v>
      </c>
      <c r="N52" s="14">
        <f>L52*131.48</f>
        <v>38438.178</v>
      </c>
      <c r="O52" s="12">
        <f t="shared" si="8"/>
        <v>0</v>
      </c>
      <c r="P52" s="5" t="s">
        <v>20</v>
      </c>
      <c r="Q52" s="2">
        <v>1</v>
      </c>
      <c r="R52" s="2" t="s">
        <v>9</v>
      </c>
      <c r="S52" s="5" t="s">
        <v>68</v>
      </c>
      <c r="T52" s="6">
        <v>42149</v>
      </c>
      <c r="U52" s="24" t="s">
        <v>26</v>
      </c>
      <c r="V52" s="2"/>
      <c r="W52" s="2"/>
      <c r="X52" s="2"/>
      <c r="Y52" s="2"/>
      <c r="Z52" s="2"/>
      <c r="AA52" s="2"/>
    </row>
    <row r="53" spans="1:27" x14ac:dyDescent="0.25">
      <c r="A53" s="2" t="s">
        <v>26</v>
      </c>
      <c r="B53" s="2" t="s">
        <v>122</v>
      </c>
      <c r="C53" s="2" t="s">
        <v>124</v>
      </c>
      <c r="D53" s="2"/>
      <c r="E53" s="3">
        <v>0</v>
      </c>
      <c r="F53" s="3">
        <v>0</v>
      </c>
      <c r="G53" s="3">
        <v>0</v>
      </c>
      <c r="H53" s="3">
        <v>0</v>
      </c>
      <c r="I53" s="21">
        <v>120</v>
      </c>
      <c r="J53" s="21">
        <v>120</v>
      </c>
      <c r="K53" s="21">
        <v>120</v>
      </c>
      <c r="L53" s="21">
        <v>120</v>
      </c>
      <c r="M53" s="14">
        <f>K53*200</f>
        <v>24000</v>
      </c>
      <c r="N53" s="14">
        <f>L53*200</f>
        <v>24000</v>
      </c>
      <c r="O53" s="12">
        <f t="shared" si="8"/>
        <v>0</v>
      </c>
      <c r="P53" s="5" t="s">
        <v>20</v>
      </c>
      <c r="Q53" s="2">
        <v>1</v>
      </c>
      <c r="R53" s="2" t="s">
        <v>9</v>
      </c>
      <c r="S53" s="5" t="s">
        <v>68</v>
      </c>
      <c r="T53" s="6">
        <v>42149</v>
      </c>
      <c r="U53" s="24" t="s">
        <v>26</v>
      </c>
      <c r="V53" s="2"/>
      <c r="W53" s="2"/>
      <c r="X53" s="2"/>
      <c r="Y53" s="2"/>
      <c r="Z53" s="2"/>
      <c r="AA53" s="2"/>
    </row>
    <row r="54" spans="1:27" x14ac:dyDescent="0.25">
      <c r="A54" s="2" t="s">
        <v>26</v>
      </c>
      <c r="B54" s="2" t="s">
        <v>101</v>
      </c>
      <c r="C54" s="2" t="s">
        <v>125</v>
      </c>
      <c r="D54" s="2"/>
      <c r="E54" s="3">
        <v>0</v>
      </c>
      <c r="F54" s="3">
        <v>0</v>
      </c>
      <c r="G54" s="3">
        <v>0</v>
      </c>
      <c r="H54" s="3">
        <v>0</v>
      </c>
      <c r="I54" s="21">
        <v>149</v>
      </c>
      <c r="J54" s="21">
        <v>149</v>
      </c>
      <c r="K54" s="21">
        <v>175.82</v>
      </c>
      <c r="L54" s="21">
        <v>175.82</v>
      </c>
      <c r="M54" s="14">
        <f>K54*131.48</f>
        <v>23116.813599999998</v>
      </c>
      <c r="N54" s="14">
        <f>L54*131.48</f>
        <v>23116.813599999998</v>
      </c>
      <c r="O54" s="12">
        <f t="shared" si="8"/>
        <v>0</v>
      </c>
      <c r="P54" s="5" t="s">
        <v>20</v>
      </c>
      <c r="Q54" s="2">
        <v>1</v>
      </c>
      <c r="R54" s="2" t="s">
        <v>9</v>
      </c>
      <c r="S54" s="5" t="s">
        <v>68</v>
      </c>
      <c r="T54" s="6">
        <v>42151</v>
      </c>
      <c r="U54" s="24" t="s">
        <v>26</v>
      </c>
      <c r="V54" s="2"/>
      <c r="W54" s="2"/>
      <c r="X54" s="2"/>
      <c r="Y54" s="2"/>
      <c r="Z54" s="2"/>
      <c r="AA54" s="2"/>
    </row>
    <row r="55" spans="1:27" x14ac:dyDescent="0.25">
      <c r="A55" s="2" t="s">
        <v>26</v>
      </c>
      <c r="B55" s="2" t="s">
        <v>92</v>
      </c>
      <c r="C55" s="2" t="s">
        <v>126</v>
      </c>
      <c r="D55" s="2"/>
      <c r="E55" s="3">
        <v>0</v>
      </c>
      <c r="F55" s="3">
        <v>0</v>
      </c>
      <c r="G55" s="3">
        <v>0</v>
      </c>
      <c r="H55" s="3">
        <v>0</v>
      </c>
      <c r="I55" s="21">
        <v>1176</v>
      </c>
      <c r="J55" s="21">
        <v>1168</v>
      </c>
      <c r="K55" s="21">
        <v>1387.68</v>
      </c>
      <c r="L55" s="21">
        <v>1378.24</v>
      </c>
      <c r="M55" s="14">
        <f t="shared" ref="M55:M82" si="10">K55*131.48</f>
        <v>182452.16639999999</v>
      </c>
      <c r="N55" s="14">
        <f t="shared" ref="N55:N82" si="11">L55*131.48</f>
        <v>181210.99519999998</v>
      </c>
      <c r="O55" s="12">
        <f t="shared" si="8"/>
        <v>1241.1712000000116</v>
      </c>
      <c r="P55" s="5" t="s">
        <v>21</v>
      </c>
      <c r="Q55" s="2">
        <v>1</v>
      </c>
      <c r="R55" s="2" t="s">
        <v>23</v>
      </c>
      <c r="S55" s="5" t="s">
        <v>127</v>
      </c>
      <c r="T55" s="3" t="s">
        <v>26</v>
      </c>
      <c r="U55" s="23">
        <v>42152</v>
      </c>
      <c r="V55" s="2"/>
      <c r="W55" s="2"/>
      <c r="X55" s="2"/>
      <c r="Y55" s="2"/>
      <c r="Z55" s="2"/>
      <c r="AA55" s="2"/>
    </row>
    <row r="56" spans="1:27" x14ac:dyDescent="0.25">
      <c r="A56" s="2" t="s">
        <v>26</v>
      </c>
      <c r="B56" s="2" t="s">
        <v>128</v>
      </c>
      <c r="C56" s="2" t="s">
        <v>129</v>
      </c>
      <c r="D56" s="2"/>
      <c r="E56" s="3">
        <v>45</v>
      </c>
      <c r="F56" s="3">
        <v>43</v>
      </c>
      <c r="G56" s="3">
        <v>6</v>
      </c>
      <c r="H56" s="3">
        <v>0</v>
      </c>
      <c r="I56" s="21">
        <v>6</v>
      </c>
      <c r="J56" s="21">
        <v>6</v>
      </c>
      <c r="K56" s="21">
        <v>1415.6</v>
      </c>
      <c r="L56" s="21">
        <v>1194.6600000000001</v>
      </c>
      <c r="M56" s="14">
        <f t="shared" si="10"/>
        <v>186123.08799999996</v>
      </c>
      <c r="N56" s="14">
        <f t="shared" si="11"/>
        <v>157073.89679999999</v>
      </c>
      <c r="O56" s="12">
        <f t="shared" si="8"/>
        <v>29049.191199999972</v>
      </c>
      <c r="P56" s="5" t="s">
        <v>21</v>
      </c>
      <c r="Q56" s="2">
        <v>1</v>
      </c>
      <c r="R56" s="2" t="s">
        <v>23</v>
      </c>
      <c r="S56" s="5" t="s">
        <v>130</v>
      </c>
      <c r="T56" s="3" t="s">
        <v>26</v>
      </c>
      <c r="U56" s="23">
        <v>42153</v>
      </c>
      <c r="V56" s="2"/>
      <c r="W56" s="2"/>
      <c r="X56" s="2"/>
      <c r="Y56" s="2"/>
      <c r="Z56" s="2"/>
      <c r="AA56" s="2"/>
    </row>
    <row r="57" spans="1:27" x14ac:dyDescent="0.25">
      <c r="A57" s="2" t="s">
        <v>26</v>
      </c>
      <c r="B57" s="2" t="s">
        <v>116</v>
      </c>
      <c r="C57" s="2" t="s">
        <v>131</v>
      </c>
      <c r="D57" s="2"/>
      <c r="E57" s="3">
        <v>0</v>
      </c>
      <c r="F57" s="3">
        <v>0</v>
      </c>
      <c r="G57" s="3">
        <v>0</v>
      </c>
      <c r="H57" s="3">
        <v>0</v>
      </c>
      <c r="I57" s="21">
        <v>0</v>
      </c>
      <c r="J57" s="21">
        <v>0</v>
      </c>
      <c r="K57" s="21">
        <v>0</v>
      </c>
      <c r="L57" s="21">
        <v>0</v>
      </c>
      <c r="M57" s="14">
        <f t="shared" si="10"/>
        <v>0</v>
      </c>
      <c r="N57" s="14">
        <f t="shared" si="11"/>
        <v>0</v>
      </c>
      <c r="O57" s="12">
        <f t="shared" si="8"/>
        <v>0</v>
      </c>
      <c r="P57" s="5" t="s">
        <v>20</v>
      </c>
      <c r="Q57" s="2">
        <v>1</v>
      </c>
      <c r="R57" s="2" t="s">
        <v>9</v>
      </c>
      <c r="S57" s="5" t="s">
        <v>71</v>
      </c>
      <c r="T57" s="6">
        <v>42153</v>
      </c>
      <c r="U57" s="24" t="s">
        <v>26</v>
      </c>
      <c r="V57" s="2"/>
      <c r="W57" s="2"/>
      <c r="X57" s="2"/>
      <c r="Y57" s="2"/>
      <c r="Z57" s="2"/>
      <c r="AA57" s="2"/>
    </row>
    <row r="58" spans="1:27" x14ac:dyDescent="0.25">
      <c r="A58" s="2" t="s">
        <v>26</v>
      </c>
      <c r="B58" s="2" t="s">
        <v>92</v>
      </c>
      <c r="C58" s="2" t="s">
        <v>132</v>
      </c>
      <c r="D58" s="2"/>
      <c r="E58" s="3">
        <v>0</v>
      </c>
      <c r="F58" s="3">
        <v>0</v>
      </c>
      <c r="G58" s="3">
        <v>0</v>
      </c>
      <c r="H58" s="3">
        <v>0</v>
      </c>
      <c r="I58" s="21">
        <v>1176</v>
      </c>
      <c r="J58" s="21">
        <v>1168</v>
      </c>
      <c r="K58" s="21">
        <v>1387.68</v>
      </c>
      <c r="L58" s="21">
        <v>1378.24</v>
      </c>
      <c r="M58" s="14">
        <f t="shared" si="10"/>
        <v>182452.16639999999</v>
      </c>
      <c r="N58" s="14">
        <f t="shared" si="11"/>
        <v>181210.99519999998</v>
      </c>
      <c r="O58" s="12">
        <f t="shared" si="8"/>
        <v>1241.1712000000116</v>
      </c>
      <c r="P58" s="5" t="s">
        <v>21</v>
      </c>
      <c r="Q58" s="2">
        <v>2</v>
      </c>
      <c r="R58" s="2" t="s">
        <v>133</v>
      </c>
      <c r="S58" s="5" t="s">
        <v>134</v>
      </c>
      <c r="T58" s="3" t="s">
        <v>26</v>
      </c>
      <c r="U58" s="23">
        <v>42156</v>
      </c>
      <c r="V58" s="2"/>
      <c r="W58" s="2"/>
      <c r="X58" s="2"/>
      <c r="Y58" s="2"/>
      <c r="Z58" s="2"/>
      <c r="AA58" s="2"/>
    </row>
    <row r="59" spans="1:27" x14ac:dyDescent="0.25">
      <c r="A59" s="2" t="s">
        <v>26</v>
      </c>
      <c r="B59" s="2" t="s">
        <v>92</v>
      </c>
      <c r="C59" s="2" t="s">
        <v>135</v>
      </c>
      <c r="D59" s="2"/>
      <c r="E59" s="3">
        <v>0</v>
      </c>
      <c r="F59" s="3">
        <v>0</v>
      </c>
      <c r="G59" s="3">
        <v>0</v>
      </c>
      <c r="H59" s="3">
        <v>0</v>
      </c>
      <c r="I59" s="21">
        <v>1168</v>
      </c>
      <c r="J59" s="21">
        <v>1168</v>
      </c>
      <c r="K59" s="21">
        <v>1378.24</v>
      </c>
      <c r="L59" s="21">
        <v>1378.24</v>
      </c>
      <c r="M59" s="14">
        <f t="shared" si="10"/>
        <v>181210.99519999998</v>
      </c>
      <c r="N59" s="14">
        <f t="shared" si="11"/>
        <v>181210.99519999998</v>
      </c>
      <c r="O59" s="12">
        <f t="shared" si="8"/>
        <v>0</v>
      </c>
      <c r="P59" s="5" t="s">
        <v>20</v>
      </c>
      <c r="Q59" s="2">
        <v>3</v>
      </c>
      <c r="R59" s="2" t="s">
        <v>9</v>
      </c>
      <c r="S59" s="5" t="s">
        <v>105</v>
      </c>
      <c r="T59" s="6">
        <v>42157</v>
      </c>
      <c r="U59" s="24" t="s">
        <v>26</v>
      </c>
      <c r="V59" s="2"/>
      <c r="W59" s="2"/>
      <c r="X59" s="2"/>
      <c r="Y59" s="2"/>
      <c r="Z59" s="2"/>
      <c r="AA59" s="2"/>
    </row>
    <row r="60" spans="1:27" ht="409.5" x14ac:dyDescent="0.25">
      <c r="A60" s="2" t="s">
        <v>26</v>
      </c>
      <c r="B60" s="2" t="s">
        <v>140</v>
      </c>
      <c r="C60" s="2" t="s">
        <v>141</v>
      </c>
      <c r="D60" s="2"/>
      <c r="E60" s="3">
        <v>7</v>
      </c>
      <c r="F60" s="3">
        <v>7</v>
      </c>
      <c r="G60" s="3">
        <v>0</v>
      </c>
      <c r="H60" s="3">
        <v>0</v>
      </c>
      <c r="I60" s="21">
        <v>758.35</v>
      </c>
      <c r="J60" s="21">
        <v>758.35</v>
      </c>
      <c r="K60" s="21">
        <v>1088.18</v>
      </c>
      <c r="L60" s="21">
        <v>1088.18</v>
      </c>
      <c r="M60" s="14">
        <f t="shared" si="10"/>
        <v>143073.90640000001</v>
      </c>
      <c r="N60" s="14">
        <f t="shared" si="11"/>
        <v>143073.90640000001</v>
      </c>
      <c r="O60" s="12">
        <f t="shared" si="8"/>
        <v>0</v>
      </c>
      <c r="P60" s="5" t="s">
        <v>20</v>
      </c>
      <c r="Q60" s="2">
        <v>5</v>
      </c>
      <c r="R60" s="2" t="s">
        <v>9</v>
      </c>
      <c r="S60" s="5" t="s">
        <v>142</v>
      </c>
      <c r="T60" s="6">
        <v>42164</v>
      </c>
      <c r="U60" s="24" t="s">
        <v>26</v>
      </c>
      <c r="V60" s="2" t="s">
        <v>143</v>
      </c>
      <c r="W60" s="2" t="s">
        <v>229</v>
      </c>
      <c r="X60" s="2"/>
      <c r="Y60" s="2">
        <v>7</v>
      </c>
      <c r="Z60" s="5" t="s">
        <v>144</v>
      </c>
      <c r="AA60" s="5" t="s">
        <v>145</v>
      </c>
    </row>
    <row r="61" spans="1:27" x14ac:dyDescent="0.25">
      <c r="A61" s="2" t="s">
        <v>26</v>
      </c>
      <c r="B61" s="2" t="s">
        <v>146</v>
      </c>
      <c r="C61" t="s">
        <v>147</v>
      </c>
      <c r="E61" s="3">
        <v>0</v>
      </c>
      <c r="F61" s="3">
        <v>0</v>
      </c>
      <c r="G61" s="3">
        <v>0</v>
      </c>
      <c r="H61" s="3">
        <v>0</v>
      </c>
      <c r="I61" s="21">
        <v>260</v>
      </c>
      <c r="J61" s="21">
        <v>260</v>
      </c>
      <c r="K61" s="21">
        <v>306.8</v>
      </c>
      <c r="L61" s="21">
        <v>306.8</v>
      </c>
      <c r="M61" s="14">
        <f t="shared" si="10"/>
        <v>40338.063999999998</v>
      </c>
      <c r="N61" s="14">
        <f t="shared" si="11"/>
        <v>40338.063999999998</v>
      </c>
      <c r="O61" s="12">
        <f t="shared" si="8"/>
        <v>0</v>
      </c>
      <c r="P61" s="5" t="s">
        <v>20</v>
      </c>
      <c r="Q61" s="2">
        <v>1</v>
      </c>
      <c r="R61" s="2" t="s">
        <v>9</v>
      </c>
      <c r="S61" s="5" t="s">
        <v>105</v>
      </c>
      <c r="T61" s="6">
        <v>42165</v>
      </c>
      <c r="U61" s="24" t="s">
        <v>26</v>
      </c>
      <c r="V61" s="2"/>
      <c r="W61" s="2"/>
      <c r="X61" s="2"/>
      <c r="Y61" s="2"/>
      <c r="Z61" s="2"/>
      <c r="AA61" s="2"/>
    </row>
    <row r="62" spans="1:27" x14ac:dyDescent="0.25">
      <c r="A62" s="2" t="s">
        <v>26</v>
      </c>
      <c r="B62" s="2" t="s">
        <v>148</v>
      </c>
      <c r="C62" s="2" t="s">
        <v>149</v>
      </c>
      <c r="D62" s="2"/>
      <c r="E62" s="3">
        <v>0</v>
      </c>
      <c r="F62" s="3">
        <v>0</v>
      </c>
      <c r="G62" s="3">
        <v>0</v>
      </c>
      <c r="H62" s="3">
        <v>0</v>
      </c>
      <c r="I62" s="21">
        <v>192</v>
      </c>
      <c r="J62" s="21">
        <v>96</v>
      </c>
      <c r="K62" s="21">
        <v>226.51</v>
      </c>
      <c r="L62" s="21">
        <v>113.28</v>
      </c>
      <c r="M62" s="14">
        <f t="shared" si="10"/>
        <v>29781.534799999998</v>
      </c>
      <c r="N62" s="14">
        <f t="shared" si="11"/>
        <v>14894.054399999999</v>
      </c>
      <c r="O62" s="12">
        <f t="shared" si="8"/>
        <v>14887.480399999999</v>
      </c>
      <c r="P62" s="5" t="s">
        <v>21</v>
      </c>
      <c r="Q62" s="2">
        <v>1</v>
      </c>
      <c r="R62" s="2" t="s">
        <v>133</v>
      </c>
      <c r="S62" s="5" t="s">
        <v>152</v>
      </c>
      <c r="T62" s="3" t="s">
        <v>26</v>
      </c>
      <c r="U62" s="23">
        <v>42165</v>
      </c>
      <c r="V62" s="2"/>
      <c r="W62" s="2"/>
      <c r="X62" s="2"/>
      <c r="Y62" s="2"/>
      <c r="Z62" s="2"/>
      <c r="AA62" s="2"/>
    </row>
    <row r="63" spans="1:27" x14ac:dyDescent="0.25">
      <c r="A63" s="2" t="s">
        <v>26</v>
      </c>
      <c r="B63" s="2" t="s">
        <v>148</v>
      </c>
      <c r="C63" s="2" t="s">
        <v>150</v>
      </c>
      <c r="D63" s="2"/>
      <c r="E63" s="3" t="s">
        <v>26</v>
      </c>
      <c r="F63" s="3" t="s">
        <v>26</v>
      </c>
      <c r="G63" s="3" t="s">
        <v>26</v>
      </c>
      <c r="H63" s="3" t="s">
        <v>26</v>
      </c>
      <c r="I63" s="21" t="s">
        <v>26</v>
      </c>
      <c r="J63" s="21" t="s">
        <v>26</v>
      </c>
      <c r="K63" s="21" t="s">
        <v>26</v>
      </c>
      <c r="L63" s="21" t="s">
        <v>26</v>
      </c>
      <c r="M63" s="3" t="s">
        <v>26</v>
      </c>
      <c r="N63" s="3" t="s">
        <v>26</v>
      </c>
      <c r="O63" s="3" t="s">
        <v>26</v>
      </c>
      <c r="P63" s="5" t="s">
        <v>20</v>
      </c>
      <c r="Q63" s="2">
        <v>1</v>
      </c>
      <c r="R63" s="2" t="s">
        <v>9</v>
      </c>
      <c r="S63" s="5" t="s">
        <v>71</v>
      </c>
      <c r="T63" s="6">
        <v>42165</v>
      </c>
      <c r="U63" s="24" t="s">
        <v>26</v>
      </c>
      <c r="V63" s="2"/>
      <c r="W63" s="2"/>
      <c r="X63" s="2"/>
      <c r="Y63" s="2"/>
      <c r="Z63" s="2"/>
      <c r="AA63" s="2"/>
    </row>
    <row r="64" spans="1:27" x14ac:dyDescent="0.25">
      <c r="A64" s="2" t="s">
        <v>26</v>
      </c>
      <c r="B64" s="2" t="s">
        <v>148</v>
      </c>
      <c r="C64" s="2" t="s">
        <v>151</v>
      </c>
      <c r="D64" s="2"/>
      <c r="E64" s="3" t="s">
        <v>26</v>
      </c>
      <c r="F64" s="3" t="s">
        <v>26</v>
      </c>
      <c r="G64" s="3" t="s">
        <v>26</v>
      </c>
      <c r="H64" s="3" t="s">
        <v>26</v>
      </c>
      <c r="I64" s="21" t="s">
        <v>26</v>
      </c>
      <c r="J64" s="21" t="s">
        <v>26</v>
      </c>
      <c r="K64" s="21" t="s">
        <v>26</v>
      </c>
      <c r="L64" s="21" t="s">
        <v>26</v>
      </c>
      <c r="M64" s="3" t="s">
        <v>26</v>
      </c>
      <c r="N64" s="3" t="s">
        <v>26</v>
      </c>
      <c r="O64" s="3" t="s">
        <v>26</v>
      </c>
      <c r="P64" s="5" t="s">
        <v>20</v>
      </c>
      <c r="Q64" s="2">
        <v>1</v>
      </c>
      <c r="R64" s="2" t="s">
        <v>9</v>
      </c>
      <c r="S64" s="5" t="s">
        <v>71</v>
      </c>
      <c r="T64" s="6">
        <v>42165</v>
      </c>
      <c r="U64" s="24" t="s">
        <v>26</v>
      </c>
      <c r="V64" s="2" t="s">
        <v>158</v>
      </c>
      <c r="W64" s="2"/>
      <c r="X64" s="2"/>
      <c r="Y64" s="2"/>
      <c r="Z64" s="2"/>
      <c r="AA64" s="2"/>
    </row>
    <row r="65" spans="1:28" x14ac:dyDescent="0.25">
      <c r="A65" s="2" t="s">
        <v>26</v>
      </c>
      <c r="B65" s="2" t="s">
        <v>153</v>
      </c>
      <c r="C65" s="2" t="s">
        <v>155</v>
      </c>
      <c r="D65" s="2"/>
      <c r="E65" s="3">
        <v>0</v>
      </c>
      <c r="F65" s="3">
        <v>0</v>
      </c>
      <c r="G65" s="3">
        <v>0</v>
      </c>
      <c r="H65" s="3">
        <v>0</v>
      </c>
      <c r="I65" s="21">
        <v>40</v>
      </c>
      <c r="J65" s="21">
        <v>40</v>
      </c>
      <c r="K65" s="21">
        <v>47.2</v>
      </c>
      <c r="L65" s="21">
        <v>47.2</v>
      </c>
      <c r="M65" s="14">
        <f t="shared" si="10"/>
        <v>6205.8559999999998</v>
      </c>
      <c r="N65" s="14">
        <f t="shared" si="11"/>
        <v>6205.8559999999998</v>
      </c>
      <c r="O65" s="12">
        <f t="shared" si="8"/>
        <v>0</v>
      </c>
      <c r="P65" s="5" t="s">
        <v>20</v>
      </c>
      <c r="Q65" s="2">
        <v>1</v>
      </c>
      <c r="R65" s="2" t="s">
        <v>9</v>
      </c>
      <c r="S65" s="5" t="s">
        <v>105</v>
      </c>
      <c r="T65" s="6">
        <v>42166</v>
      </c>
      <c r="U65" s="24" t="s">
        <v>26</v>
      </c>
      <c r="V65" s="2" t="s">
        <v>154</v>
      </c>
      <c r="W65" s="2"/>
      <c r="X65" s="2"/>
      <c r="Y65" s="2"/>
      <c r="Z65" s="2"/>
      <c r="AA65" s="2"/>
    </row>
    <row r="66" spans="1:28" x14ac:dyDescent="0.25">
      <c r="A66" s="2" t="s">
        <v>26</v>
      </c>
      <c r="B66" s="2" t="s">
        <v>148</v>
      </c>
      <c r="C66" s="2" t="s">
        <v>156</v>
      </c>
      <c r="D66" s="2"/>
      <c r="E66" s="3">
        <v>0</v>
      </c>
      <c r="F66" s="3">
        <v>0</v>
      </c>
      <c r="G66" s="3">
        <v>0</v>
      </c>
      <c r="H66" s="3">
        <v>0</v>
      </c>
      <c r="I66" s="21">
        <v>52</v>
      </c>
      <c r="J66" s="21">
        <v>52</v>
      </c>
      <c r="K66" s="21">
        <v>61.36</v>
      </c>
      <c r="L66" s="21">
        <v>61.36</v>
      </c>
      <c r="M66" s="14">
        <f t="shared" si="10"/>
        <v>8067.612799999999</v>
      </c>
      <c r="N66" s="14">
        <f t="shared" si="11"/>
        <v>8067.612799999999</v>
      </c>
      <c r="O66" s="12">
        <f t="shared" si="8"/>
        <v>0</v>
      </c>
      <c r="P66" s="5" t="s">
        <v>20</v>
      </c>
      <c r="Q66" s="2">
        <v>1</v>
      </c>
      <c r="R66" s="2" t="s">
        <v>9</v>
      </c>
      <c r="S66" s="5" t="s">
        <v>105</v>
      </c>
      <c r="T66" s="6">
        <v>42170</v>
      </c>
      <c r="U66" s="24" t="s">
        <v>26</v>
      </c>
      <c r="V66" s="2" t="s">
        <v>154</v>
      </c>
      <c r="W66" s="2"/>
      <c r="X66" s="2"/>
      <c r="Y66" s="2"/>
      <c r="Z66" s="2"/>
      <c r="AA66" s="2"/>
    </row>
    <row r="67" spans="1:28" x14ac:dyDescent="0.25">
      <c r="A67" s="2" t="s">
        <v>26</v>
      </c>
      <c r="B67" s="2" t="s">
        <v>148</v>
      </c>
      <c r="C67" s="2" t="s">
        <v>157</v>
      </c>
      <c r="D67" s="2"/>
      <c r="E67" s="3">
        <v>0</v>
      </c>
      <c r="F67" s="3">
        <v>0</v>
      </c>
      <c r="G67" s="3">
        <v>0</v>
      </c>
      <c r="H67" s="3">
        <v>0</v>
      </c>
      <c r="I67" s="21">
        <v>192</v>
      </c>
      <c r="J67" s="21">
        <v>192</v>
      </c>
      <c r="K67" s="21">
        <v>226.56</v>
      </c>
      <c r="L67" s="21">
        <v>226.56</v>
      </c>
      <c r="M67" s="14">
        <f>K67*131.48</f>
        <v>29788.108799999998</v>
      </c>
      <c r="N67" s="14">
        <f t="shared" si="11"/>
        <v>29788.108799999998</v>
      </c>
      <c r="O67" s="12">
        <f t="shared" si="8"/>
        <v>0</v>
      </c>
      <c r="P67" s="5" t="s">
        <v>20</v>
      </c>
      <c r="Q67" s="2">
        <v>1</v>
      </c>
      <c r="R67" s="2" t="s">
        <v>9</v>
      </c>
      <c r="S67" s="5" t="s">
        <v>105</v>
      </c>
      <c r="T67" s="6">
        <v>42170</v>
      </c>
      <c r="U67" s="24" t="s">
        <v>26</v>
      </c>
      <c r="V67" s="2" t="s">
        <v>154</v>
      </c>
      <c r="W67" s="2"/>
      <c r="X67" s="2"/>
      <c r="Y67" s="2"/>
      <c r="Z67" s="2"/>
      <c r="AA67" s="2"/>
    </row>
    <row r="68" spans="1:28" x14ac:dyDescent="0.25">
      <c r="A68" s="2" t="s">
        <v>26</v>
      </c>
      <c r="B68" s="2" t="s">
        <v>148</v>
      </c>
      <c r="C68" s="2" t="s">
        <v>150</v>
      </c>
      <c r="D68" s="2"/>
      <c r="E68" s="3" t="s">
        <v>26</v>
      </c>
      <c r="F68" s="3" t="s">
        <v>26</v>
      </c>
      <c r="G68" s="3" t="s">
        <v>26</v>
      </c>
      <c r="H68" s="3" t="s">
        <v>26</v>
      </c>
      <c r="I68" s="21" t="s">
        <v>26</v>
      </c>
      <c r="J68" s="21" t="s">
        <v>26</v>
      </c>
      <c r="K68" s="21" t="s">
        <v>26</v>
      </c>
      <c r="L68" s="21" t="s">
        <v>26</v>
      </c>
      <c r="M68" s="3" t="s">
        <v>26</v>
      </c>
      <c r="N68" s="3" t="s">
        <v>26</v>
      </c>
      <c r="O68" s="3" t="s">
        <v>26</v>
      </c>
      <c r="P68" s="5" t="s">
        <v>20</v>
      </c>
      <c r="Q68" s="2">
        <v>1</v>
      </c>
      <c r="R68" s="2" t="s">
        <v>9</v>
      </c>
      <c r="S68" s="5" t="s">
        <v>71</v>
      </c>
      <c r="T68" s="6">
        <v>42171</v>
      </c>
      <c r="U68" s="24" t="s">
        <v>26</v>
      </c>
      <c r="V68" s="2" t="s">
        <v>158</v>
      </c>
      <c r="W68" s="2"/>
      <c r="X68" s="2"/>
      <c r="Y68" s="2"/>
      <c r="Z68" s="2"/>
      <c r="AA68" s="2"/>
    </row>
    <row r="69" spans="1:28" x14ac:dyDescent="0.25">
      <c r="A69" s="2" t="s">
        <v>26</v>
      </c>
      <c r="B69" s="2" t="s">
        <v>128</v>
      </c>
      <c r="C69" s="2" t="s">
        <v>159</v>
      </c>
      <c r="D69" s="2"/>
      <c r="E69" s="3">
        <v>0</v>
      </c>
      <c r="F69" s="3">
        <v>0</v>
      </c>
      <c r="G69" s="3">
        <v>0</v>
      </c>
      <c r="H69" s="3">
        <v>0</v>
      </c>
      <c r="I69" s="21">
        <v>231</v>
      </c>
      <c r="J69" s="21">
        <v>231</v>
      </c>
      <c r="K69" s="21">
        <v>272.58</v>
      </c>
      <c r="L69" s="21">
        <v>272.58</v>
      </c>
      <c r="M69" s="14">
        <f t="shared" si="10"/>
        <v>35838.818399999996</v>
      </c>
      <c r="N69" s="14">
        <f t="shared" si="11"/>
        <v>35838.818399999996</v>
      </c>
      <c r="O69" s="12">
        <f t="shared" si="8"/>
        <v>0</v>
      </c>
      <c r="P69" s="5" t="s">
        <v>21</v>
      </c>
      <c r="Q69" s="2">
        <v>1</v>
      </c>
      <c r="R69" s="2" t="s">
        <v>23</v>
      </c>
      <c r="S69" s="5" t="s">
        <v>160</v>
      </c>
      <c r="T69" s="3" t="s">
        <v>26</v>
      </c>
      <c r="U69" s="23">
        <v>42171</v>
      </c>
      <c r="V69" s="2" t="s">
        <v>154</v>
      </c>
      <c r="W69" s="2"/>
      <c r="X69" s="2"/>
      <c r="Y69" s="2"/>
      <c r="Z69" s="2"/>
      <c r="AA69" s="2"/>
    </row>
    <row r="70" spans="1:28" x14ac:dyDescent="0.25">
      <c r="A70" s="2" t="s">
        <v>26</v>
      </c>
      <c r="B70" s="2" t="s">
        <v>140</v>
      </c>
      <c r="C70" s="5" t="s">
        <v>161</v>
      </c>
      <c r="D70" s="5"/>
      <c r="E70" s="3">
        <v>21</v>
      </c>
      <c r="F70" s="3">
        <v>21</v>
      </c>
      <c r="G70" s="3">
        <v>0</v>
      </c>
      <c r="H70" s="3">
        <v>0</v>
      </c>
      <c r="I70" s="21">
        <v>618.35</v>
      </c>
      <c r="J70" s="21">
        <v>618.35</v>
      </c>
      <c r="K70" s="21">
        <v>1309.6300000000001</v>
      </c>
      <c r="L70" s="21">
        <v>1309.6300000000001</v>
      </c>
      <c r="M70" s="14">
        <f t="shared" si="10"/>
        <v>172190.15239999999</v>
      </c>
      <c r="N70" s="14">
        <f t="shared" si="11"/>
        <v>172190.15239999999</v>
      </c>
      <c r="O70" s="12">
        <f t="shared" si="8"/>
        <v>0</v>
      </c>
      <c r="P70" s="5" t="s">
        <v>21</v>
      </c>
      <c r="Q70" s="2">
        <v>6</v>
      </c>
      <c r="R70" s="2" t="s">
        <v>23</v>
      </c>
      <c r="S70" s="5" t="s">
        <v>162</v>
      </c>
      <c r="T70" s="3" t="s">
        <v>26</v>
      </c>
      <c r="U70" s="23">
        <v>42171</v>
      </c>
      <c r="V70" s="2"/>
      <c r="W70" s="2"/>
      <c r="X70" s="2"/>
      <c r="Y70" s="2"/>
      <c r="Z70" s="2"/>
      <c r="AA70" s="2"/>
    </row>
    <row r="71" spans="1:28" x14ac:dyDescent="0.25">
      <c r="A71" s="2" t="s">
        <v>26</v>
      </c>
      <c r="B71" s="2" t="s">
        <v>128</v>
      </c>
      <c r="C71" s="2" t="s">
        <v>163</v>
      </c>
      <c r="D71" s="2"/>
      <c r="E71" s="3">
        <v>0</v>
      </c>
      <c r="F71" s="3">
        <v>0</v>
      </c>
      <c r="G71" s="3">
        <v>0</v>
      </c>
      <c r="H71" s="3">
        <v>0</v>
      </c>
      <c r="I71" s="21">
        <v>231</v>
      </c>
      <c r="J71" s="21">
        <v>231</v>
      </c>
      <c r="K71" s="21">
        <v>272.58</v>
      </c>
      <c r="L71" s="21">
        <v>272.58</v>
      </c>
      <c r="M71" s="14">
        <f t="shared" si="10"/>
        <v>35838.818399999996</v>
      </c>
      <c r="N71" s="14">
        <f t="shared" si="11"/>
        <v>35838.818399999996</v>
      </c>
      <c r="O71" s="12">
        <f t="shared" si="8"/>
        <v>0</v>
      </c>
      <c r="P71" s="5" t="s">
        <v>20</v>
      </c>
      <c r="Q71" s="2">
        <v>2</v>
      </c>
      <c r="R71" s="2" t="s">
        <v>9</v>
      </c>
      <c r="S71" s="5" t="s">
        <v>105</v>
      </c>
      <c r="T71" s="6">
        <v>42171</v>
      </c>
      <c r="U71" s="24" t="s">
        <v>26</v>
      </c>
      <c r="V71" s="2" t="s">
        <v>164</v>
      </c>
      <c r="W71" s="2"/>
      <c r="X71" s="2"/>
      <c r="Y71" s="2"/>
      <c r="Z71" s="2"/>
      <c r="AA71" s="2"/>
    </row>
    <row r="72" spans="1:28" x14ac:dyDescent="0.25">
      <c r="A72" s="2" t="s">
        <v>26</v>
      </c>
      <c r="B72" s="2" t="s">
        <v>165</v>
      </c>
      <c r="C72" s="2" t="s">
        <v>166</v>
      </c>
      <c r="D72" s="2"/>
      <c r="E72" s="3">
        <v>0</v>
      </c>
      <c r="F72" s="3">
        <v>0</v>
      </c>
      <c r="G72" s="3">
        <v>0</v>
      </c>
      <c r="H72" s="3">
        <v>0</v>
      </c>
      <c r="I72" s="21">
        <v>80.23</v>
      </c>
      <c r="J72" s="21">
        <v>80.23</v>
      </c>
      <c r="K72" s="21">
        <v>94.67</v>
      </c>
      <c r="L72" s="21">
        <v>94.67</v>
      </c>
      <c r="M72" s="14">
        <f t="shared" si="10"/>
        <v>12447.211599999999</v>
      </c>
      <c r="N72" s="14">
        <f t="shared" si="11"/>
        <v>12447.211599999999</v>
      </c>
      <c r="O72" s="12">
        <f t="shared" si="8"/>
        <v>0</v>
      </c>
      <c r="P72" s="5" t="s">
        <v>20</v>
      </c>
      <c r="Q72" s="2">
        <v>1</v>
      </c>
      <c r="R72" s="2" t="s">
        <v>9</v>
      </c>
      <c r="S72" s="5" t="s">
        <v>105</v>
      </c>
      <c r="T72" s="6">
        <v>42171</v>
      </c>
      <c r="U72" s="24" t="s">
        <v>26</v>
      </c>
      <c r="V72" s="2" t="s">
        <v>164</v>
      </c>
      <c r="W72" s="2"/>
      <c r="X72" s="2"/>
      <c r="Y72" s="2"/>
      <c r="Z72" s="2"/>
      <c r="AA72" s="2"/>
    </row>
    <row r="73" spans="1:28" x14ac:dyDescent="0.25">
      <c r="A73" s="2" t="s">
        <v>26</v>
      </c>
      <c r="B73" s="2" t="s">
        <v>140</v>
      </c>
      <c r="C73" t="s">
        <v>167</v>
      </c>
      <c r="E73" s="3">
        <v>21</v>
      </c>
      <c r="F73" s="3">
        <v>21</v>
      </c>
      <c r="G73" s="3">
        <v>0</v>
      </c>
      <c r="H73" s="3">
        <v>0</v>
      </c>
      <c r="I73" s="21">
        <v>618.35</v>
      </c>
      <c r="J73" s="21">
        <v>588.35</v>
      </c>
      <c r="K73" s="21">
        <v>1309.6300000000001</v>
      </c>
      <c r="L73" s="21">
        <v>1274.23</v>
      </c>
      <c r="M73" s="14">
        <f t="shared" si="10"/>
        <v>172190.15239999999</v>
      </c>
      <c r="N73" s="14">
        <f t="shared" si="11"/>
        <v>167535.7604</v>
      </c>
      <c r="O73" s="12">
        <f t="shared" si="8"/>
        <v>4654.3919999999925</v>
      </c>
      <c r="P73" s="5" t="s">
        <v>21</v>
      </c>
      <c r="Q73" s="2">
        <v>7</v>
      </c>
      <c r="R73" s="2" t="s">
        <v>23</v>
      </c>
      <c r="S73" s="5" t="s">
        <v>168</v>
      </c>
      <c r="T73" s="3" t="s">
        <v>26</v>
      </c>
      <c r="U73" s="23">
        <v>42172</v>
      </c>
      <c r="V73" s="2"/>
      <c r="W73" s="2"/>
      <c r="X73" s="2"/>
      <c r="Y73" s="2"/>
      <c r="Z73" s="2"/>
      <c r="AA73" s="2"/>
    </row>
    <row r="74" spans="1:28" x14ac:dyDescent="0.25">
      <c r="A74" s="2" t="s">
        <v>26</v>
      </c>
      <c r="B74" s="2" t="s">
        <v>140</v>
      </c>
      <c r="C74" s="2" t="s">
        <v>169</v>
      </c>
      <c r="D74" s="2"/>
      <c r="E74" s="3">
        <v>21</v>
      </c>
      <c r="F74" s="3">
        <v>21</v>
      </c>
      <c r="G74" s="3">
        <v>0</v>
      </c>
      <c r="H74" s="3">
        <v>0</v>
      </c>
      <c r="I74" s="21">
        <v>588.35</v>
      </c>
      <c r="J74" s="21">
        <v>588.35</v>
      </c>
      <c r="K74" s="21">
        <v>1274.23</v>
      </c>
      <c r="L74" s="21">
        <v>1274.23</v>
      </c>
      <c r="M74" s="14">
        <f t="shared" si="10"/>
        <v>167535.7604</v>
      </c>
      <c r="N74" s="14">
        <f t="shared" si="11"/>
        <v>167535.7604</v>
      </c>
      <c r="O74" s="12">
        <f t="shared" si="8"/>
        <v>0</v>
      </c>
      <c r="P74" s="5" t="s">
        <v>20</v>
      </c>
      <c r="Q74" s="2">
        <v>8</v>
      </c>
      <c r="R74" s="2" t="s">
        <v>9</v>
      </c>
      <c r="S74" s="5" t="s">
        <v>105</v>
      </c>
      <c r="T74" s="6">
        <v>42172</v>
      </c>
      <c r="U74" s="24" t="s">
        <v>26</v>
      </c>
      <c r="V74" s="19" t="s">
        <v>170</v>
      </c>
      <c r="W74" s="19"/>
      <c r="X74" s="19"/>
      <c r="Y74" s="2"/>
      <c r="Z74" s="2"/>
      <c r="AA74" s="2"/>
    </row>
    <row r="75" spans="1:28" ht="45" x14ac:dyDescent="0.25">
      <c r="A75" s="2" t="s">
        <v>26</v>
      </c>
      <c r="B75" s="2" t="s">
        <v>171</v>
      </c>
      <c r="C75" s="2" t="s">
        <v>172</v>
      </c>
      <c r="D75" s="2"/>
      <c r="E75" s="3">
        <v>7</v>
      </c>
      <c r="F75" s="3">
        <v>7</v>
      </c>
      <c r="G75" s="3">
        <v>0</v>
      </c>
      <c r="H75" s="3">
        <v>0</v>
      </c>
      <c r="I75" s="21">
        <v>262</v>
      </c>
      <c r="J75" s="21">
        <v>262</v>
      </c>
      <c r="K75" s="21">
        <v>502.49</v>
      </c>
      <c r="L75" s="21">
        <v>502.49</v>
      </c>
      <c r="M75" s="14">
        <f t="shared" si="10"/>
        <v>66067.38519999999</v>
      </c>
      <c r="N75" s="14">
        <f t="shared" si="11"/>
        <v>66067.38519999999</v>
      </c>
      <c r="O75" s="12">
        <f t="shared" si="8"/>
        <v>0</v>
      </c>
      <c r="P75" s="5" t="s">
        <v>21</v>
      </c>
      <c r="Q75" s="2">
        <v>1</v>
      </c>
      <c r="R75" s="2" t="s">
        <v>23</v>
      </c>
      <c r="S75" s="5" t="s">
        <v>173</v>
      </c>
      <c r="T75" s="3" t="s">
        <v>26</v>
      </c>
      <c r="U75" s="23">
        <v>42172</v>
      </c>
      <c r="V75" s="2"/>
      <c r="W75" s="2"/>
      <c r="X75" s="2"/>
      <c r="Y75" s="2"/>
      <c r="Z75" s="2"/>
      <c r="AA75" s="2"/>
    </row>
    <row r="76" spans="1:28" ht="409.5" x14ac:dyDescent="0.25">
      <c r="A76" s="2" t="s">
        <v>26</v>
      </c>
      <c r="B76" s="2" t="s">
        <v>171</v>
      </c>
      <c r="C76" s="2" t="s">
        <v>172</v>
      </c>
      <c r="D76" s="2"/>
      <c r="E76" s="3">
        <v>7</v>
      </c>
      <c r="F76" s="3">
        <v>7</v>
      </c>
      <c r="G76" s="3">
        <v>0</v>
      </c>
      <c r="H76" s="3">
        <v>0</v>
      </c>
      <c r="I76" s="21">
        <v>262</v>
      </c>
      <c r="J76" s="21">
        <v>262</v>
      </c>
      <c r="K76" s="21">
        <v>502.49</v>
      </c>
      <c r="L76" s="21">
        <v>502.49</v>
      </c>
      <c r="M76" s="14">
        <f t="shared" si="10"/>
        <v>66067.38519999999</v>
      </c>
      <c r="N76" s="14">
        <f t="shared" si="11"/>
        <v>66067.38519999999</v>
      </c>
      <c r="O76" s="12">
        <f t="shared" si="8"/>
        <v>0</v>
      </c>
      <c r="P76" s="5" t="s">
        <v>20</v>
      </c>
      <c r="Q76" s="2">
        <v>2</v>
      </c>
      <c r="R76" s="2" t="s">
        <v>9</v>
      </c>
      <c r="S76" s="5" t="s">
        <v>105</v>
      </c>
      <c r="T76" s="6">
        <v>42178</v>
      </c>
      <c r="U76" s="24" t="s">
        <v>26</v>
      </c>
      <c r="V76" s="5" t="s">
        <v>174</v>
      </c>
      <c r="W76" s="5" t="s">
        <v>229</v>
      </c>
      <c r="X76" s="5" t="s">
        <v>231</v>
      </c>
      <c r="Y76" s="2">
        <v>7</v>
      </c>
      <c r="Z76" s="5" t="s">
        <v>175</v>
      </c>
      <c r="AA76" s="5" t="s">
        <v>176</v>
      </c>
      <c r="AB76" s="28" t="s">
        <v>178</v>
      </c>
    </row>
    <row r="77" spans="1:28" ht="30" x14ac:dyDescent="0.25">
      <c r="A77" s="2" t="s">
        <v>26</v>
      </c>
      <c r="B77" s="2" t="s">
        <v>165</v>
      </c>
      <c r="C77" s="2" t="s">
        <v>179</v>
      </c>
      <c r="D77" s="2"/>
      <c r="E77" s="3" t="s">
        <v>26</v>
      </c>
      <c r="F77" s="3" t="s">
        <v>26</v>
      </c>
      <c r="G77" s="3" t="s">
        <v>26</v>
      </c>
      <c r="H77" s="3" t="s">
        <v>26</v>
      </c>
      <c r="I77" s="21" t="s">
        <v>26</v>
      </c>
      <c r="J77" s="21" t="s">
        <v>26</v>
      </c>
      <c r="K77" s="21" t="s">
        <v>26</v>
      </c>
      <c r="L77" s="21" t="s">
        <v>26</v>
      </c>
      <c r="M77" s="3" t="s">
        <v>26</v>
      </c>
      <c r="N77" s="3" t="s">
        <v>26</v>
      </c>
      <c r="O77" s="3" t="s">
        <v>26</v>
      </c>
      <c r="P77" s="3" t="s">
        <v>26</v>
      </c>
      <c r="Q77" s="3" t="s">
        <v>26</v>
      </c>
      <c r="R77" s="3" t="s">
        <v>26</v>
      </c>
      <c r="S77" s="5" t="s">
        <v>180</v>
      </c>
      <c r="T77" s="3" t="s">
        <v>26</v>
      </c>
      <c r="U77" s="3" t="s">
        <v>26</v>
      </c>
      <c r="V77" s="2"/>
      <c r="W77" s="2"/>
      <c r="X77" s="2"/>
      <c r="Y77" s="2"/>
      <c r="Z77" s="2"/>
      <c r="AA77" s="2"/>
    </row>
    <row r="78" spans="1:28" x14ac:dyDescent="0.25">
      <c r="A78" s="2" t="s">
        <v>26</v>
      </c>
      <c r="B78" s="2" t="s">
        <v>181</v>
      </c>
      <c r="C78" s="2" t="s">
        <v>182</v>
      </c>
      <c r="D78" s="2"/>
      <c r="E78" s="2">
        <v>0</v>
      </c>
      <c r="F78" s="2">
        <v>0</v>
      </c>
      <c r="G78" s="2">
        <v>0</v>
      </c>
      <c r="H78" s="2">
        <v>0</v>
      </c>
      <c r="I78" s="21">
        <v>56.68</v>
      </c>
      <c r="J78" s="21">
        <v>56.68</v>
      </c>
      <c r="K78" s="21">
        <v>66.88</v>
      </c>
      <c r="L78" s="21">
        <v>66.88</v>
      </c>
      <c r="M78" s="14">
        <f t="shared" si="10"/>
        <v>8793.3823999999986</v>
      </c>
      <c r="N78" s="14">
        <f t="shared" si="11"/>
        <v>8793.3823999999986</v>
      </c>
      <c r="O78" s="12">
        <f t="shared" si="8"/>
        <v>0</v>
      </c>
      <c r="P78" s="5" t="s">
        <v>20</v>
      </c>
      <c r="Q78" s="2">
        <v>1</v>
      </c>
      <c r="R78" s="2" t="s">
        <v>9</v>
      </c>
      <c r="S78" s="5" t="s">
        <v>68</v>
      </c>
      <c r="T78" s="6">
        <v>42181</v>
      </c>
      <c r="U78" s="24" t="s">
        <v>26</v>
      </c>
      <c r="V78" s="2" t="s">
        <v>164</v>
      </c>
      <c r="W78" s="2"/>
      <c r="X78" s="2"/>
      <c r="Y78" s="2"/>
      <c r="Z78" s="2"/>
      <c r="AA78" s="2"/>
    </row>
    <row r="79" spans="1:28" x14ac:dyDescent="0.25">
      <c r="A79" s="2" t="s">
        <v>26</v>
      </c>
      <c r="B79" s="2" t="s">
        <v>63</v>
      </c>
      <c r="C79" s="2" t="s">
        <v>184</v>
      </c>
      <c r="D79" s="2"/>
      <c r="E79" s="2">
        <v>0</v>
      </c>
      <c r="F79" s="2">
        <v>0</v>
      </c>
      <c r="G79" s="2">
        <v>0</v>
      </c>
      <c r="H79" s="2">
        <v>0</v>
      </c>
      <c r="I79" s="21">
        <v>232</v>
      </c>
      <c r="J79" s="21">
        <v>232</v>
      </c>
      <c r="K79" s="21">
        <v>273.76</v>
      </c>
      <c r="L79" s="21">
        <v>273.76</v>
      </c>
      <c r="M79" s="14">
        <f t="shared" si="10"/>
        <v>35993.964799999994</v>
      </c>
      <c r="N79" s="14">
        <f t="shared" si="11"/>
        <v>35993.964799999994</v>
      </c>
      <c r="O79" s="12">
        <f t="shared" si="8"/>
        <v>0</v>
      </c>
      <c r="P79" s="5" t="s">
        <v>21</v>
      </c>
      <c r="Q79" s="2">
        <v>1</v>
      </c>
      <c r="R79" s="2" t="s">
        <v>23</v>
      </c>
      <c r="S79" s="5" t="s">
        <v>183</v>
      </c>
      <c r="T79" s="3" t="s">
        <v>26</v>
      </c>
      <c r="U79" s="23">
        <v>42184</v>
      </c>
      <c r="V79" s="2"/>
      <c r="W79" s="2"/>
      <c r="X79" s="2"/>
      <c r="Y79" s="2"/>
      <c r="Z79" s="2"/>
      <c r="AA79" s="2"/>
    </row>
    <row r="80" spans="1:28" x14ac:dyDescent="0.25">
      <c r="A80" s="2" t="s">
        <v>26</v>
      </c>
      <c r="B80" s="2" t="s">
        <v>63</v>
      </c>
      <c r="C80" s="2" t="s">
        <v>184</v>
      </c>
      <c r="D80" s="2"/>
      <c r="E80" s="2">
        <v>0</v>
      </c>
      <c r="F80" s="2">
        <v>0</v>
      </c>
      <c r="G80" s="2">
        <v>0</v>
      </c>
      <c r="H80" s="2">
        <v>0</v>
      </c>
      <c r="I80" s="21">
        <v>48</v>
      </c>
      <c r="J80" s="21">
        <v>48</v>
      </c>
      <c r="K80" s="21">
        <v>56.64</v>
      </c>
      <c r="L80" s="21">
        <v>56.64</v>
      </c>
      <c r="M80" s="14">
        <f t="shared" si="10"/>
        <v>7447.0271999999995</v>
      </c>
      <c r="N80" s="14">
        <f t="shared" si="11"/>
        <v>7447.0271999999995</v>
      </c>
      <c r="O80" s="12">
        <f t="shared" si="8"/>
        <v>0</v>
      </c>
      <c r="P80" s="5" t="s">
        <v>20</v>
      </c>
      <c r="Q80" s="2">
        <v>1</v>
      </c>
      <c r="R80" s="2" t="s">
        <v>9</v>
      </c>
      <c r="S80" s="5" t="s">
        <v>105</v>
      </c>
      <c r="T80" s="6">
        <v>42186</v>
      </c>
      <c r="U80" s="24" t="s">
        <v>26</v>
      </c>
      <c r="V80" s="2" t="s">
        <v>154</v>
      </c>
      <c r="W80" s="2"/>
      <c r="X80" s="2"/>
      <c r="Y80" s="2"/>
      <c r="Z80" s="2"/>
      <c r="AA80" s="2"/>
    </row>
    <row r="81" spans="1:27" x14ac:dyDescent="0.25">
      <c r="A81" s="2" t="s">
        <v>26</v>
      </c>
      <c r="B81" s="2" t="s">
        <v>63</v>
      </c>
      <c r="C81" s="2" t="s">
        <v>185</v>
      </c>
      <c r="D81" s="2"/>
      <c r="E81" s="2">
        <v>0</v>
      </c>
      <c r="F81" s="2">
        <v>0</v>
      </c>
      <c r="G81" s="2">
        <v>0</v>
      </c>
      <c r="H81" s="2">
        <v>0</v>
      </c>
      <c r="I81" s="21">
        <v>380.17</v>
      </c>
      <c r="J81" s="21">
        <v>380.17</v>
      </c>
      <c r="K81" s="21">
        <v>448.6</v>
      </c>
      <c r="L81" s="21">
        <v>448.6</v>
      </c>
      <c r="M81" s="14">
        <f t="shared" si="10"/>
        <v>58981.928</v>
      </c>
      <c r="N81" s="14">
        <f t="shared" si="11"/>
        <v>58981.928</v>
      </c>
      <c r="O81" s="12">
        <f t="shared" si="8"/>
        <v>0</v>
      </c>
      <c r="P81" s="5" t="s">
        <v>21</v>
      </c>
      <c r="Q81" s="2">
        <v>1</v>
      </c>
      <c r="R81" s="2" t="s">
        <v>23</v>
      </c>
      <c r="S81" s="5" t="s">
        <v>186</v>
      </c>
      <c r="T81" s="3" t="s">
        <v>26</v>
      </c>
      <c r="U81" s="23">
        <v>42193</v>
      </c>
      <c r="V81" s="2" t="s">
        <v>154</v>
      </c>
      <c r="W81" s="2"/>
      <c r="X81" s="2"/>
      <c r="Y81" s="2"/>
      <c r="Z81" s="2"/>
      <c r="AA81" s="2"/>
    </row>
    <row r="82" spans="1:27" x14ac:dyDescent="0.25">
      <c r="A82" s="2" t="s">
        <v>26</v>
      </c>
      <c r="B82" s="2" t="s">
        <v>63</v>
      </c>
      <c r="C82" s="2"/>
      <c r="D82" s="2"/>
      <c r="E82" s="2">
        <v>0</v>
      </c>
      <c r="F82" s="2">
        <v>0</v>
      </c>
      <c r="G82" s="2">
        <v>0</v>
      </c>
      <c r="H82" s="2">
        <v>0</v>
      </c>
      <c r="I82" s="21">
        <v>380.17</v>
      </c>
      <c r="J82" s="21">
        <v>380.17</v>
      </c>
      <c r="K82" s="21">
        <v>448.6</v>
      </c>
      <c r="L82" s="21">
        <v>448.6</v>
      </c>
      <c r="M82" s="14">
        <f t="shared" si="10"/>
        <v>58981.928</v>
      </c>
      <c r="N82" s="14">
        <f t="shared" si="11"/>
        <v>58981.928</v>
      </c>
      <c r="O82" s="12">
        <f t="shared" si="8"/>
        <v>0</v>
      </c>
      <c r="P82" s="5" t="s">
        <v>20</v>
      </c>
      <c r="Q82" s="2">
        <v>2</v>
      </c>
      <c r="R82" s="2" t="s">
        <v>9</v>
      </c>
      <c r="S82" s="5" t="s">
        <v>105</v>
      </c>
      <c r="T82" s="6">
        <v>42193</v>
      </c>
      <c r="U82" s="24" t="s">
        <v>26</v>
      </c>
      <c r="V82" s="2" t="s">
        <v>154</v>
      </c>
      <c r="W82" s="2"/>
      <c r="X82" s="2"/>
      <c r="Y82" s="2"/>
      <c r="Z82" s="2"/>
      <c r="AA82" s="2"/>
    </row>
    <row r="83" spans="1:27" x14ac:dyDescent="0.25">
      <c r="A83" s="2" t="s">
        <v>26</v>
      </c>
      <c r="B83" s="2" t="s">
        <v>187</v>
      </c>
      <c r="C83" s="2" t="s">
        <v>188</v>
      </c>
      <c r="D83" s="2"/>
      <c r="E83" s="2">
        <v>0</v>
      </c>
      <c r="F83" s="2">
        <v>0</v>
      </c>
      <c r="G83" s="2">
        <v>0</v>
      </c>
      <c r="H83" s="2">
        <v>0</v>
      </c>
      <c r="I83" s="21">
        <v>936</v>
      </c>
      <c r="J83" s="21">
        <v>936</v>
      </c>
      <c r="K83" s="21">
        <v>1170</v>
      </c>
      <c r="L83" s="21">
        <v>1170</v>
      </c>
      <c r="M83" s="14">
        <f>K83*200</f>
        <v>234000</v>
      </c>
      <c r="N83" s="14">
        <f>L83*200</f>
        <v>234000</v>
      </c>
      <c r="O83" s="12">
        <f t="shared" si="8"/>
        <v>0</v>
      </c>
      <c r="P83" s="5" t="s">
        <v>20</v>
      </c>
      <c r="Q83" s="2">
        <v>1</v>
      </c>
      <c r="R83" s="2" t="s">
        <v>9</v>
      </c>
      <c r="S83" s="5" t="s">
        <v>105</v>
      </c>
      <c r="T83" s="6">
        <v>42202</v>
      </c>
      <c r="U83" s="24" t="s">
        <v>26</v>
      </c>
      <c r="V83" s="2" t="s">
        <v>189</v>
      </c>
      <c r="W83" s="2"/>
      <c r="X83" s="2"/>
      <c r="Y83" s="2"/>
      <c r="Z83" s="2"/>
      <c r="AA83" s="2"/>
    </row>
    <row r="84" spans="1:27" x14ac:dyDescent="0.25">
      <c r="A84" s="2" t="s">
        <v>26</v>
      </c>
      <c r="B84" s="2" t="s">
        <v>190</v>
      </c>
      <c r="C84" s="2" t="s">
        <v>191</v>
      </c>
      <c r="D84" s="2"/>
      <c r="E84" s="2">
        <v>0</v>
      </c>
      <c r="F84" s="2">
        <v>0</v>
      </c>
      <c r="G84" s="2">
        <v>0</v>
      </c>
      <c r="H84" s="2">
        <v>0</v>
      </c>
      <c r="I84" s="21">
        <v>35.590000000000003</v>
      </c>
      <c r="J84" s="21">
        <v>35.590000000000003</v>
      </c>
      <c r="K84" s="21">
        <v>42</v>
      </c>
      <c r="L84" s="21">
        <v>42</v>
      </c>
      <c r="M84" s="14">
        <f t="shared" ref="M84:M98" si="12">K84*131.48</f>
        <v>5522.16</v>
      </c>
      <c r="N84" s="14">
        <f t="shared" ref="N84:N98" si="13">L84*131.48</f>
        <v>5522.16</v>
      </c>
      <c r="O84" s="12">
        <f t="shared" ref="O84:O98" si="14">M84-N84</f>
        <v>0</v>
      </c>
      <c r="P84" s="5" t="s">
        <v>20</v>
      </c>
      <c r="Q84" s="2">
        <v>1</v>
      </c>
      <c r="R84" s="2" t="s">
        <v>9</v>
      </c>
      <c r="S84" s="5" t="s">
        <v>68</v>
      </c>
      <c r="T84" s="6">
        <v>42206</v>
      </c>
      <c r="U84" s="24" t="s">
        <v>26</v>
      </c>
      <c r="V84" s="2" t="s">
        <v>154</v>
      </c>
      <c r="W84" s="2"/>
      <c r="X84" s="2"/>
      <c r="Y84" s="2"/>
      <c r="Z84" s="2"/>
      <c r="AA84" s="2"/>
    </row>
    <row r="85" spans="1:27" x14ac:dyDescent="0.25">
      <c r="A85" s="2" t="s">
        <v>26</v>
      </c>
      <c r="B85" s="2" t="s">
        <v>192</v>
      </c>
      <c r="C85" s="2" t="s">
        <v>193</v>
      </c>
      <c r="D85" s="2"/>
      <c r="E85" s="2">
        <v>0</v>
      </c>
      <c r="F85" s="2">
        <v>0</v>
      </c>
      <c r="G85" s="2">
        <v>0</v>
      </c>
      <c r="H85" s="2">
        <v>0</v>
      </c>
      <c r="I85" s="21">
        <v>259</v>
      </c>
      <c r="J85" s="21">
        <v>259</v>
      </c>
      <c r="K85" s="21">
        <v>305.62</v>
      </c>
      <c r="L85" s="21">
        <v>305.62</v>
      </c>
      <c r="M85" s="14">
        <f t="shared" si="12"/>
        <v>40182.917600000001</v>
      </c>
      <c r="N85" s="14">
        <f t="shared" si="13"/>
        <v>40182.917600000001</v>
      </c>
      <c r="O85" s="12">
        <f t="shared" si="14"/>
        <v>0</v>
      </c>
      <c r="P85" s="5" t="s">
        <v>20</v>
      </c>
      <c r="Q85" s="2">
        <v>1</v>
      </c>
      <c r="R85" s="2" t="s">
        <v>9</v>
      </c>
      <c r="S85" s="5" t="s">
        <v>105</v>
      </c>
      <c r="T85" s="6">
        <v>42206</v>
      </c>
      <c r="U85" s="24" t="s">
        <v>26</v>
      </c>
      <c r="V85" s="2" t="s">
        <v>154</v>
      </c>
      <c r="W85" s="2"/>
      <c r="X85" s="2"/>
      <c r="Y85" s="2"/>
      <c r="Z85" s="2"/>
      <c r="AA85" s="2"/>
    </row>
    <row r="86" spans="1:27" x14ac:dyDescent="0.25">
      <c r="A86" s="2" t="s">
        <v>26</v>
      </c>
      <c r="B86" s="2" t="s">
        <v>74</v>
      </c>
      <c r="C86" s="2" t="s">
        <v>194</v>
      </c>
      <c r="D86" s="2"/>
      <c r="E86" s="2">
        <v>5</v>
      </c>
      <c r="F86" s="2">
        <v>5</v>
      </c>
      <c r="G86" s="2">
        <v>0</v>
      </c>
      <c r="H86" s="2">
        <v>0</v>
      </c>
      <c r="I86" s="21">
        <v>111.27</v>
      </c>
      <c r="J86" s="21">
        <v>111.27</v>
      </c>
      <c r="K86" s="21">
        <v>131.30000000000001</v>
      </c>
      <c r="L86" s="21">
        <v>131.30000000000001</v>
      </c>
      <c r="M86" s="14">
        <f t="shared" si="12"/>
        <v>17263.324000000001</v>
      </c>
      <c r="N86" s="14">
        <f t="shared" si="13"/>
        <v>17263.324000000001</v>
      </c>
      <c r="O86" s="12">
        <f t="shared" si="14"/>
        <v>0</v>
      </c>
      <c r="P86" s="5" t="s">
        <v>20</v>
      </c>
      <c r="Q86" s="2">
        <v>1</v>
      </c>
      <c r="R86" s="2" t="s">
        <v>9</v>
      </c>
      <c r="S86" s="5" t="s">
        <v>105</v>
      </c>
      <c r="T86" s="6">
        <v>42212</v>
      </c>
      <c r="U86" s="24" t="s">
        <v>26</v>
      </c>
      <c r="V86" s="2"/>
      <c r="W86" s="2"/>
      <c r="X86" s="2"/>
      <c r="Y86" s="2"/>
      <c r="Z86" s="2"/>
      <c r="AA86" s="2"/>
    </row>
    <row r="87" spans="1:27" x14ac:dyDescent="0.25">
      <c r="A87" s="2" t="s">
        <v>26</v>
      </c>
      <c r="B87" s="29" t="s">
        <v>195</v>
      </c>
      <c r="C87" s="2" t="s">
        <v>196</v>
      </c>
      <c r="D87" s="2"/>
      <c r="E87" s="2">
        <v>23</v>
      </c>
      <c r="F87" s="2">
        <v>23</v>
      </c>
      <c r="G87" s="2">
        <v>0</v>
      </c>
      <c r="H87" s="2">
        <v>0</v>
      </c>
      <c r="I87" s="21">
        <v>77</v>
      </c>
      <c r="J87" s="21">
        <v>77</v>
      </c>
      <c r="K87" s="21">
        <v>726.07</v>
      </c>
      <c r="L87" s="21">
        <v>726.07</v>
      </c>
      <c r="M87" s="14">
        <f t="shared" si="12"/>
        <v>95463.683600000004</v>
      </c>
      <c r="N87" s="14">
        <f t="shared" si="13"/>
        <v>95463.683600000004</v>
      </c>
      <c r="O87" s="12">
        <f t="shared" si="14"/>
        <v>0</v>
      </c>
      <c r="P87" s="5" t="s">
        <v>20</v>
      </c>
      <c r="Q87" s="2">
        <v>1</v>
      </c>
      <c r="R87" s="2" t="s">
        <v>9</v>
      </c>
      <c r="S87" s="5" t="s">
        <v>105</v>
      </c>
      <c r="T87" s="6">
        <v>42214</v>
      </c>
      <c r="U87" s="24" t="s">
        <v>26</v>
      </c>
      <c r="V87" s="19" t="s">
        <v>170</v>
      </c>
      <c r="W87" s="19"/>
      <c r="X87" s="19"/>
      <c r="Y87" s="2"/>
      <c r="Z87" s="2"/>
      <c r="AA87" s="2"/>
    </row>
    <row r="88" spans="1:27" x14ac:dyDescent="0.25">
      <c r="A88" s="2" t="s">
        <v>26</v>
      </c>
      <c r="B88" s="2" t="s">
        <v>197</v>
      </c>
      <c r="C88" s="2" t="s">
        <v>198</v>
      </c>
      <c r="D88" s="2"/>
      <c r="E88" s="2">
        <v>0</v>
      </c>
      <c r="F88" s="2">
        <v>0</v>
      </c>
      <c r="G88" s="2">
        <v>0</v>
      </c>
      <c r="H88" s="2">
        <v>0</v>
      </c>
      <c r="I88" s="21">
        <v>1063</v>
      </c>
      <c r="J88" s="21">
        <v>1063</v>
      </c>
      <c r="K88" s="21">
        <v>1254.3399999999999</v>
      </c>
      <c r="L88" s="21">
        <v>1254.3399999999999</v>
      </c>
      <c r="M88" s="14">
        <f t="shared" si="12"/>
        <v>164920.62319999997</v>
      </c>
      <c r="N88" s="14">
        <f t="shared" si="13"/>
        <v>164920.62319999997</v>
      </c>
      <c r="O88" s="12">
        <f t="shared" si="14"/>
        <v>0</v>
      </c>
      <c r="P88" s="5" t="s">
        <v>20</v>
      </c>
      <c r="Q88" s="2">
        <v>1</v>
      </c>
      <c r="R88" s="2" t="s">
        <v>9</v>
      </c>
      <c r="S88" s="5" t="s">
        <v>105</v>
      </c>
      <c r="T88" s="6">
        <v>42214</v>
      </c>
      <c r="U88" s="24" t="s">
        <v>26</v>
      </c>
      <c r="V88" s="2" t="s">
        <v>154</v>
      </c>
      <c r="W88" s="2"/>
      <c r="X88" s="2"/>
      <c r="Y88" s="2"/>
      <c r="Z88" s="2"/>
      <c r="AA88" s="2"/>
    </row>
    <row r="89" spans="1:27" x14ac:dyDescent="0.25">
      <c r="A89" s="2" t="s">
        <v>26</v>
      </c>
      <c r="B89" s="2" t="s">
        <v>187</v>
      </c>
      <c r="C89" s="2" t="s">
        <v>199</v>
      </c>
      <c r="D89" s="2"/>
      <c r="E89" s="3" t="s">
        <v>26</v>
      </c>
      <c r="F89" s="3" t="s">
        <v>26</v>
      </c>
      <c r="G89" s="3" t="s">
        <v>26</v>
      </c>
      <c r="H89" s="3" t="s">
        <v>26</v>
      </c>
      <c r="I89" s="21" t="s">
        <v>26</v>
      </c>
      <c r="J89" s="21" t="s">
        <v>26</v>
      </c>
      <c r="K89" s="21" t="s">
        <v>26</v>
      </c>
      <c r="L89" s="21" t="s">
        <v>26</v>
      </c>
      <c r="M89" s="3" t="s">
        <v>26</v>
      </c>
      <c r="N89" s="3" t="s">
        <v>26</v>
      </c>
      <c r="O89" s="3" t="s">
        <v>26</v>
      </c>
      <c r="P89" s="5" t="s">
        <v>20</v>
      </c>
      <c r="Q89" s="2">
        <v>1</v>
      </c>
      <c r="R89" s="2" t="s">
        <v>9</v>
      </c>
      <c r="S89" s="5" t="s">
        <v>71</v>
      </c>
      <c r="T89" s="6">
        <v>42214</v>
      </c>
      <c r="U89" s="24" t="s">
        <v>26</v>
      </c>
      <c r="V89" s="2" t="s">
        <v>158</v>
      </c>
      <c r="W89" s="2"/>
      <c r="X89" s="2"/>
      <c r="Y89" s="2"/>
      <c r="Z89" s="2"/>
      <c r="AA89" s="2"/>
    </row>
    <row r="90" spans="1:27" ht="30" x14ac:dyDescent="0.25">
      <c r="A90" s="2" t="s">
        <v>26</v>
      </c>
      <c r="B90" s="2" t="s">
        <v>200</v>
      </c>
      <c r="C90" s="2"/>
      <c r="D90" s="2"/>
      <c r="E90" s="2">
        <v>66</v>
      </c>
      <c r="F90" s="2">
        <v>76</v>
      </c>
      <c r="G90" s="2">
        <v>0</v>
      </c>
      <c r="H90" s="2">
        <v>0</v>
      </c>
      <c r="I90" s="21">
        <v>5171.58</v>
      </c>
      <c r="J90" s="21">
        <v>4299.0600000000004</v>
      </c>
      <c r="K90" s="21">
        <v>7925.24</v>
      </c>
      <c r="L90" s="21">
        <v>7171.84</v>
      </c>
      <c r="M90" s="14">
        <f t="shared" si="12"/>
        <v>1042010.5551999999</v>
      </c>
      <c r="N90" s="14">
        <f t="shared" si="13"/>
        <v>942953.52319999994</v>
      </c>
      <c r="O90" s="12">
        <f t="shared" si="14"/>
        <v>99057.032000000007</v>
      </c>
      <c r="P90" s="5" t="s">
        <v>21</v>
      </c>
      <c r="Q90" s="2">
        <v>1</v>
      </c>
      <c r="R90" s="2" t="s">
        <v>23</v>
      </c>
      <c r="S90" s="5" t="s">
        <v>201</v>
      </c>
      <c r="T90" s="3" t="s">
        <v>26</v>
      </c>
      <c r="U90" s="23">
        <v>42213</v>
      </c>
      <c r="V90" s="19" t="s">
        <v>170</v>
      </c>
      <c r="W90" s="19"/>
      <c r="X90" s="19"/>
      <c r="Y90" s="2"/>
      <c r="Z90" s="2"/>
      <c r="AA90" s="2"/>
    </row>
    <row r="91" spans="1:27" x14ac:dyDescent="0.25">
      <c r="A91" s="2" t="s">
        <v>26</v>
      </c>
      <c r="B91" s="2" t="s">
        <v>202</v>
      </c>
      <c r="C91" s="2" t="s">
        <v>203</v>
      </c>
      <c r="D91" s="2"/>
      <c r="E91" s="2">
        <v>0</v>
      </c>
      <c r="F91" s="2">
        <v>0</v>
      </c>
      <c r="G91" s="2">
        <v>0</v>
      </c>
      <c r="H91" s="2">
        <v>0</v>
      </c>
      <c r="I91" s="21">
        <v>291</v>
      </c>
      <c r="J91" s="21">
        <v>291</v>
      </c>
      <c r="K91" s="21">
        <v>343.38</v>
      </c>
      <c r="L91" s="21">
        <v>343.38</v>
      </c>
      <c r="M91" s="14">
        <f t="shared" si="12"/>
        <v>45147.602399999996</v>
      </c>
      <c r="N91" s="14">
        <f t="shared" si="13"/>
        <v>45147.602399999996</v>
      </c>
      <c r="O91" s="12">
        <f t="shared" si="14"/>
        <v>0</v>
      </c>
      <c r="P91" s="5" t="s">
        <v>20</v>
      </c>
      <c r="Q91" s="2">
        <v>1</v>
      </c>
      <c r="R91" s="2" t="s">
        <v>9</v>
      </c>
      <c r="S91" s="5" t="s">
        <v>105</v>
      </c>
      <c r="T91" s="6">
        <v>42215</v>
      </c>
      <c r="U91" s="24" t="s">
        <v>26</v>
      </c>
      <c r="V91" s="2" t="s">
        <v>154</v>
      </c>
      <c r="W91" s="2"/>
      <c r="X91" s="2"/>
      <c r="Y91" s="2"/>
      <c r="Z91" s="2"/>
      <c r="AA91" s="2"/>
    </row>
    <row r="92" spans="1:27" x14ac:dyDescent="0.25">
      <c r="A92" s="2" t="s">
        <v>26</v>
      </c>
      <c r="B92" s="2" t="s">
        <v>116</v>
      </c>
      <c r="C92" s="2" t="s">
        <v>204</v>
      </c>
      <c r="D92" s="2"/>
      <c r="E92" s="3" t="s">
        <v>26</v>
      </c>
      <c r="F92" s="3" t="s">
        <v>26</v>
      </c>
      <c r="G92" s="3" t="s">
        <v>26</v>
      </c>
      <c r="H92" s="3" t="s">
        <v>26</v>
      </c>
      <c r="I92" s="21" t="s">
        <v>26</v>
      </c>
      <c r="J92" s="21" t="s">
        <v>26</v>
      </c>
      <c r="K92" s="21" t="s">
        <v>26</v>
      </c>
      <c r="L92" s="21" t="s">
        <v>26</v>
      </c>
      <c r="M92" s="3" t="s">
        <v>26</v>
      </c>
      <c r="N92" s="3" t="s">
        <v>26</v>
      </c>
      <c r="O92" s="3" t="s">
        <v>26</v>
      </c>
      <c r="P92" s="5" t="s">
        <v>20</v>
      </c>
      <c r="Q92" s="2">
        <v>1</v>
      </c>
      <c r="R92" s="2" t="s">
        <v>9</v>
      </c>
      <c r="S92" s="5" t="s">
        <v>71</v>
      </c>
      <c r="T92" s="6">
        <v>42216</v>
      </c>
      <c r="U92" s="24" t="s">
        <v>26</v>
      </c>
      <c r="V92" s="2" t="s">
        <v>158</v>
      </c>
      <c r="W92" s="2"/>
      <c r="X92" s="2"/>
      <c r="Y92" s="2"/>
      <c r="Z92" s="2"/>
      <c r="AA92" s="2"/>
    </row>
    <row r="93" spans="1:27" x14ac:dyDescent="0.25">
      <c r="A93" s="2" t="s">
        <v>26</v>
      </c>
      <c r="B93" s="2" t="s">
        <v>202</v>
      </c>
      <c r="C93" s="2" t="s">
        <v>205</v>
      </c>
      <c r="D93" s="2"/>
      <c r="E93" s="3" t="s">
        <v>26</v>
      </c>
      <c r="F93" s="3" t="s">
        <v>26</v>
      </c>
      <c r="G93" s="3" t="s">
        <v>26</v>
      </c>
      <c r="H93" s="3" t="s">
        <v>26</v>
      </c>
      <c r="I93" s="21" t="s">
        <v>26</v>
      </c>
      <c r="J93" s="21" t="s">
        <v>26</v>
      </c>
      <c r="K93" s="21" t="s">
        <v>26</v>
      </c>
      <c r="L93" s="21" t="s">
        <v>26</v>
      </c>
      <c r="M93" s="3" t="s">
        <v>26</v>
      </c>
      <c r="N93" s="3" t="s">
        <v>26</v>
      </c>
      <c r="O93" s="3" t="s">
        <v>26</v>
      </c>
      <c r="P93" s="5" t="s">
        <v>20</v>
      </c>
      <c r="Q93" s="2">
        <v>1</v>
      </c>
      <c r="R93" s="2" t="s">
        <v>9</v>
      </c>
      <c r="S93" s="5" t="s">
        <v>71</v>
      </c>
      <c r="T93" s="6">
        <v>42216</v>
      </c>
      <c r="U93" s="24" t="s">
        <v>26</v>
      </c>
      <c r="V93" s="2" t="s">
        <v>158</v>
      </c>
      <c r="W93" s="2"/>
      <c r="X93" s="2"/>
      <c r="Y93" s="2"/>
      <c r="Z93" s="2"/>
      <c r="AA93" s="2"/>
    </row>
    <row r="94" spans="1:27" x14ac:dyDescent="0.25">
      <c r="A94" s="2" t="s">
        <v>26</v>
      </c>
      <c r="B94" s="2" t="s">
        <v>197</v>
      </c>
      <c r="C94" s="2" t="s">
        <v>206</v>
      </c>
      <c r="D94" s="2"/>
      <c r="E94" s="3" t="s">
        <v>26</v>
      </c>
      <c r="F94" s="3" t="s">
        <v>26</v>
      </c>
      <c r="G94" s="3" t="s">
        <v>26</v>
      </c>
      <c r="H94" s="3" t="s">
        <v>26</v>
      </c>
      <c r="I94" s="21" t="s">
        <v>26</v>
      </c>
      <c r="J94" s="21" t="s">
        <v>26</v>
      </c>
      <c r="K94" s="21" t="s">
        <v>26</v>
      </c>
      <c r="L94" s="21" t="s">
        <v>26</v>
      </c>
      <c r="M94" s="3" t="s">
        <v>26</v>
      </c>
      <c r="N94" s="3" t="s">
        <v>26</v>
      </c>
      <c r="O94" s="3" t="s">
        <v>26</v>
      </c>
      <c r="P94" s="5" t="s">
        <v>20</v>
      </c>
      <c r="Q94" s="2">
        <v>1</v>
      </c>
      <c r="R94" s="2" t="s">
        <v>9</v>
      </c>
      <c r="S94" s="5" t="s">
        <v>71</v>
      </c>
      <c r="T94" s="6">
        <v>42216</v>
      </c>
      <c r="U94" s="24" t="s">
        <v>26</v>
      </c>
      <c r="V94" s="2" t="s">
        <v>158</v>
      </c>
      <c r="W94" s="2"/>
      <c r="X94" s="2"/>
      <c r="Y94" s="2"/>
      <c r="Z94" s="2"/>
      <c r="AA94" s="2"/>
    </row>
    <row r="95" spans="1:27" x14ac:dyDescent="0.25">
      <c r="A95" s="2" t="s">
        <v>26</v>
      </c>
      <c r="B95" s="2" t="s">
        <v>207</v>
      </c>
      <c r="C95" s="2" t="s">
        <v>208</v>
      </c>
      <c r="D95" s="2"/>
      <c r="E95" s="2">
        <v>0</v>
      </c>
      <c r="F95" s="2">
        <v>0</v>
      </c>
      <c r="G95" s="2">
        <v>0</v>
      </c>
      <c r="H95" s="2">
        <v>0</v>
      </c>
      <c r="I95" s="21">
        <v>59.1</v>
      </c>
      <c r="J95" s="21">
        <v>59.1</v>
      </c>
      <c r="K95" s="21">
        <v>69.739999999999995</v>
      </c>
      <c r="L95" s="21">
        <v>69.739999999999995</v>
      </c>
      <c r="M95" s="14">
        <f t="shared" si="12"/>
        <v>9169.4151999999995</v>
      </c>
      <c r="N95" s="14">
        <f t="shared" si="13"/>
        <v>9169.4151999999995</v>
      </c>
      <c r="O95" s="12">
        <f t="shared" si="14"/>
        <v>0</v>
      </c>
      <c r="P95" s="5" t="s">
        <v>20</v>
      </c>
      <c r="Q95" s="2">
        <v>1</v>
      </c>
      <c r="R95" s="2" t="s">
        <v>9</v>
      </c>
      <c r="S95" s="5" t="s">
        <v>68</v>
      </c>
      <c r="T95" s="6">
        <v>42216</v>
      </c>
      <c r="U95" s="24" t="s">
        <v>26</v>
      </c>
      <c r="V95" s="2" t="s">
        <v>154</v>
      </c>
      <c r="W95" s="2"/>
      <c r="X95" s="2"/>
      <c r="Y95" s="2"/>
      <c r="Z95" s="2"/>
      <c r="AA95" s="2"/>
    </row>
    <row r="96" spans="1:27" x14ac:dyDescent="0.25">
      <c r="A96" s="2" t="s">
        <v>26</v>
      </c>
      <c r="B96" s="2" t="s">
        <v>195</v>
      </c>
      <c r="C96" s="2" t="s">
        <v>209</v>
      </c>
      <c r="D96" s="2"/>
      <c r="E96" s="3" t="s">
        <v>26</v>
      </c>
      <c r="F96" s="3" t="s">
        <v>26</v>
      </c>
      <c r="G96" s="3" t="s">
        <v>26</v>
      </c>
      <c r="H96" s="3" t="s">
        <v>26</v>
      </c>
      <c r="I96" s="21" t="s">
        <v>26</v>
      </c>
      <c r="J96" s="21" t="s">
        <v>26</v>
      </c>
      <c r="K96" s="21" t="s">
        <v>26</v>
      </c>
      <c r="L96" s="21" t="s">
        <v>26</v>
      </c>
      <c r="M96" s="3" t="s">
        <v>26</v>
      </c>
      <c r="N96" s="3" t="s">
        <v>26</v>
      </c>
      <c r="O96" s="3" t="s">
        <v>26</v>
      </c>
      <c r="P96" s="5" t="s">
        <v>20</v>
      </c>
      <c r="Q96" s="2">
        <v>1</v>
      </c>
      <c r="R96" s="2" t="s">
        <v>9</v>
      </c>
      <c r="S96" s="5" t="s">
        <v>71</v>
      </c>
      <c r="T96" s="6">
        <v>42221</v>
      </c>
      <c r="U96" s="24" t="s">
        <v>26</v>
      </c>
      <c r="V96" s="2" t="s">
        <v>158</v>
      </c>
      <c r="W96" s="2"/>
      <c r="X96" s="2"/>
      <c r="Y96" s="2"/>
      <c r="Z96" s="2"/>
      <c r="AA96" s="2"/>
    </row>
    <row r="97" spans="1:28" x14ac:dyDescent="0.25">
      <c r="A97" s="2" t="s">
        <v>26</v>
      </c>
      <c r="B97" s="2" t="s">
        <v>200</v>
      </c>
      <c r="C97" s="2" t="s">
        <v>210</v>
      </c>
      <c r="D97" s="2"/>
      <c r="E97" s="2">
        <v>0</v>
      </c>
      <c r="F97" s="2">
        <v>0</v>
      </c>
      <c r="G97" s="2">
        <v>0</v>
      </c>
      <c r="H97" s="2">
        <v>0</v>
      </c>
      <c r="I97" s="21">
        <v>240</v>
      </c>
      <c r="J97" s="21">
        <v>240</v>
      </c>
      <c r="K97" s="21">
        <v>240</v>
      </c>
      <c r="L97" s="21">
        <v>240</v>
      </c>
      <c r="M97" s="14">
        <f>K97*200</f>
        <v>48000</v>
      </c>
      <c r="N97" s="14">
        <f>L97*200</f>
        <v>48000</v>
      </c>
      <c r="O97" s="12">
        <f t="shared" si="14"/>
        <v>0</v>
      </c>
      <c r="P97" s="5" t="s">
        <v>20</v>
      </c>
      <c r="Q97" s="2">
        <v>1</v>
      </c>
      <c r="R97" s="2" t="s">
        <v>9</v>
      </c>
      <c r="S97" s="5" t="s">
        <v>211</v>
      </c>
      <c r="T97" s="6">
        <v>42223</v>
      </c>
      <c r="U97" s="24" t="s">
        <v>26</v>
      </c>
      <c r="V97" s="2" t="s">
        <v>189</v>
      </c>
      <c r="W97" s="2"/>
      <c r="X97" s="2"/>
      <c r="Y97" s="2"/>
      <c r="Z97" s="2"/>
      <c r="AA97" s="2"/>
    </row>
    <row r="98" spans="1:28" x14ac:dyDescent="0.25">
      <c r="A98" s="2" t="s">
        <v>26</v>
      </c>
      <c r="B98" s="2" t="s">
        <v>200</v>
      </c>
      <c r="C98" s="2" t="s">
        <v>212</v>
      </c>
      <c r="D98" s="2"/>
      <c r="E98" s="2">
        <v>64</v>
      </c>
      <c r="F98" s="2">
        <v>76</v>
      </c>
      <c r="G98" s="2">
        <v>0</v>
      </c>
      <c r="H98" s="2">
        <v>0</v>
      </c>
      <c r="I98" s="21">
        <v>5424.42</v>
      </c>
      <c r="J98" s="21">
        <v>5119.96</v>
      </c>
      <c r="K98" s="21">
        <v>8168.35</v>
      </c>
      <c r="L98" s="21">
        <v>8140.5</v>
      </c>
      <c r="M98" s="14">
        <f t="shared" si="12"/>
        <v>1073974.6580000001</v>
      </c>
      <c r="N98" s="14">
        <f t="shared" si="13"/>
        <v>1070312.94</v>
      </c>
      <c r="O98" s="12">
        <f t="shared" si="14"/>
        <v>3661.7180000001099</v>
      </c>
      <c r="P98" s="5" t="s">
        <v>21</v>
      </c>
      <c r="Q98" s="2">
        <v>2</v>
      </c>
      <c r="R98" s="2" t="s">
        <v>23</v>
      </c>
      <c r="S98" s="5" t="s">
        <v>213</v>
      </c>
      <c r="T98" s="3" t="s">
        <v>26</v>
      </c>
      <c r="U98" s="23">
        <v>42226</v>
      </c>
      <c r="V98" s="19" t="s">
        <v>170</v>
      </c>
      <c r="W98" s="19"/>
      <c r="X98" s="19"/>
      <c r="Y98" s="2"/>
      <c r="Z98" s="2"/>
      <c r="AA98" s="2"/>
    </row>
    <row r="99" spans="1:28" x14ac:dyDescent="0.25">
      <c r="A99" s="2" t="s">
        <v>26</v>
      </c>
      <c r="B99" s="2" t="s">
        <v>63</v>
      </c>
      <c r="C99" s="2" t="s">
        <v>214</v>
      </c>
      <c r="D99" s="2"/>
      <c r="E99" s="3" t="s">
        <v>26</v>
      </c>
      <c r="F99" s="3" t="s">
        <v>26</v>
      </c>
      <c r="G99" s="3" t="s">
        <v>26</v>
      </c>
      <c r="H99" s="3" t="s">
        <v>26</v>
      </c>
      <c r="I99" s="21" t="s">
        <v>26</v>
      </c>
      <c r="J99" s="21" t="s">
        <v>26</v>
      </c>
      <c r="K99" s="21" t="s">
        <v>26</v>
      </c>
      <c r="L99" s="21" t="s">
        <v>26</v>
      </c>
      <c r="M99" s="3" t="s">
        <v>26</v>
      </c>
      <c r="N99" s="3" t="s">
        <v>26</v>
      </c>
      <c r="O99" s="3" t="s">
        <v>26</v>
      </c>
      <c r="P99" s="5" t="s">
        <v>20</v>
      </c>
      <c r="Q99" s="2">
        <v>1</v>
      </c>
      <c r="R99" s="2" t="s">
        <v>9</v>
      </c>
      <c r="S99" s="5" t="s">
        <v>71</v>
      </c>
      <c r="T99" s="6">
        <v>42226</v>
      </c>
      <c r="U99" s="24" t="s">
        <v>26</v>
      </c>
      <c r="V99" s="2" t="s">
        <v>158</v>
      </c>
      <c r="W99" s="2"/>
      <c r="X99" s="2"/>
      <c r="Y99" s="2"/>
      <c r="Z99" s="2"/>
      <c r="AA99" s="2"/>
    </row>
    <row r="100" spans="1:28" x14ac:dyDescent="0.25">
      <c r="A100" s="2" t="s">
        <v>26</v>
      </c>
      <c r="B100" s="2" t="s">
        <v>215</v>
      </c>
      <c r="C100" s="2" t="s">
        <v>216</v>
      </c>
      <c r="D100" s="2"/>
      <c r="E100" s="3" t="s">
        <v>26</v>
      </c>
      <c r="F100" s="3" t="s">
        <v>26</v>
      </c>
      <c r="G100" s="3" t="s">
        <v>26</v>
      </c>
      <c r="H100" s="3" t="s">
        <v>26</v>
      </c>
      <c r="I100" s="21" t="s">
        <v>26</v>
      </c>
      <c r="J100" s="21" t="s">
        <v>26</v>
      </c>
      <c r="K100" s="21" t="s">
        <v>26</v>
      </c>
      <c r="L100" s="21" t="s">
        <v>26</v>
      </c>
      <c r="M100" s="3" t="s">
        <v>26</v>
      </c>
      <c r="N100" s="3" t="s">
        <v>26</v>
      </c>
      <c r="O100" s="3" t="s">
        <v>26</v>
      </c>
      <c r="P100" s="5" t="s">
        <v>20</v>
      </c>
      <c r="Q100" s="2">
        <v>1</v>
      </c>
      <c r="R100" s="2" t="s">
        <v>9</v>
      </c>
      <c r="S100" s="5" t="s">
        <v>71</v>
      </c>
      <c r="T100" s="6">
        <v>42226</v>
      </c>
      <c r="U100" s="24" t="s">
        <v>26</v>
      </c>
      <c r="V100" s="2" t="s">
        <v>158</v>
      </c>
      <c r="W100" s="2"/>
      <c r="X100" s="2"/>
      <c r="Y100" s="2"/>
      <c r="Z100" s="2"/>
      <c r="AA100" s="2"/>
    </row>
    <row r="101" spans="1:28" ht="45" x14ac:dyDescent="0.25">
      <c r="A101" s="2" t="s">
        <v>26</v>
      </c>
      <c r="B101" s="2" t="s">
        <v>217</v>
      </c>
      <c r="C101" s="2" t="s">
        <v>218</v>
      </c>
      <c r="D101" s="2"/>
      <c r="E101" s="2">
        <v>0</v>
      </c>
      <c r="F101" s="2">
        <v>0</v>
      </c>
      <c r="G101" s="2">
        <v>0</v>
      </c>
      <c r="H101" s="2">
        <v>0</v>
      </c>
      <c r="I101" s="37">
        <v>412</v>
      </c>
      <c r="J101" s="37">
        <v>412</v>
      </c>
      <c r="K101" s="37">
        <v>486.16</v>
      </c>
      <c r="L101" s="37">
        <v>486.16</v>
      </c>
      <c r="M101" s="14">
        <f>K101*131.48</f>
        <v>63920.316800000001</v>
      </c>
      <c r="N101" s="14">
        <f>L101*131.48</f>
        <v>63920.316800000001</v>
      </c>
      <c r="O101" s="30">
        <f>M101-N101</f>
        <v>0</v>
      </c>
      <c r="P101" s="5" t="s">
        <v>21</v>
      </c>
      <c r="Q101" s="2">
        <v>1</v>
      </c>
      <c r="R101" s="5" t="s">
        <v>61</v>
      </c>
      <c r="S101" s="5" t="s">
        <v>219</v>
      </c>
      <c r="T101" s="3" t="s">
        <v>26</v>
      </c>
      <c r="U101" s="23">
        <v>42226</v>
      </c>
      <c r="V101" s="2" t="s">
        <v>154</v>
      </c>
      <c r="W101" s="2"/>
      <c r="X101" s="2"/>
      <c r="Y101" s="2"/>
      <c r="Z101" s="2"/>
      <c r="AA101" s="2"/>
    </row>
    <row r="102" spans="1:28" x14ac:dyDescent="0.25">
      <c r="A102" s="2" t="s">
        <v>26</v>
      </c>
      <c r="B102" s="2" t="s">
        <v>217</v>
      </c>
      <c r="C102" s="2" t="s">
        <v>220</v>
      </c>
      <c r="D102" s="2"/>
      <c r="E102" s="2">
        <v>0</v>
      </c>
      <c r="F102" s="2">
        <v>0</v>
      </c>
      <c r="G102" s="2">
        <v>0</v>
      </c>
      <c r="H102" s="2">
        <v>0</v>
      </c>
      <c r="I102" s="37">
        <v>412</v>
      </c>
      <c r="J102" s="37">
        <v>412</v>
      </c>
      <c r="K102" s="37">
        <v>486.16</v>
      </c>
      <c r="L102" s="37">
        <v>486.16</v>
      </c>
      <c r="M102" s="14">
        <f t="shared" ref="M102:M146" si="15">K102*131.48</f>
        <v>63920.316800000001</v>
      </c>
      <c r="N102" s="14">
        <f t="shared" ref="N102:N146" si="16">L102*131.48</f>
        <v>63920.316800000001</v>
      </c>
      <c r="O102" s="30">
        <f t="shared" ref="O102:O146" si="17">M102-N102</f>
        <v>0</v>
      </c>
      <c r="P102" s="5" t="s">
        <v>20</v>
      </c>
      <c r="Q102" s="2">
        <v>2</v>
      </c>
      <c r="R102" s="2" t="s">
        <v>9</v>
      </c>
      <c r="S102" s="5" t="s">
        <v>105</v>
      </c>
      <c r="T102" s="6">
        <v>42227</v>
      </c>
      <c r="U102" s="24" t="s">
        <v>26</v>
      </c>
      <c r="V102" s="2" t="s">
        <v>154</v>
      </c>
      <c r="W102" s="2"/>
      <c r="X102" s="2"/>
      <c r="Y102" s="2"/>
      <c r="Z102" s="2"/>
      <c r="AA102" s="2"/>
    </row>
    <row r="103" spans="1:28" x14ac:dyDescent="0.25">
      <c r="A103" s="2" t="s">
        <v>26</v>
      </c>
      <c r="B103" s="2" t="s">
        <v>221</v>
      </c>
      <c r="C103" s="2" t="s">
        <v>222</v>
      </c>
      <c r="D103" s="2"/>
      <c r="E103" s="2">
        <v>0</v>
      </c>
      <c r="F103" s="2">
        <v>0</v>
      </c>
      <c r="G103" s="2">
        <v>0</v>
      </c>
      <c r="H103" s="2">
        <v>0</v>
      </c>
      <c r="I103" s="37">
        <v>1323.2</v>
      </c>
      <c r="J103" s="37">
        <v>1323.2</v>
      </c>
      <c r="K103" s="37">
        <v>1561.38</v>
      </c>
      <c r="L103" s="37">
        <v>1561.38</v>
      </c>
      <c r="M103" s="14">
        <f t="shared" si="15"/>
        <v>205290.24239999999</v>
      </c>
      <c r="N103" s="14">
        <f t="shared" si="16"/>
        <v>205290.24239999999</v>
      </c>
      <c r="O103" s="30">
        <f t="shared" si="17"/>
        <v>0</v>
      </c>
      <c r="P103" s="5" t="s">
        <v>21</v>
      </c>
      <c r="Q103" s="2">
        <v>1</v>
      </c>
      <c r="R103" s="2" t="s">
        <v>223</v>
      </c>
      <c r="S103" s="5" t="s">
        <v>224</v>
      </c>
      <c r="T103" s="3" t="s">
        <v>26</v>
      </c>
      <c r="U103" s="23">
        <v>42227</v>
      </c>
      <c r="V103" s="2" t="s">
        <v>154</v>
      </c>
      <c r="W103" s="2"/>
      <c r="X103" s="2"/>
      <c r="Y103" s="2"/>
      <c r="Z103" s="2"/>
      <c r="AA103" s="2"/>
    </row>
    <row r="104" spans="1:28" ht="409.5" x14ac:dyDescent="0.25">
      <c r="A104" s="2" t="s">
        <v>26</v>
      </c>
      <c r="B104" s="2" t="s">
        <v>50</v>
      </c>
      <c r="C104" s="2"/>
      <c r="D104" s="2"/>
      <c r="E104" s="2">
        <v>7</v>
      </c>
      <c r="F104" s="2">
        <v>7</v>
      </c>
      <c r="G104" s="2">
        <v>0</v>
      </c>
      <c r="H104" s="2">
        <v>0</v>
      </c>
      <c r="I104" s="37">
        <v>12.99</v>
      </c>
      <c r="J104" s="37">
        <v>0</v>
      </c>
      <c r="K104" s="37">
        <v>208.66</v>
      </c>
      <c r="L104" s="37">
        <v>193.33</v>
      </c>
      <c r="M104" s="14">
        <f t="shared" si="15"/>
        <v>27434.616799999996</v>
      </c>
      <c r="N104" s="14">
        <f t="shared" si="16"/>
        <v>25419.028399999999</v>
      </c>
      <c r="O104" s="30">
        <f t="shared" si="17"/>
        <v>2015.5883999999969</v>
      </c>
      <c r="P104" s="5" t="s">
        <v>21</v>
      </c>
      <c r="Q104" s="2">
        <v>1</v>
      </c>
      <c r="R104" s="2" t="s">
        <v>23</v>
      </c>
      <c r="S104" s="5" t="s">
        <v>225</v>
      </c>
      <c r="T104" s="3" t="s">
        <v>26</v>
      </c>
      <c r="U104" s="23">
        <v>42228</v>
      </c>
      <c r="V104" s="2" t="s">
        <v>226</v>
      </c>
      <c r="W104" s="2" t="s">
        <v>229</v>
      </c>
      <c r="X104" s="2" t="s">
        <v>231</v>
      </c>
      <c r="Y104" s="2">
        <v>7</v>
      </c>
      <c r="Z104" s="5" t="s">
        <v>227</v>
      </c>
      <c r="AA104" s="5" t="s">
        <v>145</v>
      </c>
      <c r="AB104" s="28" t="s">
        <v>232</v>
      </c>
    </row>
    <row r="105" spans="1:28" ht="30" x14ac:dyDescent="0.25">
      <c r="A105" s="2" t="s">
        <v>26</v>
      </c>
      <c r="B105" s="2" t="s">
        <v>233</v>
      </c>
      <c r="C105" s="2" t="s">
        <v>234</v>
      </c>
      <c r="D105" s="2"/>
      <c r="E105" s="2">
        <v>0</v>
      </c>
      <c r="F105" s="2">
        <v>0</v>
      </c>
      <c r="G105" s="2">
        <v>0</v>
      </c>
      <c r="H105" s="2">
        <v>0</v>
      </c>
      <c r="I105" s="37">
        <v>13.56</v>
      </c>
      <c r="J105" s="37">
        <v>13.56</v>
      </c>
      <c r="K105" s="37">
        <v>16</v>
      </c>
      <c r="L105" s="37">
        <v>16</v>
      </c>
      <c r="M105" s="14">
        <f t="shared" si="15"/>
        <v>2103.6799999999998</v>
      </c>
      <c r="N105" s="14">
        <f t="shared" si="16"/>
        <v>2103.6799999999998</v>
      </c>
      <c r="O105" s="30">
        <f t="shared" si="17"/>
        <v>0</v>
      </c>
      <c r="P105" s="5" t="s">
        <v>21</v>
      </c>
      <c r="Q105" s="2">
        <v>1</v>
      </c>
      <c r="R105" s="5" t="s">
        <v>235</v>
      </c>
      <c r="S105" s="5" t="s">
        <v>236</v>
      </c>
      <c r="T105" s="3" t="s">
        <v>26</v>
      </c>
      <c r="U105" s="23">
        <v>42228</v>
      </c>
      <c r="V105" s="2" t="s">
        <v>164</v>
      </c>
      <c r="W105" s="2" t="s">
        <v>9</v>
      </c>
      <c r="X105" s="2" t="s">
        <v>9</v>
      </c>
      <c r="Y105" s="2" t="s">
        <v>9</v>
      </c>
      <c r="Z105" s="2" t="s">
        <v>9</v>
      </c>
      <c r="AA105" s="2" t="s">
        <v>9</v>
      </c>
    </row>
    <row r="106" spans="1:28" ht="30" x14ac:dyDescent="0.25">
      <c r="A106" s="2" t="s">
        <v>26</v>
      </c>
      <c r="B106" s="2" t="s">
        <v>237</v>
      </c>
      <c r="C106" s="2" t="s">
        <v>238</v>
      </c>
      <c r="D106" s="2"/>
      <c r="E106" s="2">
        <v>0</v>
      </c>
      <c r="F106" s="2">
        <v>0</v>
      </c>
      <c r="G106" s="2">
        <v>0</v>
      </c>
      <c r="H106" s="2">
        <v>0</v>
      </c>
      <c r="I106" s="37">
        <v>57.63</v>
      </c>
      <c r="J106" s="37">
        <v>57.63</v>
      </c>
      <c r="K106" s="37">
        <v>68</v>
      </c>
      <c r="L106" s="37">
        <v>68</v>
      </c>
      <c r="M106" s="14">
        <f t="shared" si="15"/>
        <v>8940.64</v>
      </c>
      <c r="N106" s="14">
        <f t="shared" si="16"/>
        <v>8940.64</v>
      </c>
      <c r="O106" s="30">
        <f t="shared" si="17"/>
        <v>0</v>
      </c>
      <c r="P106" s="5" t="s">
        <v>21</v>
      </c>
      <c r="Q106" s="2">
        <v>1</v>
      </c>
      <c r="R106" s="5" t="s">
        <v>235</v>
      </c>
      <c r="S106" s="5" t="s">
        <v>239</v>
      </c>
      <c r="T106" s="3" t="s">
        <v>26</v>
      </c>
      <c r="U106" s="23">
        <v>42228</v>
      </c>
      <c r="V106" s="2" t="s">
        <v>164</v>
      </c>
      <c r="W106" s="2" t="s">
        <v>9</v>
      </c>
      <c r="X106" s="2" t="s">
        <v>9</v>
      </c>
      <c r="Y106" s="2" t="s">
        <v>9</v>
      </c>
      <c r="Z106" s="2" t="s">
        <v>9</v>
      </c>
      <c r="AA106" s="2" t="s">
        <v>9</v>
      </c>
    </row>
    <row r="107" spans="1:28" x14ac:dyDescent="0.25">
      <c r="A107" s="2" t="s">
        <v>26</v>
      </c>
      <c r="B107" s="2" t="s">
        <v>237</v>
      </c>
      <c r="C107" s="2" t="s">
        <v>240</v>
      </c>
      <c r="D107" s="2"/>
      <c r="E107" s="2">
        <v>0</v>
      </c>
      <c r="F107" s="2">
        <v>0</v>
      </c>
      <c r="G107" s="2">
        <v>0</v>
      </c>
      <c r="H107" s="2">
        <v>0</v>
      </c>
      <c r="I107" s="38">
        <v>57.63</v>
      </c>
      <c r="J107" s="37">
        <v>57.63</v>
      </c>
      <c r="K107" s="37">
        <v>68</v>
      </c>
      <c r="L107" s="37">
        <v>68</v>
      </c>
      <c r="M107" s="14">
        <f t="shared" si="15"/>
        <v>8940.64</v>
      </c>
      <c r="N107" s="14">
        <f t="shared" si="16"/>
        <v>8940.64</v>
      </c>
      <c r="O107" s="30">
        <f t="shared" si="17"/>
        <v>0</v>
      </c>
      <c r="P107" s="5" t="s">
        <v>20</v>
      </c>
      <c r="Q107" s="2">
        <v>2</v>
      </c>
      <c r="R107" s="2" t="s">
        <v>9</v>
      </c>
      <c r="S107" s="5" t="s">
        <v>68</v>
      </c>
      <c r="T107" s="6">
        <v>42228</v>
      </c>
      <c r="U107" s="24" t="s">
        <v>26</v>
      </c>
      <c r="V107" s="2" t="s">
        <v>164</v>
      </c>
      <c r="W107" s="2" t="s">
        <v>9</v>
      </c>
      <c r="X107" s="2" t="s">
        <v>9</v>
      </c>
      <c r="Y107" s="2" t="s">
        <v>9</v>
      </c>
      <c r="Z107" s="2" t="s">
        <v>9</v>
      </c>
      <c r="AA107" s="2" t="s">
        <v>9</v>
      </c>
    </row>
    <row r="108" spans="1:28" x14ac:dyDescent="0.25">
      <c r="A108" s="2"/>
      <c r="B108" s="2" t="s">
        <v>200</v>
      </c>
      <c r="C108" s="2" t="s">
        <v>241</v>
      </c>
      <c r="D108" s="2"/>
      <c r="E108" s="2">
        <v>64</v>
      </c>
      <c r="F108" s="2" t="s">
        <v>242</v>
      </c>
      <c r="G108" s="2">
        <v>0</v>
      </c>
      <c r="H108" s="2" t="s">
        <v>242</v>
      </c>
      <c r="I108" s="38">
        <v>5424.42</v>
      </c>
      <c r="J108" s="37" t="s">
        <v>242</v>
      </c>
      <c r="K108" s="37">
        <v>8168.35</v>
      </c>
      <c r="L108" s="37" t="s">
        <v>242</v>
      </c>
      <c r="M108" s="14">
        <f t="shared" si="15"/>
        <v>1073974.6580000001</v>
      </c>
      <c r="N108" s="2" t="s">
        <v>242</v>
      </c>
      <c r="O108" s="2" t="s">
        <v>242</v>
      </c>
      <c r="P108" s="5" t="s">
        <v>20</v>
      </c>
      <c r="Q108" s="2">
        <v>2</v>
      </c>
      <c r="R108" s="2" t="s">
        <v>242</v>
      </c>
      <c r="S108" s="5" t="s">
        <v>243</v>
      </c>
      <c r="T108" s="6">
        <v>42228</v>
      </c>
      <c r="U108" s="24" t="s">
        <v>26</v>
      </c>
      <c r="V108" s="19" t="s">
        <v>170</v>
      </c>
      <c r="W108" s="2"/>
      <c r="X108" s="2"/>
      <c r="Y108" s="2"/>
      <c r="Z108" s="2"/>
      <c r="AA108" s="2"/>
    </row>
    <row r="109" spans="1:28" x14ac:dyDescent="0.25">
      <c r="A109" s="2"/>
      <c r="B109" s="2" t="s">
        <v>72</v>
      </c>
      <c r="C109" s="2" t="s">
        <v>244</v>
      </c>
      <c r="D109" s="2"/>
      <c r="E109" s="2">
        <v>0</v>
      </c>
      <c r="F109" s="2">
        <v>0</v>
      </c>
      <c r="G109" s="2">
        <v>0</v>
      </c>
      <c r="H109" s="2">
        <v>0</v>
      </c>
      <c r="I109" s="37">
        <v>122.4</v>
      </c>
      <c r="J109" s="37">
        <v>122.4</v>
      </c>
      <c r="K109" s="37">
        <v>144.43</v>
      </c>
      <c r="L109" s="37">
        <v>144.43</v>
      </c>
      <c r="M109" s="14">
        <f t="shared" si="15"/>
        <v>18989.6564</v>
      </c>
      <c r="N109" s="14">
        <f t="shared" si="16"/>
        <v>18989.6564</v>
      </c>
      <c r="O109" s="30">
        <f t="shared" si="17"/>
        <v>0</v>
      </c>
      <c r="P109" s="5" t="s">
        <v>20</v>
      </c>
      <c r="Q109" s="2">
        <v>1</v>
      </c>
      <c r="R109" s="2" t="s">
        <v>9</v>
      </c>
      <c r="S109" s="5" t="s">
        <v>105</v>
      </c>
      <c r="T109" s="6">
        <v>42230</v>
      </c>
      <c r="U109" s="24" t="s">
        <v>26</v>
      </c>
      <c r="V109" s="2" t="s">
        <v>154</v>
      </c>
      <c r="W109" s="2" t="s">
        <v>9</v>
      </c>
      <c r="X109" s="2" t="s">
        <v>9</v>
      </c>
      <c r="Y109" s="2" t="s">
        <v>9</v>
      </c>
      <c r="Z109" s="2" t="s">
        <v>9</v>
      </c>
      <c r="AA109" s="2" t="s">
        <v>9</v>
      </c>
    </row>
    <row r="110" spans="1:28" x14ac:dyDescent="0.25">
      <c r="A110" s="2"/>
      <c r="B110" s="2" t="s">
        <v>215</v>
      </c>
      <c r="C110" s="2" t="s">
        <v>245</v>
      </c>
      <c r="D110" s="2"/>
      <c r="E110" s="3" t="s">
        <v>26</v>
      </c>
      <c r="F110" s="3" t="s">
        <v>26</v>
      </c>
      <c r="G110" s="3" t="s">
        <v>26</v>
      </c>
      <c r="H110" s="3" t="s">
        <v>26</v>
      </c>
      <c r="I110" s="21" t="s">
        <v>26</v>
      </c>
      <c r="J110" s="21" t="s">
        <v>26</v>
      </c>
      <c r="K110" s="21" t="s">
        <v>26</v>
      </c>
      <c r="L110" s="21" t="s">
        <v>26</v>
      </c>
      <c r="M110" s="3" t="s">
        <v>26</v>
      </c>
      <c r="N110" s="3" t="s">
        <v>26</v>
      </c>
      <c r="O110" s="3" t="s">
        <v>26</v>
      </c>
      <c r="P110" s="5" t="s">
        <v>20</v>
      </c>
      <c r="Q110" s="2">
        <v>1</v>
      </c>
      <c r="R110" s="2" t="s">
        <v>9</v>
      </c>
      <c r="S110" s="5" t="s">
        <v>71</v>
      </c>
      <c r="T110" s="6">
        <v>42230</v>
      </c>
      <c r="U110" s="24" t="s">
        <v>26</v>
      </c>
      <c r="V110" s="2" t="s">
        <v>158</v>
      </c>
      <c r="W110" s="2" t="s">
        <v>9</v>
      </c>
      <c r="X110" s="2" t="s">
        <v>9</v>
      </c>
      <c r="Y110" s="2" t="s">
        <v>9</v>
      </c>
      <c r="Z110" s="2" t="s">
        <v>9</v>
      </c>
      <c r="AA110" s="2" t="s">
        <v>9</v>
      </c>
    </row>
    <row r="111" spans="1:28" x14ac:dyDescent="0.25">
      <c r="A111" s="2"/>
      <c r="B111" s="2" t="s">
        <v>63</v>
      </c>
      <c r="C111" s="2" t="s">
        <v>246</v>
      </c>
      <c r="D111" s="2"/>
      <c r="E111" s="3" t="s">
        <v>26</v>
      </c>
      <c r="F111" s="3" t="s">
        <v>26</v>
      </c>
      <c r="G111" s="3" t="s">
        <v>26</v>
      </c>
      <c r="H111" s="3" t="s">
        <v>26</v>
      </c>
      <c r="I111" s="21" t="s">
        <v>26</v>
      </c>
      <c r="J111" s="21" t="s">
        <v>26</v>
      </c>
      <c r="K111" s="21" t="s">
        <v>26</v>
      </c>
      <c r="L111" s="21" t="s">
        <v>26</v>
      </c>
      <c r="M111" s="3" t="s">
        <v>26</v>
      </c>
      <c r="N111" s="3" t="s">
        <v>26</v>
      </c>
      <c r="O111" s="3" t="s">
        <v>26</v>
      </c>
      <c r="P111" s="5" t="s">
        <v>20</v>
      </c>
      <c r="Q111" s="2">
        <v>1</v>
      </c>
      <c r="R111" s="2" t="s">
        <v>9</v>
      </c>
      <c r="S111" s="5" t="s">
        <v>71</v>
      </c>
      <c r="T111" s="6">
        <v>42230</v>
      </c>
      <c r="U111" s="24" t="s">
        <v>26</v>
      </c>
      <c r="V111" s="2" t="s">
        <v>158</v>
      </c>
      <c r="W111" s="2" t="s">
        <v>9</v>
      </c>
      <c r="X111" s="2" t="s">
        <v>9</v>
      </c>
      <c r="Y111" s="2" t="s">
        <v>9</v>
      </c>
      <c r="Z111" s="2" t="s">
        <v>9</v>
      </c>
      <c r="AA111" s="2" t="s">
        <v>9</v>
      </c>
    </row>
    <row r="112" spans="1:28" x14ac:dyDescent="0.25">
      <c r="A112" s="2"/>
      <c r="B112" s="2" t="s">
        <v>50</v>
      </c>
      <c r="C112" s="2" t="s">
        <v>247</v>
      </c>
      <c r="D112" s="2"/>
      <c r="E112" s="3" t="s">
        <v>26</v>
      </c>
      <c r="F112" s="3" t="s">
        <v>26</v>
      </c>
      <c r="G112" s="3" t="s">
        <v>26</v>
      </c>
      <c r="H112" s="3" t="s">
        <v>26</v>
      </c>
      <c r="I112" s="21" t="s">
        <v>26</v>
      </c>
      <c r="J112" s="21" t="s">
        <v>26</v>
      </c>
      <c r="K112" s="21" t="s">
        <v>26</v>
      </c>
      <c r="L112" s="21" t="s">
        <v>26</v>
      </c>
      <c r="M112" s="3" t="s">
        <v>26</v>
      </c>
      <c r="N112" s="3" t="s">
        <v>26</v>
      </c>
      <c r="O112" s="3" t="s">
        <v>26</v>
      </c>
      <c r="P112" s="5" t="s">
        <v>20</v>
      </c>
      <c r="Q112" s="2">
        <v>1</v>
      </c>
      <c r="R112" s="2" t="s">
        <v>9</v>
      </c>
      <c r="S112" s="5" t="s">
        <v>71</v>
      </c>
      <c r="T112" s="6">
        <v>42230</v>
      </c>
      <c r="U112" s="24" t="s">
        <v>26</v>
      </c>
      <c r="V112" s="2" t="s">
        <v>158</v>
      </c>
      <c r="W112" s="2" t="s">
        <v>9</v>
      </c>
      <c r="X112" s="2" t="s">
        <v>9</v>
      </c>
      <c r="Y112" s="2" t="s">
        <v>9</v>
      </c>
      <c r="Z112" s="2" t="s">
        <v>9</v>
      </c>
      <c r="AA112" s="2" t="s">
        <v>9</v>
      </c>
    </row>
    <row r="113" spans="1:28" x14ac:dyDescent="0.25">
      <c r="A113" s="2"/>
      <c r="B113" s="2" t="s">
        <v>233</v>
      </c>
      <c r="C113" s="2" t="s">
        <v>248</v>
      </c>
      <c r="D113" s="2"/>
      <c r="E113" s="2">
        <v>0</v>
      </c>
      <c r="F113" s="2">
        <v>0</v>
      </c>
      <c r="G113" s="2">
        <v>0</v>
      </c>
      <c r="H113" s="2">
        <v>0</v>
      </c>
      <c r="I113" s="37">
        <v>13.56</v>
      </c>
      <c r="J113" s="37">
        <v>13.56</v>
      </c>
      <c r="K113" s="37">
        <v>16</v>
      </c>
      <c r="L113" s="37">
        <v>16</v>
      </c>
      <c r="M113" s="14">
        <f t="shared" si="15"/>
        <v>2103.6799999999998</v>
      </c>
      <c r="N113" s="14">
        <f t="shared" si="16"/>
        <v>2103.6799999999998</v>
      </c>
      <c r="O113" s="30">
        <f t="shared" si="17"/>
        <v>0</v>
      </c>
      <c r="P113" s="5" t="s">
        <v>20</v>
      </c>
      <c r="Q113" s="2">
        <v>2</v>
      </c>
      <c r="R113" s="2" t="s">
        <v>9</v>
      </c>
      <c r="S113" s="5" t="s">
        <v>68</v>
      </c>
      <c r="T113" s="6">
        <v>42234</v>
      </c>
      <c r="U113" s="24" t="s">
        <v>26</v>
      </c>
      <c r="V113" s="2" t="s">
        <v>164</v>
      </c>
      <c r="W113" s="2" t="s">
        <v>9</v>
      </c>
      <c r="X113" s="2" t="s">
        <v>9</v>
      </c>
      <c r="Y113" s="2" t="s">
        <v>9</v>
      </c>
      <c r="Z113" s="2" t="s">
        <v>9</v>
      </c>
      <c r="AA113" s="2" t="s">
        <v>9</v>
      </c>
    </row>
    <row r="114" spans="1:28" ht="409.5" x14ac:dyDescent="0.25">
      <c r="A114" s="2"/>
      <c r="B114" s="2" t="s">
        <v>50</v>
      </c>
      <c r="C114" s="2" t="s">
        <v>249</v>
      </c>
      <c r="D114" s="2"/>
      <c r="E114" s="2">
        <v>7</v>
      </c>
      <c r="F114" s="2">
        <v>7</v>
      </c>
      <c r="G114" s="2">
        <v>0</v>
      </c>
      <c r="H114" s="2">
        <v>0</v>
      </c>
      <c r="I114" s="37">
        <v>12.99</v>
      </c>
      <c r="J114" s="37">
        <v>12.99</v>
      </c>
      <c r="K114" s="37">
        <v>208.66</v>
      </c>
      <c r="L114" s="37">
        <v>208.66</v>
      </c>
      <c r="M114" s="14">
        <f t="shared" si="15"/>
        <v>27434.616799999996</v>
      </c>
      <c r="N114" s="14">
        <f t="shared" si="16"/>
        <v>27434.616799999996</v>
      </c>
      <c r="O114" s="30">
        <f t="shared" si="17"/>
        <v>0</v>
      </c>
      <c r="P114" s="5" t="s">
        <v>20</v>
      </c>
      <c r="Q114" s="2">
        <v>2</v>
      </c>
      <c r="R114" s="2" t="s">
        <v>9</v>
      </c>
      <c r="S114" s="5" t="s">
        <v>105</v>
      </c>
      <c r="T114" s="6">
        <v>42234</v>
      </c>
      <c r="U114" s="24" t="s">
        <v>26</v>
      </c>
      <c r="V114" s="2" t="s">
        <v>226</v>
      </c>
      <c r="W114" s="2" t="s">
        <v>229</v>
      </c>
      <c r="X114" s="2" t="s">
        <v>231</v>
      </c>
      <c r="Y114" s="2">
        <v>7</v>
      </c>
      <c r="Z114" s="5" t="s">
        <v>227</v>
      </c>
      <c r="AA114" s="5" t="s">
        <v>145</v>
      </c>
      <c r="AB114" s="31" t="s">
        <v>250</v>
      </c>
    </row>
    <row r="115" spans="1:28" ht="30" x14ac:dyDescent="0.25">
      <c r="A115" s="2"/>
      <c r="B115" s="2" t="s">
        <v>215</v>
      </c>
      <c r="C115" s="2" t="s">
        <v>251</v>
      </c>
      <c r="D115" s="2"/>
      <c r="E115" s="2">
        <v>0</v>
      </c>
      <c r="F115" s="2">
        <v>0</v>
      </c>
      <c r="G115" s="2">
        <v>0</v>
      </c>
      <c r="H115" s="2">
        <v>0</v>
      </c>
      <c r="I115" s="37">
        <v>891</v>
      </c>
      <c r="J115" s="37">
        <v>891</v>
      </c>
      <c r="K115" s="37">
        <v>1051.3800000000001</v>
      </c>
      <c r="L115" s="37">
        <v>1051.3800000000001</v>
      </c>
      <c r="M115" s="14">
        <f t="shared" si="15"/>
        <v>138235.4424</v>
      </c>
      <c r="N115" s="14">
        <f t="shared" si="16"/>
        <v>138235.4424</v>
      </c>
      <c r="O115" s="30">
        <f t="shared" si="17"/>
        <v>0</v>
      </c>
      <c r="P115" s="5" t="s">
        <v>21</v>
      </c>
      <c r="Q115" s="2">
        <v>1</v>
      </c>
      <c r="R115" s="5" t="s">
        <v>235</v>
      </c>
      <c r="S115" s="5" t="s">
        <v>239</v>
      </c>
      <c r="T115" s="3" t="s">
        <v>26</v>
      </c>
      <c r="U115" s="23">
        <v>42234</v>
      </c>
      <c r="V115" s="2" t="s">
        <v>154</v>
      </c>
      <c r="W115" s="2" t="s">
        <v>9</v>
      </c>
      <c r="X115" s="2" t="s">
        <v>9</v>
      </c>
      <c r="Y115" s="2" t="s">
        <v>9</v>
      </c>
      <c r="Z115" s="2" t="s">
        <v>9</v>
      </c>
      <c r="AA115" s="2" t="s">
        <v>9</v>
      </c>
    </row>
    <row r="116" spans="1:28" x14ac:dyDescent="0.25">
      <c r="A116" s="2"/>
      <c r="B116" s="2" t="s">
        <v>252</v>
      </c>
      <c r="C116" s="2" t="s">
        <v>253</v>
      </c>
      <c r="D116" s="2"/>
      <c r="E116" s="2">
        <v>0</v>
      </c>
      <c r="F116" s="2">
        <v>0</v>
      </c>
      <c r="G116" s="2">
        <v>0</v>
      </c>
      <c r="H116" s="2">
        <v>0</v>
      </c>
      <c r="I116" s="37">
        <v>569.9</v>
      </c>
      <c r="J116" s="37">
        <v>569.9</v>
      </c>
      <c r="K116" s="37">
        <v>672.48</v>
      </c>
      <c r="L116" s="37">
        <v>672.48</v>
      </c>
      <c r="M116" s="14">
        <f t="shared" si="15"/>
        <v>88417.670400000003</v>
      </c>
      <c r="N116" s="14">
        <f t="shared" si="16"/>
        <v>88417.670400000003</v>
      </c>
      <c r="O116" s="30">
        <f t="shared" si="17"/>
        <v>0</v>
      </c>
      <c r="P116" s="5" t="s">
        <v>20</v>
      </c>
      <c r="Q116" s="2">
        <v>1</v>
      </c>
      <c r="R116" s="2" t="s">
        <v>9</v>
      </c>
      <c r="S116" s="5" t="s">
        <v>105</v>
      </c>
      <c r="T116" s="6">
        <v>42234</v>
      </c>
      <c r="U116" s="24" t="s">
        <v>26</v>
      </c>
      <c r="V116" s="2" t="s">
        <v>154</v>
      </c>
      <c r="W116" s="2" t="s">
        <v>9</v>
      </c>
      <c r="X116" s="2" t="s">
        <v>9</v>
      </c>
      <c r="Y116" s="2" t="s">
        <v>9</v>
      </c>
      <c r="Z116" s="2" t="s">
        <v>9</v>
      </c>
      <c r="AA116" s="2" t="s">
        <v>9</v>
      </c>
    </row>
    <row r="117" spans="1:28" ht="409.5" x14ac:dyDescent="0.25">
      <c r="A117" s="2"/>
      <c r="B117" s="2" t="s">
        <v>254</v>
      </c>
      <c r="C117" s="2" t="s">
        <v>255</v>
      </c>
      <c r="D117" s="2"/>
      <c r="E117" s="2">
        <v>7</v>
      </c>
      <c r="F117" s="2">
        <v>7</v>
      </c>
      <c r="G117" s="2">
        <v>0</v>
      </c>
      <c r="H117" s="2">
        <v>0</v>
      </c>
      <c r="I117" s="37">
        <v>0</v>
      </c>
      <c r="J117" s="37">
        <v>0</v>
      </c>
      <c r="K117" s="37">
        <v>193.33</v>
      </c>
      <c r="L117" s="37">
        <v>193.33</v>
      </c>
      <c r="M117" s="14">
        <f t="shared" si="15"/>
        <v>25419.028399999999</v>
      </c>
      <c r="N117" s="14">
        <f t="shared" si="16"/>
        <v>25419.028399999999</v>
      </c>
      <c r="O117" s="30">
        <f t="shared" si="17"/>
        <v>0</v>
      </c>
      <c r="P117" s="5" t="s">
        <v>20</v>
      </c>
      <c r="Q117" s="2">
        <v>1</v>
      </c>
      <c r="R117" s="2" t="s">
        <v>9</v>
      </c>
      <c r="S117" s="5" t="s">
        <v>105</v>
      </c>
      <c r="T117" s="6">
        <v>42234</v>
      </c>
      <c r="U117" s="24" t="s">
        <v>26</v>
      </c>
      <c r="V117" s="2" t="s">
        <v>256</v>
      </c>
      <c r="W117" s="2" t="s">
        <v>229</v>
      </c>
      <c r="X117" s="2" t="s">
        <v>231</v>
      </c>
      <c r="Y117" s="2">
        <v>7</v>
      </c>
      <c r="Z117" s="5" t="s">
        <v>257</v>
      </c>
      <c r="AA117" s="5" t="s">
        <v>258</v>
      </c>
      <c r="AB117" s="7" t="s">
        <v>259</v>
      </c>
    </row>
    <row r="118" spans="1:28" x14ac:dyDescent="0.25">
      <c r="A118" s="2"/>
      <c r="B118" s="2" t="s">
        <v>200</v>
      </c>
      <c r="C118" s="2" t="s">
        <v>260</v>
      </c>
      <c r="D118" s="2"/>
      <c r="E118" s="3" t="s">
        <v>26</v>
      </c>
      <c r="F118" s="3" t="s">
        <v>26</v>
      </c>
      <c r="G118" s="3" t="s">
        <v>26</v>
      </c>
      <c r="H118" s="3" t="s">
        <v>26</v>
      </c>
      <c r="I118" s="21" t="s">
        <v>26</v>
      </c>
      <c r="J118" s="21" t="s">
        <v>26</v>
      </c>
      <c r="K118" s="21" t="s">
        <v>26</v>
      </c>
      <c r="L118" s="21" t="s">
        <v>26</v>
      </c>
      <c r="M118" s="3" t="s">
        <v>26</v>
      </c>
      <c r="N118" s="3" t="s">
        <v>26</v>
      </c>
      <c r="O118" s="3" t="s">
        <v>26</v>
      </c>
      <c r="P118" s="5" t="s">
        <v>20</v>
      </c>
      <c r="Q118" s="2">
        <v>1</v>
      </c>
      <c r="R118" s="2" t="s">
        <v>9</v>
      </c>
      <c r="S118" s="5" t="s">
        <v>71</v>
      </c>
      <c r="T118" s="6">
        <v>42234</v>
      </c>
      <c r="U118" s="24" t="s">
        <v>26</v>
      </c>
      <c r="V118" s="2" t="s">
        <v>158</v>
      </c>
      <c r="W118" s="2"/>
      <c r="X118" s="2"/>
      <c r="Y118" s="2"/>
      <c r="Z118" s="2"/>
      <c r="AA118" s="2"/>
    </row>
    <row r="119" spans="1:28" x14ac:dyDescent="0.25">
      <c r="A119" s="2"/>
      <c r="B119" s="2" t="s">
        <v>254</v>
      </c>
      <c r="C119" s="2" t="s">
        <v>261</v>
      </c>
      <c r="D119" s="2"/>
      <c r="E119" s="3" t="s">
        <v>26</v>
      </c>
      <c r="F119" s="3" t="s">
        <v>26</v>
      </c>
      <c r="G119" s="3" t="s">
        <v>26</v>
      </c>
      <c r="H119" s="3" t="s">
        <v>26</v>
      </c>
      <c r="I119" s="21" t="s">
        <v>26</v>
      </c>
      <c r="J119" s="21" t="s">
        <v>26</v>
      </c>
      <c r="K119" s="21" t="s">
        <v>26</v>
      </c>
      <c r="L119" s="21" t="s">
        <v>26</v>
      </c>
      <c r="M119" s="3" t="s">
        <v>26</v>
      </c>
      <c r="N119" s="3" t="s">
        <v>26</v>
      </c>
      <c r="O119" s="3" t="s">
        <v>26</v>
      </c>
      <c r="P119" s="5" t="s">
        <v>20</v>
      </c>
      <c r="Q119" s="2">
        <v>1</v>
      </c>
      <c r="R119" s="2" t="s">
        <v>9</v>
      </c>
      <c r="S119" s="5" t="s">
        <v>71</v>
      </c>
      <c r="T119" s="6">
        <v>42235</v>
      </c>
      <c r="U119" s="24" t="s">
        <v>26</v>
      </c>
      <c r="V119" s="2" t="s">
        <v>158</v>
      </c>
      <c r="W119" s="2"/>
      <c r="X119" s="2"/>
      <c r="Y119" s="2"/>
      <c r="Z119" s="2"/>
      <c r="AA119" s="2"/>
    </row>
    <row r="120" spans="1:28" x14ac:dyDescent="0.25">
      <c r="A120" s="2"/>
      <c r="B120" s="2" t="s">
        <v>215</v>
      </c>
      <c r="C120" s="2" t="s">
        <v>262</v>
      </c>
      <c r="D120" s="2"/>
      <c r="E120" s="2">
        <v>0</v>
      </c>
      <c r="F120" s="2">
        <v>0</v>
      </c>
      <c r="G120" s="2">
        <v>0</v>
      </c>
      <c r="H120" s="2">
        <v>0</v>
      </c>
      <c r="I120" s="37">
        <v>891</v>
      </c>
      <c r="J120" s="37">
        <v>891</v>
      </c>
      <c r="K120" s="37">
        <v>1051.3800000000001</v>
      </c>
      <c r="L120" s="37">
        <v>1051.3800000000001</v>
      </c>
      <c r="M120" s="14">
        <f t="shared" si="15"/>
        <v>138235.4424</v>
      </c>
      <c r="N120" s="14">
        <f t="shared" si="16"/>
        <v>138235.4424</v>
      </c>
      <c r="O120" s="30">
        <f t="shared" si="17"/>
        <v>0</v>
      </c>
      <c r="P120" s="5" t="s">
        <v>20</v>
      </c>
      <c r="Q120" s="2">
        <v>2</v>
      </c>
      <c r="R120" s="2" t="s">
        <v>9</v>
      </c>
      <c r="S120" s="5" t="s">
        <v>105</v>
      </c>
      <c r="T120" s="6">
        <v>42236</v>
      </c>
      <c r="U120" s="24" t="s">
        <v>26</v>
      </c>
      <c r="V120" s="2" t="s">
        <v>154</v>
      </c>
      <c r="W120" s="2"/>
      <c r="X120" s="2"/>
      <c r="Y120" s="2"/>
      <c r="Z120" s="2"/>
      <c r="AA120" s="2"/>
    </row>
    <row r="121" spans="1:28" x14ac:dyDescent="0.25">
      <c r="A121" s="2"/>
      <c r="B121" s="2" t="s">
        <v>263</v>
      </c>
      <c r="C121" s="2" t="s">
        <v>264</v>
      </c>
      <c r="D121" s="2"/>
      <c r="E121" s="2">
        <v>0</v>
      </c>
      <c r="F121" s="2">
        <v>0</v>
      </c>
      <c r="G121" s="2">
        <v>0</v>
      </c>
      <c r="H121" s="2">
        <v>0</v>
      </c>
      <c r="I121" s="37">
        <v>402.24</v>
      </c>
      <c r="J121" s="37">
        <v>402.24</v>
      </c>
      <c r="K121" s="37">
        <v>474.64</v>
      </c>
      <c r="L121" s="37">
        <v>474.64</v>
      </c>
      <c r="M121" s="14">
        <f t="shared" si="15"/>
        <v>62405.667199999996</v>
      </c>
      <c r="N121" s="14">
        <f t="shared" si="16"/>
        <v>62405.667199999996</v>
      </c>
      <c r="O121" s="30">
        <f t="shared" si="17"/>
        <v>0</v>
      </c>
      <c r="P121" s="5" t="s">
        <v>20</v>
      </c>
      <c r="Q121" s="2">
        <v>1</v>
      </c>
      <c r="R121" s="2" t="s">
        <v>9</v>
      </c>
      <c r="S121" s="5" t="s">
        <v>105</v>
      </c>
      <c r="T121" s="6">
        <v>42236</v>
      </c>
      <c r="U121" s="24" t="s">
        <v>26</v>
      </c>
      <c r="V121" s="2" t="s">
        <v>154</v>
      </c>
      <c r="W121" s="2"/>
      <c r="X121" s="2"/>
      <c r="Y121" s="2"/>
      <c r="Z121" s="2"/>
      <c r="AA121" s="2"/>
      <c r="AB121" t="s">
        <v>265</v>
      </c>
    </row>
    <row r="122" spans="1:28" ht="409.5" x14ac:dyDescent="0.25">
      <c r="A122" s="133"/>
      <c r="B122" s="121" t="s">
        <v>266</v>
      </c>
      <c r="C122" s="121" t="s">
        <v>267</v>
      </c>
      <c r="D122" s="32"/>
      <c r="E122" s="121">
        <v>14</v>
      </c>
      <c r="F122" s="121">
        <v>14</v>
      </c>
      <c r="G122" s="121">
        <v>0</v>
      </c>
      <c r="H122" s="121">
        <v>3.5</v>
      </c>
      <c r="I122" s="135">
        <v>1591.99</v>
      </c>
      <c r="J122" s="135">
        <v>1427</v>
      </c>
      <c r="K122" s="135">
        <v>2265.1999999999998</v>
      </c>
      <c r="L122" s="135">
        <v>2176.4699999999998</v>
      </c>
      <c r="M122" s="125">
        <f t="shared" si="15"/>
        <v>297828.49599999993</v>
      </c>
      <c r="N122" s="125">
        <f t="shared" si="16"/>
        <v>286162.27559999994</v>
      </c>
      <c r="O122" s="127">
        <f t="shared" si="17"/>
        <v>11666.220399999991</v>
      </c>
      <c r="P122" s="129" t="s">
        <v>21</v>
      </c>
      <c r="Q122" s="121">
        <v>1</v>
      </c>
      <c r="R122" s="121" t="s">
        <v>268</v>
      </c>
      <c r="S122" s="131" t="s">
        <v>274</v>
      </c>
      <c r="T122" s="121" t="s">
        <v>26</v>
      </c>
      <c r="U122" s="123">
        <v>42241</v>
      </c>
      <c r="V122" s="2" t="s">
        <v>269</v>
      </c>
      <c r="W122" s="2" t="s">
        <v>270</v>
      </c>
      <c r="X122" s="2" t="s">
        <v>231</v>
      </c>
      <c r="Y122" s="2">
        <v>7</v>
      </c>
      <c r="Z122" s="5" t="s">
        <v>271</v>
      </c>
      <c r="AA122" s="5" t="s">
        <v>272</v>
      </c>
      <c r="AB122" s="31" t="s">
        <v>273</v>
      </c>
    </row>
    <row r="123" spans="1:28" ht="409.5" x14ac:dyDescent="0.25">
      <c r="A123" s="134"/>
      <c r="B123" s="122"/>
      <c r="C123" s="122"/>
      <c r="D123" s="33"/>
      <c r="E123" s="122"/>
      <c r="F123" s="122"/>
      <c r="G123" s="122"/>
      <c r="H123" s="122"/>
      <c r="I123" s="136"/>
      <c r="J123" s="136"/>
      <c r="K123" s="136"/>
      <c r="L123" s="136"/>
      <c r="M123" s="126"/>
      <c r="N123" s="126"/>
      <c r="O123" s="128"/>
      <c r="P123" s="130"/>
      <c r="Q123" s="122"/>
      <c r="R123" s="122"/>
      <c r="S123" s="132"/>
      <c r="T123" s="122"/>
      <c r="U123" s="124"/>
      <c r="V123" s="2" t="s">
        <v>226</v>
      </c>
      <c r="W123" s="2" t="s">
        <v>229</v>
      </c>
      <c r="X123" s="2" t="s">
        <v>231</v>
      </c>
      <c r="Y123" s="2">
        <v>7</v>
      </c>
      <c r="Z123" s="5" t="s">
        <v>227</v>
      </c>
      <c r="AA123" s="5" t="s">
        <v>145</v>
      </c>
      <c r="AB123" s="31"/>
    </row>
    <row r="124" spans="1:28" x14ac:dyDescent="0.25">
      <c r="A124" s="2"/>
      <c r="B124" s="2" t="s">
        <v>63</v>
      </c>
      <c r="C124" s="2" t="s">
        <v>275</v>
      </c>
      <c r="D124" s="2"/>
      <c r="E124" s="3" t="s">
        <v>26</v>
      </c>
      <c r="F124" s="3" t="s">
        <v>26</v>
      </c>
      <c r="G124" s="3" t="s">
        <v>26</v>
      </c>
      <c r="H124" s="3" t="s">
        <v>26</v>
      </c>
      <c r="I124" s="21" t="s">
        <v>26</v>
      </c>
      <c r="J124" s="21" t="s">
        <v>26</v>
      </c>
      <c r="K124" s="21" t="s">
        <v>26</v>
      </c>
      <c r="L124" s="21" t="s">
        <v>26</v>
      </c>
      <c r="M124" s="3" t="s">
        <v>26</v>
      </c>
      <c r="N124" s="3" t="s">
        <v>26</v>
      </c>
      <c r="O124" s="3" t="s">
        <v>26</v>
      </c>
      <c r="P124" s="5" t="s">
        <v>20</v>
      </c>
      <c r="Q124" s="2">
        <v>1</v>
      </c>
      <c r="R124" s="2" t="s">
        <v>9</v>
      </c>
      <c r="S124" s="5" t="s">
        <v>71</v>
      </c>
      <c r="T124" s="6">
        <v>42241</v>
      </c>
      <c r="U124" s="24" t="s">
        <v>26</v>
      </c>
      <c r="V124" s="2" t="s">
        <v>158</v>
      </c>
      <c r="W124" s="2"/>
      <c r="X124" s="2"/>
      <c r="Y124" s="2"/>
      <c r="Z124" s="2"/>
      <c r="AA124" s="2"/>
    </row>
    <row r="125" spans="1:28" x14ac:dyDescent="0.25">
      <c r="A125" s="2"/>
      <c r="B125" s="2" t="s">
        <v>63</v>
      </c>
      <c r="C125" s="2" t="s">
        <v>276</v>
      </c>
      <c r="D125" s="2"/>
      <c r="E125" s="3" t="s">
        <v>26</v>
      </c>
      <c r="F125" s="3" t="s">
        <v>26</v>
      </c>
      <c r="G125" s="3" t="s">
        <v>26</v>
      </c>
      <c r="H125" s="3" t="s">
        <v>26</v>
      </c>
      <c r="I125" s="21" t="s">
        <v>26</v>
      </c>
      <c r="J125" s="21" t="s">
        <v>26</v>
      </c>
      <c r="K125" s="21" t="s">
        <v>26</v>
      </c>
      <c r="L125" s="21" t="s">
        <v>26</v>
      </c>
      <c r="M125" s="3" t="s">
        <v>26</v>
      </c>
      <c r="N125" s="3" t="s">
        <v>26</v>
      </c>
      <c r="O125" s="3" t="s">
        <v>26</v>
      </c>
      <c r="P125" s="5" t="s">
        <v>20</v>
      </c>
      <c r="Q125" s="2">
        <v>1</v>
      </c>
      <c r="R125" s="2" t="s">
        <v>9</v>
      </c>
      <c r="S125" s="5" t="s">
        <v>71</v>
      </c>
      <c r="T125" s="6">
        <v>42241</v>
      </c>
      <c r="U125" s="24" t="s">
        <v>26</v>
      </c>
      <c r="V125" s="2" t="s">
        <v>158</v>
      </c>
      <c r="W125" s="2"/>
      <c r="X125" s="2"/>
      <c r="Y125" s="2"/>
      <c r="Z125" s="2"/>
      <c r="AA125" s="2"/>
    </row>
    <row r="126" spans="1:28" x14ac:dyDescent="0.25">
      <c r="A126" s="2"/>
      <c r="B126" s="2" t="s">
        <v>215</v>
      </c>
      <c r="C126" s="2" t="s">
        <v>278</v>
      </c>
      <c r="D126" s="2"/>
      <c r="E126" s="3" t="s">
        <v>26</v>
      </c>
      <c r="F126" s="3" t="s">
        <v>26</v>
      </c>
      <c r="G126" s="3" t="s">
        <v>26</v>
      </c>
      <c r="H126" s="3" t="s">
        <v>26</v>
      </c>
      <c r="I126" s="21" t="s">
        <v>26</v>
      </c>
      <c r="J126" s="21" t="s">
        <v>26</v>
      </c>
      <c r="K126" s="21" t="s">
        <v>26</v>
      </c>
      <c r="L126" s="21" t="s">
        <v>26</v>
      </c>
      <c r="M126" s="3" t="s">
        <v>26</v>
      </c>
      <c r="N126" s="3" t="s">
        <v>26</v>
      </c>
      <c r="O126" s="3" t="s">
        <v>26</v>
      </c>
      <c r="P126" s="5" t="s">
        <v>20</v>
      </c>
      <c r="Q126" s="2">
        <v>1</v>
      </c>
      <c r="R126" s="2" t="s">
        <v>9</v>
      </c>
      <c r="S126" s="5" t="s">
        <v>71</v>
      </c>
      <c r="T126" s="6">
        <v>42243</v>
      </c>
      <c r="U126" s="24" t="s">
        <v>26</v>
      </c>
      <c r="V126" s="2" t="s">
        <v>158</v>
      </c>
      <c r="W126" s="2"/>
      <c r="X126" s="2"/>
      <c r="Y126" s="2"/>
      <c r="Z126" s="2"/>
      <c r="AA126" s="2"/>
    </row>
    <row r="127" spans="1:28" x14ac:dyDescent="0.25">
      <c r="A127" s="2"/>
      <c r="B127" s="2" t="s">
        <v>50</v>
      </c>
      <c r="C127" s="2" t="s">
        <v>277</v>
      </c>
      <c r="D127" s="2"/>
      <c r="E127" s="3" t="s">
        <v>26</v>
      </c>
      <c r="F127" s="3" t="s">
        <v>26</v>
      </c>
      <c r="G127" s="3" t="s">
        <v>26</v>
      </c>
      <c r="H127" s="3" t="s">
        <v>26</v>
      </c>
      <c r="I127" s="21" t="s">
        <v>26</v>
      </c>
      <c r="J127" s="21" t="s">
        <v>26</v>
      </c>
      <c r="K127" s="21" t="s">
        <v>26</v>
      </c>
      <c r="L127" s="21" t="s">
        <v>26</v>
      </c>
      <c r="M127" s="3" t="s">
        <v>26</v>
      </c>
      <c r="N127" s="3" t="s">
        <v>26</v>
      </c>
      <c r="O127" s="3" t="s">
        <v>26</v>
      </c>
      <c r="P127" s="5" t="s">
        <v>20</v>
      </c>
      <c r="Q127" s="2">
        <v>1</v>
      </c>
      <c r="R127" s="2" t="s">
        <v>9</v>
      </c>
      <c r="S127" s="5" t="s">
        <v>71</v>
      </c>
      <c r="T127" s="6">
        <v>42243</v>
      </c>
      <c r="U127" s="24" t="s">
        <v>26</v>
      </c>
      <c r="V127" s="2" t="s">
        <v>158</v>
      </c>
      <c r="W127" s="2"/>
      <c r="X127" s="2"/>
      <c r="Y127" s="2"/>
      <c r="Z127" s="2"/>
      <c r="AA127" s="2"/>
    </row>
    <row r="128" spans="1:28" ht="409.5" x14ac:dyDescent="0.25">
      <c r="A128" s="121"/>
      <c r="B128" s="121" t="s">
        <v>266</v>
      </c>
      <c r="C128" s="121" t="s">
        <v>267</v>
      </c>
      <c r="D128" s="32"/>
      <c r="E128" s="121">
        <v>14</v>
      </c>
      <c r="F128" s="121">
        <v>14</v>
      </c>
      <c r="G128" s="121">
        <v>0</v>
      </c>
      <c r="H128" s="121">
        <v>0</v>
      </c>
      <c r="I128" s="135">
        <v>1591.99</v>
      </c>
      <c r="J128" s="135">
        <v>1591.99</v>
      </c>
      <c r="K128" s="135">
        <v>2265.1999999999998</v>
      </c>
      <c r="L128" s="135">
        <v>2265.1999999999998</v>
      </c>
      <c r="M128" s="125">
        <f t="shared" si="15"/>
        <v>297828.49599999993</v>
      </c>
      <c r="N128" s="125">
        <f t="shared" si="16"/>
        <v>297828.49599999993</v>
      </c>
      <c r="O128" s="127">
        <f t="shared" si="17"/>
        <v>0</v>
      </c>
      <c r="P128" s="129" t="s">
        <v>20</v>
      </c>
      <c r="Q128" s="121">
        <v>1</v>
      </c>
      <c r="R128" s="121" t="s">
        <v>9</v>
      </c>
      <c r="S128" s="129" t="s">
        <v>105</v>
      </c>
      <c r="T128" s="123">
        <v>42244</v>
      </c>
      <c r="U128" s="121" t="s">
        <v>26</v>
      </c>
      <c r="V128" s="2" t="s">
        <v>279</v>
      </c>
      <c r="W128" s="2" t="s">
        <v>270</v>
      </c>
      <c r="X128" s="2" t="s">
        <v>231</v>
      </c>
      <c r="Y128" s="2">
        <v>7</v>
      </c>
      <c r="Z128" s="5" t="s">
        <v>280</v>
      </c>
      <c r="AA128" s="5" t="s">
        <v>272</v>
      </c>
      <c r="AB128" s="7" t="s">
        <v>281</v>
      </c>
    </row>
    <row r="129" spans="1:28" ht="409.5" x14ac:dyDescent="0.25">
      <c r="A129" s="122"/>
      <c r="B129" s="122"/>
      <c r="C129" s="122"/>
      <c r="D129" s="33"/>
      <c r="E129" s="122"/>
      <c r="F129" s="122"/>
      <c r="G129" s="122"/>
      <c r="H129" s="122"/>
      <c r="I129" s="136"/>
      <c r="J129" s="136"/>
      <c r="K129" s="136"/>
      <c r="L129" s="136"/>
      <c r="M129" s="126"/>
      <c r="N129" s="126"/>
      <c r="O129" s="128"/>
      <c r="P129" s="130"/>
      <c r="Q129" s="122"/>
      <c r="R129" s="122"/>
      <c r="S129" s="130"/>
      <c r="T129" s="124"/>
      <c r="U129" s="122"/>
      <c r="V129" s="2" t="s">
        <v>226</v>
      </c>
      <c r="W129" s="2" t="s">
        <v>229</v>
      </c>
      <c r="X129" s="2" t="s">
        <v>231</v>
      </c>
      <c r="Y129" s="2">
        <v>7</v>
      </c>
      <c r="Z129" s="5" t="s">
        <v>227</v>
      </c>
      <c r="AA129" s="5" t="s">
        <v>145</v>
      </c>
      <c r="AB129" s="7" t="s">
        <v>282</v>
      </c>
    </row>
    <row r="130" spans="1:28" x14ac:dyDescent="0.25">
      <c r="A130" s="2"/>
      <c r="B130" s="2" t="s">
        <v>202</v>
      </c>
      <c r="C130" s="2" t="s">
        <v>283</v>
      </c>
      <c r="D130" s="2"/>
      <c r="E130" s="2">
        <v>0</v>
      </c>
      <c r="F130" s="2">
        <v>0</v>
      </c>
      <c r="G130" s="2">
        <v>0</v>
      </c>
      <c r="H130" s="2">
        <v>0</v>
      </c>
      <c r="I130" s="37">
        <v>32</v>
      </c>
      <c r="J130" s="37">
        <v>32</v>
      </c>
      <c r="K130" s="37">
        <v>37.76</v>
      </c>
      <c r="L130" s="37">
        <v>37.76</v>
      </c>
      <c r="M130" s="14">
        <f t="shared" si="15"/>
        <v>4964.6847999999991</v>
      </c>
      <c r="N130" s="14">
        <f t="shared" si="16"/>
        <v>4964.6847999999991</v>
      </c>
      <c r="O130" s="30">
        <f t="shared" si="17"/>
        <v>0</v>
      </c>
      <c r="P130" s="5" t="s">
        <v>21</v>
      </c>
      <c r="Q130" s="2">
        <v>1</v>
      </c>
      <c r="R130" s="2" t="s">
        <v>284</v>
      </c>
      <c r="S130" s="5" t="s">
        <v>285</v>
      </c>
      <c r="T130" s="6" t="s">
        <v>26</v>
      </c>
      <c r="U130" s="23">
        <v>42248</v>
      </c>
      <c r="V130" s="2" t="s">
        <v>154</v>
      </c>
      <c r="W130" s="2" t="s">
        <v>9</v>
      </c>
      <c r="X130" s="2" t="s">
        <v>9</v>
      </c>
      <c r="Y130" s="2" t="s">
        <v>9</v>
      </c>
      <c r="Z130" s="2" t="s">
        <v>9</v>
      </c>
      <c r="AA130" s="2" t="s">
        <v>9</v>
      </c>
    </row>
    <row r="131" spans="1:28" x14ac:dyDescent="0.25">
      <c r="A131" s="2"/>
      <c r="B131" s="2" t="s">
        <v>202</v>
      </c>
      <c r="C131" s="2" t="s">
        <v>286</v>
      </c>
      <c r="D131" s="2"/>
      <c r="E131" s="2">
        <v>0</v>
      </c>
      <c r="F131" s="2">
        <v>0</v>
      </c>
      <c r="G131" s="2">
        <v>0</v>
      </c>
      <c r="H131" s="2">
        <v>0</v>
      </c>
      <c r="I131" s="37">
        <v>32</v>
      </c>
      <c r="J131" s="37">
        <v>32</v>
      </c>
      <c r="K131" s="37">
        <v>37.76</v>
      </c>
      <c r="L131" s="37">
        <v>37.76</v>
      </c>
      <c r="M131" s="14">
        <f t="shared" si="15"/>
        <v>4964.6847999999991</v>
      </c>
      <c r="N131" s="14">
        <f t="shared" si="16"/>
        <v>4964.6847999999991</v>
      </c>
      <c r="O131" s="30">
        <f t="shared" si="17"/>
        <v>0</v>
      </c>
      <c r="P131" s="5" t="s">
        <v>20</v>
      </c>
      <c r="Q131" s="2">
        <v>2</v>
      </c>
      <c r="R131" s="2" t="s">
        <v>9</v>
      </c>
      <c r="S131" s="5" t="s">
        <v>105</v>
      </c>
      <c r="T131" s="6">
        <v>42248</v>
      </c>
      <c r="U131" s="24" t="s">
        <v>26</v>
      </c>
      <c r="V131" s="2" t="s">
        <v>154</v>
      </c>
      <c r="W131" s="2" t="s">
        <v>9</v>
      </c>
      <c r="X131" s="2" t="s">
        <v>9</v>
      </c>
      <c r="Y131" s="2" t="s">
        <v>9</v>
      </c>
      <c r="Z131" s="2" t="s">
        <v>9</v>
      </c>
      <c r="AA131" s="2" t="s">
        <v>9</v>
      </c>
    </row>
    <row r="132" spans="1:28" ht="45" x14ac:dyDescent="0.25">
      <c r="A132" s="2"/>
      <c r="B132" s="2" t="s">
        <v>63</v>
      </c>
      <c r="C132" s="2" t="s">
        <v>289</v>
      </c>
      <c r="D132" s="2"/>
      <c r="E132" s="2">
        <v>7</v>
      </c>
      <c r="F132" s="2">
        <v>7</v>
      </c>
      <c r="G132" s="2">
        <v>0</v>
      </c>
      <c r="H132" s="2">
        <v>0</v>
      </c>
      <c r="I132" s="37">
        <v>0</v>
      </c>
      <c r="J132" s="37">
        <v>0</v>
      </c>
      <c r="K132" s="37">
        <v>160.35</v>
      </c>
      <c r="L132" s="37">
        <v>160.35</v>
      </c>
      <c r="M132" s="14">
        <f t="shared" si="15"/>
        <v>21082.817999999999</v>
      </c>
      <c r="N132" s="14">
        <f t="shared" si="16"/>
        <v>21082.817999999999</v>
      </c>
      <c r="O132" s="30">
        <f t="shared" si="17"/>
        <v>0</v>
      </c>
      <c r="P132" s="5" t="s">
        <v>21</v>
      </c>
      <c r="Q132" s="2">
        <v>1</v>
      </c>
      <c r="R132" s="2" t="s">
        <v>23</v>
      </c>
      <c r="S132" s="5" t="s">
        <v>290</v>
      </c>
      <c r="T132" s="3" t="s">
        <v>26</v>
      </c>
      <c r="U132" s="23">
        <v>42251</v>
      </c>
      <c r="V132" s="2" t="s">
        <v>226</v>
      </c>
      <c r="W132" s="2" t="s">
        <v>229</v>
      </c>
      <c r="X132" s="2" t="s">
        <v>231</v>
      </c>
      <c r="Y132" s="2">
        <v>7</v>
      </c>
      <c r="Z132" s="5" t="s">
        <v>291</v>
      </c>
      <c r="AA132" s="2" t="s">
        <v>292</v>
      </c>
    </row>
    <row r="133" spans="1:28" ht="30" x14ac:dyDescent="0.25">
      <c r="A133" s="133"/>
      <c r="B133" s="121" t="s">
        <v>287</v>
      </c>
      <c r="C133" s="121" t="s">
        <v>288</v>
      </c>
      <c r="D133" s="32"/>
      <c r="E133" s="121">
        <v>8</v>
      </c>
      <c r="F133" s="121">
        <v>8</v>
      </c>
      <c r="G133" s="121">
        <v>0</v>
      </c>
      <c r="H133" s="121">
        <v>0</v>
      </c>
      <c r="I133" s="135">
        <v>95</v>
      </c>
      <c r="J133" s="135">
        <v>7</v>
      </c>
      <c r="K133" s="135">
        <v>333.04</v>
      </c>
      <c r="L133" s="135">
        <v>229.2</v>
      </c>
      <c r="M133" s="125">
        <f t="shared" si="15"/>
        <v>43788.099199999997</v>
      </c>
      <c r="N133" s="125">
        <f t="shared" si="16"/>
        <v>30135.215999999997</v>
      </c>
      <c r="O133" s="127">
        <f t="shared" si="17"/>
        <v>13652.8832</v>
      </c>
      <c r="P133" s="129" t="s">
        <v>21</v>
      </c>
      <c r="Q133" s="121">
        <v>1</v>
      </c>
      <c r="R133" s="121" t="s">
        <v>23</v>
      </c>
      <c r="S133" s="129" t="s">
        <v>293</v>
      </c>
      <c r="T133" s="121" t="s">
        <v>26</v>
      </c>
      <c r="U133" s="123">
        <v>42251</v>
      </c>
      <c r="V133" s="2" t="s">
        <v>294</v>
      </c>
      <c r="W133" s="2" t="s">
        <v>270</v>
      </c>
      <c r="X133" s="2" t="s">
        <v>231</v>
      </c>
      <c r="Y133" s="2">
        <v>4</v>
      </c>
      <c r="Z133" s="5" t="s">
        <v>296</v>
      </c>
      <c r="AA133" s="5" t="s">
        <v>297</v>
      </c>
    </row>
    <row r="134" spans="1:28" ht="30" x14ac:dyDescent="0.25">
      <c r="A134" s="134"/>
      <c r="B134" s="122"/>
      <c r="C134" s="122"/>
      <c r="D134" s="33"/>
      <c r="E134" s="122"/>
      <c r="F134" s="122"/>
      <c r="G134" s="122"/>
      <c r="H134" s="122"/>
      <c r="I134" s="136"/>
      <c r="J134" s="136"/>
      <c r="K134" s="136"/>
      <c r="L134" s="136"/>
      <c r="M134" s="126"/>
      <c r="N134" s="126"/>
      <c r="O134" s="128"/>
      <c r="P134" s="130"/>
      <c r="Q134" s="122"/>
      <c r="R134" s="122"/>
      <c r="S134" s="130"/>
      <c r="T134" s="122"/>
      <c r="U134" s="124"/>
      <c r="V134" s="2" t="s">
        <v>295</v>
      </c>
      <c r="W134" s="2" t="s">
        <v>270</v>
      </c>
      <c r="X134" s="2" t="s">
        <v>231</v>
      </c>
      <c r="Y134" s="2">
        <v>4</v>
      </c>
      <c r="Z134" s="5" t="s">
        <v>296</v>
      </c>
      <c r="AA134" s="5" t="s">
        <v>297</v>
      </c>
    </row>
    <row r="135" spans="1:28" x14ac:dyDescent="0.25">
      <c r="A135" s="2"/>
      <c r="B135" s="2" t="s">
        <v>298</v>
      </c>
      <c r="C135" s="2" t="s">
        <v>299</v>
      </c>
      <c r="D135" s="2"/>
      <c r="E135" s="2">
        <v>29</v>
      </c>
      <c r="F135" s="2">
        <v>29</v>
      </c>
      <c r="G135" s="2">
        <v>0</v>
      </c>
      <c r="H135" s="2">
        <v>0</v>
      </c>
      <c r="I135" s="37">
        <v>32</v>
      </c>
      <c r="J135" s="37">
        <v>32</v>
      </c>
      <c r="K135" s="37">
        <v>838.69</v>
      </c>
      <c r="L135" s="37">
        <v>838.69</v>
      </c>
      <c r="M135" s="14">
        <f t="shared" si="15"/>
        <v>110270.96120000001</v>
      </c>
      <c r="N135" s="14">
        <f t="shared" si="16"/>
        <v>110270.96120000001</v>
      </c>
      <c r="O135" s="30">
        <f t="shared" si="17"/>
        <v>0</v>
      </c>
      <c r="P135" s="5"/>
      <c r="Q135" s="2"/>
      <c r="R135" s="2"/>
      <c r="S135" s="5"/>
      <c r="T135" s="3"/>
      <c r="U135" s="24"/>
      <c r="V135" s="2"/>
      <c r="W135" s="2"/>
      <c r="X135" s="2"/>
      <c r="Y135" s="2"/>
      <c r="Z135" s="2"/>
      <c r="AA135" s="2"/>
    </row>
    <row r="136" spans="1:28" ht="409.5" x14ac:dyDescent="0.25">
      <c r="A136" s="2"/>
      <c r="B136" s="2" t="s">
        <v>300</v>
      </c>
      <c r="C136" s="2" t="s">
        <v>301</v>
      </c>
      <c r="D136" s="2"/>
      <c r="E136" s="2">
        <v>7</v>
      </c>
      <c r="F136" s="2">
        <v>7</v>
      </c>
      <c r="G136" s="2">
        <v>0</v>
      </c>
      <c r="H136" s="2">
        <v>0</v>
      </c>
      <c r="I136" s="37">
        <v>24</v>
      </c>
      <c r="J136" s="37">
        <v>24</v>
      </c>
      <c r="K136" s="37">
        <v>221.65</v>
      </c>
      <c r="L136" s="37">
        <v>221.65</v>
      </c>
      <c r="M136" s="14">
        <f t="shared" si="15"/>
        <v>29142.541999999998</v>
      </c>
      <c r="N136" s="14">
        <f t="shared" si="16"/>
        <v>29142.541999999998</v>
      </c>
      <c r="O136" s="30">
        <f t="shared" si="17"/>
        <v>0</v>
      </c>
      <c r="P136" s="5" t="s">
        <v>20</v>
      </c>
      <c r="Q136" s="2">
        <v>1</v>
      </c>
      <c r="R136" s="2" t="s">
        <v>9</v>
      </c>
      <c r="S136" s="5" t="s">
        <v>105</v>
      </c>
      <c r="T136" s="6">
        <v>42255</v>
      </c>
      <c r="U136" s="24" t="s">
        <v>26</v>
      </c>
      <c r="V136" s="2" t="s">
        <v>226</v>
      </c>
      <c r="W136" s="2" t="s">
        <v>229</v>
      </c>
      <c r="X136" s="2" t="s">
        <v>231</v>
      </c>
      <c r="Y136" s="2">
        <v>7</v>
      </c>
      <c r="Z136" s="5" t="s">
        <v>227</v>
      </c>
      <c r="AA136" s="5" t="s">
        <v>145</v>
      </c>
      <c r="AB136" s="7" t="s">
        <v>302</v>
      </c>
    </row>
    <row r="137" spans="1:28" ht="60" x14ac:dyDescent="0.25">
      <c r="A137" s="2"/>
      <c r="B137" s="2" t="s">
        <v>303</v>
      </c>
      <c r="C137" s="2" t="s">
        <v>304</v>
      </c>
      <c r="D137" s="2"/>
      <c r="E137" s="2">
        <v>0</v>
      </c>
      <c r="F137" s="2">
        <v>0</v>
      </c>
      <c r="G137" s="2">
        <v>0</v>
      </c>
      <c r="H137" s="2">
        <v>0</v>
      </c>
      <c r="I137" s="37">
        <v>1002.94</v>
      </c>
      <c r="J137" s="37">
        <v>1002.94</v>
      </c>
      <c r="K137" s="37">
        <v>1183.47</v>
      </c>
      <c r="L137" s="37">
        <v>1183.47</v>
      </c>
      <c r="M137" s="14">
        <f t="shared" si="15"/>
        <v>155602.63559999998</v>
      </c>
      <c r="N137" s="14">
        <f t="shared" si="16"/>
        <v>155602.63559999998</v>
      </c>
      <c r="O137" s="30">
        <f t="shared" si="17"/>
        <v>0</v>
      </c>
      <c r="P137" s="5" t="s">
        <v>21</v>
      </c>
      <c r="Q137" s="2">
        <v>1</v>
      </c>
      <c r="R137" s="2" t="s">
        <v>23</v>
      </c>
      <c r="S137" s="5" t="s">
        <v>313</v>
      </c>
      <c r="T137" s="3" t="s">
        <v>26</v>
      </c>
      <c r="U137" s="23">
        <v>42257</v>
      </c>
      <c r="V137" s="2" t="s">
        <v>154</v>
      </c>
      <c r="W137" s="2" t="s">
        <v>9</v>
      </c>
      <c r="X137" s="2" t="s">
        <v>9</v>
      </c>
      <c r="Y137" s="2" t="s">
        <v>9</v>
      </c>
      <c r="Z137" s="2" t="s">
        <v>9</v>
      </c>
      <c r="AA137" s="2" t="s">
        <v>9</v>
      </c>
    </row>
    <row r="138" spans="1:28" ht="60" x14ac:dyDescent="0.25">
      <c r="A138" s="2"/>
      <c r="B138" s="2" t="s">
        <v>305</v>
      </c>
      <c r="C138" s="2" t="s">
        <v>306</v>
      </c>
      <c r="D138" s="2"/>
      <c r="E138" s="2">
        <v>0</v>
      </c>
      <c r="F138" s="2">
        <v>0</v>
      </c>
      <c r="G138" s="2">
        <v>0</v>
      </c>
      <c r="H138" s="2">
        <v>0</v>
      </c>
      <c r="I138" s="37">
        <v>1002.94</v>
      </c>
      <c r="J138" s="37">
        <v>1002.94</v>
      </c>
      <c r="K138" s="37">
        <v>1183.47</v>
      </c>
      <c r="L138" s="37">
        <v>1183.47</v>
      </c>
      <c r="M138" s="14">
        <f t="shared" si="15"/>
        <v>155602.63559999998</v>
      </c>
      <c r="N138" s="14">
        <f t="shared" si="16"/>
        <v>155602.63559999998</v>
      </c>
      <c r="O138" s="30">
        <f t="shared" si="17"/>
        <v>0</v>
      </c>
      <c r="P138" s="5" t="s">
        <v>21</v>
      </c>
      <c r="Q138" s="2">
        <v>1</v>
      </c>
      <c r="R138" s="2" t="s">
        <v>23</v>
      </c>
      <c r="S138" s="5" t="s">
        <v>313</v>
      </c>
      <c r="T138" s="3" t="s">
        <v>26</v>
      </c>
      <c r="U138" s="23">
        <v>42257</v>
      </c>
      <c r="V138" s="2" t="s">
        <v>154</v>
      </c>
      <c r="W138" s="2" t="s">
        <v>9</v>
      </c>
      <c r="X138" s="2" t="s">
        <v>9</v>
      </c>
      <c r="Y138" s="2" t="s">
        <v>9</v>
      </c>
      <c r="Z138" s="2" t="s">
        <v>9</v>
      </c>
      <c r="AA138" s="2" t="s">
        <v>9</v>
      </c>
    </row>
    <row r="139" spans="1:28" ht="345" x14ac:dyDescent="0.25">
      <c r="A139" s="2"/>
      <c r="B139" s="2" t="s">
        <v>63</v>
      </c>
      <c r="C139" s="2" t="s">
        <v>307</v>
      </c>
      <c r="D139" s="2"/>
      <c r="E139" s="2">
        <v>7</v>
      </c>
      <c r="F139" s="2">
        <v>7</v>
      </c>
      <c r="G139" s="2">
        <v>0</v>
      </c>
      <c r="H139" s="2">
        <v>0</v>
      </c>
      <c r="I139" s="37">
        <v>0</v>
      </c>
      <c r="J139" s="37">
        <v>0</v>
      </c>
      <c r="K139" s="37">
        <v>160.35</v>
      </c>
      <c r="L139" s="37">
        <v>160.35</v>
      </c>
      <c r="M139" s="14">
        <f t="shared" si="15"/>
        <v>21082.817999999999</v>
      </c>
      <c r="N139" s="14">
        <f t="shared" si="16"/>
        <v>21082.817999999999</v>
      </c>
      <c r="O139" s="30">
        <f t="shared" si="17"/>
        <v>0</v>
      </c>
      <c r="P139" s="5" t="s">
        <v>21</v>
      </c>
      <c r="Q139" s="2">
        <v>2</v>
      </c>
      <c r="R139" s="2" t="s">
        <v>23</v>
      </c>
      <c r="S139" s="5" t="s">
        <v>308</v>
      </c>
      <c r="T139" s="6" t="s">
        <v>26</v>
      </c>
      <c r="U139" s="23">
        <v>42257</v>
      </c>
      <c r="V139" s="2" t="s">
        <v>226</v>
      </c>
      <c r="W139" s="2" t="s">
        <v>229</v>
      </c>
      <c r="X139" s="2" t="s">
        <v>231</v>
      </c>
      <c r="Y139" s="2">
        <v>7</v>
      </c>
      <c r="Z139" s="5" t="s">
        <v>291</v>
      </c>
      <c r="AA139" s="5" t="s">
        <v>309</v>
      </c>
      <c r="AB139" s="7" t="s">
        <v>310</v>
      </c>
    </row>
    <row r="140" spans="1:28" ht="30" x14ac:dyDescent="0.25">
      <c r="A140" s="2"/>
      <c r="B140" s="2" t="s">
        <v>63</v>
      </c>
      <c r="C140" s="2" t="s">
        <v>289</v>
      </c>
      <c r="D140" s="2"/>
      <c r="E140" s="2">
        <v>7</v>
      </c>
      <c r="F140" s="2">
        <v>0</v>
      </c>
      <c r="G140" s="2">
        <v>0</v>
      </c>
      <c r="H140" s="2">
        <v>0</v>
      </c>
      <c r="I140" s="37">
        <v>415</v>
      </c>
      <c r="J140" s="37">
        <v>415</v>
      </c>
      <c r="K140" s="37">
        <v>650.04999999999995</v>
      </c>
      <c r="L140" s="37">
        <v>489.7</v>
      </c>
      <c r="M140" s="14">
        <f t="shared" si="15"/>
        <v>85468.573999999993</v>
      </c>
      <c r="N140" s="14">
        <f t="shared" si="16"/>
        <v>64385.755999999994</v>
      </c>
      <c r="O140" s="30">
        <f t="shared" si="17"/>
        <v>21082.817999999999</v>
      </c>
      <c r="P140" s="5" t="s">
        <v>21</v>
      </c>
      <c r="Q140" s="2">
        <v>1</v>
      </c>
      <c r="R140" s="2" t="s">
        <v>23</v>
      </c>
      <c r="S140" s="5" t="s">
        <v>311</v>
      </c>
      <c r="T140" s="6" t="s">
        <v>26</v>
      </c>
      <c r="U140" s="23">
        <v>42257</v>
      </c>
      <c r="V140" s="2" t="s">
        <v>154</v>
      </c>
      <c r="W140" s="2" t="s">
        <v>9</v>
      </c>
      <c r="X140" s="2" t="s">
        <v>9</v>
      </c>
      <c r="Y140" s="2" t="s">
        <v>9</v>
      </c>
      <c r="Z140" s="2" t="s">
        <v>9</v>
      </c>
      <c r="AA140" s="2" t="s">
        <v>9</v>
      </c>
    </row>
    <row r="141" spans="1:28" x14ac:dyDescent="0.25">
      <c r="A141" s="2"/>
      <c r="B141" s="2" t="s">
        <v>266</v>
      </c>
      <c r="C141" s="2" t="s">
        <v>312</v>
      </c>
      <c r="D141" s="2"/>
      <c r="E141" s="3" t="s">
        <v>26</v>
      </c>
      <c r="F141" s="3" t="s">
        <v>26</v>
      </c>
      <c r="G141" s="3" t="s">
        <v>26</v>
      </c>
      <c r="H141" s="3" t="s">
        <v>26</v>
      </c>
      <c r="I141" s="21" t="s">
        <v>26</v>
      </c>
      <c r="J141" s="21" t="s">
        <v>26</v>
      </c>
      <c r="K141" s="21" t="s">
        <v>26</v>
      </c>
      <c r="L141" s="21" t="s">
        <v>26</v>
      </c>
      <c r="M141" s="3" t="s">
        <v>26</v>
      </c>
      <c r="N141" s="3" t="s">
        <v>26</v>
      </c>
      <c r="O141" s="3" t="s">
        <v>26</v>
      </c>
      <c r="P141" s="5" t="s">
        <v>20</v>
      </c>
      <c r="Q141" s="2">
        <v>1</v>
      </c>
      <c r="R141" s="2" t="s">
        <v>9</v>
      </c>
      <c r="S141" s="5" t="s">
        <v>71</v>
      </c>
      <c r="T141" s="6">
        <v>42257</v>
      </c>
      <c r="U141" s="24" t="s">
        <v>26</v>
      </c>
      <c r="V141" s="2" t="s">
        <v>158</v>
      </c>
      <c r="W141" s="2" t="s">
        <v>9</v>
      </c>
      <c r="X141" s="2" t="s">
        <v>9</v>
      </c>
      <c r="Y141" s="2" t="s">
        <v>9</v>
      </c>
      <c r="Z141" s="2" t="s">
        <v>9</v>
      </c>
      <c r="AA141" s="2" t="s">
        <v>9</v>
      </c>
    </row>
    <row r="142" spans="1:28" x14ac:dyDescent="0.25">
      <c r="A142" s="2"/>
      <c r="B142" s="2" t="s">
        <v>314</v>
      </c>
      <c r="C142" s="2" t="s">
        <v>315</v>
      </c>
      <c r="D142" s="2"/>
      <c r="E142" s="2">
        <v>70</v>
      </c>
      <c r="F142" s="2">
        <v>5</v>
      </c>
      <c r="G142" s="2">
        <v>0</v>
      </c>
      <c r="H142" s="2">
        <v>0</v>
      </c>
      <c r="I142" s="37">
        <v>32</v>
      </c>
      <c r="J142" s="37">
        <v>32</v>
      </c>
      <c r="K142" s="37">
        <v>1971.01</v>
      </c>
      <c r="L142" s="37">
        <v>175.86</v>
      </c>
      <c r="M142" s="14">
        <f t="shared" si="15"/>
        <v>259148.39479999998</v>
      </c>
      <c r="N142" s="14">
        <f t="shared" si="16"/>
        <v>23122.072800000002</v>
      </c>
      <c r="O142" s="30">
        <f t="shared" si="17"/>
        <v>236026.32199999999</v>
      </c>
      <c r="P142" s="5" t="s">
        <v>20</v>
      </c>
      <c r="Q142" s="2">
        <v>1</v>
      </c>
      <c r="R142" s="2" t="s">
        <v>9</v>
      </c>
      <c r="S142" s="5" t="s">
        <v>105</v>
      </c>
      <c r="T142" s="6">
        <v>42258</v>
      </c>
      <c r="U142" s="24" t="s">
        <v>26</v>
      </c>
      <c r="V142" s="19" t="s">
        <v>170</v>
      </c>
      <c r="W142" s="2"/>
      <c r="X142" s="2"/>
      <c r="Y142" s="2"/>
      <c r="Z142" s="2"/>
      <c r="AA142" s="2"/>
    </row>
    <row r="143" spans="1:28" ht="60" x14ac:dyDescent="0.25">
      <c r="A143" s="2"/>
      <c r="B143" s="2" t="s">
        <v>171</v>
      </c>
      <c r="C143" s="2" t="s">
        <v>317</v>
      </c>
      <c r="D143" s="2"/>
      <c r="E143" s="2">
        <v>0</v>
      </c>
      <c r="F143" s="2">
        <v>0</v>
      </c>
      <c r="G143" s="2">
        <v>0</v>
      </c>
      <c r="H143" s="2">
        <v>0</v>
      </c>
      <c r="I143" s="37">
        <v>24</v>
      </c>
      <c r="J143" s="37">
        <v>24</v>
      </c>
      <c r="K143" s="37">
        <v>28.32</v>
      </c>
      <c r="L143" s="37">
        <v>28.32</v>
      </c>
      <c r="M143" s="14">
        <f t="shared" si="15"/>
        <v>3723.5135999999998</v>
      </c>
      <c r="N143" s="14">
        <f t="shared" si="16"/>
        <v>3723.5135999999998</v>
      </c>
      <c r="O143" s="30">
        <f t="shared" si="17"/>
        <v>0</v>
      </c>
      <c r="P143" s="5" t="s">
        <v>21</v>
      </c>
      <c r="Q143" s="2">
        <v>1</v>
      </c>
      <c r="R143" s="5" t="s">
        <v>235</v>
      </c>
      <c r="S143" s="5" t="s">
        <v>316</v>
      </c>
      <c r="T143" s="3"/>
      <c r="U143" s="24"/>
      <c r="V143" s="2"/>
      <c r="W143" s="2"/>
      <c r="X143" s="2"/>
      <c r="Y143" s="2"/>
      <c r="Z143" s="2"/>
      <c r="AA143" s="2"/>
    </row>
    <row r="144" spans="1:28" x14ac:dyDescent="0.25">
      <c r="A144" s="2"/>
      <c r="B144" s="2" t="s">
        <v>318</v>
      </c>
      <c r="C144" s="2" t="s">
        <v>319</v>
      </c>
      <c r="D144" s="2"/>
      <c r="E144" s="2">
        <v>0</v>
      </c>
      <c r="F144" s="2">
        <v>0</v>
      </c>
      <c r="G144" s="2">
        <v>0</v>
      </c>
      <c r="H144" s="2">
        <v>0</v>
      </c>
      <c r="I144" s="37">
        <v>100</v>
      </c>
      <c r="J144" s="37">
        <v>100</v>
      </c>
      <c r="K144" s="37">
        <v>118</v>
      </c>
      <c r="L144" s="37">
        <v>118</v>
      </c>
      <c r="M144" s="14">
        <f t="shared" si="15"/>
        <v>15514.64</v>
      </c>
      <c r="N144" s="14">
        <f t="shared" si="16"/>
        <v>15514.64</v>
      </c>
      <c r="O144" s="30">
        <f t="shared" si="17"/>
        <v>0</v>
      </c>
      <c r="P144" s="5" t="s">
        <v>20</v>
      </c>
      <c r="Q144" s="2">
        <v>1</v>
      </c>
      <c r="R144" s="2" t="s">
        <v>9</v>
      </c>
      <c r="S144" s="5" t="s">
        <v>68</v>
      </c>
      <c r="T144" s="6">
        <v>42258</v>
      </c>
      <c r="U144" s="24" t="s">
        <v>26</v>
      </c>
      <c r="V144" s="2" t="s">
        <v>154</v>
      </c>
      <c r="W144" s="2" t="s">
        <v>9</v>
      </c>
      <c r="X144" s="2" t="s">
        <v>9</v>
      </c>
      <c r="Y144" s="2" t="s">
        <v>9</v>
      </c>
      <c r="Z144" s="2" t="s">
        <v>9</v>
      </c>
      <c r="AA144" s="2" t="s">
        <v>9</v>
      </c>
    </row>
    <row r="145" spans="1:28" x14ac:dyDescent="0.25">
      <c r="A145" s="2"/>
      <c r="B145" s="2" t="s">
        <v>287</v>
      </c>
      <c r="C145" s="2" t="s">
        <v>320</v>
      </c>
      <c r="D145" s="2"/>
      <c r="E145" s="2">
        <v>12</v>
      </c>
      <c r="F145" s="2">
        <v>12</v>
      </c>
      <c r="G145" s="2">
        <v>0</v>
      </c>
      <c r="H145" s="2">
        <v>0</v>
      </c>
      <c r="I145" s="37">
        <v>7</v>
      </c>
      <c r="J145" s="37">
        <v>7</v>
      </c>
      <c r="K145" s="37">
        <v>339.67</v>
      </c>
      <c r="L145" s="37">
        <v>339.67</v>
      </c>
      <c r="M145" s="14">
        <f t="shared" si="15"/>
        <v>44659.811600000001</v>
      </c>
      <c r="N145" s="14">
        <f t="shared" si="16"/>
        <v>44659.811600000001</v>
      </c>
      <c r="O145" s="30">
        <f t="shared" si="17"/>
        <v>0</v>
      </c>
      <c r="P145" s="5" t="s">
        <v>20</v>
      </c>
      <c r="Q145" s="2">
        <v>2</v>
      </c>
      <c r="R145" s="2" t="s">
        <v>9</v>
      </c>
      <c r="S145" s="5" t="s">
        <v>105</v>
      </c>
      <c r="T145" s="6">
        <v>42258</v>
      </c>
      <c r="U145" s="24" t="s">
        <v>26</v>
      </c>
      <c r="V145" s="19" t="s">
        <v>170</v>
      </c>
      <c r="W145" s="2"/>
      <c r="X145" s="2"/>
      <c r="Y145" s="2"/>
      <c r="Z145" s="2"/>
      <c r="AA145" s="2"/>
    </row>
    <row r="146" spans="1:28" x14ac:dyDescent="0.25">
      <c r="A146" s="2"/>
      <c r="B146" s="2" t="s">
        <v>303</v>
      </c>
      <c r="C146" s="2" t="s">
        <v>321</v>
      </c>
      <c r="D146" s="2" t="s">
        <v>327</v>
      </c>
      <c r="E146" s="2">
        <v>0</v>
      </c>
      <c r="F146" s="2">
        <v>0</v>
      </c>
      <c r="G146" s="2">
        <v>0</v>
      </c>
      <c r="H146" s="2">
        <v>0</v>
      </c>
      <c r="I146" s="37">
        <v>1002.94</v>
      </c>
      <c r="J146" s="37">
        <v>1002.94</v>
      </c>
      <c r="K146" s="37">
        <v>1183.47</v>
      </c>
      <c r="L146" s="37">
        <v>1183.47</v>
      </c>
      <c r="M146" s="14">
        <f t="shared" si="15"/>
        <v>155602.63559999998</v>
      </c>
      <c r="N146" s="14">
        <f t="shared" si="16"/>
        <v>155602.63559999998</v>
      </c>
      <c r="O146" s="30">
        <f t="shared" si="17"/>
        <v>0</v>
      </c>
      <c r="P146" s="5" t="s">
        <v>20</v>
      </c>
      <c r="Q146" s="2">
        <v>2</v>
      </c>
      <c r="R146" s="2" t="s">
        <v>9</v>
      </c>
      <c r="S146" s="5" t="s">
        <v>105</v>
      </c>
      <c r="T146" s="6">
        <v>42261</v>
      </c>
      <c r="U146" s="24" t="s">
        <v>26</v>
      </c>
      <c r="V146" s="2" t="s">
        <v>154</v>
      </c>
      <c r="W146" s="2" t="s">
        <v>9</v>
      </c>
      <c r="X146" s="2" t="s">
        <v>9</v>
      </c>
      <c r="Y146" s="2" t="s">
        <v>9</v>
      </c>
      <c r="Z146" s="2" t="s">
        <v>9</v>
      </c>
      <c r="AA146" s="2" t="s">
        <v>9</v>
      </c>
    </row>
    <row r="147" spans="1:28" x14ac:dyDescent="0.25">
      <c r="A147" s="2"/>
      <c r="B147" s="2" t="s">
        <v>305</v>
      </c>
      <c r="C147" s="2" t="s">
        <v>322</v>
      </c>
      <c r="D147" s="2" t="s">
        <v>327</v>
      </c>
      <c r="E147" s="2">
        <v>0</v>
      </c>
      <c r="F147" s="2">
        <v>0</v>
      </c>
      <c r="G147" s="2">
        <v>0</v>
      </c>
      <c r="H147" s="2">
        <v>0</v>
      </c>
      <c r="I147" s="37">
        <v>1002.94</v>
      </c>
      <c r="J147" s="37">
        <v>1002.94</v>
      </c>
      <c r="K147" s="37">
        <v>1183.47</v>
      </c>
      <c r="L147" s="37">
        <v>1183.47</v>
      </c>
      <c r="M147" s="14">
        <f>K147*131.48</f>
        <v>155602.63559999998</v>
      </c>
      <c r="N147" s="14">
        <f>L147*131.48</f>
        <v>155602.63559999998</v>
      </c>
      <c r="O147" s="30">
        <f t="shared" ref="O147:O206" si="18">M147-N147</f>
        <v>0</v>
      </c>
      <c r="P147" s="5" t="s">
        <v>20</v>
      </c>
      <c r="Q147" s="2">
        <v>2</v>
      </c>
      <c r="R147" s="2" t="s">
        <v>9</v>
      </c>
      <c r="S147" s="5" t="s">
        <v>105</v>
      </c>
      <c r="T147" s="6">
        <v>42261</v>
      </c>
      <c r="U147" s="24" t="s">
        <v>26</v>
      </c>
      <c r="V147" s="2" t="s">
        <v>154</v>
      </c>
      <c r="W147" s="2" t="s">
        <v>9</v>
      </c>
      <c r="X147" s="2" t="s">
        <v>9</v>
      </c>
      <c r="Y147" s="2" t="s">
        <v>9</v>
      </c>
      <c r="Z147" s="2" t="s">
        <v>9</v>
      </c>
      <c r="AA147" s="2" t="s">
        <v>9</v>
      </c>
    </row>
    <row r="148" spans="1:28" x14ac:dyDescent="0.25">
      <c r="A148" s="2"/>
      <c r="B148" s="2" t="s">
        <v>323</v>
      </c>
      <c r="C148" s="2" t="s">
        <v>324</v>
      </c>
      <c r="D148" s="2" t="s">
        <v>326</v>
      </c>
      <c r="E148" s="2">
        <v>0</v>
      </c>
      <c r="F148" s="2">
        <v>0</v>
      </c>
      <c r="G148" s="2">
        <v>0</v>
      </c>
      <c r="H148" s="2">
        <v>0</v>
      </c>
      <c r="I148" s="37">
        <v>0</v>
      </c>
      <c r="J148" s="37">
        <v>0</v>
      </c>
      <c r="K148" s="37">
        <v>0</v>
      </c>
      <c r="L148" s="37">
        <v>0</v>
      </c>
      <c r="M148" s="14">
        <v>56086</v>
      </c>
      <c r="N148" s="14">
        <v>56086</v>
      </c>
      <c r="O148" s="30">
        <f t="shared" si="18"/>
        <v>0</v>
      </c>
      <c r="P148" s="5" t="s">
        <v>20</v>
      </c>
      <c r="Q148" s="2">
        <v>1</v>
      </c>
      <c r="R148" s="2" t="s">
        <v>9</v>
      </c>
      <c r="S148" s="5" t="s">
        <v>329</v>
      </c>
      <c r="T148" s="6">
        <v>42262</v>
      </c>
      <c r="U148" s="24" t="s">
        <v>26</v>
      </c>
      <c r="V148" s="2" t="s">
        <v>328</v>
      </c>
      <c r="W148" s="2" t="s">
        <v>9</v>
      </c>
      <c r="X148" s="2" t="s">
        <v>9</v>
      </c>
      <c r="Y148" s="2" t="s">
        <v>9</v>
      </c>
      <c r="Z148" s="2" t="s">
        <v>9</v>
      </c>
      <c r="AA148" s="2" t="s">
        <v>9</v>
      </c>
    </row>
    <row r="149" spans="1:28" x14ac:dyDescent="0.25">
      <c r="A149" s="2"/>
      <c r="B149" s="2" t="s">
        <v>330</v>
      </c>
      <c r="C149" s="2" t="s">
        <v>331</v>
      </c>
      <c r="D149" s="2" t="s">
        <v>327</v>
      </c>
      <c r="E149" s="2">
        <v>0</v>
      </c>
      <c r="F149" s="2">
        <v>0</v>
      </c>
      <c r="G149" s="2">
        <v>0</v>
      </c>
      <c r="H149" s="2">
        <v>0</v>
      </c>
      <c r="I149" s="37">
        <v>642.37</v>
      </c>
      <c r="J149" s="37">
        <v>642.37</v>
      </c>
      <c r="K149" s="37">
        <v>758</v>
      </c>
      <c r="L149" s="37">
        <v>758</v>
      </c>
      <c r="M149" s="14">
        <f>K149*131.48</f>
        <v>99661.84</v>
      </c>
      <c r="N149" s="14">
        <f>L149*131.48</f>
        <v>99661.84</v>
      </c>
      <c r="O149" s="30">
        <f t="shared" si="18"/>
        <v>0</v>
      </c>
      <c r="P149" s="5" t="s">
        <v>20</v>
      </c>
      <c r="Q149" s="2">
        <v>1</v>
      </c>
      <c r="R149" s="2" t="s">
        <v>9</v>
      </c>
      <c r="S149" s="5" t="s">
        <v>68</v>
      </c>
      <c r="T149" s="34">
        <v>42262</v>
      </c>
      <c r="U149" s="24" t="s">
        <v>26</v>
      </c>
      <c r="V149" s="2" t="s">
        <v>154</v>
      </c>
      <c r="W149" s="2" t="s">
        <v>9</v>
      </c>
      <c r="X149" s="2" t="s">
        <v>9</v>
      </c>
      <c r="Y149" s="2" t="s">
        <v>9</v>
      </c>
      <c r="Z149" s="2" t="s">
        <v>9</v>
      </c>
      <c r="AA149" s="2" t="s">
        <v>9</v>
      </c>
    </row>
    <row r="150" spans="1:28" x14ac:dyDescent="0.25">
      <c r="A150" s="2"/>
      <c r="B150" s="2" t="s">
        <v>197</v>
      </c>
      <c r="C150" s="2" t="s">
        <v>332</v>
      </c>
      <c r="D150" s="2" t="s">
        <v>333</v>
      </c>
      <c r="E150" s="3" t="s">
        <v>26</v>
      </c>
      <c r="F150" s="3" t="s">
        <v>26</v>
      </c>
      <c r="G150" s="3" t="s">
        <v>26</v>
      </c>
      <c r="H150" s="3" t="s">
        <v>26</v>
      </c>
      <c r="I150" s="21" t="s">
        <v>26</v>
      </c>
      <c r="J150" s="21" t="s">
        <v>26</v>
      </c>
      <c r="K150" s="21" t="s">
        <v>26</v>
      </c>
      <c r="L150" s="21" t="s">
        <v>26</v>
      </c>
      <c r="M150" s="3" t="s">
        <v>26</v>
      </c>
      <c r="N150" s="3" t="s">
        <v>26</v>
      </c>
      <c r="O150" s="3" t="s">
        <v>26</v>
      </c>
      <c r="P150" s="5" t="s">
        <v>20</v>
      </c>
      <c r="Q150" s="2">
        <v>1</v>
      </c>
      <c r="R150" s="2" t="s">
        <v>9</v>
      </c>
      <c r="S150" s="5" t="s">
        <v>71</v>
      </c>
      <c r="T150" s="6">
        <v>42262</v>
      </c>
      <c r="U150" s="24" t="s">
        <v>26</v>
      </c>
      <c r="V150" s="2" t="s">
        <v>158</v>
      </c>
      <c r="W150" s="2" t="s">
        <v>9</v>
      </c>
      <c r="X150" s="2" t="s">
        <v>9</v>
      </c>
      <c r="Y150" s="2" t="s">
        <v>9</v>
      </c>
      <c r="Z150" s="2" t="s">
        <v>9</v>
      </c>
      <c r="AA150" s="2" t="s">
        <v>9</v>
      </c>
    </row>
    <row r="151" spans="1:28" x14ac:dyDescent="0.25">
      <c r="A151" s="2"/>
      <c r="B151" s="2" t="s">
        <v>63</v>
      </c>
      <c r="C151" s="2" t="s">
        <v>334</v>
      </c>
      <c r="D151" s="2" t="s">
        <v>335</v>
      </c>
      <c r="E151" s="2">
        <v>0</v>
      </c>
      <c r="F151" s="2">
        <v>0</v>
      </c>
      <c r="G151" s="2">
        <v>0</v>
      </c>
      <c r="H151" s="2">
        <v>0</v>
      </c>
      <c r="I151" s="37">
        <v>148</v>
      </c>
      <c r="J151" s="37">
        <v>144</v>
      </c>
      <c r="K151" s="37">
        <v>248</v>
      </c>
      <c r="L151" s="37">
        <v>244</v>
      </c>
      <c r="M151" s="14">
        <f>K151*200</f>
        <v>49600</v>
      </c>
      <c r="N151" s="14">
        <f>L151*200</f>
        <v>48800</v>
      </c>
      <c r="O151" s="30">
        <f t="shared" si="18"/>
        <v>800</v>
      </c>
      <c r="P151" s="5" t="s">
        <v>21</v>
      </c>
      <c r="Q151" s="2">
        <v>1</v>
      </c>
      <c r="R151" s="2" t="s">
        <v>133</v>
      </c>
      <c r="S151" s="5" t="s">
        <v>336</v>
      </c>
      <c r="T151" s="3" t="s">
        <v>26</v>
      </c>
      <c r="U151" s="23">
        <v>42263</v>
      </c>
      <c r="V151" s="2" t="s">
        <v>154</v>
      </c>
      <c r="W151" s="2" t="s">
        <v>9</v>
      </c>
      <c r="X151" s="2" t="s">
        <v>9</v>
      </c>
      <c r="Y151" s="2" t="s">
        <v>9</v>
      </c>
      <c r="Z151" s="2" t="s">
        <v>9</v>
      </c>
      <c r="AA151" s="2" t="s">
        <v>9</v>
      </c>
    </row>
    <row r="152" spans="1:28" ht="345" x14ac:dyDescent="0.25">
      <c r="A152" s="2"/>
      <c r="B152" s="2" t="s">
        <v>63</v>
      </c>
      <c r="C152" s="2" t="s">
        <v>307</v>
      </c>
      <c r="D152" s="2" t="s">
        <v>327</v>
      </c>
      <c r="E152" s="2">
        <v>7</v>
      </c>
      <c r="F152" s="2">
        <v>7</v>
      </c>
      <c r="G152" s="2">
        <v>0</v>
      </c>
      <c r="H152" s="2">
        <v>0</v>
      </c>
      <c r="I152" s="37">
        <v>0</v>
      </c>
      <c r="J152" s="37">
        <v>0</v>
      </c>
      <c r="K152" s="37">
        <v>160.35</v>
      </c>
      <c r="L152" s="37">
        <v>185.06</v>
      </c>
      <c r="M152" s="14">
        <f t="shared" ref="M152:M205" si="19">K152*131.48</f>
        <v>21082.817999999999</v>
      </c>
      <c r="N152" s="14">
        <f t="shared" ref="N152:N205" si="20">L152*131.48</f>
        <v>24331.6888</v>
      </c>
      <c r="O152" s="30">
        <f t="shared" si="18"/>
        <v>-3248.8708000000006</v>
      </c>
      <c r="P152" s="5" t="s">
        <v>21</v>
      </c>
      <c r="Q152" s="2">
        <v>2</v>
      </c>
      <c r="R152" s="5" t="s">
        <v>235</v>
      </c>
      <c r="S152" s="5" t="s">
        <v>337</v>
      </c>
      <c r="T152" s="3" t="s">
        <v>26</v>
      </c>
      <c r="U152" s="23">
        <v>42263</v>
      </c>
      <c r="V152" s="2" t="s">
        <v>226</v>
      </c>
      <c r="W152" s="2" t="s">
        <v>229</v>
      </c>
      <c r="X152" s="2" t="s">
        <v>231</v>
      </c>
      <c r="Y152" s="2">
        <v>7</v>
      </c>
      <c r="Z152" s="5" t="s">
        <v>291</v>
      </c>
      <c r="AA152" s="5" t="s">
        <v>309</v>
      </c>
      <c r="AB152" s="7" t="s">
        <v>310</v>
      </c>
    </row>
    <row r="153" spans="1:28" ht="30" x14ac:dyDescent="0.25">
      <c r="A153" s="2"/>
      <c r="B153" s="2" t="s">
        <v>63</v>
      </c>
      <c r="C153" s="2" t="s">
        <v>338</v>
      </c>
      <c r="D153" s="2" t="s">
        <v>327</v>
      </c>
      <c r="E153" s="2">
        <v>0</v>
      </c>
      <c r="F153" s="2">
        <v>0</v>
      </c>
      <c r="G153" s="2">
        <v>0</v>
      </c>
      <c r="H153" s="2">
        <v>0</v>
      </c>
      <c r="I153" s="37">
        <v>380.17</v>
      </c>
      <c r="J153" s="37">
        <v>380.17</v>
      </c>
      <c r="K153" s="37">
        <v>448.6</v>
      </c>
      <c r="L153" s="37">
        <v>448.6</v>
      </c>
      <c r="M153" s="14">
        <f t="shared" si="19"/>
        <v>58981.928</v>
      </c>
      <c r="N153" s="14">
        <f t="shared" si="20"/>
        <v>58981.928</v>
      </c>
      <c r="O153" s="30">
        <f t="shared" si="18"/>
        <v>0</v>
      </c>
      <c r="P153" s="5" t="s">
        <v>21</v>
      </c>
      <c r="Q153" s="2">
        <v>2</v>
      </c>
      <c r="R153" s="2" t="s">
        <v>23</v>
      </c>
      <c r="S153" s="5" t="s">
        <v>341</v>
      </c>
      <c r="T153" s="3" t="s">
        <v>26</v>
      </c>
      <c r="U153" s="23">
        <v>42263</v>
      </c>
      <c r="V153" s="2" t="s">
        <v>154</v>
      </c>
      <c r="W153" s="2" t="s">
        <v>9</v>
      </c>
      <c r="X153" s="2" t="s">
        <v>9</v>
      </c>
      <c r="Y153" s="2" t="s">
        <v>9</v>
      </c>
      <c r="Z153" s="2" t="s">
        <v>9</v>
      </c>
      <c r="AA153" s="2" t="s">
        <v>9</v>
      </c>
    </row>
    <row r="154" spans="1:28" x14ac:dyDescent="0.25">
      <c r="A154" s="2"/>
      <c r="B154" s="2" t="s">
        <v>63</v>
      </c>
      <c r="C154" s="2" t="s">
        <v>339</v>
      </c>
      <c r="D154" s="2" t="s">
        <v>327</v>
      </c>
      <c r="E154" s="3" t="s">
        <v>26</v>
      </c>
      <c r="F154" s="3" t="s">
        <v>26</v>
      </c>
      <c r="G154" s="3" t="s">
        <v>26</v>
      </c>
      <c r="H154" s="3" t="s">
        <v>26</v>
      </c>
      <c r="I154" s="21" t="s">
        <v>26</v>
      </c>
      <c r="J154" s="21" t="s">
        <v>26</v>
      </c>
      <c r="K154" s="21" t="s">
        <v>26</v>
      </c>
      <c r="L154" s="21" t="s">
        <v>26</v>
      </c>
      <c r="M154" s="3" t="s">
        <v>26</v>
      </c>
      <c r="N154" s="3" t="s">
        <v>26</v>
      </c>
      <c r="O154" s="3" t="s">
        <v>26</v>
      </c>
      <c r="P154" s="5" t="s">
        <v>21</v>
      </c>
      <c r="Q154" s="2">
        <v>2</v>
      </c>
      <c r="R154" s="2" t="s">
        <v>23</v>
      </c>
      <c r="S154" s="5" t="s">
        <v>340</v>
      </c>
      <c r="T154" s="3" t="s">
        <v>26</v>
      </c>
      <c r="U154" s="23">
        <v>42263</v>
      </c>
      <c r="V154" s="2" t="s">
        <v>26</v>
      </c>
      <c r="W154" s="2" t="s">
        <v>26</v>
      </c>
      <c r="X154" s="2" t="s">
        <v>26</v>
      </c>
      <c r="Y154" s="2" t="s">
        <v>26</v>
      </c>
      <c r="Z154" s="2" t="s">
        <v>26</v>
      </c>
      <c r="AA154" s="2" t="s">
        <v>26</v>
      </c>
    </row>
    <row r="155" spans="1:28" ht="345" x14ac:dyDescent="0.25">
      <c r="A155" s="2"/>
      <c r="B155" s="2" t="s">
        <v>63</v>
      </c>
      <c r="C155" s="2" t="s">
        <v>342</v>
      </c>
      <c r="D155" s="2" t="s">
        <v>327</v>
      </c>
      <c r="E155" s="2">
        <v>7</v>
      </c>
      <c r="F155" s="2">
        <v>7</v>
      </c>
      <c r="G155" s="2">
        <v>0</v>
      </c>
      <c r="H155" s="2">
        <v>0</v>
      </c>
      <c r="I155" s="37">
        <v>0</v>
      </c>
      <c r="J155" s="37">
        <v>0</v>
      </c>
      <c r="K155" s="37">
        <v>185.06</v>
      </c>
      <c r="L155" s="37">
        <v>185.06</v>
      </c>
      <c r="M155" s="14">
        <f t="shared" si="19"/>
        <v>24331.6888</v>
      </c>
      <c r="N155" s="14">
        <f t="shared" si="20"/>
        <v>24331.6888</v>
      </c>
      <c r="O155" s="30">
        <f t="shared" si="18"/>
        <v>0</v>
      </c>
      <c r="P155" s="5" t="s">
        <v>20</v>
      </c>
      <c r="Q155" s="2">
        <v>2</v>
      </c>
      <c r="R155" s="2" t="s">
        <v>9</v>
      </c>
      <c r="S155" s="5" t="s">
        <v>105</v>
      </c>
      <c r="T155" s="6">
        <v>42263</v>
      </c>
      <c r="U155" s="24" t="s">
        <v>26</v>
      </c>
      <c r="V155" s="2" t="s">
        <v>226</v>
      </c>
      <c r="W155" s="2" t="s">
        <v>229</v>
      </c>
      <c r="X155" s="2" t="s">
        <v>231</v>
      </c>
      <c r="Y155" s="2">
        <v>7</v>
      </c>
      <c r="Z155" s="5" t="s">
        <v>291</v>
      </c>
      <c r="AA155" s="5" t="s">
        <v>309</v>
      </c>
      <c r="AB155" s="7" t="s">
        <v>310</v>
      </c>
    </row>
    <row r="156" spans="1:28" x14ac:dyDescent="0.25">
      <c r="A156" s="2"/>
      <c r="B156" s="2" t="s">
        <v>63</v>
      </c>
      <c r="C156" s="2" t="s">
        <v>343</v>
      </c>
      <c r="D156" s="2" t="s">
        <v>335</v>
      </c>
      <c r="E156" s="2">
        <v>0</v>
      </c>
      <c r="F156" s="2">
        <v>0</v>
      </c>
      <c r="G156" s="2">
        <v>0</v>
      </c>
      <c r="H156" s="2">
        <v>0</v>
      </c>
      <c r="I156" s="37">
        <v>144</v>
      </c>
      <c r="J156" s="37">
        <v>144</v>
      </c>
      <c r="K156" s="37">
        <v>244</v>
      </c>
      <c r="L156" s="37">
        <v>244</v>
      </c>
      <c r="M156" s="14">
        <f>K156*200</f>
        <v>48800</v>
      </c>
      <c r="N156" s="14">
        <f>L156*200</f>
        <v>48800</v>
      </c>
      <c r="O156" s="30">
        <f t="shared" si="18"/>
        <v>0</v>
      </c>
      <c r="P156" s="5" t="s">
        <v>20</v>
      </c>
      <c r="Q156" s="2">
        <v>2</v>
      </c>
      <c r="R156" s="2" t="s">
        <v>9</v>
      </c>
      <c r="S156" s="5" t="s">
        <v>340</v>
      </c>
      <c r="T156" s="6">
        <v>42263</v>
      </c>
      <c r="U156" s="24" t="s">
        <v>26</v>
      </c>
      <c r="V156" s="2" t="s">
        <v>154</v>
      </c>
      <c r="W156" s="2" t="s">
        <v>9</v>
      </c>
      <c r="X156" s="2" t="s">
        <v>9</v>
      </c>
      <c r="Y156" s="2" t="s">
        <v>9</v>
      </c>
      <c r="Z156" s="2" t="s">
        <v>9</v>
      </c>
      <c r="AA156" s="2" t="s">
        <v>9</v>
      </c>
    </row>
    <row r="157" spans="1:28" x14ac:dyDescent="0.25">
      <c r="A157" s="2"/>
      <c r="B157" s="2" t="s">
        <v>63</v>
      </c>
      <c r="C157" s="2" t="s">
        <v>344</v>
      </c>
      <c r="D157" s="2" t="s">
        <v>327</v>
      </c>
      <c r="E157" s="2">
        <v>0</v>
      </c>
      <c r="F157" s="2">
        <v>0</v>
      </c>
      <c r="G157" s="2">
        <v>0</v>
      </c>
      <c r="H157" s="2">
        <v>0</v>
      </c>
      <c r="I157" s="37">
        <v>380.17</v>
      </c>
      <c r="J157" s="37">
        <v>380.17</v>
      </c>
      <c r="K157" s="37">
        <v>448.6</v>
      </c>
      <c r="L157" s="37">
        <v>448.6</v>
      </c>
      <c r="M157" s="14">
        <f t="shared" si="19"/>
        <v>58981.928</v>
      </c>
      <c r="N157" s="14">
        <f t="shared" si="20"/>
        <v>58981.928</v>
      </c>
      <c r="O157" s="30">
        <f t="shared" si="18"/>
        <v>0</v>
      </c>
      <c r="P157" s="5" t="s">
        <v>20</v>
      </c>
      <c r="Q157" s="2">
        <v>3</v>
      </c>
      <c r="R157" s="2" t="s">
        <v>9</v>
      </c>
      <c r="S157" s="5" t="s">
        <v>105</v>
      </c>
      <c r="T157" s="6">
        <v>42263</v>
      </c>
      <c r="U157" s="24" t="s">
        <v>26</v>
      </c>
      <c r="V157" s="2" t="s">
        <v>154</v>
      </c>
      <c r="W157" s="2" t="s">
        <v>9</v>
      </c>
      <c r="X157" s="2" t="s">
        <v>9</v>
      </c>
      <c r="Y157" s="2" t="s">
        <v>9</v>
      </c>
      <c r="Z157" s="2" t="s">
        <v>9</v>
      </c>
      <c r="AA157" s="2" t="s">
        <v>9</v>
      </c>
    </row>
    <row r="158" spans="1:28" ht="345" x14ac:dyDescent="0.25">
      <c r="A158" s="2"/>
      <c r="B158" s="2" t="s">
        <v>63</v>
      </c>
      <c r="C158" s="2" t="s">
        <v>345</v>
      </c>
      <c r="D158" s="2" t="s">
        <v>327</v>
      </c>
      <c r="E158" s="2">
        <v>7</v>
      </c>
      <c r="F158" s="2">
        <v>7</v>
      </c>
      <c r="G158" s="2">
        <v>0</v>
      </c>
      <c r="H158" s="2">
        <v>0</v>
      </c>
      <c r="I158" s="37">
        <v>385</v>
      </c>
      <c r="J158" s="37">
        <v>385</v>
      </c>
      <c r="K158" s="37">
        <v>639.36</v>
      </c>
      <c r="L158" s="37">
        <v>639.36</v>
      </c>
      <c r="M158" s="14">
        <f t="shared" si="19"/>
        <v>84063.05279999999</v>
      </c>
      <c r="N158" s="14">
        <f t="shared" si="20"/>
        <v>84063.05279999999</v>
      </c>
      <c r="O158" s="30">
        <f t="shared" si="18"/>
        <v>0</v>
      </c>
      <c r="P158" s="5" t="s">
        <v>20</v>
      </c>
      <c r="Q158" s="2">
        <v>3</v>
      </c>
      <c r="R158" s="2" t="s">
        <v>9</v>
      </c>
      <c r="S158" s="5" t="s">
        <v>105</v>
      </c>
      <c r="T158" s="6">
        <v>42263</v>
      </c>
      <c r="U158" s="24" t="s">
        <v>26</v>
      </c>
      <c r="V158" s="2" t="s">
        <v>346</v>
      </c>
      <c r="W158" s="2" t="s">
        <v>229</v>
      </c>
      <c r="X158" s="2" t="s">
        <v>231</v>
      </c>
      <c r="Y158" s="2">
        <v>7</v>
      </c>
      <c r="Z158" s="5" t="s">
        <v>291</v>
      </c>
      <c r="AA158" s="5" t="s">
        <v>309</v>
      </c>
    </row>
    <row r="159" spans="1:28" x14ac:dyDescent="0.25">
      <c r="A159" s="2"/>
      <c r="B159" s="2" t="s">
        <v>330</v>
      </c>
      <c r="C159" s="2" t="s">
        <v>347</v>
      </c>
      <c r="D159" s="2" t="s">
        <v>335</v>
      </c>
      <c r="E159" s="2">
        <v>0</v>
      </c>
      <c r="F159" s="2">
        <v>0</v>
      </c>
      <c r="G159" s="2">
        <v>0</v>
      </c>
      <c r="H159" s="2">
        <v>0</v>
      </c>
      <c r="I159" s="37">
        <v>640</v>
      </c>
      <c r="J159" s="37">
        <v>640</v>
      </c>
      <c r="K159" s="37">
        <v>740</v>
      </c>
      <c r="L159" s="37">
        <v>740</v>
      </c>
      <c r="M159" s="14">
        <f>K159*200</f>
        <v>148000</v>
      </c>
      <c r="N159" s="14">
        <f>L159*200</f>
        <v>148000</v>
      </c>
      <c r="O159" s="30">
        <f t="shared" si="18"/>
        <v>0</v>
      </c>
      <c r="P159" s="5" t="s">
        <v>20</v>
      </c>
      <c r="Q159" s="2">
        <v>1</v>
      </c>
      <c r="R159" s="2" t="s">
        <v>9</v>
      </c>
      <c r="S159" s="5" t="s">
        <v>68</v>
      </c>
      <c r="T159" s="6">
        <v>42264</v>
      </c>
      <c r="U159" s="24" t="s">
        <v>26</v>
      </c>
      <c r="V159" s="2" t="s">
        <v>154</v>
      </c>
      <c r="W159" s="2" t="s">
        <v>9</v>
      </c>
      <c r="X159" s="2" t="s">
        <v>9</v>
      </c>
      <c r="Y159" s="2" t="s">
        <v>9</v>
      </c>
      <c r="Z159" s="2" t="s">
        <v>9</v>
      </c>
      <c r="AA159" s="2" t="s">
        <v>9</v>
      </c>
    </row>
    <row r="160" spans="1:28" x14ac:dyDescent="0.25">
      <c r="A160" s="2"/>
      <c r="B160" s="2" t="s">
        <v>348</v>
      </c>
      <c r="C160" s="2" t="s">
        <v>349</v>
      </c>
      <c r="D160" s="2" t="s">
        <v>335</v>
      </c>
      <c r="E160" s="2">
        <v>0</v>
      </c>
      <c r="F160" s="2">
        <v>0</v>
      </c>
      <c r="G160" s="2">
        <v>0</v>
      </c>
      <c r="H160" s="2">
        <v>0</v>
      </c>
      <c r="I160" s="37">
        <v>814</v>
      </c>
      <c r="J160" s="37">
        <v>814</v>
      </c>
      <c r="K160" s="37">
        <v>1017</v>
      </c>
      <c r="L160" s="37">
        <v>1017</v>
      </c>
      <c r="M160" s="14">
        <f>K160*200</f>
        <v>203400</v>
      </c>
      <c r="N160" s="14">
        <f>L160*200</f>
        <v>203400</v>
      </c>
      <c r="O160" s="30">
        <f t="shared" si="18"/>
        <v>0</v>
      </c>
      <c r="P160" s="5" t="s">
        <v>20</v>
      </c>
      <c r="Q160" s="2">
        <v>1</v>
      </c>
      <c r="R160" s="2" t="s">
        <v>9</v>
      </c>
      <c r="S160" s="5" t="s">
        <v>105</v>
      </c>
      <c r="T160" s="6">
        <v>42264</v>
      </c>
      <c r="U160" s="24" t="s">
        <v>26</v>
      </c>
      <c r="V160" s="2" t="s">
        <v>154</v>
      </c>
      <c r="W160" s="2" t="s">
        <v>9</v>
      </c>
      <c r="X160" s="2" t="s">
        <v>9</v>
      </c>
      <c r="Y160" s="2" t="s">
        <v>9</v>
      </c>
      <c r="Z160" s="2" t="s">
        <v>9</v>
      </c>
      <c r="AA160" s="2" t="s">
        <v>9</v>
      </c>
    </row>
    <row r="161" spans="1:27" ht="45" x14ac:dyDescent="0.25">
      <c r="A161" s="2"/>
      <c r="B161" s="2" t="s">
        <v>350</v>
      </c>
      <c r="C161" s="2" t="s">
        <v>351</v>
      </c>
      <c r="D161" s="2" t="s">
        <v>327</v>
      </c>
      <c r="E161" s="2">
        <v>29</v>
      </c>
      <c r="F161" s="2">
        <v>29</v>
      </c>
      <c r="G161" s="2">
        <v>0</v>
      </c>
      <c r="H161" s="2">
        <v>0</v>
      </c>
      <c r="I161" s="37">
        <v>1916</v>
      </c>
      <c r="J161" s="37">
        <v>1916</v>
      </c>
      <c r="K161" s="37">
        <v>3061.81</v>
      </c>
      <c r="L161" s="37">
        <v>3061.81</v>
      </c>
      <c r="M161" s="14">
        <f t="shared" si="19"/>
        <v>402566.77879999997</v>
      </c>
      <c r="N161" s="14">
        <f t="shared" si="20"/>
        <v>402566.77879999997</v>
      </c>
      <c r="O161" s="30">
        <f t="shared" si="18"/>
        <v>0</v>
      </c>
      <c r="P161" s="5" t="s">
        <v>21</v>
      </c>
      <c r="Q161" s="2">
        <v>1</v>
      </c>
      <c r="R161" s="2" t="s">
        <v>23</v>
      </c>
      <c r="S161" s="5" t="s">
        <v>352</v>
      </c>
      <c r="T161" s="3" t="s">
        <v>26</v>
      </c>
      <c r="U161" s="23">
        <v>42264</v>
      </c>
      <c r="V161" s="19" t="s">
        <v>170</v>
      </c>
      <c r="W161" s="2"/>
      <c r="X161" s="2"/>
      <c r="Y161" s="2"/>
      <c r="Z161" s="2"/>
      <c r="AA161" s="2"/>
    </row>
    <row r="162" spans="1:27" x14ac:dyDescent="0.25">
      <c r="A162" s="2"/>
      <c r="B162" s="2" t="s">
        <v>353</v>
      </c>
      <c r="C162" s="2" t="s">
        <v>354</v>
      </c>
      <c r="D162" s="2" t="s">
        <v>335</v>
      </c>
      <c r="E162" s="2">
        <v>0</v>
      </c>
      <c r="F162" s="2">
        <v>0</v>
      </c>
      <c r="G162" s="2">
        <v>0</v>
      </c>
      <c r="H162" s="2">
        <v>0</v>
      </c>
      <c r="I162" s="37">
        <v>1806</v>
      </c>
      <c r="J162" s="37">
        <v>1806</v>
      </c>
      <c r="K162" s="37">
        <v>2258</v>
      </c>
      <c r="L162" s="37">
        <v>2258</v>
      </c>
      <c r="M162" s="14">
        <f>K162*200</f>
        <v>451600</v>
      </c>
      <c r="N162" s="14">
        <f>L162*200</f>
        <v>451600</v>
      </c>
      <c r="O162" s="30">
        <f t="shared" si="18"/>
        <v>0</v>
      </c>
      <c r="P162" s="5" t="s">
        <v>20</v>
      </c>
      <c r="Q162" s="2">
        <v>1</v>
      </c>
      <c r="R162" s="2" t="s">
        <v>9</v>
      </c>
      <c r="S162" s="5" t="s">
        <v>105</v>
      </c>
      <c r="T162" s="6">
        <v>42265</v>
      </c>
      <c r="U162" s="24" t="s">
        <v>26</v>
      </c>
      <c r="V162" s="2" t="s">
        <v>154</v>
      </c>
      <c r="W162" s="2" t="s">
        <v>9</v>
      </c>
      <c r="X162" s="2" t="s">
        <v>9</v>
      </c>
      <c r="Y162" s="2" t="s">
        <v>9</v>
      </c>
      <c r="Z162" s="2" t="s">
        <v>9</v>
      </c>
      <c r="AA162" s="2" t="s">
        <v>9</v>
      </c>
    </row>
    <row r="163" spans="1:27" ht="30" x14ac:dyDescent="0.25">
      <c r="A163" s="2"/>
      <c r="B163" s="2" t="s">
        <v>171</v>
      </c>
      <c r="C163" s="2" t="s">
        <v>355</v>
      </c>
      <c r="D163" s="2" t="s">
        <v>327</v>
      </c>
      <c r="E163" s="2" t="s">
        <v>26</v>
      </c>
      <c r="F163" s="2" t="s">
        <v>26</v>
      </c>
      <c r="G163" s="2" t="s">
        <v>26</v>
      </c>
      <c r="H163" s="2" t="s">
        <v>26</v>
      </c>
      <c r="I163" s="37" t="s">
        <v>26</v>
      </c>
      <c r="J163" s="37" t="s">
        <v>26</v>
      </c>
      <c r="K163" s="37" t="s">
        <v>26</v>
      </c>
      <c r="L163" s="37" t="s">
        <v>26</v>
      </c>
      <c r="M163" s="2" t="s">
        <v>26</v>
      </c>
      <c r="N163" s="2" t="s">
        <v>26</v>
      </c>
      <c r="O163" s="2" t="s">
        <v>26</v>
      </c>
      <c r="P163" s="5" t="s">
        <v>21</v>
      </c>
      <c r="Q163" s="2">
        <v>1</v>
      </c>
      <c r="R163" s="5" t="s">
        <v>356</v>
      </c>
      <c r="S163" s="5" t="s">
        <v>357</v>
      </c>
      <c r="T163" s="3" t="s">
        <v>26</v>
      </c>
      <c r="U163" s="23">
        <v>42282</v>
      </c>
      <c r="V163" s="2" t="s">
        <v>9</v>
      </c>
      <c r="W163" s="2" t="s">
        <v>9</v>
      </c>
      <c r="X163" s="2" t="s">
        <v>9</v>
      </c>
      <c r="Y163" s="2" t="s">
        <v>9</v>
      </c>
      <c r="Z163" s="2" t="s">
        <v>9</v>
      </c>
      <c r="AA163" s="2" t="s">
        <v>9</v>
      </c>
    </row>
    <row r="164" spans="1:27" ht="30" x14ac:dyDescent="0.25">
      <c r="A164" s="2"/>
      <c r="B164" s="2" t="s">
        <v>358</v>
      </c>
      <c r="C164" s="2" t="s">
        <v>359</v>
      </c>
      <c r="D164" s="2" t="s">
        <v>327</v>
      </c>
      <c r="E164" s="2">
        <v>0</v>
      </c>
      <c r="F164" s="2">
        <v>0</v>
      </c>
      <c r="G164" s="2">
        <v>0</v>
      </c>
      <c r="H164" s="2">
        <v>0</v>
      </c>
      <c r="I164" s="37">
        <v>39.83</v>
      </c>
      <c r="J164" s="37">
        <v>39.83</v>
      </c>
      <c r="K164" s="37">
        <v>47</v>
      </c>
      <c r="L164" s="37">
        <v>47</v>
      </c>
      <c r="M164" s="14">
        <f t="shared" si="19"/>
        <v>6179.5599999999995</v>
      </c>
      <c r="N164" s="14">
        <f t="shared" si="20"/>
        <v>6179.5599999999995</v>
      </c>
      <c r="O164" s="30">
        <f t="shared" si="18"/>
        <v>0</v>
      </c>
      <c r="P164" s="5" t="s">
        <v>21</v>
      </c>
      <c r="Q164" s="2">
        <v>1</v>
      </c>
      <c r="R164" s="5" t="s">
        <v>360</v>
      </c>
      <c r="S164" s="5" t="s">
        <v>361</v>
      </c>
      <c r="T164" s="3" t="s">
        <v>26</v>
      </c>
      <c r="U164" s="23">
        <v>42282</v>
      </c>
      <c r="V164" s="2" t="s">
        <v>154</v>
      </c>
      <c r="W164" s="2" t="s">
        <v>9</v>
      </c>
      <c r="X164" s="2" t="s">
        <v>9</v>
      </c>
      <c r="Y164" s="2" t="s">
        <v>9</v>
      </c>
      <c r="Z164" s="2" t="s">
        <v>9</v>
      </c>
      <c r="AA164" s="2" t="s">
        <v>9</v>
      </c>
    </row>
    <row r="165" spans="1:27" x14ac:dyDescent="0.25">
      <c r="A165" s="2"/>
      <c r="B165" s="2" t="s">
        <v>362</v>
      </c>
      <c r="C165" s="2" t="s">
        <v>363</v>
      </c>
      <c r="D165" s="2" t="s">
        <v>327</v>
      </c>
      <c r="E165" s="2">
        <v>0</v>
      </c>
      <c r="F165" s="2">
        <v>0</v>
      </c>
      <c r="G165" s="2">
        <v>0</v>
      </c>
      <c r="H165" s="2">
        <v>0</v>
      </c>
      <c r="I165" s="37"/>
      <c r="J165" s="37"/>
      <c r="K165" s="37"/>
      <c r="L165" s="37"/>
      <c r="M165" s="14">
        <f t="shared" si="19"/>
        <v>0</v>
      </c>
      <c r="N165" s="14">
        <f t="shared" si="20"/>
        <v>0</v>
      </c>
      <c r="O165" s="30">
        <f t="shared" si="18"/>
        <v>0</v>
      </c>
      <c r="P165" s="5"/>
      <c r="Q165" s="2"/>
      <c r="R165" s="2"/>
      <c r="S165" s="5"/>
      <c r="T165" s="3"/>
      <c r="U165" s="24"/>
      <c r="V165" s="2"/>
      <c r="W165" s="2"/>
      <c r="X165" s="2"/>
      <c r="Y165" s="2"/>
      <c r="Z165" s="2"/>
      <c r="AA165" s="2"/>
    </row>
    <row r="166" spans="1:27" x14ac:dyDescent="0.25">
      <c r="A166" s="2"/>
      <c r="B166" s="2" t="s">
        <v>171</v>
      </c>
      <c r="C166" s="2" t="s">
        <v>364</v>
      </c>
      <c r="D166" s="2" t="s">
        <v>327</v>
      </c>
      <c r="E166" s="2">
        <v>0</v>
      </c>
      <c r="F166" s="2">
        <v>0</v>
      </c>
      <c r="G166" s="2">
        <v>0</v>
      </c>
      <c r="H166" s="2">
        <v>0</v>
      </c>
      <c r="I166" s="37">
        <v>24</v>
      </c>
      <c r="J166" s="37">
        <v>24</v>
      </c>
      <c r="K166" s="37">
        <v>28.32</v>
      </c>
      <c r="L166" s="37">
        <v>28.32</v>
      </c>
      <c r="M166" s="14">
        <f t="shared" si="19"/>
        <v>3723.5135999999998</v>
      </c>
      <c r="N166" s="14">
        <f t="shared" si="20"/>
        <v>3723.5135999999998</v>
      </c>
      <c r="O166" s="30">
        <f t="shared" si="18"/>
        <v>0</v>
      </c>
      <c r="P166" s="5" t="s">
        <v>20</v>
      </c>
      <c r="Q166" s="2">
        <v>2</v>
      </c>
      <c r="R166" s="2" t="s">
        <v>9</v>
      </c>
      <c r="S166" s="5" t="s">
        <v>105</v>
      </c>
      <c r="T166" s="6">
        <v>42284</v>
      </c>
      <c r="U166" s="24" t="s">
        <v>26</v>
      </c>
      <c r="V166" s="2" t="s">
        <v>154</v>
      </c>
      <c r="W166" s="2" t="s">
        <v>9</v>
      </c>
      <c r="X166" s="2" t="s">
        <v>9</v>
      </c>
      <c r="Y166" s="2" t="s">
        <v>9</v>
      </c>
      <c r="Z166" s="2" t="s">
        <v>9</v>
      </c>
      <c r="AA166" s="2" t="s">
        <v>9</v>
      </c>
    </row>
    <row r="167" spans="1:27" x14ac:dyDescent="0.25">
      <c r="A167" s="2"/>
      <c r="B167" s="2" t="s">
        <v>358</v>
      </c>
      <c r="C167" s="2" t="s">
        <v>365</v>
      </c>
      <c r="D167" s="2" t="s">
        <v>327</v>
      </c>
      <c r="E167" s="2">
        <v>0</v>
      </c>
      <c r="F167" s="2">
        <v>0</v>
      </c>
      <c r="G167" s="2">
        <v>0</v>
      </c>
      <c r="H167" s="2">
        <v>0</v>
      </c>
      <c r="I167" s="37">
        <v>39.83</v>
      </c>
      <c r="J167" s="37">
        <v>39.83</v>
      </c>
      <c r="K167" s="37">
        <v>47</v>
      </c>
      <c r="L167" s="37">
        <v>47</v>
      </c>
      <c r="M167" s="14">
        <f t="shared" si="19"/>
        <v>6179.5599999999995</v>
      </c>
      <c r="N167" s="14">
        <f t="shared" si="20"/>
        <v>6179.5599999999995</v>
      </c>
      <c r="O167" s="30">
        <f t="shared" si="18"/>
        <v>0</v>
      </c>
      <c r="P167" s="5" t="s">
        <v>20</v>
      </c>
      <c r="Q167" s="2">
        <v>2</v>
      </c>
      <c r="R167" s="2" t="s">
        <v>9</v>
      </c>
      <c r="S167" s="5" t="s">
        <v>105</v>
      </c>
      <c r="T167" s="6">
        <v>42284</v>
      </c>
      <c r="U167" s="24" t="s">
        <v>26</v>
      </c>
      <c r="V167" s="2" t="s">
        <v>154</v>
      </c>
      <c r="W167" s="2" t="s">
        <v>9</v>
      </c>
      <c r="X167" s="2" t="s">
        <v>9</v>
      </c>
      <c r="Y167" s="2" t="s">
        <v>9</v>
      </c>
      <c r="Z167" s="2" t="s">
        <v>9</v>
      </c>
      <c r="AA167" s="2" t="s">
        <v>9</v>
      </c>
    </row>
    <row r="168" spans="1:27" ht="30" x14ac:dyDescent="0.25">
      <c r="A168" s="2"/>
      <c r="B168" s="2" t="s">
        <v>362</v>
      </c>
      <c r="C168" s="2" t="s">
        <v>363</v>
      </c>
      <c r="D168" s="2" t="s">
        <v>327</v>
      </c>
      <c r="E168" s="2">
        <v>0</v>
      </c>
      <c r="F168" s="2">
        <v>0</v>
      </c>
      <c r="G168" s="2">
        <v>0</v>
      </c>
      <c r="H168" s="2">
        <v>0</v>
      </c>
      <c r="I168" s="37">
        <v>863.8</v>
      </c>
      <c r="J168" s="37">
        <v>863.8</v>
      </c>
      <c r="K168" s="37">
        <v>1019.28</v>
      </c>
      <c r="L168" s="37">
        <v>1019.28</v>
      </c>
      <c r="M168" s="14">
        <f t="shared" si="19"/>
        <v>134014.9344</v>
      </c>
      <c r="N168" s="14">
        <f t="shared" si="20"/>
        <v>134014.9344</v>
      </c>
      <c r="O168" s="30">
        <f t="shared" si="18"/>
        <v>0</v>
      </c>
      <c r="P168" s="5" t="s">
        <v>20</v>
      </c>
      <c r="Q168" s="2">
        <v>1</v>
      </c>
      <c r="R168" s="2" t="s">
        <v>9</v>
      </c>
      <c r="S168" s="5" t="s">
        <v>366</v>
      </c>
      <c r="T168" s="6">
        <v>42284</v>
      </c>
      <c r="U168" s="24" t="s">
        <v>26</v>
      </c>
      <c r="V168" s="2" t="s">
        <v>154</v>
      </c>
      <c r="W168" s="2" t="s">
        <v>9</v>
      </c>
      <c r="X168" s="2" t="s">
        <v>9</v>
      </c>
      <c r="Y168" s="2" t="s">
        <v>9</v>
      </c>
      <c r="Z168" s="2" t="s">
        <v>9</v>
      </c>
      <c r="AA168" s="2" t="s">
        <v>9</v>
      </c>
    </row>
    <row r="169" spans="1:27" x14ac:dyDescent="0.25">
      <c r="A169" s="2"/>
      <c r="B169" s="2" t="s">
        <v>367</v>
      </c>
      <c r="C169" s="2" t="s">
        <v>368</v>
      </c>
      <c r="D169" s="2" t="s">
        <v>327</v>
      </c>
      <c r="E169" s="2">
        <v>0</v>
      </c>
      <c r="F169" s="2">
        <v>0</v>
      </c>
      <c r="G169" s="2">
        <v>0</v>
      </c>
      <c r="H169" s="2">
        <v>0</v>
      </c>
      <c r="I169" s="37">
        <v>176.22</v>
      </c>
      <c r="J169" s="37">
        <v>176.22</v>
      </c>
      <c r="K169" s="37">
        <v>207.94</v>
      </c>
      <c r="L169" s="37">
        <v>207.94</v>
      </c>
      <c r="M169" s="14">
        <f t="shared" si="19"/>
        <v>27339.951199999996</v>
      </c>
      <c r="N169" s="14">
        <f t="shared" si="20"/>
        <v>27339.951199999996</v>
      </c>
      <c r="O169" s="30">
        <f t="shared" si="18"/>
        <v>0</v>
      </c>
      <c r="P169" s="5" t="s">
        <v>20</v>
      </c>
      <c r="Q169" s="2">
        <v>1</v>
      </c>
      <c r="R169" s="2" t="s">
        <v>9</v>
      </c>
      <c r="S169" s="5" t="s">
        <v>68</v>
      </c>
      <c r="T169" s="6">
        <v>42286</v>
      </c>
      <c r="U169" s="24" t="s">
        <v>26</v>
      </c>
      <c r="V169" s="2" t="s">
        <v>154</v>
      </c>
      <c r="W169" s="2" t="s">
        <v>9</v>
      </c>
      <c r="X169" s="2" t="s">
        <v>9</v>
      </c>
      <c r="Y169" s="2" t="s">
        <v>9</v>
      </c>
      <c r="Z169" s="2" t="s">
        <v>9</v>
      </c>
      <c r="AA169" s="2" t="s">
        <v>9</v>
      </c>
    </row>
    <row r="170" spans="1:27" x14ac:dyDescent="0.25">
      <c r="A170" s="2"/>
      <c r="B170" s="2" t="s">
        <v>202</v>
      </c>
      <c r="C170" s="2" t="s">
        <v>369</v>
      </c>
      <c r="D170" s="2" t="s">
        <v>327</v>
      </c>
      <c r="E170" s="2">
        <v>0</v>
      </c>
      <c r="F170" s="2">
        <v>0</v>
      </c>
      <c r="G170" s="2">
        <v>0</v>
      </c>
      <c r="H170" s="2">
        <v>0</v>
      </c>
      <c r="I170" s="37">
        <v>36</v>
      </c>
      <c r="J170" s="37">
        <v>36</v>
      </c>
      <c r="K170" s="37">
        <v>42.48</v>
      </c>
      <c r="L170" s="37">
        <v>42.48</v>
      </c>
      <c r="M170" s="14">
        <f t="shared" si="19"/>
        <v>5585.2703999999994</v>
      </c>
      <c r="N170" s="14">
        <f t="shared" si="20"/>
        <v>5585.2703999999994</v>
      </c>
      <c r="O170" s="30">
        <f t="shared" si="18"/>
        <v>0</v>
      </c>
      <c r="P170" s="5" t="s">
        <v>20</v>
      </c>
      <c r="Q170" s="2">
        <v>1</v>
      </c>
      <c r="R170" s="2" t="s">
        <v>9</v>
      </c>
      <c r="S170" s="5" t="s">
        <v>105</v>
      </c>
      <c r="T170" s="6">
        <v>42285</v>
      </c>
      <c r="U170" s="24" t="s">
        <v>26</v>
      </c>
      <c r="V170" s="2" t="s">
        <v>154</v>
      </c>
      <c r="W170" s="2" t="s">
        <v>9</v>
      </c>
      <c r="X170" s="2" t="s">
        <v>9</v>
      </c>
      <c r="Y170" s="2" t="s">
        <v>9</v>
      </c>
      <c r="Z170" s="2" t="s">
        <v>9</v>
      </c>
      <c r="AA170" s="2" t="s">
        <v>9</v>
      </c>
    </row>
    <row r="171" spans="1:27" x14ac:dyDescent="0.25">
      <c r="A171" s="2"/>
      <c r="B171" s="2" t="s">
        <v>200</v>
      </c>
      <c r="C171" s="2" t="s">
        <v>370</v>
      </c>
      <c r="D171" s="2" t="s">
        <v>333</v>
      </c>
      <c r="E171" s="3" t="s">
        <v>26</v>
      </c>
      <c r="F171" s="3" t="s">
        <v>26</v>
      </c>
      <c r="G171" s="3" t="s">
        <v>26</v>
      </c>
      <c r="H171" s="3" t="s">
        <v>26</v>
      </c>
      <c r="I171" s="21" t="s">
        <v>26</v>
      </c>
      <c r="J171" s="21" t="s">
        <v>26</v>
      </c>
      <c r="K171" s="21" t="s">
        <v>26</v>
      </c>
      <c r="L171" s="21" t="s">
        <v>26</v>
      </c>
      <c r="M171" s="3" t="s">
        <v>26</v>
      </c>
      <c r="N171" s="3" t="s">
        <v>26</v>
      </c>
      <c r="O171" s="3" t="s">
        <v>26</v>
      </c>
      <c r="P171" s="5" t="s">
        <v>20</v>
      </c>
      <c r="Q171" s="2">
        <v>1</v>
      </c>
      <c r="R171" s="2" t="s">
        <v>9</v>
      </c>
      <c r="S171" s="5" t="s">
        <v>71</v>
      </c>
      <c r="T171" s="6">
        <v>42286</v>
      </c>
      <c r="U171" s="24" t="s">
        <v>26</v>
      </c>
      <c r="V171" s="2" t="s">
        <v>158</v>
      </c>
      <c r="W171" s="2" t="s">
        <v>9</v>
      </c>
      <c r="X171" s="2" t="s">
        <v>9</v>
      </c>
      <c r="Y171" s="2" t="s">
        <v>9</v>
      </c>
      <c r="Z171" s="2" t="s">
        <v>9</v>
      </c>
      <c r="AA171" s="2" t="s">
        <v>9</v>
      </c>
    </row>
    <row r="172" spans="1:27" x14ac:dyDescent="0.25">
      <c r="A172" s="2"/>
      <c r="B172" s="2" t="s">
        <v>8</v>
      </c>
      <c r="C172" s="2" t="s">
        <v>371</v>
      </c>
      <c r="D172" s="2" t="s">
        <v>333</v>
      </c>
      <c r="E172" s="3" t="s">
        <v>26</v>
      </c>
      <c r="F172" s="3" t="s">
        <v>26</v>
      </c>
      <c r="G172" s="3" t="s">
        <v>26</v>
      </c>
      <c r="H172" s="3" t="s">
        <v>26</v>
      </c>
      <c r="I172" s="21" t="s">
        <v>26</v>
      </c>
      <c r="J172" s="21" t="s">
        <v>26</v>
      </c>
      <c r="K172" s="21" t="s">
        <v>26</v>
      </c>
      <c r="L172" s="21" t="s">
        <v>26</v>
      </c>
      <c r="M172" s="3" t="s">
        <v>26</v>
      </c>
      <c r="N172" s="3" t="s">
        <v>26</v>
      </c>
      <c r="O172" s="3" t="s">
        <v>26</v>
      </c>
      <c r="P172" s="5" t="s">
        <v>20</v>
      </c>
      <c r="Q172" s="2">
        <v>1</v>
      </c>
      <c r="R172" s="2" t="s">
        <v>9</v>
      </c>
      <c r="S172" s="5" t="s">
        <v>71</v>
      </c>
      <c r="T172" s="6">
        <v>42291</v>
      </c>
      <c r="U172" s="24" t="s">
        <v>26</v>
      </c>
      <c r="V172" s="2" t="s">
        <v>158</v>
      </c>
      <c r="W172" s="2" t="s">
        <v>9</v>
      </c>
      <c r="X172" s="2" t="s">
        <v>9</v>
      </c>
      <c r="Y172" s="2" t="s">
        <v>9</v>
      </c>
      <c r="Z172" s="2" t="s">
        <v>9</v>
      </c>
      <c r="AA172" s="2" t="s">
        <v>9</v>
      </c>
    </row>
    <row r="173" spans="1:27" x14ac:dyDescent="0.25">
      <c r="A173" s="2"/>
      <c r="B173" s="2" t="s">
        <v>348</v>
      </c>
      <c r="C173" s="2" t="s">
        <v>26</v>
      </c>
      <c r="D173" s="2" t="s">
        <v>327</v>
      </c>
      <c r="E173" s="2">
        <v>10</v>
      </c>
      <c r="F173" s="2">
        <v>10</v>
      </c>
      <c r="G173" s="2">
        <v>0</v>
      </c>
      <c r="H173" s="2">
        <v>0</v>
      </c>
      <c r="I173" s="37">
        <v>2376</v>
      </c>
      <c r="J173" s="37">
        <v>2304</v>
      </c>
      <c r="K173" s="37">
        <v>3068.05</v>
      </c>
      <c r="L173" s="37">
        <v>2983.09</v>
      </c>
      <c r="M173" s="14">
        <f t="shared" si="19"/>
        <v>403387.21399999998</v>
      </c>
      <c r="N173" s="14">
        <f t="shared" si="20"/>
        <v>392216.67319999996</v>
      </c>
      <c r="O173" s="30">
        <f t="shared" si="18"/>
        <v>11170.540800000017</v>
      </c>
      <c r="P173" s="5" t="s">
        <v>21</v>
      </c>
      <c r="Q173" s="2">
        <v>2</v>
      </c>
      <c r="R173" s="2" t="s">
        <v>372</v>
      </c>
      <c r="S173" s="5" t="s">
        <v>373</v>
      </c>
      <c r="T173" s="6">
        <v>42296</v>
      </c>
      <c r="U173" s="24" t="s">
        <v>26</v>
      </c>
      <c r="V173" s="19" t="s">
        <v>170</v>
      </c>
      <c r="W173" s="2"/>
      <c r="X173" s="2"/>
      <c r="Y173" s="2"/>
      <c r="Z173" s="2"/>
      <c r="AA173" s="2"/>
    </row>
    <row r="174" spans="1:27" x14ac:dyDescent="0.25">
      <c r="A174" s="2"/>
      <c r="B174" s="2" t="s">
        <v>374</v>
      </c>
      <c r="C174" s="2" t="s">
        <v>375</v>
      </c>
      <c r="D174" s="2" t="s">
        <v>327</v>
      </c>
      <c r="E174" s="2">
        <v>0</v>
      </c>
      <c r="F174" s="2">
        <v>0</v>
      </c>
      <c r="G174" s="2">
        <v>0</v>
      </c>
      <c r="H174" s="2">
        <v>0</v>
      </c>
      <c r="I174" s="37">
        <v>39.83</v>
      </c>
      <c r="J174" s="37">
        <v>39.83</v>
      </c>
      <c r="K174" s="37">
        <v>47</v>
      </c>
      <c r="L174" s="37">
        <v>47</v>
      </c>
      <c r="M174" s="14">
        <f t="shared" si="19"/>
        <v>6179.5599999999995</v>
      </c>
      <c r="N174" s="14">
        <f t="shared" si="20"/>
        <v>6179.5599999999995</v>
      </c>
      <c r="O174" s="30">
        <f t="shared" si="18"/>
        <v>0</v>
      </c>
      <c r="P174" s="5" t="s">
        <v>20</v>
      </c>
      <c r="Q174" s="2">
        <v>1</v>
      </c>
      <c r="R174" s="2" t="s">
        <v>9</v>
      </c>
      <c r="S174" s="5" t="s">
        <v>105</v>
      </c>
      <c r="T174" s="6">
        <v>42297</v>
      </c>
      <c r="U174" s="24" t="s">
        <v>26</v>
      </c>
      <c r="V174" s="2" t="s">
        <v>154</v>
      </c>
      <c r="W174" s="2" t="s">
        <v>9</v>
      </c>
      <c r="X174" s="2" t="s">
        <v>9</v>
      </c>
      <c r="Y174" s="2" t="s">
        <v>9</v>
      </c>
      <c r="Z174" s="2" t="s">
        <v>9</v>
      </c>
      <c r="AA174" s="2" t="s">
        <v>9</v>
      </c>
    </row>
    <row r="175" spans="1:27" x14ac:dyDescent="0.25">
      <c r="A175" s="2"/>
      <c r="B175" s="2" t="s">
        <v>348</v>
      </c>
      <c r="C175" s="2" t="s">
        <v>376</v>
      </c>
      <c r="D175" s="2" t="s">
        <v>327</v>
      </c>
      <c r="E175" s="2">
        <v>10</v>
      </c>
      <c r="F175" s="2">
        <v>10</v>
      </c>
      <c r="G175" s="2">
        <v>0</v>
      </c>
      <c r="H175" s="2">
        <v>0</v>
      </c>
      <c r="I175" s="37">
        <v>2356</v>
      </c>
      <c r="J175" s="37">
        <v>2356</v>
      </c>
      <c r="K175" s="37">
        <v>3044.45</v>
      </c>
      <c r="L175" s="37">
        <v>3044.45</v>
      </c>
      <c r="M175" s="14">
        <f t="shared" si="19"/>
        <v>400284.28599999996</v>
      </c>
      <c r="N175" s="14">
        <f t="shared" si="20"/>
        <v>400284.28599999996</v>
      </c>
      <c r="O175" s="30">
        <f t="shared" si="18"/>
        <v>0</v>
      </c>
      <c r="P175" s="5" t="s">
        <v>20</v>
      </c>
      <c r="Q175" s="2">
        <v>2</v>
      </c>
      <c r="R175" s="2" t="s">
        <v>9</v>
      </c>
      <c r="S175" s="5" t="s">
        <v>105</v>
      </c>
      <c r="T175" s="6">
        <v>42306</v>
      </c>
      <c r="U175" s="24" t="s">
        <v>26</v>
      </c>
      <c r="V175" s="19" t="s">
        <v>170</v>
      </c>
      <c r="W175" s="2"/>
      <c r="X175" s="2"/>
      <c r="Y175" s="2"/>
      <c r="Z175" s="2"/>
      <c r="AA175" s="2"/>
    </row>
    <row r="176" spans="1:27" x14ac:dyDescent="0.25">
      <c r="A176" s="2"/>
      <c r="B176" s="2" t="s">
        <v>303</v>
      </c>
      <c r="C176" s="2" t="s">
        <v>377</v>
      </c>
      <c r="D176" s="2" t="s">
        <v>327</v>
      </c>
      <c r="E176" s="2">
        <v>0</v>
      </c>
      <c r="F176" s="2">
        <v>0</v>
      </c>
      <c r="G176" s="2">
        <v>0</v>
      </c>
      <c r="H176" s="2">
        <v>0</v>
      </c>
      <c r="I176" s="37">
        <v>1112.94</v>
      </c>
      <c r="J176" s="37">
        <v>1112.94</v>
      </c>
      <c r="K176" s="37">
        <v>1313.27</v>
      </c>
      <c r="L176" s="37">
        <v>1313.27</v>
      </c>
      <c r="M176" s="14">
        <f t="shared" si="19"/>
        <v>172668.73959999997</v>
      </c>
      <c r="N176" s="14">
        <f t="shared" si="20"/>
        <v>172668.73959999997</v>
      </c>
      <c r="O176" s="30">
        <f t="shared" si="18"/>
        <v>0</v>
      </c>
      <c r="P176" s="5" t="s">
        <v>20</v>
      </c>
      <c r="Q176" s="2">
        <v>2</v>
      </c>
      <c r="R176" s="2" t="s">
        <v>9</v>
      </c>
      <c r="S176" s="5" t="s">
        <v>105</v>
      </c>
      <c r="T176" s="6">
        <v>42318</v>
      </c>
      <c r="U176" s="24" t="s">
        <v>26</v>
      </c>
      <c r="V176" s="19" t="s">
        <v>170</v>
      </c>
      <c r="W176" s="2"/>
      <c r="X176" s="2"/>
      <c r="Y176" s="2"/>
      <c r="Z176" s="2"/>
      <c r="AA176" s="2"/>
    </row>
    <row r="177" spans="1:28" x14ac:dyDescent="0.25">
      <c r="A177" s="2"/>
      <c r="B177" s="2" t="s">
        <v>305</v>
      </c>
      <c r="C177" s="2" t="s">
        <v>378</v>
      </c>
      <c r="D177" s="2" t="s">
        <v>327</v>
      </c>
      <c r="E177" s="2">
        <v>0</v>
      </c>
      <c r="F177" s="2">
        <v>0</v>
      </c>
      <c r="G177" s="2">
        <v>0</v>
      </c>
      <c r="H177" s="2">
        <v>0</v>
      </c>
      <c r="I177" s="37">
        <v>1112.94</v>
      </c>
      <c r="J177" s="37">
        <v>1112.94</v>
      </c>
      <c r="K177" s="37">
        <v>1313.27</v>
      </c>
      <c r="L177" s="37">
        <v>1313.27</v>
      </c>
      <c r="M177" s="14">
        <f t="shared" si="19"/>
        <v>172668.73959999997</v>
      </c>
      <c r="N177" s="14">
        <f t="shared" si="20"/>
        <v>172668.73959999997</v>
      </c>
      <c r="O177" s="30">
        <f t="shared" si="18"/>
        <v>0</v>
      </c>
      <c r="P177" s="5" t="s">
        <v>20</v>
      </c>
      <c r="Q177" s="2">
        <v>2</v>
      </c>
      <c r="R177" s="2" t="s">
        <v>9</v>
      </c>
      <c r="S177" s="5" t="s">
        <v>105</v>
      </c>
      <c r="T177" s="6">
        <v>42318</v>
      </c>
      <c r="U177" s="24" t="s">
        <v>26</v>
      </c>
      <c r="V177" s="19" t="s">
        <v>170</v>
      </c>
      <c r="W177" s="2"/>
      <c r="X177" s="2"/>
      <c r="Y177" s="2"/>
      <c r="Z177" s="2"/>
      <c r="AA177" s="2"/>
    </row>
    <row r="178" spans="1:28" ht="45" x14ac:dyDescent="0.25">
      <c r="A178" s="2"/>
      <c r="B178" s="2" t="s">
        <v>379</v>
      </c>
      <c r="C178" s="2" t="s">
        <v>380</v>
      </c>
      <c r="D178" s="2" t="s">
        <v>327</v>
      </c>
      <c r="E178" s="2">
        <v>7</v>
      </c>
      <c r="F178" s="2">
        <v>7</v>
      </c>
      <c r="G178" s="2">
        <v>0</v>
      </c>
      <c r="H178" s="2">
        <v>0</v>
      </c>
      <c r="I178" s="37">
        <v>0</v>
      </c>
      <c r="J178" s="37">
        <v>0</v>
      </c>
      <c r="K178" s="37">
        <v>160.24</v>
      </c>
      <c r="L178" s="37">
        <v>160.24</v>
      </c>
      <c r="M178" s="14">
        <f t="shared" si="19"/>
        <v>21068.355199999998</v>
      </c>
      <c r="N178" s="14">
        <f t="shared" si="20"/>
        <v>21068.355199999998</v>
      </c>
      <c r="O178" s="30">
        <f t="shared" si="18"/>
        <v>0</v>
      </c>
      <c r="P178" s="5" t="s">
        <v>21</v>
      </c>
      <c r="Q178" s="2">
        <v>1</v>
      </c>
      <c r="R178" s="5" t="s">
        <v>382</v>
      </c>
      <c r="S178" s="5" t="s">
        <v>381</v>
      </c>
      <c r="T178" s="3" t="s">
        <v>26</v>
      </c>
      <c r="U178" s="23">
        <v>42325</v>
      </c>
      <c r="V178" s="2" t="s">
        <v>383</v>
      </c>
      <c r="W178" s="2" t="s">
        <v>270</v>
      </c>
      <c r="X178" s="2" t="s">
        <v>231</v>
      </c>
      <c r="Y178" s="2">
        <v>7</v>
      </c>
      <c r="Z178" s="2">
        <v>4</v>
      </c>
      <c r="AA178" s="2" t="s">
        <v>384</v>
      </c>
      <c r="AB178" s="31" t="s">
        <v>385</v>
      </c>
    </row>
    <row r="179" spans="1:28" ht="390" x14ac:dyDescent="0.25">
      <c r="A179" s="2"/>
      <c r="B179" s="2" t="s">
        <v>379</v>
      </c>
      <c r="C179" s="2" t="s">
        <v>386</v>
      </c>
      <c r="D179" s="2" t="s">
        <v>327</v>
      </c>
      <c r="E179" s="2">
        <v>7</v>
      </c>
      <c r="F179" s="2">
        <v>7</v>
      </c>
      <c r="G179" s="2">
        <v>0</v>
      </c>
      <c r="H179" s="2">
        <v>0</v>
      </c>
      <c r="I179" s="37">
        <v>0</v>
      </c>
      <c r="J179" s="37">
        <v>0</v>
      </c>
      <c r="K179" s="37">
        <v>160.24</v>
      </c>
      <c r="L179" s="37">
        <v>160.24</v>
      </c>
      <c r="M179" s="14">
        <f t="shared" si="19"/>
        <v>21068.355199999998</v>
      </c>
      <c r="N179" s="14">
        <f t="shared" si="20"/>
        <v>21068.355199999998</v>
      </c>
      <c r="O179" s="30">
        <f t="shared" si="18"/>
        <v>0</v>
      </c>
      <c r="P179" s="5" t="s">
        <v>20</v>
      </c>
      <c r="Q179" s="2">
        <v>2</v>
      </c>
      <c r="R179" s="2" t="s">
        <v>9</v>
      </c>
      <c r="S179" s="5" t="s">
        <v>105</v>
      </c>
      <c r="T179" s="6">
        <v>42326</v>
      </c>
      <c r="U179" s="24" t="s">
        <v>26</v>
      </c>
      <c r="V179" s="2" t="s">
        <v>383</v>
      </c>
      <c r="W179" s="2" t="s">
        <v>270</v>
      </c>
      <c r="X179" s="2" t="s">
        <v>231</v>
      </c>
      <c r="Y179" s="2">
        <v>7</v>
      </c>
      <c r="Z179" s="5" t="s">
        <v>388</v>
      </c>
      <c r="AA179" s="35" t="s">
        <v>387</v>
      </c>
      <c r="AB179" s="31" t="s">
        <v>385</v>
      </c>
    </row>
    <row r="180" spans="1:28" x14ac:dyDescent="0.25">
      <c r="A180" s="2"/>
      <c r="B180" s="2" t="s">
        <v>389</v>
      </c>
      <c r="C180" s="2" t="s">
        <v>390</v>
      </c>
      <c r="D180" s="2" t="s">
        <v>335</v>
      </c>
      <c r="E180" s="2">
        <v>0</v>
      </c>
      <c r="F180" s="2">
        <v>0</v>
      </c>
      <c r="G180" s="2">
        <v>0</v>
      </c>
      <c r="H180" s="2">
        <v>0</v>
      </c>
      <c r="I180" s="37">
        <v>528</v>
      </c>
      <c r="J180" s="37">
        <v>528</v>
      </c>
      <c r="K180" s="37">
        <v>528</v>
      </c>
      <c r="L180" s="37">
        <v>528</v>
      </c>
      <c r="M180" s="14">
        <f>K180*200</f>
        <v>105600</v>
      </c>
      <c r="N180" s="14">
        <f>L180*200</f>
        <v>105600</v>
      </c>
      <c r="O180" s="30">
        <f t="shared" si="18"/>
        <v>0</v>
      </c>
      <c r="P180" s="5" t="s">
        <v>20</v>
      </c>
      <c r="Q180" s="2">
        <v>1</v>
      </c>
      <c r="R180" s="2" t="s">
        <v>9</v>
      </c>
      <c r="S180" s="5" t="s">
        <v>68</v>
      </c>
      <c r="T180" s="6">
        <v>42335</v>
      </c>
      <c r="U180" s="24" t="s">
        <v>26</v>
      </c>
      <c r="V180" s="2" t="s">
        <v>154</v>
      </c>
      <c r="W180" s="2" t="s">
        <v>9</v>
      </c>
      <c r="X180" s="2" t="s">
        <v>9</v>
      </c>
      <c r="Y180" s="2" t="s">
        <v>9</v>
      </c>
      <c r="Z180" s="2" t="s">
        <v>9</v>
      </c>
      <c r="AA180" s="2"/>
    </row>
    <row r="181" spans="1:28" x14ac:dyDescent="0.25">
      <c r="A181" s="2"/>
      <c r="B181" s="2" t="s">
        <v>389</v>
      </c>
      <c r="C181" s="2" t="s">
        <v>391</v>
      </c>
      <c r="D181" s="2" t="s">
        <v>327</v>
      </c>
      <c r="E181" s="2">
        <v>0</v>
      </c>
      <c r="F181" s="2">
        <v>0</v>
      </c>
      <c r="G181" s="2">
        <v>0</v>
      </c>
      <c r="H181" s="2">
        <v>0</v>
      </c>
      <c r="I181" s="37">
        <v>1420.59</v>
      </c>
      <c r="J181" s="37">
        <v>1420.59</v>
      </c>
      <c r="K181" s="37">
        <v>1676.3</v>
      </c>
      <c r="L181" s="37">
        <v>1676.3</v>
      </c>
      <c r="M181" s="14">
        <f t="shared" si="19"/>
        <v>220399.92399999997</v>
      </c>
      <c r="N181" s="14">
        <f t="shared" si="20"/>
        <v>220399.92399999997</v>
      </c>
      <c r="O181" s="30">
        <f t="shared" si="18"/>
        <v>0</v>
      </c>
      <c r="P181" s="5" t="s">
        <v>21</v>
      </c>
      <c r="Q181" s="2">
        <v>1</v>
      </c>
      <c r="R181" s="2" t="s">
        <v>392</v>
      </c>
      <c r="S181" s="5" t="s">
        <v>393</v>
      </c>
      <c r="T181" s="3" t="s">
        <v>26</v>
      </c>
      <c r="U181" s="23">
        <v>42335</v>
      </c>
      <c r="V181" s="2" t="s">
        <v>154</v>
      </c>
      <c r="W181" s="2" t="s">
        <v>9</v>
      </c>
      <c r="X181" s="2" t="s">
        <v>9</v>
      </c>
      <c r="Y181" s="2" t="s">
        <v>9</v>
      </c>
      <c r="Z181" s="2" t="s">
        <v>9</v>
      </c>
      <c r="AA181" s="2"/>
    </row>
    <row r="182" spans="1:28" x14ac:dyDescent="0.25">
      <c r="A182" s="2"/>
      <c r="B182" s="2" t="s">
        <v>394</v>
      </c>
      <c r="C182" s="2" t="s">
        <v>395</v>
      </c>
      <c r="D182" s="2" t="s">
        <v>327</v>
      </c>
      <c r="E182" s="2">
        <v>12</v>
      </c>
      <c r="F182" s="2">
        <v>12</v>
      </c>
      <c r="G182" s="2">
        <v>0</v>
      </c>
      <c r="H182" s="2">
        <v>0</v>
      </c>
      <c r="I182" s="37">
        <v>4</v>
      </c>
      <c r="J182" s="37">
        <v>4</v>
      </c>
      <c r="K182" s="37">
        <v>336.13</v>
      </c>
      <c r="L182" s="37">
        <v>336.13</v>
      </c>
      <c r="M182" s="14">
        <f t="shared" si="19"/>
        <v>44194.372399999993</v>
      </c>
      <c r="N182" s="14">
        <f t="shared" si="20"/>
        <v>44194.372399999993</v>
      </c>
      <c r="O182" s="30">
        <f t="shared" si="18"/>
        <v>0</v>
      </c>
      <c r="P182" s="5" t="s">
        <v>20</v>
      </c>
      <c r="Q182" s="2">
        <v>1</v>
      </c>
      <c r="R182" s="2" t="s">
        <v>9</v>
      </c>
      <c r="S182" s="5" t="s">
        <v>105</v>
      </c>
      <c r="T182" s="6">
        <v>42338</v>
      </c>
      <c r="U182" s="24" t="s">
        <v>26</v>
      </c>
      <c r="V182" s="19" t="s">
        <v>170</v>
      </c>
      <c r="W182" s="2"/>
      <c r="X182" s="2"/>
      <c r="Y182" s="2"/>
      <c r="Z182" s="2"/>
      <c r="AA182" s="2"/>
    </row>
    <row r="183" spans="1:28" x14ac:dyDescent="0.25">
      <c r="A183" s="2"/>
      <c r="B183" s="2" t="s">
        <v>396</v>
      </c>
      <c r="C183" s="2" t="s">
        <v>397</v>
      </c>
      <c r="D183" s="2" t="s">
        <v>327</v>
      </c>
      <c r="E183" s="2">
        <v>18</v>
      </c>
      <c r="F183" s="2">
        <v>18</v>
      </c>
      <c r="G183" s="2">
        <v>0</v>
      </c>
      <c r="H183" s="2">
        <v>0</v>
      </c>
      <c r="I183" s="37">
        <v>391.86</v>
      </c>
      <c r="J183" s="37">
        <v>391.86</v>
      </c>
      <c r="K183" s="37">
        <v>938.25</v>
      </c>
      <c r="L183" s="37">
        <v>938.25</v>
      </c>
      <c r="M183" s="14">
        <f t="shared" si="19"/>
        <v>123361.10999999999</v>
      </c>
      <c r="N183" s="14">
        <f t="shared" si="20"/>
        <v>123361.10999999999</v>
      </c>
      <c r="O183" s="30">
        <f t="shared" si="18"/>
        <v>0</v>
      </c>
      <c r="P183" s="5" t="s">
        <v>20</v>
      </c>
      <c r="Q183" s="2">
        <v>1</v>
      </c>
      <c r="R183" s="2" t="s">
        <v>9</v>
      </c>
      <c r="S183" s="5" t="s">
        <v>105</v>
      </c>
      <c r="T183" s="6">
        <v>42339</v>
      </c>
      <c r="U183" s="24" t="s">
        <v>26</v>
      </c>
      <c r="V183" s="19" t="s">
        <v>170</v>
      </c>
      <c r="W183" s="2"/>
      <c r="X183" s="2"/>
      <c r="Y183" s="2"/>
      <c r="Z183" s="2"/>
      <c r="AA183" s="2"/>
    </row>
    <row r="184" spans="1:28" x14ac:dyDescent="0.25">
      <c r="A184" s="2"/>
      <c r="B184" s="2" t="s">
        <v>389</v>
      </c>
      <c r="C184" s="2" t="s">
        <v>398</v>
      </c>
      <c r="D184" s="2" t="s">
        <v>327</v>
      </c>
      <c r="E184" s="2">
        <v>0</v>
      </c>
      <c r="F184" s="2">
        <v>0</v>
      </c>
      <c r="G184" s="2">
        <v>0</v>
      </c>
      <c r="H184" s="2">
        <v>0</v>
      </c>
      <c r="I184" s="37">
        <v>1420.59</v>
      </c>
      <c r="J184" s="37">
        <v>1420.59</v>
      </c>
      <c r="K184" s="37">
        <v>1676.3</v>
      </c>
      <c r="L184" s="37">
        <v>1676.3</v>
      </c>
      <c r="M184" s="14">
        <f t="shared" si="19"/>
        <v>220399.92399999997</v>
      </c>
      <c r="N184" s="14">
        <f t="shared" si="20"/>
        <v>220399.92399999997</v>
      </c>
      <c r="O184" s="30">
        <f t="shared" si="18"/>
        <v>0</v>
      </c>
      <c r="P184" s="5" t="s">
        <v>21</v>
      </c>
      <c r="Q184" s="2">
        <v>2</v>
      </c>
      <c r="R184" s="2" t="s">
        <v>372</v>
      </c>
      <c r="S184" s="2" t="s">
        <v>399</v>
      </c>
      <c r="T184" s="3" t="s">
        <v>26</v>
      </c>
      <c r="U184" s="23">
        <v>42345</v>
      </c>
      <c r="V184" s="2" t="s">
        <v>154</v>
      </c>
      <c r="W184" s="2" t="s">
        <v>9</v>
      </c>
      <c r="X184" s="2" t="s">
        <v>9</v>
      </c>
      <c r="Y184" s="2" t="s">
        <v>9</v>
      </c>
      <c r="Z184" s="2" t="s">
        <v>9</v>
      </c>
      <c r="AA184" s="2"/>
    </row>
    <row r="185" spans="1:28" x14ac:dyDescent="0.25">
      <c r="A185" s="2"/>
      <c r="B185" s="2" t="s">
        <v>389</v>
      </c>
      <c r="C185" s="2" t="s">
        <v>400</v>
      </c>
      <c r="D185" s="2" t="s">
        <v>327</v>
      </c>
      <c r="E185" s="2">
        <v>0</v>
      </c>
      <c r="F185" s="2">
        <v>0</v>
      </c>
      <c r="G185" s="2">
        <v>0</v>
      </c>
      <c r="H185" s="2">
        <v>0</v>
      </c>
      <c r="I185" s="37">
        <v>1420.59</v>
      </c>
      <c r="J185" s="37">
        <v>1420.59</v>
      </c>
      <c r="K185" s="37">
        <v>1676.3</v>
      </c>
      <c r="L185" s="37">
        <v>1676.3</v>
      </c>
      <c r="M185" s="14">
        <f t="shared" si="19"/>
        <v>220399.92399999997</v>
      </c>
      <c r="N185" s="14">
        <f t="shared" si="20"/>
        <v>220399.92399999997</v>
      </c>
      <c r="O185" s="30">
        <f t="shared" si="18"/>
        <v>0</v>
      </c>
      <c r="P185" s="5" t="s">
        <v>20</v>
      </c>
      <c r="Q185" s="2">
        <v>3</v>
      </c>
      <c r="R185" s="2" t="s">
        <v>9</v>
      </c>
      <c r="S185" s="5" t="s">
        <v>68</v>
      </c>
      <c r="T185" s="6">
        <v>42346</v>
      </c>
      <c r="U185" s="24" t="s">
        <v>26</v>
      </c>
      <c r="V185" s="2" t="s">
        <v>154</v>
      </c>
      <c r="W185" s="2" t="s">
        <v>9</v>
      </c>
      <c r="X185" s="2" t="s">
        <v>9</v>
      </c>
      <c r="Y185" s="2" t="s">
        <v>9</v>
      </c>
      <c r="Z185" s="2" t="s">
        <v>9</v>
      </c>
      <c r="AA185" s="2"/>
    </row>
    <row r="186" spans="1:28" ht="75" x14ac:dyDescent="0.25">
      <c r="A186" s="2"/>
      <c r="B186" s="2" t="s">
        <v>401</v>
      </c>
      <c r="C186" s="40" t="s">
        <v>406</v>
      </c>
      <c r="D186" s="2" t="s">
        <v>327</v>
      </c>
      <c r="E186" s="2">
        <v>0</v>
      </c>
      <c r="F186" s="2">
        <v>0</v>
      </c>
      <c r="G186" s="2">
        <v>0</v>
      </c>
      <c r="H186" s="2">
        <v>0</v>
      </c>
      <c r="I186" s="37">
        <v>804.3</v>
      </c>
      <c r="J186" s="37">
        <v>476.3</v>
      </c>
      <c r="K186" s="37">
        <v>949.7</v>
      </c>
      <c r="L186" s="37">
        <v>562.03</v>
      </c>
      <c r="M186" s="14">
        <f t="shared" si="19"/>
        <v>124866.556</v>
      </c>
      <c r="N186" s="14">
        <f t="shared" si="20"/>
        <v>73895.704399999988</v>
      </c>
      <c r="O186" s="30">
        <f t="shared" si="18"/>
        <v>50970.851600000009</v>
      </c>
      <c r="P186" s="5" t="s">
        <v>21</v>
      </c>
      <c r="Q186" s="2">
        <v>1</v>
      </c>
      <c r="R186" s="5" t="s">
        <v>402</v>
      </c>
      <c r="S186" s="5" t="s">
        <v>405</v>
      </c>
      <c r="T186" s="3" t="s">
        <v>26</v>
      </c>
      <c r="U186" s="23">
        <v>42348</v>
      </c>
      <c r="V186" s="2" t="s">
        <v>154</v>
      </c>
      <c r="W186" s="2" t="s">
        <v>9</v>
      </c>
      <c r="X186" s="2" t="s">
        <v>9</v>
      </c>
      <c r="Y186" s="2" t="s">
        <v>9</v>
      </c>
      <c r="Z186" s="2" t="s">
        <v>9</v>
      </c>
      <c r="AA186" s="2"/>
      <c r="AB186" t="s">
        <v>403</v>
      </c>
    </row>
    <row r="187" spans="1:28" x14ac:dyDescent="0.25">
      <c r="A187" s="2"/>
      <c r="B187" s="2" t="s">
        <v>50</v>
      </c>
      <c r="C187" s="2" t="s">
        <v>289</v>
      </c>
      <c r="D187" s="2" t="s">
        <v>327</v>
      </c>
      <c r="E187" s="2">
        <v>0</v>
      </c>
      <c r="F187" s="2">
        <v>0</v>
      </c>
      <c r="G187" s="2">
        <v>0</v>
      </c>
      <c r="H187" s="2">
        <v>0</v>
      </c>
      <c r="I187" s="37">
        <v>142</v>
      </c>
      <c r="J187" s="37">
        <v>142</v>
      </c>
      <c r="K187" s="37">
        <v>167.56</v>
      </c>
      <c r="L187" s="37">
        <v>167.56</v>
      </c>
      <c r="M187" s="14">
        <f t="shared" si="19"/>
        <v>22030.788799999998</v>
      </c>
      <c r="N187" s="14">
        <f t="shared" si="20"/>
        <v>22030.788799999998</v>
      </c>
      <c r="O187" s="30">
        <f t="shared" si="18"/>
        <v>0</v>
      </c>
      <c r="P187" s="5" t="s">
        <v>21</v>
      </c>
      <c r="Q187" s="2">
        <v>1</v>
      </c>
      <c r="R187" s="2" t="s">
        <v>372</v>
      </c>
      <c r="S187" s="5" t="s">
        <v>404</v>
      </c>
      <c r="T187" s="3" t="s">
        <v>26</v>
      </c>
      <c r="U187" s="23">
        <v>42348</v>
      </c>
      <c r="V187" s="2" t="s">
        <v>154</v>
      </c>
      <c r="W187" s="2" t="s">
        <v>9</v>
      </c>
      <c r="X187" s="2" t="s">
        <v>9</v>
      </c>
      <c r="Y187" s="2" t="s">
        <v>9</v>
      </c>
      <c r="Z187" s="2" t="s">
        <v>9</v>
      </c>
      <c r="AA187" s="2"/>
      <c r="AB187" t="s">
        <v>403</v>
      </c>
    </row>
    <row r="188" spans="1:28" x14ac:dyDescent="0.25">
      <c r="A188" s="2"/>
      <c r="B188" s="40" t="s">
        <v>408</v>
      </c>
      <c r="C188" s="2" t="s">
        <v>407</v>
      </c>
      <c r="D188" s="2" t="s">
        <v>327</v>
      </c>
      <c r="E188" s="2">
        <v>0</v>
      </c>
      <c r="F188" s="2">
        <v>0</v>
      </c>
      <c r="G188" s="2">
        <v>0</v>
      </c>
      <c r="H188" s="2">
        <v>0</v>
      </c>
      <c r="I188" s="37">
        <v>396</v>
      </c>
      <c r="J188" s="37">
        <v>396</v>
      </c>
      <c r="K188" s="37">
        <v>467.28</v>
      </c>
      <c r="L188" s="37">
        <v>467.28</v>
      </c>
      <c r="M188" s="14">
        <f t="shared" si="19"/>
        <v>61437.974399999992</v>
      </c>
      <c r="N188" s="14">
        <f t="shared" si="20"/>
        <v>61437.974399999992</v>
      </c>
      <c r="O188" s="30">
        <f t="shared" si="18"/>
        <v>0</v>
      </c>
      <c r="P188" s="5" t="s">
        <v>20</v>
      </c>
      <c r="Q188" s="2">
        <v>1</v>
      </c>
      <c r="R188" s="2" t="s">
        <v>9</v>
      </c>
      <c r="S188" s="5" t="s">
        <v>105</v>
      </c>
      <c r="T188" s="6">
        <v>42349</v>
      </c>
      <c r="U188" s="24" t="s">
        <v>26</v>
      </c>
      <c r="V188" s="2" t="s">
        <v>154</v>
      </c>
      <c r="W188" s="2" t="s">
        <v>9</v>
      </c>
      <c r="X188" s="2" t="s">
        <v>9</v>
      </c>
      <c r="Y188" s="2" t="s">
        <v>9</v>
      </c>
      <c r="Z188" s="2" t="s">
        <v>9</v>
      </c>
      <c r="AA188" s="2"/>
    </row>
    <row r="189" spans="1:28" ht="405" x14ac:dyDescent="0.25">
      <c r="A189" s="2"/>
      <c r="B189" s="2" t="s">
        <v>409</v>
      </c>
      <c r="C189" s="2" t="s">
        <v>410</v>
      </c>
      <c r="D189" s="2" t="s">
        <v>327</v>
      </c>
      <c r="E189" s="2">
        <v>7</v>
      </c>
      <c r="F189" s="2">
        <v>7</v>
      </c>
      <c r="G189" s="2">
        <v>0</v>
      </c>
      <c r="H189" s="2">
        <v>0</v>
      </c>
      <c r="I189" s="37">
        <v>366</v>
      </c>
      <c r="J189" s="37">
        <v>366</v>
      </c>
      <c r="K189" s="37">
        <v>625.21</v>
      </c>
      <c r="L189" s="37">
        <v>625.21</v>
      </c>
      <c r="M189" s="14">
        <f t="shared" si="19"/>
        <v>82202.610799999995</v>
      </c>
      <c r="N189" s="14">
        <f t="shared" si="20"/>
        <v>82202.610799999995</v>
      </c>
      <c r="O189" s="30">
        <f t="shared" si="18"/>
        <v>0</v>
      </c>
      <c r="P189" s="5" t="s">
        <v>20</v>
      </c>
      <c r="Q189" s="2">
        <v>1</v>
      </c>
      <c r="R189" s="2" t="s">
        <v>9</v>
      </c>
      <c r="S189" s="5" t="s">
        <v>105</v>
      </c>
      <c r="T189" s="6">
        <v>42349</v>
      </c>
      <c r="U189" s="24" t="s">
        <v>26</v>
      </c>
      <c r="V189" s="2" t="s">
        <v>411</v>
      </c>
      <c r="W189" s="2" t="s">
        <v>229</v>
      </c>
      <c r="X189" s="2" t="s">
        <v>231</v>
      </c>
      <c r="Y189" s="2">
        <v>7</v>
      </c>
      <c r="Z189" s="5" t="s">
        <v>412</v>
      </c>
      <c r="AA189" s="5" t="s">
        <v>413</v>
      </c>
      <c r="AB189" s="7" t="s">
        <v>414</v>
      </c>
    </row>
    <row r="190" spans="1:28" x14ac:dyDescent="0.25">
      <c r="A190" s="2"/>
      <c r="B190" s="2" t="s">
        <v>50</v>
      </c>
      <c r="C190" s="2" t="s">
        <v>415</v>
      </c>
      <c r="D190" s="2" t="s">
        <v>327</v>
      </c>
      <c r="E190" s="2">
        <v>0</v>
      </c>
      <c r="F190" s="2">
        <v>0</v>
      </c>
      <c r="G190" s="2">
        <v>0</v>
      </c>
      <c r="H190" s="2">
        <v>0</v>
      </c>
      <c r="I190" s="37">
        <v>142</v>
      </c>
      <c r="J190" s="37">
        <v>142</v>
      </c>
      <c r="K190" s="37">
        <v>167.56</v>
      </c>
      <c r="L190" s="37">
        <v>167.56</v>
      </c>
      <c r="M190" s="14">
        <f t="shared" si="19"/>
        <v>22030.788799999998</v>
      </c>
      <c r="N190" s="14">
        <f t="shared" si="20"/>
        <v>22030.788799999998</v>
      </c>
      <c r="O190" s="30">
        <f t="shared" si="18"/>
        <v>0</v>
      </c>
      <c r="P190" s="5" t="s">
        <v>20</v>
      </c>
      <c r="Q190" s="2">
        <v>2</v>
      </c>
      <c r="R190" s="2" t="s">
        <v>9</v>
      </c>
      <c r="S190" s="5" t="s">
        <v>105</v>
      </c>
      <c r="T190" s="6">
        <v>42349</v>
      </c>
      <c r="U190" s="24" t="s">
        <v>26</v>
      </c>
      <c r="V190" s="2" t="s">
        <v>154</v>
      </c>
      <c r="W190" s="2" t="s">
        <v>9</v>
      </c>
      <c r="X190" s="2" t="s">
        <v>9</v>
      </c>
      <c r="Y190" s="2" t="s">
        <v>9</v>
      </c>
      <c r="Z190" s="2" t="s">
        <v>9</v>
      </c>
      <c r="AA190" s="2"/>
      <c r="AB190" s="31" t="s">
        <v>416</v>
      </c>
    </row>
    <row r="191" spans="1:28" x14ac:dyDescent="0.25">
      <c r="A191" s="2"/>
      <c r="B191" s="2" t="s">
        <v>200</v>
      </c>
      <c r="C191" s="2" t="s">
        <v>417</v>
      </c>
      <c r="D191" s="2" t="s">
        <v>327</v>
      </c>
      <c r="E191" s="2">
        <v>0</v>
      </c>
      <c r="F191" s="2">
        <v>0</v>
      </c>
      <c r="G191" s="2">
        <v>0</v>
      </c>
      <c r="H191" s="2">
        <v>0</v>
      </c>
      <c r="I191" s="37">
        <v>142</v>
      </c>
      <c r="J191" s="37">
        <v>142</v>
      </c>
      <c r="K191" s="37">
        <v>167.56</v>
      </c>
      <c r="L191" s="37">
        <v>167.56</v>
      </c>
      <c r="M191" s="14">
        <f t="shared" si="19"/>
        <v>22030.788799999998</v>
      </c>
      <c r="N191" s="14">
        <f t="shared" si="20"/>
        <v>22030.788799999998</v>
      </c>
      <c r="O191" s="30">
        <f t="shared" si="18"/>
        <v>0</v>
      </c>
      <c r="P191" s="5" t="s">
        <v>20</v>
      </c>
      <c r="Q191" s="2">
        <v>1</v>
      </c>
      <c r="R191" s="2" t="s">
        <v>9</v>
      </c>
      <c r="S191" s="5" t="s">
        <v>105</v>
      </c>
      <c r="T191" s="6">
        <v>42352</v>
      </c>
      <c r="U191" s="24" t="s">
        <v>26</v>
      </c>
      <c r="V191" s="2" t="s">
        <v>154</v>
      </c>
      <c r="W191" s="2" t="s">
        <v>9</v>
      </c>
      <c r="X191" s="2" t="s">
        <v>9</v>
      </c>
      <c r="Y191" s="2" t="s">
        <v>9</v>
      </c>
      <c r="Z191" s="2" t="s">
        <v>9</v>
      </c>
      <c r="AA191" s="2"/>
      <c r="AB191" s="31" t="s">
        <v>416</v>
      </c>
    </row>
    <row r="192" spans="1:28" x14ac:dyDescent="0.25">
      <c r="A192" s="2"/>
      <c r="B192" s="2" t="s">
        <v>171</v>
      </c>
      <c r="C192" s="2" t="s">
        <v>418</v>
      </c>
      <c r="D192" s="2" t="s">
        <v>327</v>
      </c>
      <c r="E192" s="2">
        <v>0</v>
      </c>
      <c r="F192" s="2">
        <v>0</v>
      </c>
      <c r="G192" s="2">
        <v>0</v>
      </c>
      <c r="H192" s="2">
        <v>0</v>
      </c>
      <c r="I192" s="37">
        <v>194</v>
      </c>
      <c r="J192" s="37">
        <v>194</v>
      </c>
      <c r="K192" s="37">
        <v>228.92</v>
      </c>
      <c r="L192" s="37">
        <v>228.92</v>
      </c>
      <c r="M192" s="14">
        <f t="shared" si="19"/>
        <v>30098.401599999997</v>
      </c>
      <c r="N192" s="14">
        <f t="shared" si="20"/>
        <v>30098.401599999997</v>
      </c>
      <c r="O192" s="12">
        <f t="shared" si="18"/>
        <v>0</v>
      </c>
      <c r="P192" s="5" t="s">
        <v>21</v>
      </c>
      <c r="Q192" s="2">
        <v>1</v>
      </c>
      <c r="R192" s="2" t="s">
        <v>284</v>
      </c>
      <c r="S192" s="5" t="s">
        <v>419</v>
      </c>
      <c r="T192" s="3" t="s">
        <v>26</v>
      </c>
      <c r="U192" s="23">
        <v>42352</v>
      </c>
      <c r="V192" s="2" t="s">
        <v>154</v>
      </c>
      <c r="W192" s="2" t="s">
        <v>9</v>
      </c>
      <c r="X192" s="2" t="s">
        <v>9</v>
      </c>
      <c r="Y192" s="2" t="s">
        <v>9</v>
      </c>
      <c r="Z192" s="2" t="s">
        <v>9</v>
      </c>
      <c r="AA192" s="2"/>
    </row>
    <row r="193" spans="1:28" x14ac:dyDescent="0.25">
      <c r="A193" s="2"/>
      <c r="B193" s="2" t="s">
        <v>441</v>
      </c>
      <c r="C193" s="2" t="s">
        <v>420</v>
      </c>
      <c r="D193" s="2" t="s">
        <v>327</v>
      </c>
      <c r="E193" s="2">
        <v>0</v>
      </c>
      <c r="F193" s="2">
        <v>0</v>
      </c>
      <c r="G193" s="2">
        <v>0</v>
      </c>
      <c r="H193" s="2">
        <v>0</v>
      </c>
      <c r="I193" s="37">
        <v>938.03</v>
      </c>
      <c r="J193" s="37">
        <v>894.03</v>
      </c>
      <c r="K193" s="37">
        <v>1106.8800000000001</v>
      </c>
      <c r="L193" s="37">
        <v>1054.96</v>
      </c>
      <c r="M193" s="14">
        <f t="shared" si="19"/>
        <v>145532.58240000001</v>
      </c>
      <c r="N193" s="14">
        <f t="shared" si="20"/>
        <v>138706.14079999999</v>
      </c>
      <c r="O193" s="12">
        <f t="shared" si="18"/>
        <v>6826.4416000000201</v>
      </c>
      <c r="P193" s="5" t="s">
        <v>21</v>
      </c>
      <c r="Q193" s="2">
        <v>1</v>
      </c>
      <c r="R193" s="2" t="s">
        <v>23</v>
      </c>
      <c r="S193" s="5" t="s">
        <v>421</v>
      </c>
      <c r="T193" s="3" t="s">
        <v>26</v>
      </c>
      <c r="U193" s="23">
        <v>42354</v>
      </c>
      <c r="V193" s="2" t="s">
        <v>154</v>
      </c>
      <c r="W193" s="2" t="s">
        <v>9</v>
      </c>
      <c r="X193" s="2" t="s">
        <v>9</v>
      </c>
      <c r="Y193" s="2" t="s">
        <v>9</v>
      </c>
      <c r="Z193" s="2" t="s">
        <v>9</v>
      </c>
      <c r="AA193" s="2"/>
      <c r="AB193" s="31" t="s">
        <v>442</v>
      </c>
    </row>
    <row r="194" spans="1:28" x14ac:dyDescent="0.25">
      <c r="A194" s="2"/>
      <c r="B194" s="2" t="s">
        <v>401</v>
      </c>
      <c r="C194" s="2" t="s">
        <v>422</v>
      </c>
      <c r="D194" s="2" t="s">
        <v>327</v>
      </c>
      <c r="E194" s="2">
        <v>0</v>
      </c>
      <c r="F194" s="2">
        <v>0</v>
      </c>
      <c r="G194" s="2">
        <v>0</v>
      </c>
      <c r="H194" s="2">
        <v>0</v>
      </c>
      <c r="I194" s="37">
        <v>661.3</v>
      </c>
      <c r="J194" s="37">
        <v>661.3</v>
      </c>
      <c r="K194" s="37">
        <v>780.33</v>
      </c>
      <c r="L194" s="37">
        <v>780.33</v>
      </c>
      <c r="M194" s="14">
        <f t="shared" si="19"/>
        <v>102597.78839999999</v>
      </c>
      <c r="N194" s="14">
        <f t="shared" si="20"/>
        <v>102597.78839999999</v>
      </c>
      <c r="O194" s="12">
        <f t="shared" si="18"/>
        <v>0</v>
      </c>
      <c r="P194" s="5" t="s">
        <v>20</v>
      </c>
      <c r="Q194" s="2">
        <v>2</v>
      </c>
      <c r="R194" s="2" t="s">
        <v>9</v>
      </c>
      <c r="S194" s="5" t="s">
        <v>105</v>
      </c>
      <c r="T194" s="6">
        <v>42354</v>
      </c>
      <c r="U194" s="24" t="s">
        <v>26</v>
      </c>
      <c r="V194" s="2" t="s">
        <v>154</v>
      </c>
      <c r="W194" s="2" t="s">
        <v>9</v>
      </c>
      <c r="X194" s="2" t="s">
        <v>9</v>
      </c>
      <c r="Y194" s="2" t="s">
        <v>9</v>
      </c>
      <c r="Z194" s="2" t="s">
        <v>9</v>
      </c>
      <c r="AA194" s="2"/>
    </row>
    <row r="195" spans="1:28" x14ac:dyDescent="0.25">
      <c r="A195" s="2"/>
      <c r="B195" s="2" t="s">
        <v>423</v>
      </c>
      <c r="C195" s="2" t="s">
        <v>424</v>
      </c>
      <c r="D195" s="2" t="s">
        <v>327</v>
      </c>
      <c r="E195" s="2">
        <v>0</v>
      </c>
      <c r="F195" s="2">
        <v>0</v>
      </c>
      <c r="G195" s="2">
        <v>0</v>
      </c>
      <c r="H195" s="2">
        <v>0</v>
      </c>
      <c r="I195" s="37">
        <v>44</v>
      </c>
      <c r="J195" s="37">
        <v>44</v>
      </c>
      <c r="K195" s="37">
        <v>51.92</v>
      </c>
      <c r="L195" s="37">
        <v>51.92</v>
      </c>
      <c r="M195" s="14">
        <f t="shared" si="19"/>
        <v>6826.4416000000001</v>
      </c>
      <c r="N195" s="14">
        <f t="shared" si="20"/>
        <v>6826.4416000000001</v>
      </c>
      <c r="O195" s="12">
        <f t="shared" si="18"/>
        <v>0</v>
      </c>
      <c r="P195" s="5" t="s">
        <v>20</v>
      </c>
      <c r="Q195" s="2">
        <v>1</v>
      </c>
      <c r="R195" s="2" t="s">
        <v>284</v>
      </c>
      <c r="S195" s="5" t="s">
        <v>440</v>
      </c>
      <c r="T195" s="3" t="s">
        <v>26</v>
      </c>
      <c r="U195" s="23">
        <v>42354</v>
      </c>
      <c r="V195" s="2" t="s">
        <v>154</v>
      </c>
      <c r="W195" s="2" t="s">
        <v>9</v>
      </c>
      <c r="X195" s="2" t="s">
        <v>9</v>
      </c>
      <c r="Y195" s="2" t="s">
        <v>9</v>
      </c>
      <c r="Z195" s="2" t="s">
        <v>9</v>
      </c>
      <c r="AA195" s="2"/>
    </row>
    <row r="196" spans="1:28" ht="105" x14ac:dyDescent="0.25">
      <c r="A196" s="2"/>
      <c r="B196" s="2" t="s">
        <v>425</v>
      </c>
      <c r="C196" s="2" t="s">
        <v>426</v>
      </c>
      <c r="D196" s="2" t="s">
        <v>327</v>
      </c>
      <c r="E196" s="2">
        <v>6</v>
      </c>
      <c r="F196" s="2">
        <v>6</v>
      </c>
      <c r="G196" s="2">
        <v>0</v>
      </c>
      <c r="H196" s="2">
        <v>0</v>
      </c>
      <c r="I196" s="37">
        <v>26</v>
      </c>
      <c r="J196" s="37">
        <v>26</v>
      </c>
      <c r="K196" s="37">
        <v>168.04</v>
      </c>
      <c r="L196" s="37">
        <v>168.04</v>
      </c>
      <c r="M196" s="14">
        <f t="shared" si="19"/>
        <v>22093.899199999996</v>
      </c>
      <c r="N196" s="14">
        <f t="shared" si="20"/>
        <v>22093.899199999996</v>
      </c>
      <c r="O196" s="12">
        <f t="shared" si="18"/>
        <v>0</v>
      </c>
      <c r="P196" s="5" t="s">
        <v>20</v>
      </c>
      <c r="Q196" s="2">
        <v>2</v>
      </c>
      <c r="R196" s="2" t="s">
        <v>9</v>
      </c>
      <c r="S196" s="5" t="s">
        <v>105</v>
      </c>
      <c r="T196" s="6">
        <v>42354</v>
      </c>
      <c r="U196" s="24" t="s">
        <v>26</v>
      </c>
      <c r="V196" s="2" t="s">
        <v>427</v>
      </c>
      <c r="W196" s="2" t="s">
        <v>229</v>
      </c>
      <c r="X196" s="2" t="s">
        <v>428</v>
      </c>
      <c r="Y196" s="2">
        <v>6</v>
      </c>
      <c r="Z196" s="5" t="s">
        <v>429</v>
      </c>
      <c r="AA196" s="5" t="s">
        <v>430</v>
      </c>
      <c r="AB196" s="28" t="s">
        <v>431</v>
      </c>
    </row>
    <row r="197" spans="1:28" ht="409.5" x14ac:dyDescent="0.25">
      <c r="A197" s="2"/>
      <c r="B197" s="2" t="s">
        <v>432</v>
      </c>
      <c r="C197" s="2" t="s">
        <v>433</v>
      </c>
      <c r="D197" s="2" t="s">
        <v>327</v>
      </c>
      <c r="E197" s="2">
        <v>7</v>
      </c>
      <c r="F197" s="2">
        <v>7</v>
      </c>
      <c r="G197" s="2">
        <v>0</v>
      </c>
      <c r="H197" s="2">
        <v>0</v>
      </c>
      <c r="I197" s="37">
        <v>16</v>
      </c>
      <c r="J197" s="37">
        <v>16</v>
      </c>
      <c r="K197" s="37">
        <v>212.21</v>
      </c>
      <c r="L197" s="37">
        <v>212.21</v>
      </c>
      <c r="M197" s="14">
        <f t="shared" si="19"/>
        <v>27901.370800000001</v>
      </c>
      <c r="N197" s="14">
        <f t="shared" si="20"/>
        <v>27901.370800000001</v>
      </c>
      <c r="O197" s="12">
        <f t="shared" si="18"/>
        <v>0</v>
      </c>
      <c r="P197" s="5" t="s">
        <v>21</v>
      </c>
      <c r="Q197" s="2">
        <v>1</v>
      </c>
      <c r="R197" s="2" t="s">
        <v>23</v>
      </c>
      <c r="S197" s="5" t="s">
        <v>434</v>
      </c>
      <c r="T197" s="6" t="s">
        <v>26</v>
      </c>
      <c r="U197" s="23">
        <v>42354</v>
      </c>
      <c r="V197" s="2" t="s">
        <v>435</v>
      </c>
      <c r="W197" s="2" t="s">
        <v>229</v>
      </c>
      <c r="X197" s="2" t="s">
        <v>231</v>
      </c>
      <c r="Y197" s="2">
        <v>7</v>
      </c>
      <c r="Z197" s="2" t="s">
        <v>436</v>
      </c>
      <c r="AA197" s="5" t="s">
        <v>437</v>
      </c>
      <c r="AB197" s="31" t="s">
        <v>438</v>
      </c>
    </row>
    <row r="198" spans="1:28" x14ac:dyDescent="0.25">
      <c r="A198" s="2"/>
      <c r="B198" s="2" t="s">
        <v>171</v>
      </c>
      <c r="C198" s="2" t="s">
        <v>439</v>
      </c>
      <c r="D198" s="2" t="s">
        <v>327</v>
      </c>
      <c r="E198" s="2">
        <v>0</v>
      </c>
      <c r="F198" s="2">
        <v>0</v>
      </c>
      <c r="G198" s="2">
        <v>0</v>
      </c>
      <c r="H198" s="2">
        <v>0</v>
      </c>
      <c r="I198" s="37">
        <v>194</v>
      </c>
      <c r="J198" s="37">
        <v>194</v>
      </c>
      <c r="K198" s="37">
        <v>228.92</v>
      </c>
      <c r="L198" s="37">
        <v>228.92</v>
      </c>
      <c r="M198" s="14">
        <f t="shared" si="19"/>
        <v>30098.401599999997</v>
      </c>
      <c r="N198" s="14">
        <f t="shared" si="20"/>
        <v>30098.401599999997</v>
      </c>
      <c r="O198" s="12">
        <f t="shared" si="18"/>
        <v>0</v>
      </c>
      <c r="P198" s="5" t="s">
        <v>20</v>
      </c>
      <c r="Q198" s="2">
        <v>2</v>
      </c>
      <c r="R198" s="2" t="s">
        <v>9</v>
      </c>
      <c r="S198" s="5" t="s">
        <v>105</v>
      </c>
      <c r="T198" s="6">
        <v>42354</v>
      </c>
      <c r="U198" s="24" t="s">
        <v>26</v>
      </c>
      <c r="V198" s="2" t="s">
        <v>154</v>
      </c>
      <c r="W198" s="2" t="s">
        <v>9</v>
      </c>
      <c r="X198" s="2" t="s">
        <v>9</v>
      </c>
      <c r="Y198" s="2" t="s">
        <v>9</v>
      </c>
      <c r="Z198" s="2" t="s">
        <v>9</v>
      </c>
      <c r="AA198" s="2"/>
    </row>
    <row r="199" spans="1:28" x14ac:dyDescent="0.25">
      <c r="A199" s="2"/>
      <c r="B199" s="2" t="s">
        <v>423</v>
      </c>
      <c r="C199" s="2" t="s">
        <v>443</v>
      </c>
      <c r="D199" s="2" t="s">
        <v>327</v>
      </c>
      <c r="E199" s="2">
        <v>0</v>
      </c>
      <c r="F199" s="2">
        <v>0</v>
      </c>
      <c r="G199" s="2">
        <v>0</v>
      </c>
      <c r="H199" s="2">
        <v>0</v>
      </c>
      <c r="I199" s="37">
        <v>44</v>
      </c>
      <c r="J199" s="37">
        <v>44</v>
      </c>
      <c r="K199" s="37">
        <v>51.92</v>
      </c>
      <c r="L199" s="37">
        <v>51.92</v>
      </c>
      <c r="M199" s="14">
        <f t="shared" si="19"/>
        <v>6826.4416000000001</v>
      </c>
      <c r="N199" s="14">
        <f t="shared" si="20"/>
        <v>6826.4416000000001</v>
      </c>
      <c r="O199" s="12">
        <f t="shared" si="18"/>
        <v>0</v>
      </c>
      <c r="P199" s="5" t="s">
        <v>20</v>
      </c>
      <c r="Q199" s="2">
        <v>2</v>
      </c>
      <c r="R199" s="2" t="s">
        <v>9</v>
      </c>
      <c r="S199" s="5" t="s">
        <v>105</v>
      </c>
      <c r="T199" s="6">
        <v>42355</v>
      </c>
      <c r="U199" s="24" t="s">
        <v>26</v>
      </c>
      <c r="V199" s="2" t="s">
        <v>154</v>
      </c>
      <c r="W199" s="2" t="s">
        <v>9</v>
      </c>
      <c r="X199" s="2" t="s">
        <v>9</v>
      </c>
      <c r="Y199" s="2" t="s">
        <v>9</v>
      </c>
      <c r="Z199" s="2" t="s">
        <v>9</v>
      </c>
      <c r="AA199" s="2"/>
    </row>
    <row r="200" spans="1:28" ht="409.5" x14ac:dyDescent="0.25">
      <c r="A200" s="2"/>
      <c r="B200" s="2" t="s">
        <v>432</v>
      </c>
      <c r="C200" s="2" t="s">
        <v>444</v>
      </c>
      <c r="D200" s="2" t="s">
        <v>327</v>
      </c>
      <c r="E200" s="2">
        <v>7</v>
      </c>
      <c r="F200" s="2">
        <v>7</v>
      </c>
      <c r="G200" s="2">
        <v>0</v>
      </c>
      <c r="H200" s="2">
        <v>0</v>
      </c>
      <c r="I200" s="37">
        <v>16</v>
      </c>
      <c r="J200" s="37">
        <v>16</v>
      </c>
      <c r="K200" s="37">
        <v>212.21</v>
      </c>
      <c r="L200" s="37">
        <v>212.21</v>
      </c>
      <c r="M200" s="14">
        <f t="shared" si="19"/>
        <v>27901.370800000001</v>
      </c>
      <c r="N200" s="14">
        <f t="shared" si="20"/>
        <v>27901.370800000001</v>
      </c>
      <c r="O200" s="12">
        <f t="shared" si="18"/>
        <v>0</v>
      </c>
      <c r="P200" s="5" t="s">
        <v>20</v>
      </c>
      <c r="Q200" s="2">
        <v>2</v>
      </c>
      <c r="R200" s="2" t="s">
        <v>9</v>
      </c>
      <c r="S200" s="5" t="s">
        <v>105</v>
      </c>
      <c r="T200" s="6">
        <v>42355</v>
      </c>
      <c r="U200" s="24" t="s">
        <v>26</v>
      </c>
      <c r="V200" s="2" t="s">
        <v>435</v>
      </c>
      <c r="W200" s="2" t="s">
        <v>229</v>
      </c>
      <c r="X200" s="2" t="s">
        <v>231</v>
      </c>
      <c r="Y200" s="2">
        <v>7</v>
      </c>
      <c r="Z200" s="2" t="s">
        <v>436</v>
      </c>
      <c r="AA200" s="5" t="s">
        <v>437</v>
      </c>
      <c r="AB200" s="31" t="s">
        <v>438</v>
      </c>
    </row>
    <row r="201" spans="1:28" ht="45" x14ac:dyDescent="0.25">
      <c r="A201" s="2"/>
      <c r="B201" s="2" t="s">
        <v>441</v>
      </c>
      <c r="C201" s="2" t="s">
        <v>445</v>
      </c>
      <c r="D201" s="2" t="s">
        <v>327</v>
      </c>
      <c r="E201" s="2">
        <v>0</v>
      </c>
      <c r="F201" s="2">
        <v>0</v>
      </c>
      <c r="G201" s="2">
        <v>0</v>
      </c>
      <c r="H201" s="2">
        <v>0</v>
      </c>
      <c r="I201" s="37">
        <v>938.03</v>
      </c>
      <c r="J201" s="37">
        <v>938.03</v>
      </c>
      <c r="K201" s="37">
        <v>1106.8800000000001</v>
      </c>
      <c r="L201" s="37">
        <v>1106.8800000000001</v>
      </c>
      <c r="M201" s="14">
        <f t="shared" si="19"/>
        <v>145532.58240000001</v>
      </c>
      <c r="N201" s="14">
        <f t="shared" si="20"/>
        <v>145532.58240000001</v>
      </c>
      <c r="O201" s="12">
        <f t="shared" si="18"/>
        <v>0</v>
      </c>
      <c r="P201" s="5" t="s">
        <v>20</v>
      </c>
      <c r="Q201" s="2">
        <v>2</v>
      </c>
      <c r="R201" s="2" t="s">
        <v>9</v>
      </c>
      <c r="S201" s="5" t="s">
        <v>105</v>
      </c>
      <c r="T201" s="6">
        <v>42355</v>
      </c>
      <c r="U201" s="24" t="s">
        <v>26</v>
      </c>
      <c r="V201" s="2" t="s">
        <v>154</v>
      </c>
      <c r="W201" s="2" t="s">
        <v>9</v>
      </c>
      <c r="X201" s="2" t="s">
        <v>9</v>
      </c>
      <c r="Y201" s="2" t="s">
        <v>9</v>
      </c>
      <c r="Z201" s="2" t="s">
        <v>9</v>
      </c>
      <c r="AA201" s="2"/>
      <c r="AB201" s="41" t="s">
        <v>446</v>
      </c>
    </row>
    <row r="202" spans="1:28" x14ac:dyDescent="0.25">
      <c r="A202" s="2"/>
      <c r="B202" s="2" t="s">
        <v>447</v>
      </c>
      <c r="C202" s="2" t="s">
        <v>448</v>
      </c>
      <c r="D202" s="2" t="s">
        <v>327</v>
      </c>
      <c r="E202" s="2">
        <v>0</v>
      </c>
      <c r="F202" s="2">
        <v>0</v>
      </c>
      <c r="G202" s="2">
        <v>0</v>
      </c>
      <c r="H202" s="2">
        <v>0</v>
      </c>
      <c r="I202" s="37">
        <v>128</v>
      </c>
      <c r="J202" s="37">
        <v>128</v>
      </c>
      <c r="K202" s="37">
        <v>151.04</v>
      </c>
      <c r="L202" s="37">
        <v>151.04</v>
      </c>
      <c r="M202" s="14">
        <f t="shared" si="19"/>
        <v>19858.739199999996</v>
      </c>
      <c r="N202" s="14">
        <f t="shared" si="20"/>
        <v>19858.739199999996</v>
      </c>
      <c r="O202" s="12">
        <f t="shared" si="18"/>
        <v>0</v>
      </c>
      <c r="P202" s="5" t="s">
        <v>20</v>
      </c>
      <c r="Q202" s="2">
        <v>1</v>
      </c>
      <c r="R202" s="2" t="s">
        <v>9</v>
      </c>
      <c r="S202" s="5" t="s">
        <v>105</v>
      </c>
      <c r="T202" s="6">
        <v>42360</v>
      </c>
      <c r="U202" s="24" t="s">
        <v>26</v>
      </c>
      <c r="V202" s="2" t="s">
        <v>154</v>
      </c>
      <c r="W202" s="2" t="s">
        <v>9</v>
      </c>
      <c r="X202" s="2" t="s">
        <v>9</v>
      </c>
      <c r="Y202" s="2" t="s">
        <v>9</v>
      </c>
      <c r="Z202" s="2" t="s">
        <v>9</v>
      </c>
      <c r="AA202" s="2"/>
      <c r="AB202" s="42" t="s">
        <v>449</v>
      </c>
    </row>
    <row r="203" spans="1:28" ht="30" x14ac:dyDescent="0.25">
      <c r="A203" s="2"/>
      <c r="B203" s="2" t="s">
        <v>171</v>
      </c>
      <c r="C203" s="2" t="s">
        <v>450</v>
      </c>
      <c r="D203" s="2" t="s">
        <v>327</v>
      </c>
      <c r="E203" s="2">
        <v>0</v>
      </c>
      <c r="F203" s="2">
        <v>0</v>
      </c>
      <c r="G203" s="2">
        <v>0</v>
      </c>
      <c r="H203" s="2">
        <v>0</v>
      </c>
      <c r="I203" s="37">
        <v>88</v>
      </c>
      <c r="J203" s="37">
        <v>88</v>
      </c>
      <c r="K203" s="37">
        <v>103.84</v>
      </c>
      <c r="L203" s="37">
        <v>103.84</v>
      </c>
      <c r="M203" s="14">
        <f t="shared" si="19"/>
        <v>13652.8832</v>
      </c>
      <c r="N203" s="14">
        <f t="shared" si="20"/>
        <v>13652.8832</v>
      </c>
      <c r="O203" s="12">
        <f t="shared" si="18"/>
        <v>0</v>
      </c>
      <c r="P203" s="5" t="s">
        <v>21</v>
      </c>
      <c r="Q203" s="2">
        <v>1</v>
      </c>
      <c r="R203" s="2" t="s">
        <v>284</v>
      </c>
      <c r="S203" s="5" t="s">
        <v>452</v>
      </c>
      <c r="T203" s="6" t="s">
        <v>26</v>
      </c>
      <c r="U203" s="23">
        <v>42360</v>
      </c>
      <c r="V203" s="2" t="s">
        <v>154</v>
      </c>
      <c r="W203" s="2" t="s">
        <v>9</v>
      </c>
      <c r="X203" s="2" t="s">
        <v>9</v>
      </c>
      <c r="Y203" s="2" t="s">
        <v>9</v>
      </c>
      <c r="Z203" s="2" t="s">
        <v>9</v>
      </c>
      <c r="AA203" s="2"/>
      <c r="AB203" s="42" t="s">
        <v>451</v>
      </c>
    </row>
    <row r="204" spans="1:28" x14ac:dyDescent="0.25">
      <c r="A204" s="2"/>
      <c r="B204" s="2" t="s">
        <v>453</v>
      </c>
      <c r="C204" s="2" t="s">
        <v>454</v>
      </c>
      <c r="D204" s="2" t="s">
        <v>327</v>
      </c>
      <c r="E204" s="2">
        <v>18</v>
      </c>
      <c r="F204" s="2">
        <v>18</v>
      </c>
      <c r="G204" s="2">
        <v>0</v>
      </c>
      <c r="H204" s="2">
        <v>0</v>
      </c>
      <c r="I204" s="37">
        <v>393</v>
      </c>
      <c r="J204" s="37">
        <v>393</v>
      </c>
      <c r="K204" s="37">
        <v>960.86</v>
      </c>
      <c r="L204" s="37">
        <v>960.86</v>
      </c>
      <c r="M204" s="14">
        <f t="shared" si="19"/>
        <v>126333.8728</v>
      </c>
      <c r="N204" s="14">
        <f t="shared" si="20"/>
        <v>126333.8728</v>
      </c>
      <c r="O204" s="12">
        <f t="shared" si="18"/>
        <v>0</v>
      </c>
      <c r="P204" s="5" t="s">
        <v>20</v>
      </c>
      <c r="Q204" s="2">
        <v>1</v>
      </c>
      <c r="R204" s="2" t="s">
        <v>9</v>
      </c>
      <c r="S204" s="5" t="s">
        <v>105</v>
      </c>
      <c r="T204" s="6">
        <v>42360</v>
      </c>
      <c r="U204" s="24" t="s">
        <v>26</v>
      </c>
      <c r="V204" s="19" t="s">
        <v>170</v>
      </c>
      <c r="W204" s="2"/>
      <c r="X204" s="2"/>
      <c r="Y204" s="2"/>
      <c r="Z204" s="2"/>
      <c r="AA204" s="2"/>
    </row>
    <row r="205" spans="1:28" ht="30" x14ac:dyDescent="0.25">
      <c r="A205" s="2"/>
      <c r="B205" s="2" t="s">
        <v>455</v>
      </c>
      <c r="C205" s="2" t="s">
        <v>456</v>
      </c>
      <c r="D205" s="2" t="s">
        <v>327</v>
      </c>
      <c r="E205" s="2">
        <v>0</v>
      </c>
      <c r="F205" s="2">
        <v>0</v>
      </c>
      <c r="G205" s="2">
        <v>0</v>
      </c>
      <c r="H205" s="2">
        <v>0</v>
      </c>
      <c r="I205" s="37">
        <v>517</v>
      </c>
      <c r="J205" s="37">
        <v>192</v>
      </c>
      <c r="K205" s="37">
        <v>610.05999999999995</v>
      </c>
      <c r="L205" s="37">
        <v>226.56</v>
      </c>
      <c r="M205" s="14">
        <f t="shared" si="19"/>
        <v>80210.688799999989</v>
      </c>
      <c r="N205" s="14">
        <f t="shared" si="20"/>
        <v>29788.108799999998</v>
      </c>
      <c r="O205" s="12">
        <f t="shared" si="18"/>
        <v>50422.579999999987</v>
      </c>
      <c r="P205" s="5" t="s">
        <v>21</v>
      </c>
      <c r="Q205" s="2">
        <v>1</v>
      </c>
      <c r="R205" s="5" t="s">
        <v>461</v>
      </c>
      <c r="S205" s="5" t="s">
        <v>462</v>
      </c>
      <c r="T205" s="3" t="s">
        <v>26</v>
      </c>
      <c r="U205" s="23">
        <v>42373</v>
      </c>
      <c r="V205" s="2" t="s">
        <v>154</v>
      </c>
      <c r="W205" s="2" t="s">
        <v>9</v>
      </c>
      <c r="X205" s="2" t="s">
        <v>9</v>
      </c>
      <c r="Y205" s="2" t="s">
        <v>9</v>
      </c>
      <c r="Z205" s="2" t="s">
        <v>9</v>
      </c>
      <c r="AA205" s="2"/>
    </row>
    <row r="206" spans="1:28" x14ac:dyDescent="0.25">
      <c r="A206" s="2"/>
      <c r="B206" s="2" t="s">
        <v>453</v>
      </c>
      <c r="C206" s="2" t="s">
        <v>457</v>
      </c>
      <c r="D206" s="2" t="s">
        <v>335</v>
      </c>
      <c r="E206" s="2">
        <v>0</v>
      </c>
      <c r="F206" s="2">
        <v>0</v>
      </c>
      <c r="G206" s="2">
        <v>0</v>
      </c>
      <c r="H206" s="2">
        <v>0</v>
      </c>
      <c r="I206" s="37">
        <v>2221</v>
      </c>
      <c r="J206" s="37">
        <v>2221</v>
      </c>
      <c r="K206" s="37">
        <v>2776</v>
      </c>
      <c r="L206" s="37">
        <v>2776</v>
      </c>
      <c r="M206" s="14">
        <f>K206*200</f>
        <v>555200</v>
      </c>
      <c r="N206" s="14">
        <f>L206*200</f>
        <v>555200</v>
      </c>
      <c r="O206" s="12">
        <f t="shared" si="18"/>
        <v>0</v>
      </c>
      <c r="P206" s="5" t="s">
        <v>21</v>
      </c>
      <c r="Q206" s="2">
        <v>1</v>
      </c>
      <c r="R206" s="2" t="s">
        <v>459</v>
      </c>
      <c r="S206" s="5" t="s">
        <v>460</v>
      </c>
      <c r="T206" s="6" t="s">
        <v>26</v>
      </c>
      <c r="U206" s="23">
        <v>42368</v>
      </c>
      <c r="V206" s="2" t="s">
        <v>154</v>
      </c>
      <c r="W206" s="2" t="s">
        <v>9</v>
      </c>
      <c r="X206" s="2" t="s">
        <v>9</v>
      </c>
      <c r="Y206" s="2" t="s">
        <v>9</v>
      </c>
      <c r="Z206" s="2" t="s">
        <v>9</v>
      </c>
      <c r="AA206" s="2"/>
      <c r="AB206" s="31" t="s">
        <v>458</v>
      </c>
    </row>
    <row r="207" spans="1:28" x14ac:dyDescent="0.25">
      <c r="A207" s="2"/>
      <c r="B207" s="2" t="s">
        <v>455</v>
      </c>
      <c r="C207" s="2" t="s">
        <v>456</v>
      </c>
      <c r="D207" s="2" t="s">
        <v>327</v>
      </c>
      <c r="E207" s="2">
        <v>0</v>
      </c>
      <c r="F207" s="2">
        <v>0</v>
      </c>
      <c r="G207" s="2">
        <v>0</v>
      </c>
      <c r="H207" s="2">
        <v>0</v>
      </c>
      <c r="I207" s="37">
        <v>517</v>
      </c>
      <c r="J207" s="37">
        <v>517</v>
      </c>
      <c r="K207" s="37">
        <v>610.05999999999995</v>
      </c>
      <c r="L207" s="37">
        <v>610.05999999999995</v>
      </c>
      <c r="M207" s="14">
        <f>K207*131.48</f>
        <v>80210.688799999989</v>
      </c>
      <c r="N207" s="14">
        <f>L207*131.48</f>
        <v>80210.688799999989</v>
      </c>
      <c r="O207" s="12">
        <f>M207-N207</f>
        <v>0</v>
      </c>
      <c r="P207" s="5" t="s">
        <v>519</v>
      </c>
      <c r="Q207" s="2">
        <v>2</v>
      </c>
      <c r="R207" s="2" t="s">
        <v>521</v>
      </c>
      <c r="S207" s="5" t="s">
        <v>105</v>
      </c>
      <c r="T207" s="6">
        <v>42384</v>
      </c>
      <c r="U207" s="24" t="s">
        <v>26</v>
      </c>
      <c r="V207" s="2" t="s">
        <v>154</v>
      </c>
      <c r="W207" s="2" t="s">
        <v>9</v>
      </c>
      <c r="X207" s="2" t="s">
        <v>9</v>
      </c>
      <c r="Y207" s="2" t="s">
        <v>9</v>
      </c>
      <c r="Z207" s="2" t="s">
        <v>9</v>
      </c>
      <c r="AA207" s="2"/>
    </row>
    <row r="208" spans="1:28" x14ac:dyDescent="0.25">
      <c r="A208" s="2"/>
      <c r="B208" s="2"/>
      <c r="C208" s="2"/>
      <c r="D208" s="2"/>
      <c r="E208" s="2"/>
      <c r="F208" s="2"/>
      <c r="G208" s="2"/>
      <c r="H208" s="2"/>
      <c r="I208" s="37"/>
      <c r="J208" s="37"/>
      <c r="K208" s="37"/>
      <c r="L208" s="37"/>
      <c r="M208" s="2"/>
      <c r="N208" s="2"/>
      <c r="O208" s="2"/>
      <c r="P208" s="5"/>
      <c r="Q208" s="2"/>
      <c r="R208" s="2"/>
      <c r="S208" s="5"/>
      <c r="T208" s="3"/>
      <c r="U208" s="24"/>
      <c r="V208" s="2"/>
      <c r="W208" s="2"/>
      <c r="X208" s="2"/>
      <c r="Y208" s="2"/>
      <c r="Z208" s="2"/>
      <c r="AA208" s="2"/>
    </row>
    <row r="209" spans="1:27" x14ac:dyDescent="0.25">
      <c r="A209" s="2"/>
      <c r="B209" s="2"/>
      <c r="C209" s="2"/>
      <c r="D209" s="2"/>
      <c r="E209" s="2"/>
      <c r="F209" s="2"/>
      <c r="G209" s="2"/>
      <c r="H209" s="2"/>
      <c r="I209" s="37"/>
      <c r="J209" s="37"/>
      <c r="K209" s="37"/>
      <c r="L209" s="37"/>
      <c r="M209" s="2"/>
      <c r="N209" s="2"/>
      <c r="O209" s="2"/>
      <c r="P209" s="5"/>
      <c r="Q209" s="2"/>
      <c r="R209" s="2"/>
      <c r="S209" s="5"/>
      <c r="T209" s="3"/>
      <c r="U209" s="24"/>
      <c r="V209" s="2"/>
      <c r="W209" s="2"/>
      <c r="X209" s="2"/>
      <c r="Y209" s="2"/>
      <c r="Z209" s="2"/>
      <c r="AA209" s="2"/>
    </row>
    <row r="210" spans="1:27" x14ac:dyDescent="0.25">
      <c r="A210" s="2"/>
      <c r="B210" s="2"/>
      <c r="C210" s="2"/>
      <c r="D210" s="2"/>
      <c r="E210" s="2"/>
      <c r="F210" s="2"/>
      <c r="G210" s="2"/>
      <c r="H210" s="2"/>
      <c r="I210" s="37"/>
      <c r="J210" s="37"/>
      <c r="K210" s="37"/>
      <c r="L210" s="37"/>
      <c r="M210" s="2"/>
      <c r="N210" s="2"/>
      <c r="O210" s="2"/>
      <c r="P210" s="5"/>
      <c r="Q210" s="2"/>
      <c r="R210" s="2"/>
      <c r="S210" s="5"/>
      <c r="T210" s="3"/>
      <c r="U210" s="24"/>
      <c r="V210" s="2"/>
      <c r="W210" s="2"/>
      <c r="X210" s="2"/>
      <c r="Y210" s="2"/>
      <c r="Z210" s="2"/>
      <c r="AA210" s="2"/>
    </row>
    <row r="211" spans="1:27" x14ac:dyDescent="0.25">
      <c r="A211" s="2"/>
      <c r="B211" s="2"/>
      <c r="C211" s="2"/>
      <c r="D211" s="2"/>
      <c r="E211" s="2"/>
      <c r="F211" s="2"/>
      <c r="G211" s="2"/>
      <c r="H211" s="2"/>
      <c r="I211" s="37"/>
      <c r="J211" s="37"/>
      <c r="K211" s="37"/>
      <c r="L211" s="37"/>
      <c r="M211" s="2"/>
      <c r="N211" s="2"/>
      <c r="O211" s="2"/>
      <c r="P211" s="5"/>
      <c r="Q211" s="2"/>
      <c r="R211" s="2"/>
      <c r="S211" s="5"/>
      <c r="T211" s="3"/>
      <c r="U211" s="24"/>
      <c r="V211" s="2"/>
      <c r="W211" s="2"/>
      <c r="X211" s="2"/>
      <c r="Y211" s="2"/>
      <c r="Z211" s="2"/>
      <c r="AA211" s="2"/>
    </row>
    <row r="212" spans="1:27" x14ac:dyDescent="0.25">
      <c r="A212" s="2"/>
      <c r="B212" s="2"/>
      <c r="C212" s="2"/>
      <c r="D212" s="2"/>
      <c r="E212" s="2"/>
      <c r="F212" s="2"/>
      <c r="G212" s="2"/>
      <c r="H212" s="2"/>
      <c r="I212" s="37"/>
      <c r="J212" s="37"/>
      <c r="K212" s="37"/>
      <c r="L212" s="37"/>
      <c r="M212" s="2"/>
      <c r="N212" s="2"/>
      <c r="O212" s="2"/>
      <c r="P212" s="5"/>
      <c r="Q212" s="2"/>
      <c r="R212" s="2"/>
      <c r="S212" s="5"/>
      <c r="T212" s="3"/>
      <c r="U212" s="24"/>
      <c r="V212" s="2"/>
      <c r="W212" s="2"/>
      <c r="X212" s="2"/>
      <c r="Y212" s="2"/>
      <c r="Z212" s="2"/>
      <c r="AA212" s="2"/>
    </row>
    <row r="213" spans="1:27" x14ac:dyDescent="0.25">
      <c r="A213" s="2"/>
      <c r="B213" s="2"/>
      <c r="C213" s="2"/>
      <c r="D213" s="2"/>
      <c r="E213" s="2"/>
      <c r="F213" s="2"/>
      <c r="G213" s="2"/>
      <c r="H213" s="2"/>
      <c r="I213" s="37"/>
      <c r="J213" s="37"/>
      <c r="K213" s="37"/>
      <c r="L213" s="37"/>
      <c r="M213" s="2"/>
      <c r="N213" s="2"/>
      <c r="O213" s="2"/>
      <c r="P213" s="5"/>
      <c r="Q213" s="2"/>
      <c r="R213" s="2"/>
      <c r="S213" s="5"/>
      <c r="T213" s="3"/>
      <c r="U213" s="24"/>
      <c r="V213" s="2"/>
      <c r="W213" s="2"/>
      <c r="X213" s="2"/>
      <c r="Y213" s="2"/>
      <c r="Z213" s="2"/>
      <c r="AA213" s="2"/>
    </row>
    <row r="214" spans="1:27" x14ac:dyDescent="0.25">
      <c r="A214" s="2"/>
      <c r="B214" s="2"/>
      <c r="C214" s="2"/>
      <c r="D214" s="2"/>
      <c r="E214" s="2"/>
      <c r="F214" s="2"/>
      <c r="G214" s="2"/>
      <c r="H214" s="2"/>
      <c r="I214" s="37"/>
      <c r="J214" s="37"/>
      <c r="K214" s="37"/>
      <c r="L214" s="37"/>
      <c r="M214" s="2"/>
      <c r="N214" s="2"/>
      <c r="O214" s="2"/>
      <c r="P214" s="5"/>
      <c r="Q214" s="2"/>
      <c r="R214" s="2"/>
      <c r="S214" s="5"/>
      <c r="T214" s="3"/>
      <c r="U214" s="24"/>
      <c r="V214" s="2"/>
      <c r="W214" s="2"/>
      <c r="X214" s="2"/>
      <c r="Y214" s="2"/>
      <c r="Z214" s="2"/>
      <c r="AA214" s="2"/>
    </row>
    <row r="215" spans="1:27" x14ac:dyDescent="0.25">
      <c r="A215" s="2"/>
      <c r="B215" s="2"/>
      <c r="C215" s="2"/>
      <c r="D215" s="2"/>
      <c r="E215" s="2"/>
      <c r="F215" s="2"/>
      <c r="G215" s="2"/>
      <c r="H215" s="2"/>
      <c r="I215" s="37"/>
      <c r="J215" s="37"/>
      <c r="K215" s="37"/>
      <c r="L215" s="37"/>
      <c r="M215" s="2"/>
      <c r="N215" s="2"/>
      <c r="O215" s="2"/>
      <c r="P215" s="5"/>
      <c r="Q215" s="2"/>
      <c r="R215" s="2"/>
      <c r="S215" s="5"/>
      <c r="T215" s="3"/>
      <c r="U215" s="24"/>
      <c r="V215" s="2"/>
      <c r="W215" s="2"/>
      <c r="X215" s="2"/>
      <c r="Y215" s="2"/>
      <c r="Z215" s="2"/>
      <c r="AA215" s="2"/>
    </row>
    <row r="216" spans="1:27" x14ac:dyDescent="0.25">
      <c r="A216" s="2"/>
      <c r="B216" s="2"/>
      <c r="C216" s="2"/>
      <c r="D216" s="2"/>
      <c r="E216" s="2"/>
      <c r="F216" s="2"/>
      <c r="G216" s="2"/>
      <c r="H216" s="2"/>
      <c r="I216" s="37"/>
      <c r="J216" s="37"/>
      <c r="K216" s="37"/>
      <c r="L216" s="37"/>
      <c r="M216" s="2"/>
      <c r="N216" s="2"/>
      <c r="O216" s="2"/>
      <c r="P216" s="5"/>
      <c r="Q216" s="2"/>
      <c r="R216" s="2"/>
      <c r="S216" s="5"/>
      <c r="T216" s="3"/>
      <c r="U216" s="24"/>
      <c r="V216" s="2"/>
      <c r="W216" s="2"/>
      <c r="X216" s="2"/>
      <c r="Y216" s="2"/>
      <c r="Z216" s="2"/>
      <c r="AA216" s="2"/>
    </row>
    <row r="217" spans="1:27" x14ac:dyDescent="0.25">
      <c r="A217" s="2"/>
      <c r="B217" s="2"/>
      <c r="C217" s="2"/>
      <c r="D217" s="2"/>
      <c r="E217" s="2"/>
      <c r="F217" s="2"/>
      <c r="G217" s="2"/>
      <c r="H217" s="2"/>
      <c r="I217" s="37"/>
      <c r="J217" s="37"/>
      <c r="K217" s="37"/>
      <c r="L217" s="37"/>
      <c r="M217" s="2"/>
      <c r="N217" s="2"/>
      <c r="O217" s="2"/>
      <c r="P217" s="5"/>
      <c r="Q217" s="2"/>
      <c r="R217" s="2"/>
      <c r="S217" s="5"/>
      <c r="T217" s="3"/>
      <c r="U217" s="24"/>
      <c r="V217" s="2"/>
      <c r="W217" s="2"/>
      <c r="X217" s="2"/>
      <c r="Y217" s="2"/>
      <c r="Z217" s="2"/>
      <c r="AA217" s="2"/>
    </row>
    <row r="218" spans="1:27" x14ac:dyDescent="0.25">
      <c r="A218" s="2"/>
      <c r="B218" s="2"/>
      <c r="C218" s="2"/>
      <c r="D218" s="2"/>
      <c r="E218" s="2"/>
      <c r="F218" s="2"/>
      <c r="G218" s="2"/>
      <c r="H218" s="2"/>
      <c r="I218" s="37"/>
      <c r="J218" s="37"/>
      <c r="K218" s="37"/>
      <c r="L218" s="37"/>
      <c r="M218" s="2"/>
      <c r="N218" s="2"/>
      <c r="O218" s="2"/>
      <c r="P218" s="5"/>
      <c r="Q218" s="2"/>
      <c r="R218" s="2"/>
      <c r="S218" s="5"/>
      <c r="T218" s="3"/>
      <c r="U218" s="24"/>
      <c r="V218" s="2"/>
      <c r="W218" s="2"/>
      <c r="X218" s="2"/>
      <c r="Y218" s="2"/>
      <c r="Z218" s="2"/>
      <c r="AA218" s="2"/>
    </row>
    <row r="219" spans="1:27" x14ac:dyDescent="0.25">
      <c r="A219" s="2"/>
      <c r="B219" s="2"/>
      <c r="C219" s="2"/>
      <c r="D219" s="2"/>
      <c r="E219" s="2"/>
      <c r="F219" s="2"/>
      <c r="G219" s="2"/>
      <c r="H219" s="2"/>
      <c r="I219" s="37"/>
      <c r="J219" s="37"/>
      <c r="K219" s="37"/>
      <c r="L219" s="37"/>
      <c r="M219" s="2"/>
      <c r="N219" s="2"/>
      <c r="O219" s="2"/>
      <c r="P219" s="5"/>
      <c r="Q219" s="2"/>
      <c r="R219" s="2"/>
      <c r="S219" s="5"/>
      <c r="T219" s="3"/>
      <c r="U219" s="24"/>
      <c r="V219" s="2"/>
      <c r="W219" s="2"/>
      <c r="X219" s="2"/>
      <c r="Y219" s="2"/>
      <c r="Z219" s="2"/>
      <c r="AA219" s="2"/>
    </row>
    <row r="220" spans="1:27" x14ac:dyDescent="0.25">
      <c r="A220" s="2"/>
      <c r="B220" s="2"/>
      <c r="C220" s="2"/>
      <c r="D220" s="2"/>
      <c r="E220" s="2"/>
      <c r="F220" s="2"/>
      <c r="G220" s="2"/>
      <c r="H220" s="2"/>
      <c r="I220" s="37"/>
      <c r="J220" s="37"/>
      <c r="K220" s="37"/>
      <c r="L220" s="37"/>
      <c r="M220" s="2"/>
      <c r="N220" s="2"/>
      <c r="O220" s="2"/>
      <c r="P220" s="5"/>
      <c r="Q220" s="2"/>
      <c r="R220" s="2"/>
      <c r="S220" s="5"/>
      <c r="T220" s="3"/>
      <c r="U220" s="24"/>
      <c r="V220" s="2"/>
      <c r="W220" s="2"/>
      <c r="X220" s="2"/>
      <c r="Y220" s="2"/>
      <c r="Z220" s="2"/>
      <c r="AA220" s="2"/>
    </row>
    <row r="221" spans="1:27" x14ac:dyDescent="0.25">
      <c r="A221" s="2"/>
      <c r="B221" s="2"/>
      <c r="C221" s="2"/>
      <c r="D221" s="2"/>
      <c r="E221" s="2"/>
      <c r="F221" s="2"/>
      <c r="G221" s="2"/>
      <c r="H221" s="2"/>
      <c r="I221" s="37"/>
      <c r="J221" s="37"/>
      <c r="K221" s="37"/>
      <c r="L221" s="37"/>
      <c r="M221" s="2"/>
      <c r="N221" s="2"/>
      <c r="O221" s="2"/>
      <c r="P221" s="5"/>
      <c r="Q221" s="2"/>
      <c r="R221" s="2"/>
      <c r="S221" s="5"/>
      <c r="T221" s="3"/>
      <c r="U221" s="24"/>
      <c r="V221" s="2"/>
      <c r="W221" s="2"/>
      <c r="X221" s="2"/>
      <c r="Y221" s="2"/>
      <c r="Z221" s="2"/>
      <c r="AA221" s="2"/>
    </row>
    <row r="222" spans="1:27" x14ac:dyDescent="0.25">
      <c r="A222" s="2"/>
      <c r="B222" s="2"/>
      <c r="C222" s="2"/>
      <c r="D222" s="2"/>
      <c r="E222" s="2"/>
      <c r="F222" s="2"/>
      <c r="G222" s="2"/>
      <c r="H222" s="2"/>
      <c r="I222" s="37"/>
      <c r="J222" s="37"/>
      <c r="K222" s="37"/>
      <c r="L222" s="37"/>
      <c r="M222" s="2"/>
      <c r="N222" s="2"/>
      <c r="O222" s="2"/>
      <c r="P222" s="5"/>
      <c r="Q222" s="2"/>
      <c r="R222" s="2"/>
      <c r="S222" s="5"/>
      <c r="T222" s="3"/>
      <c r="U222" s="24"/>
      <c r="V222" s="2"/>
      <c r="W222" s="2"/>
      <c r="X222" s="2"/>
      <c r="Y222" s="2"/>
      <c r="Z222" s="2"/>
      <c r="AA222" s="2"/>
    </row>
    <row r="223" spans="1:27" x14ac:dyDescent="0.25">
      <c r="A223" s="2"/>
      <c r="B223" s="2"/>
      <c r="C223" s="2"/>
      <c r="D223" s="2"/>
      <c r="E223" s="2"/>
      <c r="F223" s="2"/>
      <c r="G223" s="2"/>
      <c r="H223" s="2"/>
      <c r="I223" s="37"/>
      <c r="J223" s="37"/>
      <c r="K223" s="37"/>
      <c r="L223" s="37"/>
      <c r="M223" s="2"/>
      <c r="N223" s="2"/>
      <c r="O223" s="2"/>
      <c r="P223" s="5"/>
      <c r="Q223" s="2"/>
      <c r="R223" s="2"/>
      <c r="S223" s="5"/>
      <c r="T223" s="3"/>
      <c r="U223" s="24"/>
      <c r="V223" s="2"/>
      <c r="W223" s="2"/>
      <c r="X223" s="2"/>
      <c r="Y223" s="2"/>
      <c r="Z223" s="2"/>
      <c r="AA223" s="2"/>
    </row>
    <row r="224" spans="1:27" x14ac:dyDescent="0.25">
      <c r="A224" s="2"/>
      <c r="B224" s="2"/>
      <c r="C224" s="2"/>
      <c r="D224" s="2"/>
      <c r="E224" s="2"/>
      <c r="F224" s="2"/>
      <c r="G224" s="2"/>
      <c r="H224" s="2"/>
      <c r="I224" s="37"/>
      <c r="J224" s="37"/>
      <c r="K224" s="37"/>
      <c r="L224" s="37"/>
      <c r="M224" s="2"/>
      <c r="N224" s="2"/>
      <c r="O224" s="2"/>
      <c r="P224" s="5"/>
      <c r="Q224" s="2"/>
      <c r="R224" s="2"/>
      <c r="S224" s="5"/>
      <c r="T224" s="3"/>
      <c r="U224" s="24"/>
      <c r="V224" s="2"/>
      <c r="W224" s="2"/>
      <c r="X224" s="2"/>
      <c r="Y224" s="2"/>
      <c r="Z224" s="2"/>
      <c r="AA224" s="2"/>
    </row>
    <row r="225" spans="1:27" x14ac:dyDescent="0.25">
      <c r="A225" s="2"/>
      <c r="B225" s="2"/>
      <c r="C225" s="2"/>
      <c r="D225" s="2"/>
      <c r="E225" s="2"/>
      <c r="F225" s="2"/>
      <c r="G225" s="2"/>
      <c r="H225" s="2"/>
      <c r="I225" s="37"/>
      <c r="J225" s="37"/>
      <c r="K225" s="37"/>
      <c r="L225" s="37"/>
      <c r="M225" s="2"/>
      <c r="N225" s="2"/>
      <c r="O225" s="2"/>
      <c r="P225" s="5"/>
      <c r="Q225" s="2"/>
      <c r="R225" s="2"/>
      <c r="S225" s="5"/>
      <c r="T225" s="3"/>
      <c r="U225" s="24"/>
      <c r="V225" s="2"/>
      <c r="W225" s="2"/>
      <c r="X225" s="2"/>
      <c r="Y225" s="2"/>
      <c r="Z225" s="2"/>
      <c r="AA225" s="2"/>
    </row>
    <row r="226" spans="1:27" x14ac:dyDescent="0.25">
      <c r="A226" s="2"/>
      <c r="B226" s="2"/>
      <c r="C226" s="2"/>
      <c r="D226" s="2"/>
      <c r="E226" s="2"/>
      <c r="F226" s="2"/>
      <c r="G226" s="2"/>
      <c r="H226" s="2"/>
      <c r="I226" s="37"/>
      <c r="J226" s="37"/>
      <c r="K226" s="37"/>
      <c r="L226" s="37"/>
      <c r="M226" s="2"/>
      <c r="N226" s="2"/>
      <c r="O226" s="2"/>
      <c r="P226" s="5"/>
      <c r="Q226" s="2"/>
      <c r="R226" s="2"/>
      <c r="S226" s="5"/>
      <c r="T226" s="3"/>
      <c r="U226" s="24"/>
      <c r="V226" s="2"/>
      <c r="W226" s="2"/>
      <c r="X226" s="2"/>
      <c r="Y226" s="2"/>
      <c r="Z226" s="2"/>
      <c r="AA226" s="2"/>
    </row>
    <row r="227" spans="1:27" x14ac:dyDescent="0.25">
      <c r="A227" s="2"/>
      <c r="B227" s="2"/>
      <c r="C227" s="2"/>
      <c r="D227" s="2"/>
      <c r="E227" s="2"/>
      <c r="F227" s="2"/>
      <c r="G227" s="2"/>
      <c r="H227" s="2"/>
      <c r="I227" s="37"/>
      <c r="J227" s="37"/>
      <c r="K227" s="37"/>
      <c r="L227" s="37"/>
      <c r="M227" s="2"/>
      <c r="N227" s="2"/>
      <c r="O227" s="2"/>
      <c r="P227" s="5"/>
      <c r="Q227" s="2"/>
      <c r="R227" s="2"/>
      <c r="S227" s="5"/>
      <c r="T227" s="3"/>
      <c r="U227" s="24"/>
      <c r="V227" s="2"/>
      <c r="W227" s="2"/>
      <c r="X227" s="2"/>
      <c r="Y227" s="2"/>
      <c r="Z227" s="2"/>
      <c r="AA227" s="2"/>
    </row>
    <row r="228" spans="1:27" x14ac:dyDescent="0.25">
      <c r="A228" s="2"/>
      <c r="B228" s="2"/>
      <c r="C228" s="2"/>
      <c r="D228" s="2"/>
      <c r="E228" s="2"/>
      <c r="F228" s="2"/>
      <c r="G228" s="2"/>
      <c r="H228" s="2"/>
      <c r="I228" s="37"/>
      <c r="J228" s="37"/>
      <c r="K228" s="37"/>
      <c r="L228" s="37"/>
      <c r="M228" s="2"/>
      <c r="N228" s="2"/>
      <c r="O228" s="2"/>
      <c r="P228" s="5"/>
      <c r="Q228" s="2"/>
      <c r="R228" s="2"/>
      <c r="S228" s="5"/>
      <c r="T228" s="3"/>
      <c r="U228" s="24"/>
      <c r="V228" s="2"/>
      <c r="W228" s="2"/>
      <c r="X228" s="2"/>
      <c r="Y228" s="2"/>
      <c r="Z228" s="2"/>
      <c r="AA228" s="2"/>
    </row>
    <row r="229" spans="1:27" x14ac:dyDescent="0.25">
      <c r="A229" s="2"/>
      <c r="B229" s="2"/>
      <c r="C229" s="2"/>
      <c r="D229" s="2"/>
      <c r="E229" s="2"/>
      <c r="F229" s="2"/>
      <c r="G229" s="2"/>
      <c r="H229" s="2"/>
      <c r="I229" s="37"/>
      <c r="J229" s="37"/>
      <c r="K229" s="37"/>
      <c r="L229" s="37"/>
      <c r="M229" s="2"/>
      <c r="N229" s="2"/>
      <c r="O229" s="2"/>
      <c r="P229" s="5"/>
      <c r="Q229" s="2"/>
      <c r="R229" s="2"/>
      <c r="S229" s="5"/>
      <c r="T229" s="3"/>
      <c r="U229" s="24"/>
      <c r="V229" s="2"/>
      <c r="W229" s="2"/>
      <c r="X229" s="2"/>
      <c r="Y229" s="2"/>
      <c r="Z229" s="2"/>
      <c r="AA229" s="2"/>
    </row>
    <row r="230" spans="1:27" x14ac:dyDescent="0.25">
      <c r="A230" s="2"/>
      <c r="B230" s="2"/>
      <c r="C230" s="2"/>
      <c r="D230" s="2"/>
      <c r="E230" s="2"/>
      <c r="F230" s="2"/>
      <c r="G230" s="2"/>
      <c r="H230" s="2"/>
      <c r="I230" s="37"/>
      <c r="J230" s="37"/>
      <c r="K230" s="37"/>
      <c r="L230" s="37"/>
      <c r="M230" s="2"/>
      <c r="N230" s="2"/>
      <c r="O230" s="2"/>
      <c r="P230" s="5"/>
      <c r="Q230" s="2"/>
      <c r="R230" s="2"/>
      <c r="S230" s="5"/>
      <c r="T230" s="3"/>
      <c r="U230" s="24"/>
      <c r="V230" s="2"/>
      <c r="W230" s="2"/>
      <c r="X230" s="2"/>
      <c r="Y230" s="2"/>
      <c r="Z230" s="2"/>
      <c r="AA230" s="2"/>
    </row>
    <row r="231" spans="1:27" x14ac:dyDescent="0.25">
      <c r="A231" s="2"/>
      <c r="B231" s="2"/>
      <c r="C231" s="2"/>
      <c r="D231" s="2"/>
      <c r="E231" s="2"/>
      <c r="F231" s="2"/>
      <c r="G231" s="2"/>
      <c r="H231" s="2"/>
      <c r="I231" s="37"/>
      <c r="J231" s="37"/>
      <c r="K231" s="37"/>
      <c r="L231" s="37"/>
      <c r="M231" s="2"/>
      <c r="N231" s="2"/>
      <c r="O231" s="2"/>
      <c r="P231" s="5"/>
      <c r="Q231" s="2"/>
      <c r="R231" s="2"/>
      <c r="S231" s="5"/>
      <c r="T231" s="3"/>
      <c r="U231" s="24"/>
      <c r="V231" s="2"/>
      <c r="W231" s="2"/>
      <c r="X231" s="2"/>
      <c r="Y231" s="2"/>
      <c r="Z231" s="2"/>
      <c r="AA231" s="2"/>
    </row>
    <row r="232" spans="1:27" x14ac:dyDescent="0.25">
      <c r="A232" s="2"/>
      <c r="B232" s="2"/>
      <c r="C232" s="2"/>
      <c r="D232" s="2"/>
      <c r="E232" s="2"/>
      <c r="F232" s="2"/>
      <c r="G232" s="2"/>
      <c r="H232" s="2"/>
      <c r="I232" s="37"/>
      <c r="J232" s="37"/>
      <c r="K232" s="37"/>
      <c r="L232" s="37"/>
      <c r="M232" s="2"/>
      <c r="N232" s="2"/>
      <c r="O232" s="2"/>
      <c r="P232" s="5"/>
      <c r="Q232" s="2"/>
      <c r="R232" s="2"/>
      <c r="S232" s="5"/>
      <c r="T232" s="3"/>
      <c r="U232" s="24"/>
      <c r="V232" s="2"/>
      <c r="W232" s="2"/>
      <c r="X232" s="2"/>
      <c r="Y232" s="2"/>
      <c r="Z232" s="2"/>
      <c r="AA232" s="2"/>
    </row>
    <row r="233" spans="1:27" x14ac:dyDescent="0.25">
      <c r="A233" s="2"/>
      <c r="B233" s="2"/>
      <c r="C233" s="2"/>
      <c r="D233" s="2"/>
      <c r="E233" s="2"/>
      <c r="F233" s="2"/>
      <c r="G233" s="2"/>
      <c r="H233" s="2"/>
      <c r="I233" s="37"/>
      <c r="J233" s="37"/>
      <c r="K233" s="37"/>
      <c r="L233" s="37"/>
      <c r="M233" s="2"/>
      <c r="N233" s="2"/>
      <c r="O233" s="2"/>
      <c r="P233" s="5"/>
      <c r="Q233" s="2"/>
      <c r="R233" s="2"/>
      <c r="S233" s="5"/>
      <c r="T233" s="3"/>
      <c r="U233" s="24"/>
      <c r="V233" s="2"/>
      <c r="W233" s="2"/>
      <c r="X233" s="2"/>
      <c r="Y233" s="2"/>
      <c r="Z233" s="2"/>
      <c r="AA233" s="2"/>
    </row>
    <row r="234" spans="1:27" x14ac:dyDescent="0.25">
      <c r="A234" s="2"/>
      <c r="B234" s="2"/>
      <c r="C234" s="2"/>
      <c r="D234" s="2"/>
      <c r="E234" s="2"/>
      <c r="F234" s="2"/>
      <c r="G234" s="2"/>
      <c r="H234" s="2"/>
      <c r="I234" s="37"/>
      <c r="J234" s="37"/>
      <c r="K234" s="37"/>
      <c r="L234" s="37"/>
      <c r="M234" s="2"/>
      <c r="N234" s="2"/>
      <c r="O234" s="2"/>
      <c r="P234" s="5"/>
      <c r="Q234" s="2"/>
      <c r="R234" s="2"/>
      <c r="S234" s="5"/>
      <c r="T234" s="3"/>
      <c r="U234" s="24"/>
      <c r="V234" s="2"/>
      <c r="W234" s="2"/>
      <c r="X234" s="2"/>
      <c r="Y234" s="2"/>
      <c r="Z234" s="2"/>
      <c r="AA234" s="2"/>
    </row>
    <row r="235" spans="1:27" x14ac:dyDescent="0.25">
      <c r="A235" s="2"/>
      <c r="B235" s="2"/>
      <c r="C235" s="2"/>
      <c r="D235" s="2"/>
      <c r="E235" s="2"/>
      <c r="F235" s="2"/>
      <c r="G235" s="2"/>
      <c r="H235" s="2"/>
      <c r="I235" s="37"/>
      <c r="J235" s="37"/>
      <c r="K235" s="37"/>
      <c r="L235" s="37"/>
      <c r="M235" s="2"/>
      <c r="N235" s="2"/>
      <c r="O235" s="2"/>
      <c r="P235" s="5"/>
      <c r="Q235" s="2"/>
      <c r="R235" s="2"/>
      <c r="S235" s="5"/>
      <c r="T235" s="3"/>
      <c r="U235" s="24"/>
      <c r="V235" s="2"/>
      <c r="W235" s="2"/>
      <c r="X235" s="2"/>
      <c r="Y235" s="2"/>
      <c r="Z235" s="2"/>
      <c r="AA235" s="2"/>
    </row>
    <row r="236" spans="1:27" x14ac:dyDescent="0.25">
      <c r="A236" s="2"/>
      <c r="B236" s="2"/>
      <c r="C236" s="2"/>
      <c r="D236" s="2"/>
      <c r="E236" s="2"/>
      <c r="F236" s="2"/>
      <c r="G236" s="2"/>
      <c r="H236" s="2"/>
      <c r="I236" s="37"/>
      <c r="J236" s="37"/>
      <c r="K236" s="37"/>
      <c r="L236" s="37"/>
      <c r="M236" s="2"/>
      <c r="N236" s="2"/>
      <c r="O236" s="2"/>
      <c r="P236" s="5"/>
      <c r="Q236" s="2"/>
      <c r="R236" s="2"/>
      <c r="S236" s="5"/>
      <c r="T236" s="3"/>
      <c r="U236" s="24"/>
      <c r="V236" s="2"/>
      <c r="W236" s="2"/>
      <c r="X236" s="2"/>
      <c r="Y236" s="2"/>
      <c r="Z236" s="2"/>
      <c r="AA236" s="2"/>
    </row>
    <row r="237" spans="1:27" x14ac:dyDescent="0.25">
      <c r="A237" s="2"/>
      <c r="B237" s="2"/>
      <c r="C237" s="2"/>
      <c r="D237" s="2"/>
      <c r="E237" s="2"/>
      <c r="F237" s="2"/>
      <c r="G237" s="2"/>
      <c r="H237" s="2"/>
      <c r="I237" s="37"/>
      <c r="J237" s="37"/>
      <c r="K237" s="37"/>
      <c r="L237" s="37"/>
      <c r="M237" s="2"/>
      <c r="N237" s="2"/>
      <c r="O237" s="2"/>
      <c r="P237" s="5"/>
      <c r="Q237" s="2"/>
      <c r="R237" s="2"/>
      <c r="S237" s="5"/>
      <c r="T237" s="3"/>
      <c r="U237" s="24"/>
      <c r="V237" s="2"/>
      <c r="W237" s="2"/>
      <c r="X237" s="2"/>
      <c r="Y237" s="2"/>
      <c r="Z237" s="2"/>
      <c r="AA237" s="2"/>
    </row>
    <row r="238" spans="1:27" x14ac:dyDescent="0.25">
      <c r="A238" s="2"/>
      <c r="B238" s="2"/>
      <c r="C238" s="2"/>
      <c r="D238" s="2"/>
      <c r="E238" s="2"/>
      <c r="F238" s="2"/>
      <c r="G238" s="2"/>
      <c r="H238" s="2"/>
      <c r="I238" s="37"/>
      <c r="J238" s="37"/>
      <c r="K238" s="37"/>
      <c r="L238" s="37"/>
      <c r="M238" s="2"/>
      <c r="N238" s="2"/>
      <c r="O238" s="2"/>
      <c r="P238" s="5"/>
      <c r="Q238" s="2"/>
      <c r="R238" s="2"/>
      <c r="S238" s="5"/>
      <c r="T238" s="3"/>
      <c r="U238" s="24"/>
      <c r="V238" s="2"/>
      <c r="W238" s="2"/>
      <c r="X238" s="2"/>
      <c r="Y238" s="2"/>
      <c r="Z238" s="2"/>
      <c r="AA238" s="2"/>
    </row>
    <row r="239" spans="1:27" x14ac:dyDescent="0.25">
      <c r="A239" s="2"/>
      <c r="B239" s="2"/>
      <c r="C239" s="2"/>
      <c r="D239" s="2"/>
      <c r="E239" s="2"/>
      <c r="F239" s="2"/>
      <c r="G239" s="2"/>
      <c r="H239" s="2"/>
      <c r="I239" s="37"/>
      <c r="J239" s="37"/>
      <c r="K239" s="37"/>
      <c r="L239" s="37"/>
      <c r="M239" s="2"/>
      <c r="N239" s="2"/>
      <c r="O239" s="2"/>
      <c r="P239" s="5"/>
      <c r="Q239" s="2"/>
      <c r="R239" s="2"/>
      <c r="S239" s="5"/>
      <c r="T239" s="3"/>
      <c r="U239" s="24"/>
      <c r="V239" s="2"/>
      <c r="W239" s="2"/>
      <c r="X239" s="2"/>
      <c r="Y239" s="2"/>
      <c r="Z239" s="2"/>
      <c r="AA239" s="2"/>
    </row>
    <row r="240" spans="1:27" x14ac:dyDescent="0.25">
      <c r="A240" s="2"/>
      <c r="B240" s="2"/>
      <c r="C240" s="2"/>
      <c r="D240" s="2"/>
      <c r="E240" s="2"/>
      <c r="F240" s="2"/>
      <c r="G240" s="2"/>
      <c r="H240" s="2"/>
      <c r="I240" s="37"/>
      <c r="J240" s="37"/>
      <c r="K240" s="37"/>
      <c r="L240" s="37"/>
      <c r="M240" s="2"/>
      <c r="N240" s="2"/>
      <c r="O240" s="2"/>
      <c r="P240" s="5"/>
      <c r="Q240" s="2"/>
      <c r="R240" s="2"/>
      <c r="S240" s="5"/>
      <c r="T240" s="3"/>
      <c r="U240" s="24"/>
      <c r="V240" s="2"/>
      <c r="W240" s="2"/>
      <c r="X240" s="2"/>
      <c r="Y240" s="2"/>
      <c r="Z240" s="2"/>
      <c r="AA240" s="2"/>
    </row>
    <row r="241" spans="1:27" x14ac:dyDescent="0.25">
      <c r="A241" s="2"/>
      <c r="B241" s="2"/>
      <c r="C241" s="2"/>
      <c r="D241" s="2"/>
      <c r="E241" s="2"/>
      <c r="F241" s="2"/>
      <c r="G241" s="2"/>
      <c r="H241" s="2"/>
      <c r="I241" s="37"/>
      <c r="J241" s="37"/>
      <c r="K241" s="37"/>
      <c r="L241" s="37"/>
      <c r="M241" s="2"/>
      <c r="N241" s="2"/>
      <c r="O241" s="2"/>
      <c r="P241" s="5"/>
      <c r="Q241" s="2"/>
      <c r="R241" s="2"/>
      <c r="S241" s="5"/>
      <c r="T241" s="3"/>
      <c r="U241" s="24"/>
      <c r="V241" s="2"/>
      <c r="W241" s="2"/>
      <c r="X241" s="2"/>
      <c r="Y241" s="2"/>
      <c r="Z241" s="2"/>
      <c r="AA241" s="2"/>
    </row>
    <row r="242" spans="1:27" x14ac:dyDescent="0.25">
      <c r="A242" s="2"/>
      <c r="B242" s="2"/>
      <c r="C242" s="2"/>
      <c r="D242" s="2"/>
      <c r="E242" s="2"/>
      <c r="F242" s="2"/>
      <c r="G242" s="2"/>
      <c r="H242" s="2"/>
      <c r="I242" s="37"/>
      <c r="J242" s="37"/>
      <c r="K242" s="37"/>
      <c r="L242" s="37"/>
      <c r="M242" s="2"/>
      <c r="N242" s="2"/>
      <c r="O242" s="2"/>
      <c r="P242" s="5"/>
      <c r="Q242" s="2"/>
      <c r="R242" s="2"/>
      <c r="S242" s="5"/>
      <c r="T242" s="3"/>
      <c r="U242" s="24"/>
      <c r="V242" s="2"/>
      <c r="W242" s="2"/>
      <c r="X242" s="2"/>
      <c r="Y242" s="2"/>
      <c r="Z242" s="2"/>
      <c r="AA242" s="2"/>
    </row>
    <row r="243" spans="1:27" x14ac:dyDescent="0.25">
      <c r="A243" s="2"/>
      <c r="B243" s="2"/>
      <c r="C243" s="2"/>
      <c r="D243" s="2"/>
      <c r="E243" s="2"/>
      <c r="F243" s="2"/>
      <c r="G243" s="2"/>
      <c r="H243" s="2"/>
      <c r="I243" s="37"/>
      <c r="J243" s="37"/>
      <c r="K243" s="37"/>
      <c r="L243" s="37"/>
      <c r="M243" s="2"/>
      <c r="N243" s="2"/>
      <c r="O243" s="2"/>
      <c r="P243" s="5"/>
      <c r="Q243" s="2"/>
      <c r="R243" s="2"/>
      <c r="S243" s="5"/>
      <c r="T243" s="3"/>
      <c r="U243" s="24"/>
      <c r="V243" s="2"/>
      <c r="W243" s="2"/>
      <c r="X243" s="2"/>
      <c r="Y243" s="2"/>
      <c r="Z243" s="2"/>
      <c r="AA243" s="2"/>
    </row>
    <row r="244" spans="1:27" x14ac:dyDescent="0.25">
      <c r="A244" s="2"/>
      <c r="B244" s="2"/>
      <c r="C244" s="2"/>
      <c r="D244" s="2"/>
      <c r="E244" s="2"/>
      <c r="F244" s="2"/>
      <c r="G244" s="2"/>
      <c r="H244" s="2"/>
      <c r="I244" s="37"/>
      <c r="J244" s="37"/>
      <c r="K244" s="37"/>
      <c r="L244" s="37"/>
      <c r="M244" s="2"/>
      <c r="N244" s="2"/>
      <c r="O244" s="2"/>
      <c r="P244" s="5"/>
      <c r="Q244" s="2"/>
      <c r="R244" s="2"/>
      <c r="S244" s="5"/>
      <c r="T244" s="3"/>
      <c r="U244" s="24"/>
      <c r="V244" s="2"/>
      <c r="W244" s="2"/>
      <c r="X244" s="2"/>
      <c r="Y244" s="2"/>
      <c r="Z244" s="2"/>
      <c r="AA244" s="2"/>
    </row>
    <row r="245" spans="1:27" x14ac:dyDescent="0.25">
      <c r="A245" s="2"/>
      <c r="B245" s="2"/>
      <c r="C245" s="2"/>
      <c r="D245" s="2"/>
      <c r="E245" s="2"/>
      <c r="F245" s="2"/>
      <c r="G245" s="2"/>
      <c r="H245" s="2"/>
      <c r="I245" s="37"/>
      <c r="J245" s="37"/>
      <c r="K245" s="37"/>
      <c r="L245" s="37"/>
      <c r="M245" s="2"/>
      <c r="N245" s="2"/>
      <c r="O245" s="2"/>
      <c r="P245" s="5"/>
      <c r="Q245" s="2"/>
      <c r="R245" s="2"/>
      <c r="S245" s="5"/>
      <c r="T245" s="3"/>
      <c r="U245" s="3"/>
    </row>
    <row r="246" spans="1:27" x14ac:dyDescent="0.25">
      <c r="A246" s="2"/>
      <c r="B246" s="2"/>
      <c r="C246" s="2"/>
      <c r="D246" s="2"/>
      <c r="E246" s="2"/>
      <c r="F246" s="2"/>
      <c r="G246" s="2"/>
      <c r="H246" s="2"/>
      <c r="I246" s="37"/>
      <c r="J246" s="37"/>
      <c r="K246" s="37"/>
      <c r="L246" s="37"/>
      <c r="M246" s="2"/>
      <c r="N246" s="2"/>
      <c r="O246" s="2"/>
      <c r="P246" s="5"/>
      <c r="Q246" s="2"/>
      <c r="R246" s="2"/>
      <c r="S246" s="5"/>
      <c r="T246" s="3"/>
      <c r="U246" s="3"/>
    </row>
    <row r="247" spans="1:27" x14ac:dyDescent="0.25">
      <c r="A247" s="2"/>
      <c r="B247" s="2"/>
      <c r="C247" s="2"/>
      <c r="D247" s="2"/>
      <c r="E247" s="2"/>
      <c r="F247" s="2"/>
      <c r="G247" s="2"/>
      <c r="H247" s="2"/>
      <c r="I247" s="37"/>
      <c r="J247" s="37"/>
      <c r="K247" s="37"/>
      <c r="L247" s="37"/>
      <c r="M247" s="2"/>
      <c r="N247" s="2"/>
      <c r="O247" s="2"/>
      <c r="P247" s="5"/>
      <c r="Q247" s="2"/>
      <c r="R247" s="2"/>
      <c r="S247" s="5"/>
      <c r="T247" s="3"/>
      <c r="U247" s="3"/>
    </row>
    <row r="248" spans="1:27" x14ac:dyDescent="0.25">
      <c r="A248" s="2"/>
      <c r="B248" s="2"/>
      <c r="C248" s="2"/>
      <c r="D248" s="2"/>
      <c r="E248" s="2"/>
      <c r="F248" s="2"/>
      <c r="G248" s="2"/>
      <c r="H248" s="2"/>
      <c r="I248" s="37"/>
      <c r="J248" s="37"/>
      <c r="K248" s="37"/>
      <c r="L248" s="37"/>
      <c r="M248" s="2"/>
      <c r="N248" s="2"/>
      <c r="O248" s="2"/>
      <c r="P248" s="5"/>
      <c r="Q248" s="2"/>
      <c r="R248" s="2"/>
      <c r="S248" s="5"/>
      <c r="T248" s="3"/>
      <c r="U248" s="3"/>
    </row>
    <row r="249" spans="1:27" x14ac:dyDescent="0.25">
      <c r="A249" s="2"/>
      <c r="B249" s="2"/>
      <c r="C249" s="2"/>
      <c r="D249" s="2"/>
      <c r="E249" s="2"/>
      <c r="F249" s="2"/>
      <c r="G249" s="2"/>
      <c r="H249" s="2"/>
      <c r="I249" s="37"/>
      <c r="J249" s="37"/>
      <c r="K249" s="37"/>
      <c r="L249" s="37"/>
      <c r="M249" s="2"/>
      <c r="N249" s="2"/>
      <c r="O249" s="2"/>
      <c r="P249" s="5"/>
      <c r="Q249" s="2"/>
      <c r="R249" s="2"/>
      <c r="S249" s="5"/>
      <c r="T249" s="3"/>
      <c r="U249" s="3"/>
    </row>
    <row r="250" spans="1:27" x14ac:dyDescent="0.25">
      <c r="A250" s="2"/>
      <c r="B250" s="2"/>
      <c r="C250" s="2"/>
      <c r="D250" s="2"/>
      <c r="E250" s="2"/>
      <c r="F250" s="2"/>
      <c r="G250" s="2"/>
      <c r="H250" s="2"/>
      <c r="I250" s="37"/>
      <c r="J250" s="37"/>
      <c r="K250" s="37"/>
      <c r="L250" s="37"/>
      <c r="M250" s="2"/>
      <c r="N250" s="2"/>
      <c r="O250" s="2"/>
      <c r="P250" s="5"/>
      <c r="Q250" s="2"/>
      <c r="R250" s="2"/>
      <c r="S250" s="5"/>
      <c r="T250" s="3"/>
      <c r="U250" s="3"/>
    </row>
  </sheetData>
  <autoFilter ref="A1:AB207"/>
  <mergeCells count="60">
    <mergeCell ref="S133:S134"/>
    <mergeCell ref="T133:T134"/>
    <mergeCell ref="U133:U134"/>
    <mergeCell ref="A133:A134"/>
    <mergeCell ref="M133:M134"/>
    <mergeCell ref="N133:N134"/>
    <mergeCell ref="O133:O134"/>
    <mergeCell ref="P133:P134"/>
    <mergeCell ref="Q133:Q134"/>
    <mergeCell ref="H133:H134"/>
    <mergeCell ref="I133:I134"/>
    <mergeCell ref="J133:J134"/>
    <mergeCell ref="K133:K134"/>
    <mergeCell ref="L133:L134"/>
    <mergeCell ref="B133:B134"/>
    <mergeCell ref="C133:C134"/>
    <mergeCell ref="E133:E134"/>
    <mergeCell ref="F133:F134"/>
    <mergeCell ref="G133:G134"/>
    <mergeCell ref="R128:R129"/>
    <mergeCell ref="E128:E129"/>
    <mergeCell ref="F128:F129"/>
    <mergeCell ref="G128:G129"/>
    <mergeCell ref="R133:R134"/>
    <mergeCell ref="S128:S129"/>
    <mergeCell ref="T128:T129"/>
    <mergeCell ref="U128:U129"/>
    <mergeCell ref="A128:A129"/>
    <mergeCell ref="M128:M129"/>
    <mergeCell ref="N128:N129"/>
    <mergeCell ref="O128:O129"/>
    <mergeCell ref="P128:P129"/>
    <mergeCell ref="Q128:Q129"/>
    <mergeCell ref="H128:H129"/>
    <mergeCell ref="I128:I129"/>
    <mergeCell ref="J128:J129"/>
    <mergeCell ref="K128:K129"/>
    <mergeCell ref="L128:L129"/>
    <mergeCell ref="B128:B129"/>
    <mergeCell ref="C128:C129"/>
    <mergeCell ref="M122:M123"/>
    <mergeCell ref="G122:G123"/>
    <mergeCell ref="H122:H123"/>
    <mergeCell ref="I122:I123"/>
    <mergeCell ref="J122:J123"/>
    <mergeCell ref="K122:K123"/>
    <mergeCell ref="L122:L123"/>
    <mergeCell ref="A122:A123"/>
    <mergeCell ref="B122:B123"/>
    <mergeCell ref="C122:C123"/>
    <mergeCell ref="E122:E123"/>
    <mergeCell ref="F122:F123"/>
    <mergeCell ref="T122:T123"/>
    <mergeCell ref="U122:U123"/>
    <mergeCell ref="N122:N123"/>
    <mergeCell ref="O122:O123"/>
    <mergeCell ref="P122:P123"/>
    <mergeCell ref="Q122:Q123"/>
    <mergeCell ref="R122:R123"/>
    <mergeCell ref="S122:S123"/>
  </mergeCells>
  <pageMargins left="0.511811024" right="0.511811024" top="0.78740157499999996" bottom="0.78740157499999996" header="0.31496062000000002" footer="0.31496062000000002"/>
  <pageSetup paperSize="9" orientation="portrait" r:id="rId1"/>
  <ignoredErrors>
    <ignoredError sqref="M159:N159" formula="1"/>
  </ignoredError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2017</vt:lpstr>
      <vt:lpstr>Plan1</vt:lpstr>
      <vt:lpstr>2016</vt:lpstr>
      <vt:lpstr>2015</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profile</dc:creator>
  <cp:lastModifiedBy>Usuário do Windows</cp:lastModifiedBy>
  <dcterms:created xsi:type="dcterms:W3CDTF">2015-02-25T12:02:59Z</dcterms:created>
  <dcterms:modified xsi:type="dcterms:W3CDTF">2017-11-01T21:00:24Z</dcterms:modified>
</cp:coreProperties>
</file>