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8775" yWindow="60" windowWidth="3105" windowHeight="5550" tabRatio="779" activeTab="1"/>
  </bookViews>
  <sheets>
    <sheet name="Fatura com resumo por serviço" sheetId="42" r:id="rId1"/>
    <sheet name="Detalhamento da Fatura" sheetId="37" r:id="rId2"/>
    <sheet name="Nota Fiscal" sheetId="38" r:id="rId3"/>
    <sheet name="Detalh. Padrão móvel " sheetId="36" state="hidden" r:id="rId4"/>
    <sheet name="Detalh. Proposta Thalita" sheetId="34" state="hidden" r:id="rId5"/>
    <sheet name="Demonstrativo Detalhado" sheetId="26" state="hidden" r:id="rId6"/>
  </sheets>
  <definedNames>
    <definedName name="_xlnm.Print_Area" localSheetId="5">'Demonstrativo Detalhado'!$B$1:$P$425</definedName>
    <definedName name="_xlnm.Print_Area" localSheetId="3">'Detalh. Padrão móvel '!$A$1:$P$311</definedName>
    <definedName name="_xlnm.Print_Area" localSheetId="4">'Detalh. Proposta Thalita'!$B$1:$P$113</definedName>
    <definedName name="_xlnm.Print_Area" localSheetId="1">'Detalhamento da Fatura'!$A$1:$P$212</definedName>
    <definedName name="_xlnm.Print_Area" localSheetId="0">'Fatura com resumo por serviço'!$A$1:$W$96</definedName>
    <definedName name="_xlnm.Print_Area" localSheetId="2">'Nota Fiscal'!$A$1:$R$83</definedName>
    <definedName name="teste">#REF!</definedName>
    <definedName name="thalita">#REF!</definedName>
    <definedName name="total_dados_com" localSheetId="4">#REF!</definedName>
    <definedName name="total_dados_com" localSheetId="1">#REF!</definedName>
    <definedName name="total_dados_com" localSheetId="0">#REF!</definedName>
    <definedName name="total_dados_com" localSheetId="2">#REF!</definedName>
    <definedName name="total_dados_com">#REF!</definedName>
    <definedName name="total_dados_sem" localSheetId="4">#REF!</definedName>
    <definedName name="total_dados_sem" localSheetId="1">#REF!</definedName>
    <definedName name="total_dados_sem" localSheetId="0">#REF!</definedName>
    <definedName name="total_dados_sem" localSheetId="2">#REF!</definedName>
    <definedName name="total_dados_sem">#REF!</definedName>
    <definedName name="total_data" localSheetId="4">#REF!</definedName>
    <definedName name="total_data" localSheetId="1">#REF!</definedName>
    <definedName name="total_data" localSheetId="0">#REF!</definedName>
    <definedName name="total_data" localSheetId="2">#REF!</definedName>
    <definedName name="total_data">#REF!</definedName>
    <definedName name="total_eild" localSheetId="4">#REF!</definedName>
    <definedName name="total_eild" localSheetId="1">#REF!</definedName>
    <definedName name="total_eild" localSheetId="0">#REF!</definedName>
    <definedName name="total_eild" localSheetId="2">#REF!</definedName>
    <definedName name="total_eild">#REF!</definedName>
    <definedName name="total_frame" localSheetId="4">#REF!</definedName>
    <definedName name="total_frame" localSheetId="1">#REF!</definedName>
    <definedName name="total_frame" localSheetId="0">#REF!</definedName>
    <definedName name="total_frame" localSheetId="2">#REF!</definedName>
    <definedName name="total_frame">#REF!</definedName>
    <definedName name="total_ip_com" localSheetId="4">#REF!</definedName>
    <definedName name="total_ip_com" localSheetId="1">#REF!</definedName>
    <definedName name="total_ip_com" localSheetId="0">#REF!</definedName>
    <definedName name="total_ip_com" localSheetId="2">#REF!</definedName>
    <definedName name="total_ip_com">#REF!</definedName>
    <definedName name="total_ip_sem" localSheetId="4">#REF!</definedName>
    <definedName name="total_ip_sem" localSheetId="1">#REF!</definedName>
    <definedName name="total_ip_sem" localSheetId="0">#REF!</definedName>
    <definedName name="total_ip_sem" localSheetId="2">#REF!</definedName>
    <definedName name="total_ip_sem">#REF!</definedName>
    <definedName name="total_linhas_telefonicas" localSheetId="4">#REF!</definedName>
    <definedName name="total_linhas_telefonicas" localSheetId="1">#REF!</definedName>
    <definedName name="total_linhas_telefonicas" localSheetId="0">#REF!</definedName>
    <definedName name="total_linhas_telefonicas" localSheetId="2">#REF!</definedName>
    <definedName name="total_linhas_telefonicas">#REF!</definedName>
    <definedName name="total_pabx_virtual" localSheetId="4">#REF!</definedName>
    <definedName name="total_pabx_virtual" localSheetId="1">#REF!</definedName>
    <definedName name="total_pabx_virtual" localSheetId="0">#REF!</definedName>
    <definedName name="total_pabx_virtual" localSheetId="2">#REF!</definedName>
    <definedName name="total_pabx_virtual">#REF!</definedName>
    <definedName name="total_serv_info" localSheetId="4">#REF!</definedName>
    <definedName name="total_serv_info" localSheetId="1">#REF!</definedName>
    <definedName name="total_serv_info" localSheetId="0">#REF!</definedName>
    <definedName name="total_serv_info" localSheetId="2">#REF!</definedName>
    <definedName name="total_serv_info">#REF!</definedName>
    <definedName name="total_serv_prov_com" localSheetId="4">#REF!</definedName>
    <definedName name="total_serv_prov_com" localSheetId="1">#REF!</definedName>
    <definedName name="total_serv_prov_com" localSheetId="0">#REF!</definedName>
    <definedName name="total_serv_prov_com" localSheetId="2">#REF!</definedName>
    <definedName name="total_serv_prov_com">#REF!</definedName>
    <definedName name="total_serv_prov_sem" localSheetId="4">#REF!</definedName>
    <definedName name="total_serv_prov_sem" localSheetId="1">#REF!</definedName>
    <definedName name="total_serv_prov_sem" localSheetId="0">#REF!</definedName>
    <definedName name="total_serv_prov_sem" localSheetId="2">#REF!</definedName>
    <definedName name="total_serv_prov_sem">#REF!</definedName>
    <definedName name="total_tcip" localSheetId="4">#REF!</definedName>
    <definedName name="total_tcip" localSheetId="1">#REF!</definedName>
    <definedName name="total_tcip" localSheetId="0">#REF!</definedName>
    <definedName name="total_tcip" localSheetId="2">#REF!</definedName>
    <definedName name="total_tcip">#REF!</definedName>
    <definedName name="total_voz_com" localSheetId="4">#REF!</definedName>
    <definedName name="total_voz_com" localSheetId="1">#REF!</definedName>
    <definedName name="total_voz_com" localSheetId="0">#REF!</definedName>
    <definedName name="total_voz_com" localSheetId="2">#REF!</definedName>
    <definedName name="total_voz_com">#REF!</definedName>
    <definedName name="total_voz_sem" localSheetId="4">#REF!</definedName>
    <definedName name="total_voz_sem" localSheetId="1">#REF!</definedName>
    <definedName name="total_voz_sem" localSheetId="0">#REF!</definedName>
    <definedName name="total_voz_sem" localSheetId="2">#REF!</definedName>
    <definedName name="total_voz_sem">#REF!</definedName>
    <definedName name="xxddss">#REF!</definedName>
    <definedName name="xxssdd">#REF!</definedName>
  </definedNames>
  <calcPr calcId="145621"/>
</workbook>
</file>

<file path=xl/calcChain.xml><?xml version="1.0" encoding="utf-8"?>
<calcChain xmlns="http://schemas.openxmlformats.org/spreadsheetml/2006/main">
  <c r="G44" i="38" l="1"/>
  <c r="K77" i="37" l="1"/>
  <c r="C123" i="37" l="1"/>
  <c r="C112" i="37"/>
  <c r="C113" i="37" s="1"/>
  <c r="C114" i="37" s="1"/>
  <c r="C115" i="37" s="1"/>
  <c r="C116" i="37" s="1"/>
  <c r="O118" i="37"/>
  <c r="K118" i="37"/>
  <c r="C96" i="37"/>
  <c r="C97" i="37" s="1"/>
  <c r="C98" i="37" s="1"/>
  <c r="C99" i="37" s="1"/>
  <c r="C100" i="37" s="1"/>
  <c r="O79" i="37"/>
  <c r="C73" i="37"/>
  <c r="C74" i="37" s="1"/>
  <c r="C75" i="37" s="1"/>
  <c r="C104" i="37" s="1"/>
  <c r="C105" i="37" s="1"/>
  <c r="C106" i="37" s="1"/>
  <c r="C107" i="37" s="1"/>
  <c r="C108" i="37" s="1"/>
  <c r="C70" i="37"/>
  <c r="C71" i="37" s="1"/>
  <c r="C65" i="37"/>
  <c r="C66" i="37" s="1"/>
  <c r="C62" i="37"/>
  <c r="C63" i="37" s="1"/>
  <c r="O127" i="37" l="1"/>
  <c r="O181" i="37" l="1"/>
  <c r="L51" i="42" s="1"/>
  <c r="O175" i="37" l="1"/>
  <c r="B172" i="37"/>
  <c r="B173" i="37" s="1"/>
  <c r="L45" i="42" l="1"/>
  <c r="O188" i="37" l="1"/>
  <c r="O196" i="37"/>
  <c r="O52" i="37"/>
  <c r="O43" i="37"/>
  <c r="O35" i="37"/>
  <c r="L32" i="42" s="1"/>
  <c r="O25" i="37"/>
  <c r="O198" i="37" l="1"/>
  <c r="L31" i="42"/>
  <c r="L29" i="42"/>
  <c r="O163" i="37"/>
  <c r="L30" i="42"/>
  <c r="O164" i="37"/>
  <c r="L37" i="42"/>
  <c r="L52" i="42"/>
  <c r="L46" i="42"/>
  <c r="G24" i="38" l="1"/>
  <c r="P11" i="38" s="1"/>
  <c r="P13" i="38" s="1"/>
  <c r="N11" i="38"/>
  <c r="N13" i="38" s="1"/>
  <c r="L55" i="42"/>
  <c r="K125" i="37"/>
  <c r="K127" i="37" s="1"/>
  <c r="C59" i="37"/>
  <c r="C88" i="37" s="1"/>
  <c r="C89" i="37" s="1"/>
  <c r="C90" i="37" s="1"/>
  <c r="C91" i="37" s="1"/>
  <c r="C92" i="37" s="1"/>
  <c r="M78" i="38"/>
  <c r="M80" i="38" s="1"/>
  <c r="G70" i="38"/>
  <c r="O53" i="38" s="1"/>
  <c r="O55" i="38" s="1"/>
  <c r="O154" i="37"/>
  <c r="B10" i="37"/>
  <c r="B17" i="37" s="1"/>
  <c r="O68" i="36"/>
  <c r="O10" i="36" s="1"/>
  <c r="B63" i="36"/>
  <c r="B64" i="36" s="1"/>
  <c r="B65" i="36" s="1"/>
  <c r="B66" i="36" s="1"/>
  <c r="O130" i="36"/>
  <c r="O248" i="36"/>
  <c r="O242" i="36"/>
  <c r="O250" i="36" s="1"/>
  <c r="O188" i="36"/>
  <c r="O26" i="36"/>
  <c r="O7" i="36" s="1"/>
  <c r="O140" i="36"/>
  <c r="O98" i="36"/>
  <c r="O115" i="36"/>
  <c r="O96" i="36"/>
  <c r="O85" i="36"/>
  <c r="O73" i="36"/>
  <c r="O91" i="36"/>
  <c r="O93" i="36"/>
  <c r="O74" i="36" s="1"/>
  <c r="O57" i="36"/>
  <c r="O46" i="36"/>
  <c r="O8" i="36" s="1"/>
  <c r="B24" i="36"/>
  <c r="B32" i="36" s="1"/>
  <c r="B36" i="36" s="1"/>
  <c r="B40" i="36" s="1"/>
  <c r="B44" i="36"/>
  <c r="B50" i="36" s="1"/>
  <c r="B51" i="36" s="1"/>
  <c r="B52" i="36" s="1"/>
  <c r="B53" i="36" s="1"/>
  <c r="B54" i="36" s="1"/>
  <c r="B55" i="36" s="1"/>
  <c r="B83" i="36" s="1"/>
  <c r="B89" i="36" s="1"/>
  <c r="B109" i="36" s="1"/>
  <c r="B113" i="36" s="1"/>
  <c r="B120" i="36" s="1"/>
  <c r="B124" i="36" s="1"/>
  <c r="B128" i="36" s="1"/>
  <c r="B134" i="36" s="1"/>
  <c r="B135" i="36" s="1"/>
  <c r="B136" i="36" s="1"/>
  <c r="B137" i="36" s="1"/>
  <c r="B138" i="36" s="1"/>
  <c r="B152" i="36" s="1"/>
  <c r="B153" i="36" s="1"/>
  <c r="B154" i="36" s="1"/>
  <c r="B158" i="36" s="1"/>
  <c r="B159" i="36" s="1"/>
  <c r="B160" i="36" s="1"/>
  <c r="B164" i="36" s="1"/>
  <c r="B165" i="36" s="1"/>
  <c r="B166" i="36" s="1"/>
  <c r="B170" i="36" s="1"/>
  <c r="B171" i="36" s="1"/>
  <c r="B182" i="36" s="1"/>
  <c r="B183" i="36" s="1"/>
  <c r="B184" i="36" s="1"/>
  <c r="B185" i="36" s="1"/>
  <c r="B186" i="36" s="1"/>
  <c r="O280" i="36"/>
  <c r="O274" i="36"/>
  <c r="O265" i="36"/>
  <c r="O258" i="36"/>
  <c r="O229" i="36"/>
  <c r="O222" i="36"/>
  <c r="O215" i="36"/>
  <c r="O232" i="36" s="1"/>
  <c r="O200" i="36"/>
  <c r="O195" i="36"/>
  <c r="O173" i="36"/>
  <c r="K172" i="36"/>
  <c r="K167" i="36"/>
  <c r="K161" i="36"/>
  <c r="K155" i="36"/>
  <c r="O75" i="34"/>
  <c r="K75" i="34"/>
  <c r="O58" i="34"/>
  <c r="K58" i="34"/>
  <c r="O80" i="34"/>
  <c r="K80" i="34"/>
  <c r="O70" i="34"/>
  <c r="K70" i="34"/>
  <c r="O64" i="34"/>
  <c r="K64" i="34"/>
  <c r="O48" i="34"/>
  <c r="K48" i="34"/>
  <c r="O113" i="34"/>
  <c r="O53" i="34"/>
  <c r="K53" i="34"/>
  <c r="O109" i="34"/>
  <c r="O99" i="34"/>
  <c r="O90" i="34"/>
  <c r="B8" i="34"/>
  <c r="B9" i="34" s="1"/>
  <c r="B12" i="34"/>
  <c r="B13" i="34" s="1"/>
  <c r="B14" i="34" s="1"/>
  <c r="B15" i="34" s="1"/>
  <c r="B16" i="34" s="1"/>
  <c r="B17" i="34" s="1"/>
  <c r="B18" i="34" s="1"/>
  <c r="B19" i="34" s="1"/>
  <c r="B24" i="34" s="1"/>
  <c r="B25" i="34" s="1"/>
  <c r="B26" i="34" s="1"/>
  <c r="B27" i="34" s="1"/>
  <c r="B32" i="34" s="1"/>
  <c r="B33" i="34" s="1"/>
  <c r="B34" i="34" s="1"/>
  <c r="B35" i="34" s="1"/>
  <c r="B36" i="34" s="1"/>
  <c r="B37" i="34" s="1"/>
  <c r="B38" i="34" s="1"/>
  <c r="B39" i="34" s="1"/>
  <c r="B40" i="34" s="1"/>
  <c r="B41" i="34" s="1"/>
  <c r="B46" i="34" s="1"/>
  <c r="O202" i="36"/>
  <c r="O234" i="36" s="1"/>
  <c r="B10" i="34"/>
  <c r="B11" i="34" s="1"/>
  <c r="O299" i="36"/>
  <c r="O20" i="26"/>
  <c r="O13" i="26"/>
  <c r="O8" i="26"/>
  <c r="B7" i="26"/>
  <c r="B11" i="26" s="1"/>
  <c r="B12" i="26" s="1"/>
  <c r="B16" i="26" s="1"/>
  <c r="B20" i="26"/>
  <c r="O150" i="26"/>
  <c r="O147" i="26"/>
  <c r="O140" i="26"/>
  <c r="O133" i="26"/>
  <c r="B128" i="26"/>
  <c r="B129" i="26" s="1"/>
  <c r="B130" i="26" s="1"/>
  <c r="B131" i="26" s="1"/>
  <c r="B137" i="26" s="1"/>
  <c r="B138" i="26" s="1"/>
  <c r="B139" i="26" s="1"/>
  <c r="B145" i="26" s="1"/>
  <c r="B146" i="26" s="1"/>
  <c r="B150" i="26" s="1"/>
  <c r="B124" i="26"/>
  <c r="O114" i="26"/>
  <c r="O113" i="26"/>
  <c r="B102" i="26"/>
  <c r="B103" i="26"/>
  <c r="B107" i="26" s="1"/>
  <c r="B108" i="26" s="1"/>
  <c r="B112" i="26" s="1"/>
  <c r="B113" i="26" s="1"/>
  <c r="O374" i="26"/>
  <c r="B372" i="26"/>
  <c r="B373" i="26" s="1"/>
  <c r="O334" i="26"/>
  <c r="O58" i="26"/>
  <c r="O40" i="26"/>
  <c r="B28" i="26"/>
  <c r="B29" i="26" s="1"/>
  <c r="B33" i="26" s="1"/>
  <c r="B34" i="26" s="1"/>
  <c r="B38" i="26" s="1"/>
  <c r="B39" i="26" s="1"/>
  <c r="B47" i="26" s="1"/>
  <c r="B48" i="26" s="1"/>
  <c r="B49" i="26" s="1"/>
  <c r="B50" i="26" s="1"/>
  <c r="B51" i="26" s="1"/>
  <c r="B52" i="26" s="1"/>
  <c r="B56" i="26" s="1"/>
  <c r="B62" i="26" s="1"/>
  <c r="B63" i="26" s="1"/>
  <c r="B64" i="26" s="1"/>
  <c r="B71" i="26" s="1"/>
  <c r="B84" i="26" s="1"/>
  <c r="B79" i="26" s="1"/>
  <c r="B80" i="26" s="1"/>
  <c r="B88" i="26" s="1"/>
  <c r="B89" i="26" s="1"/>
  <c r="B75" i="26" s="1"/>
  <c r="O66" i="26"/>
  <c r="O304" i="26"/>
  <c r="O300" i="26"/>
  <c r="O221" i="26"/>
  <c r="O228" i="26"/>
  <c r="K228" i="26"/>
  <c r="O262" i="26"/>
  <c r="O264" i="26" s="1"/>
  <c r="O278" i="26" s="1"/>
  <c r="O257" i="26"/>
  <c r="O177" i="26"/>
  <c r="O179" i="26" s="1"/>
  <c r="O369" i="26"/>
  <c r="O393" i="26" s="1"/>
  <c r="O306" i="26"/>
  <c r="O209" i="26"/>
  <c r="K209" i="26"/>
  <c r="O200" i="26"/>
  <c r="O204" i="26" s="1"/>
  <c r="K200" i="26"/>
  <c r="K195" i="26"/>
  <c r="O195" i="26"/>
  <c r="O186" i="26"/>
  <c r="K186" i="26"/>
  <c r="O166" i="26"/>
  <c r="O167" i="26" s="1"/>
  <c r="O169" i="26" s="1"/>
  <c r="O39" i="26"/>
  <c r="O190" i="26"/>
  <c r="O290" i="26"/>
  <c r="K286" i="26"/>
  <c r="O274" i="26"/>
  <c r="K274" i="26"/>
  <c r="K270" i="26"/>
  <c r="K276" i="26" s="1"/>
  <c r="K262" i="26"/>
  <c r="K257" i="26"/>
  <c r="K264" i="26" s="1"/>
  <c r="O243" i="26"/>
  <c r="O249" i="26"/>
  <c r="O419" i="26"/>
  <c r="O416" i="26"/>
  <c r="O409" i="26"/>
  <c r="O349" i="26"/>
  <c r="O357" i="26" s="1"/>
  <c r="O342" i="26"/>
  <c r="O402" i="26"/>
  <c r="O355" i="26"/>
  <c r="O324" i="26"/>
  <c r="O315" i="26"/>
  <c r="O286" i="26"/>
  <c r="O292" i="26" s="1"/>
  <c r="O294" i="26" s="1"/>
  <c r="O270" i="26"/>
  <c r="O234" i="26"/>
  <c r="O236" i="26" s="1"/>
  <c r="K234" i="26"/>
  <c r="O425" i="26"/>
  <c r="O276" i="26"/>
  <c r="B165" i="26"/>
  <c r="B166" i="26" s="1"/>
  <c r="B174" i="26"/>
  <c r="B184" i="26" s="1"/>
  <c r="B185" i="26" s="1"/>
  <c r="B190" i="26" s="1"/>
  <c r="B193" i="26" s="1"/>
  <c r="B194" i="26" s="1"/>
  <c r="B198" i="26" s="1"/>
  <c r="B199" i="26" s="1"/>
  <c r="B204" i="26" s="1"/>
  <c r="B207" i="26" s="1"/>
  <c r="B208" i="26" s="1"/>
  <c r="B216" i="26" s="1"/>
  <c r="B219" i="26" s="1"/>
  <c r="B312" i="26"/>
  <c r="B313" i="26" s="1"/>
  <c r="B319" i="26" s="1"/>
  <c r="B320" i="26" s="1"/>
  <c r="B321" i="26" s="1"/>
  <c r="B322" i="26" s="1"/>
  <c r="B397" i="26"/>
  <c r="B398" i="26" s="1"/>
  <c r="B399" i="26" s="1"/>
  <c r="B400" i="26" s="1"/>
  <c r="B406" i="26" s="1"/>
  <c r="B407" i="26" s="1"/>
  <c r="B408" i="26" s="1"/>
  <c r="B414" i="26" s="1"/>
  <c r="B415" i="26" s="1"/>
  <c r="B419" i="26" s="1"/>
  <c r="O22" i="26" l="1"/>
  <c r="K290" i="26"/>
  <c r="K292" i="26" s="1"/>
  <c r="B198" i="36"/>
  <c r="B211" i="36" s="1"/>
  <c r="B212" i="36" s="1"/>
  <c r="B213" i="36" s="1"/>
  <c r="B219" i="36" s="1"/>
  <c r="B220" i="36" s="1"/>
  <c r="B227" i="36" s="1"/>
  <c r="B240" i="36" s="1"/>
  <c r="B246" i="36" s="1"/>
  <c r="B256" i="36" s="1"/>
  <c r="B262" i="36" s="1"/>
  <c r="B263" i="36" s="1"/>
  <c r="B269" i="36" s="1"/>
  <c r="B270" i="36" s="1"/>
  <c r="B271" i="36" s="1"/>
  <c r="B272" i="36" s="1"/>
  <c r="B278" i="36" s="1"/>
  <c r="B284" i="36" s="1"/>
  <c r="B285" i="36" s="1"/>
  <c r="B286" i="36" s="1"/>
  <c r="B294" i="36" s="1"/>
  <c r="B295" i="36" s="1"/>
  <c r="B296" i="36" s="1"/>
  <c r="B297" i="36" s="1"/>
  <c r="B192" i="36"/>
  <c r="B193" i="36" s="1"/>
  <c r="B226" i="26"/>
  <c r="B227" i="26" s="1"/>
  <c r="B231" i="26" s="1"/>
  <c r="B232" i="26" s="1"/>
  <c r="B233" i="26" s="1"/>
  <c r="B241" i="26" s="1"/>
  <c r="B242" i="26" s="1"/>
  <c r="B247" i="26" s="1"/>
  <c r="B255" i="26" s="1"/>
  <c r="B256" i="26" s="1"/>
  <c r="B260" i="26" s="1"/>
  <c r="B261" i="26" s="1"/>
  <c r="B268" i="26" s="1"/>
  <c r="B269" i="26" s="1"/>
  <c r="B273" i="26" s="1"/>
  <c r="B284" i="26" s="1"/>
  <c r="B285" i="26" s="1"/>
  <c r="B289" i="26" s="1"/>
  <c r="B299" i="26" s="1"/>
  <c r="B303" i="26" s="1"/>
  <c r="B311" i="26" s="1"/>
  <c r="B328" i="26"/>
  <c r="B329" i="26" s="1"/>
  <c r="B330" i="26" s="1"/>
  <c r="B331" i="26" s="1"/>
  <c r="B332" i="26" s="1"/>
  <c r="B338" i="26" s="1"/>
  <c r="B339" i="26" s="1"/>
  <c r="B340" i="26" s="1"/>
  <c r="B347" i="26" s="1"/>
  <c r="B348" i="26" s="1"/>
  <c r="B352" i="26" s="1"/>
  <c r="B353" i="26" s="1"/>
  <c r="B354" i="26" s="1"/>
  <c r="B367" i="26" s="1"/>
  <c r="B368" i="26" s="1"/>
  <c r="B47" i="34"/>
  <c r="B56" i="34"/>
  <c r="B57" i="34" s="1"/>
  <c r="B51" i="34"/>
  <c r="O97" i="36"/>
  <c r="O102" i="36" s="1"/>
  <c r="O142" i="36"/>
  <c r="O211" i="26"/>
  <c r="O76" i="36"/>
  <c r="O9" i="36"/>
  <c r="O12" i="36" s="1"/>
  <c r="O289" i="36" s="1"/>
  <c r="O59" i="36"/>
  <c r="O70" i="36" s="1"/>
  <c r="B18" i="37"/>
  <c r="B19" i="37" s="1"/>
  <c r="B20" i="37" s="1"/>
  <c r="B21" i="37" s="1"/>
  <c r="B22" i="37" s="1"/>
  <c r="B23" i="37" s="1"/>
  <c r="B25" i="37" s="1"/>
  <c r="B30" i="37" s="1"/>
  <c r="O12" i="37"/>
  <c r="O156" i="37"/>
  <c r="G43" i="38"/>
  <c r="C60" i="37"/>
  <c r="O158" i="37" l="1"/>
  <c r="L38" i="42" s="1"/>
  <c r="L42" i="42" s="1"/>
  <c r="L28" i="42"/>
  <c r="L27" i="42" s="1"/>
  <c r="O162" i="37"/>
  <c r="O166" i="37" s="1"/>
  <c r="B31" i="37"/>
  <c r="B32" i="37" s="1"/>
  <c r="B33" i="37" s="1"/>
  <c r="B40" i="37" s="1"/>
  <c r="B41" i="37" s="1"/>
  <c r="B49" i="37" s="1"/>
  <c r="B52" i="34"/>
  <c r="B62" i="34"/>
  <c r="B58" i="37" l="1"/>
  <c r="B50" i="37"/>
  <c r="O200" i="37"/>
  <c r="B59" i="37"/>
  <c r="B60" i="37" s="1"/>
  <c r="B68" i="34"/>
  <c r="B63" i="34"/>
  <c r="G46" i="38"/>
  <c r="B61" i="37" l="1"/>
  <c r="L47" i="42"/>
  <c r="L48" i="42" s="1"/>
  <c r="L34" i="42"/>
  <c r="O33" i="38"/>
  <c r="B73" i="34"/>
  <c r="B74" i="34" s="1"/>
  <c r="B69" i="34"/>
  <c r="B78" i="34"/>
  <c r="B79" i="34" s="1"/>
  <c r="B86" i="34" s="1"/>
  <c r="B87" i="34" s="1"/>
  <c r="B88" i="34" s="1"/>
  <c r="B89" i="34" s="1"/>
  <c r="B96" i="34" s="1"/>
  <c r="B97" i="34" s="1"/>
  <c r="B98" i="34" s="1"/>
  <c r="B104" i="34" s="1"/>
  <c r="B105" i="34" s="1"/>
  <c r="B109" i="34" s="1"/>
  <c r="B62" i="37" l="1"/>
  <c r="B63" i="37" s="1"/>
  <c r="B64" i="37" s="1"/>
  <c r="B69" i="37"/>
  <c r="B70" i="37" s="1"/>
  <c r="B71" i="37" s="1"/>
  <c r="L59" i="42"/>
  <c r="T27" i="42" s="1"/>
  <c r="U90" i="42" s="1"/>
  <c r="B65" i="37" l="1"/>
  <c r="B66" i="37" s="1"/>
  <c r="B72" i="37"/>
  <c r="B73" i="37" s="1"/>
  <c r="B74" i="37" s="1"/>
  <c r="B75" i="37" s="1"/>
  <c r="B88" i="37" s="1"/>
  <c r="B89" i="37" s="1"/>
  <c r="B90" i="37" s="1"/>
  <c r="B91" i="37" s="1"/>
  <c r="B92" i="37" s="1"/>
  <c r="B96" i="37" l="1"/>
  <c r="B97" i="37" s="1"/>
  <c r="B98" i="37" s="1"/>
  <c r="B99" i="37" s="1"/>
  <c r="B100" i="37" s="1"/>
  <c r="B104" i="37" s="1"/>
  <c r="B105" i="37" s="1"/>
  <c r="B106" i="37" s="1"/>
  <c r="B107" i="37" s="1"/>
  <c r="B108" i="37" s="1"/>
  <c r="B112" i="37" s="1"/>
  <c r="B113" i="37" s="1"/>
  <c r="B114" i="37" s="1"/>
  <c r="B115" i="37" s="1"/>
  <c r="B116" i="37" s="1"/>
  <c r="B123" i="37" s="1"/>
  <c r="B136" i="37" s="1"/>
  <c r="B137" i="37" s="1"/>
  <c r="B138" i="37" s="1"/>
  <c r="B144" i="37" s="1"/>
  <c r="B145" i="37" s="1"/>
  <c r="B152" i="37" s="1"/>
  <c r="B162" i="37" s="1"/>
  <c r="B163" i="37" s="1"/>
  <c r="B184" i="37" l="1"/>
  <c r="B185" i="37" s="1"/>
  <c r="B186" i="37" s="1"/>
  <c r="B191" i="37" s="1"/>
  <c r="B192" i="37" s="1"/>
  <c r="B193" i="37" s="1"/>
  <c r="B194" i="37" s="1"/>
  <c r="B178" i="37" s="1"/>
  <c r="B179" i="37" s="1"/>
  <c r="B164" i="37"/>
</calcChain>
</file>

<file path=xl/comments1.xml><?xml version="1.0" encoding="utf-8"?>
<comments xmlns="http://schemas.openxmlformats.org/spreadsheetml/2006/main">
  <authors>
    <author>profile</author>
  </authors>
  <commentList>
    <comment ref="B6" authorId="0">
      <text>
        <r>
          <rPr>
            <b/>
            <sz val="9"/>
            <color indexed="81"/>
            <rFont val="Tahoma"/>
            <family val="2"/>
          </rPr>
          <t>Os novos planos de TV deverão ser detalhados nessa seção</t>
        </r>
        <r>
          <rPr>
            <sz val="9"/>
            <color indexed="81"/>
            <rFont val="Tahoma"/>
            <family val="2"/>
          </rPr>
          <t xml:space="preserve">
</t>
        </r>
      </text>
    </comment>
    <comment ref="B14" authorId="0">
      <text>
        <r>
          <rPr>
            <b/>
            <sz val="9"/>
            <color indexed="81"/>
            <rFont val="Tahoma"/>
            <family val="2"/>
          </rPr>
          <t xml:space="preserve">Os pacotes a la carte deverão permanecer na mesma seção 
</t>
        </r>
      </text>
    </comment>
  </commentList>
</comments>
</file>

<file path=xl/comments2.xml><?xml version="1.0" encoding="utf-8"?>
<comments xmlns="http://schemas.openxmlformats.org/spreadsheetml/2006/main">
  <authors>
    <author>OI309105</author>
  </authors>
  <commentList>
    <comment ref="H57" authorId="0">
      <text>
        <r>
          <rPr>
            <b/>
            <sz val="8"/>
            <color indexed="81"/>
            <rFont val="Tahoma"/>
            <family val="2"/>
          </rPr>
          <t>OI309105:</t>
        </r>
        <r>
          <rPr>
            <sz val="8"/>
            <color indexed="81"/>
            <rFont val="Tahoma"/>
            <family val="2"/>
          </rPr>
          <t xml:space="preserve">
Prrenchido somente para ligações a cobrar</t>
        </r>
      </text>
    </comment>
  </commentList>
</comments>
</file>

<file path=xl/sharedStrings.xml><?xml version="1.0" encoding="utf-8"?>
<sst xmlns="http://schemas.openxmlformats.org/spreadsheetml/2006/main" count="1466" uniqueCount="524">
  <si>
    <t>Valor (R$)</t>
  </si>
  <si>
    <t>Parcelamento de Débitos</t>
  </si>
  <si>
    <t>Multas e Juros</t>
  </si>
  <si>
    <t>Total Nota Fiscal</t>
  </si>
  <si>
    <t>ICMS(%)</t>
  </si>
  <si>
    <t>Base de Cálculo</t>
  </si>
  <si>
    <t>Alíquota</t>
  </si>
  <si>
    <t>Valor</t>
  </si>
  <si>
    <t>ICMS</t>
  </si>
  <si>
    <t>Total</t>
  </si>
  <si>
    <t>Data</t>
  </si>
  <si>
    <t>Hora</t>
  </si>
  <si>
    <t>Telefone</t>
  </si>
  <si>
    <t>Origem</t>
  </si>
  <si>
    <t>Destino</t>
  </si>
  <si>
    <t>Duração</t>
  </si>
  <si>
    <t>RIO DE JANEIRO</t>
  </si>
  <si>
    <t>BA COD AREA 71</t>
  </si>
  <si>
    <t>PE COD AREA 81</t>
  </si>
  <si>
    <t>Ligações que você fez</t>
  </si>
  <si>
    <t>Normal</t>
  </si>
  <si>
    <t>Natureza da Operação: Serviço de Telecomunicações</t>
  </si>
  <si>
    <t>Descrição</t>
  </si>
  <si>
    <t>Período:</t>
  </si>
  <si>
    <t>Reduzido</t>
  </si>
  <si>
    <t>Doação LBV</t>
  </si>
  <si>
    <t>Créditos Diversos</t>
  </si>
  <si>
    <t>Serviços de Terceiros</t>
  </si>
  <si>
    <t>Outros Serviços</t>
  </si>
  <si>
    <t>EUA</t>
  </si>
  <si>
    <t>Débitos Diversos</t>
  </si>
  <si>
    <t>Parcela</t>
  </si>
  <si>
    <t>Identificação</t>
  </si>
  <si>
    <t>Serviço 0300</t>
  </si>
  <si>
    <t>Período: dd/mm/aaaa a dd/mm/aaaa</t>
  </si>
  <si>
    <t>Fatura vencida em 02/04/2009</t>
  </si>
  <si>
    <t>Crédito pagamento em duplicidade</t>
  </si>
  <si>
    <t>Ajustes</t>
  </si>
  <si>
    <t>Nº Contestação</t>
  </si>
  <si>
    <t>2-158203809</t>
  </si>
  <si>
    <t>Crédito em dobro valores reclamados</t>
  </si>
  <si>
    <t>Crédito encargos valores reclamados</t>
  </si>
  <si>
    <t>Ajuste Crédito de Contestação</t>
  </si>
  <si>
    <t>Ligações que você recebeu a cobrar</t>
  </si>
  <si>
    <t>Ligações Usando a Intelig</t>
  </si>
  <si>
    <t>ES COD AREA 27</t>
  </si>
  <si>
    <t>03001152121</t>
  </si>
  <si>
    <t>Ligações de Longa Distância Internacional de Outras Operadoras</t>
  </si>
  <si>
    <t>ALEMANHA</t>
  </si>
  <si>
    <t>ESPANHA</t>
  </si>
  <si>
    <t>HOLANDA</t>
  </si>
  <si>
    <t>FRANÇA</t>
  </si>
  <si>
    <t>Crédito por Interrupção de dd/mm/aa hh:mm até dd/mm/aa hh:mm</t>
  </si>
  <si>
    <t>Retenção Tributária</t>
  </si>
  <si>
    <t>Dedução do Tributo 9,45% Lei 9430</t>
  </si>
  <si>
    <t>Ligações Locais</t>
  </si>
  <si>
    <t>Valor a pagar</t>
  </si>
  <si>
    <t>84600000002-2 08830113218-4 18713090191-6 28130100000-2</t>
  </si>
  <si>
    <t>NOTA FISCAL DE SERVIÇO DE TELECOMUNICAÇÕES</t>
  </si>
  <si>
    <t>RESUMO DOS TRIBUTOS</t>
  </si>
  <si>
    <t>Valor(R$)</t>
  </si>
  <si>
    <t>41C9.AFAB.6589.021E.5268.A952.37E2.A439</t>
  </si>
  <si>
    <t>CNPJ: 33.530.486/0001-29</t>
  </si>
  <si>
    <t>INSC. ESTADUAL: 81.617.341</t>
  </si>
  <si>
    <t>Taxa de Visita Improdutiva</t>
  </si>
  <si>
    <t>Taxa de Habilitação</t>
  </si>
  <si>
    <t>Regime Especial: E-04/188376/2001 VIA: Única CFOP: XYZD</t>
  </si>
  <si>
    <t>2-165392187</t>
  </si>
  <si>
    <t>RJ COD. AREA 21</t>
  </si>
  <si>
    <t>2ª a 6ª</t>
  </si>
  <si>
    <t>Pacotes Adicionais</t>
  </si>
  <si>
    <t>Planos Adicionais</t>
  </si>
  <si>
    <t>Plano 31 Simplificado</t>
  </si>
  <si>
    <t>Ligações recebidas a cobrar</t>
  </si>
  <si>
    <t>Único</t>
  </si>
  <si>
    <t>Serviços do Grupo Oi</t>
  </si>
  <si>
    <t>Oi Internet</t>
  </si>
  <si>
    <t>Total de serviços do grupo Oi</t>
  </si>
  <si>
    <t>Assinatura Jornal Imparcial</t>
  </si>
  <si>
    <t>Anuncio Fonado - O Norte 03/09</t>
  </si>
  <si>
    <t>MG COD AREA 31</t>
  </si>
  <si>
    <t>CE COD AREA 85</t>
  </si>
  <si>
    <t>Auxílio à Lista</t>
  </si>
  <si>
    <t>Fim do demonstrativo do Oi Fixo: 21 22223333</t>
  </si>
  <si>
    <t>Oi Fixo: 21 2222 3333</t>
  </si>
  <si>
    <t>Oi - MULTA ATRASO DE PGTO</t>
  </si>
  <si>
    <t>Oi - JUROS DE MORA POR ATRASO DE PGTO</t>
  </si>
  <si>
    <t>01/06</t>
  </si>
  <si>
    <t/>
  </si>
  <si>
    <t>Você ganhou um pacote especial de 1000 torpedos.</t>
  </si>
  <si>
    <t>Ligações de Longa Distância Internacional com a Oi</t>
  </si>
  <si>
    <t>BELO HORIZONTE</t>
  </si>
  <si>
    <t>ESPIRITO SANTO</t>
  </si>
  <si>
    <t>Serviços Adicionais</t>
  </si>
  <si>
    <t>Ligações de Longa Distância Nacional de Outras Operadoras</t>
  </si>
  <si>
    <t>Sub-Total</t>
  </si>
  <si>
    <t>Tipo de tarifa</t>
  </si>
  <si>
    <t>60 minutos em ligações de longa distância internacional</t>
  </si>
  <si>
    <t>Desconto de 20% na assinatura do Plano 31 Simplificado</t>
  </si>
  <si>
    <t>Detalhamento das Ligações e Serviços</t>
  </si>
  <si>
    <t>Assinatura mensal</t>
  </si>
  <si>
    <t>Código próximo ao valor do item identifica participação em plano promocional ou alternativo conforme abaixo:</t>
  </si>
  <si>
    <t>P020 - Plano 31 Simplificado LDI - 60 minutos</t>
  </si>
  <si>
    <t>Fique Ligado</t>
  </si>
  <si>
    <t xml:space="preserve">Ainda restam 0 minuto(s) pra serem usados no mês que vem. </t>
  </si>
  <si>
    <t>Ligações pra Números Especiais</t>
  </si>
  <si>
    <t>Bloqueio de Ligações Locais pra Celular</t>
  </si>
  <si>
    <t>Desconto de 20% no Bloqueio de Ligações Locais pra Celulares</t>
  </si>
  <si>
    <t>Bloqueios</t>
  </si>
  <si>
    <t>No. Contestação</t>
  </si>
  <si>
    <t>31-Refaturamento</t>
  </si>
  <si>
    <t>Refaturamento de Valores</t>
  </si>
  <si>
    <t xml:space="preserve">Valor a pagar:      </t>
  </si>
  <si>
    <t>Multas e juros</t>
  </si>
  <si>
    <t>Parcelamento de débitos</t>
  </si>
  <si>
    <t>Refaturamento de valores</t>
  </si>
  <si>
    <t>Créditos anteriores conta Oi</t>
  </si>
  <si>
    <t>Reservado ao Fisco</t>
  </si>
  <si>
    <t>13/03/2009 a 13/04/2009</t>
  </si>
  <si>
    <t>Você tem um Oi Velox de 8 Mbps.</t>
  </si>
  <si>
    <t xml:space="preserve">Total de ajustes </t>
  </si>
  <si>
    <t>Total de pacotes adicionais</t>
  </si>
  <si>
    <t>Tudo o que você usou em ligações locais</t>
  </si>
  <si>
    <t>Ligações usando a Embratel</t>
  </si>
  <si>
    <t>Total de ligações feitas</t>
  </si>
  <si>
    <t>Total de ligações recebidas a cobrar</t>
  </si>
  <si>
    <t>Tudo o que você usou em ligações de longa distância nacional com a Oi</t>
  </si>
  <si>
    <t>Descontos nas chamadas locais pra Oi móvel</t>
  </si>
  <si>
    <t>Descontos nas chamadas longa distância internacional</t>
  </si>
  <si>
    <t>Tudo o que você usou em ligações de longa distância internacional com a Oi</t>
  </si>
  <si>
    <t>Ligações usando a Oi</t>
  </si>
  <si>
    <t>Tudo o que você usou em ligações pra números especiais</t>
  </si>
  <si>
    <t>Total de serviços de terceiros</t>
  </si>
  <si>
    <t>Total de débitos diversos</t>
  </si>
  <si>
    <t>Ligações de Oi fixo pra Oi móvel</t>
  </si>
  <si>
    <t>Ligações de Oi fixo pra celulares de outras operadoras</t>
  </si>
  <si>
    <t>Descontos nas chamadas locais pra celulares de outras operadoras</t>
  </si>
  <si>
    <t>Serviços contratados do seu Oi fixo</t>
  </si>
  <si>
    <t>Hora programada</t>
  </si>
  <si>
    <t>Crédito por interrupção</t>
  </si>
  <si>
    <t xml:space="preserve">Devolução de débitos da fatura anterior </t>
  </si>
  <si>
    <t>Total de devolução de débitos</t>
  </si>
  <si>
    <r>
      <t xml:space="preserve">Flat </t>
    </r>
    <r>
      <rPr>
        <b/>
        <sz val="10"/>
        <rFont val="Arial"/>
        <family val="2"/>
      </rPr>
      <t>P020</t>
    </r>
  </si>
  <si>
    <t>Total de ligações usando a Embratel</t>
  </si>
  <si>
    <t>Total de ligações usando a Intelig</t>
  </si>
  <si>
    <t>Ligações de Longa Distância nacional com a Oi</t>
  </si>
  <si>
    <t>Tudo o que você usou em ligações de longa distäncia internacional de outras operadoras</t>
  </si>
  <si>
    <t>Código da conta: 5099366517662</t>
  </si>
  <si>
    <t>Desconto de 20% nas chamadas locais pra Oi móvel por 6 meses. Parcela 01/06</t>
  </si>
  <si>
    <t>Ajuste crédito de contestação</t>
  </si>
  <si>
    <t>Total de ligações usando a Oi</t>
  </si>
  <si>
    <t>Desconto de R$ 10,00 nas chamadas longa distância internacional por 5 meses. Parcela 01/05</t>
  </si>
  <si>
    <t xml:space="preserve">Recarga Oi 21 88880001 </t>
  </si>
  <si>
    <t>Parcelamento de Modem</t>
  </si>
  <si>
    <t>Crédito assinatura Fale 230 - PA 96/145 de 15/02 a 30/02</t>
  </si>
  <si>
    <t>Crédito assinatura Conferência de 15/02 a 30/02</t>
  </si>
  <si>
    <t>Crédito assinatura Caixa Postal de 15/02 a 30/02</t>
  </si>
  <si>
    <t>Crédito assinatura Oi Velox 2MBPS de 15/02 a 15/03</t>
  </si>
  <si>
    <t>Tudo o que você recebeu em créditos</t>
  </si>
  <si>
    <t>Os códigos dos seus planos na Anatel são PA 150 e PA 151.</t>
  </si>
  <si>
    <t>Parcela de acordo</t>
  </si>
  <si>
    <t>Desconto de 20% nas chamadas locais pra outros celulares por 6 meses. Parcela 01/06</t>
  </si>
  <si>
    <t>Taxa de habilitação parcelada 3 de 10</t>
  </si>
  <si>
    <t>Desconto de R$ 10,00 na taxa de habilitação</t>
  </si>
  <si>
    <t>Taxa de mudança de endereço</t>
  </si>
  <si>
    <t>Taxa de troca de número</t>
  </si>
  <si>
    <t>Pagamento sem conta em lotérica</t>
  </si>
  <si>
    <t>Taxa de cota adicional</t>
  </si>
  <si>
    <t>Desconto de R$ 10,00 na taxa de cota adicional</t>
  </si>
  <si>
    <t>Nome do cliente</t>
  </si>
  <si>
    <t>2-137435678</t>
  </si>
  <si>
    <t>Total de Planos Adicionais</t>
  </si>
  <si>
    <t>Total de bloqueios</t>
  </si>
  <si>
    <t>Total de serviços adicionais</t>
  </si>
  <si>
    <t>Tudo o que você usou em outros serviços</t>
  </si>
  <si>
    <t>Tudo o que você usou em ligações de longa distância nacional de outras operadoras</t>
  </si>
  <si>
    <t>Total de planos adicionais</t>
  </si>
  <si>
    <t>Total de créditos por interrupção</t>
  </si>
  <si>
    <t>Você tem um pacote de SD</t>
  </si>
  <si>
    <t xml:space="preserve">Ligações de Oi fixo pra outros provedores de Internet </t>
  </si>
  <si>
    <t>Desconto de 10% na assinatura do pacote mais minutos locais por 10 meses. Parcela 01/10</t>
  </si>
  <si>
    <t>Desconto de 10% na franquia por 10 meses. Parcela 01/10</t>
  </si>
  <si>
    <t>Descontos Promocionais</t>
  </si>
  <si>
    <t>Sub-total</t>
  </si>
  <si>
    <t>00.00</t>
  </si>
  <si>
    <t>Desconto de 10% na assinatura do pacote mais minutos locais.</t>
  </si>
  <si>
    <t>Você ganhou um bônus de 100 minutos em ligações locais por 10 meses. Parcela 01/10</t>
  </si>
  <si>
    <t>Taxa nível conta</t>
  </si>
  <si>
    <t>Demais provedores</t>
  </si>
  <si>
    <t>Assinatura Biblioteca VOD</t>
  </si>
  <si>
    <t>Desconto na assinatura do pacote da Biblioteva VOD de R$10,00.</t>
  </si>
  <si>
    <t>Assinatura de Uso de Game</t>
  </si>
  <si>
    <t>Desconto na assinatura do pacote da Biblioteca de Video R$10,00 por 10 meses. Parcela 01/10</t>
  </si>
  <si>
    <t>Serviços Triple Play Oi</t>
  </si>
  <si>
    <t>Banda Larga Oi</t>
  </si>
  <si>
    <t>Aluguel de equipamento</t>
  </si>
  <si>
    <t>Suporte Microinformática</t>
  </si>
  <si>
    <t>Desconto de 20% na Assinatura</t>
  </si>
  <si>
    <t>Desconto de 10% na assinatura por 10 meses. Parcela 01/10</t>
  </si>
  <si>
    <t>Backup</t>
  </si>
  <si>
    <t>Fim do demonstrativo Banda Larga Oi</t>
  </si>
  <si>
    <t>IPTV</t>
  </si>
  <si>
    <t>Serviços Avulsos</t>
  </si>
  <si>
    <t>VERIFICAR O LAYOUT DE EXIBIÇÃO DOS SERVIÇOS CONTRATADOS POR EVENTO DO PRODUTO DE TV.</t>
  </si>
  <si>
    <t>VOD</t>
  </si>
  <si>
    <t>Interatividade/Conteúdo</t>
  </si>
  <si>
    <t>Fim do demonstrativo IPTV</t>
  </si>
  <si>
    <t>Crédito assinatura Oi TV de 15/02 a 15/03</t>
  </si>
  <si>
    <t>Quarteto Fantástico 3</t>
  </si>
  <si>
    <t>Desconto de R$ 20,00 na assinatura por 10 meses. Parcela 01/10</t>
  </si>
  <si>
    <t>Desconto de R$ 20,00 na franquia por 10 meses. Parcela 01/10</t>
  </si>
  <si>
    <t>Descontos no seu plano Oi Fixo</t>
  </si>
  <si>
    <t>Válido para descontos em reais e percentuais sobre a assinatura do plano principal</t>
  </si>
  <si>
    <t>Assinatura Oi VOIP</t>
  </si>
  <si>
    <t>Assinatura IPTV</t>
  </si>
  <si>
    <t>Assinatura Banda Larga</t>
  </si>
  <si>
    <t>Total do seu Combo 1</t>
  </si>
  <si>
    <t>Franquia Ilimitada</t>
  </si>
  <si>
    <t>69 canais</t>
  </si>
  <si>
    <t>50 MB</t>
  </si>
  <si>
    <t>TV</t>
  </si>
  <si>
    <t>MEGA CINEMA HD</t>
  </si>
  <si>
    <t>BANDA LARGA</t>
  </si>
  <si>
    <t>VOZ</t>
  </si>
  <si>
    <t>PFC</t>
  </si>
  <si>
    <t>Desconto Mega Cinema HD</t>
  </si>
  <si>
    <t>Desconto Promocional Combate</t>
  </si>
  <si>
    <t>Desconto Promocional PFC</t>
  </si>
  <si>
    <t>Desconto Promocional SH a la carte</t>
  </si>
  <si>
    <t>100 MB</t>
  </si>
  <si>
    <t>Assinatura Fale Ilimitado</t>
  </si>
  <si>
    <t>Franquia Fixo Ilimitado</t>
  </si>
  <si>
    <t>Desconto Promocional Franquia 100minutos Móvel</t>
  </si>
  <si>
    <t>Desconto Promocional Assinatura Fale Ilimitado</t>
  </si>
  <si>
    <t>Desconto Promocional Franquia Fale Ilimitado</t>
  </si>
  <si>
    <t>SERVIÇOS EVENTUAIS</t>
  </si>
  <si>
    <t>OUTROS LANÇAMENTOS</t>
  </si>
  <si>
    <t>Desconto Ponto Adicional</t>
  </si>
  <si>
    <t>Desconto Banda Larga 100MB</t>
  </si>
  <si>
    <t>Franquia 100minutos para Oi</t>
  </si>
  <si>
    <t>Franquia 100 minutos para outros celulares</t>
  </si>
  <si>
    <t>Franquia Longa Distância Nacional</t>
  </si>
  <si>
    <t>Desconto promocional MEGA CINEMA HD</t>
  </si>
  <si>
    <t>COMBATE</t>
  </si>
  <si>
    <t>Desconto promocional COMBATE</t>
  </si>
  <si>
    <t>Desconto promocional PFC</t>
  </si>
  <si>
    <t>Desconto promocional SH a la carte</t>
  </si>
  <si>
    <t>Desconto promocional aluguel ponto adicional</t>
  </si>
  <si>
    <t>SH A LA CARTE</t>
  </si>
  <si>
    <t>ALUGUEL PONTO ADICIONAL (1 linha para cada ponto cobrado)</t>
  </si>
  <si>
    <t>Período: 13/03/2012 a 12/04/2012</t>
  </si>
  <si>
    <t>13/03/2012 a 12/04/2012</t>
  </si>
  <si>
    <t>13/03/2012 a 20/03/2012</t>
  </si>
  <si>
    <t>21/3/2012 a 12/04/2012</t>
  </si>
  <si>
    <t>MEGA HD</t>
  </si>
  <si>
    <t>Desconto promocional MEGA HD</t>
  </si>
  <si>
    <t>25/03/2012 a 12/04/2012</t>
  </si>
  <si>
    <t>Desconto promocional 100MB</t>
  </si>
  <si>
    <t>50MB</t>
  </si>
  <si>
    <t>Desconto promocional 50MB</t>
  </si>
  <si>
    <t>Desconto promocional Fale Iimitado</t>
  </si>
  <si>
    <t>Desconto promocional Assinatura Fale Iimitado</t>
  </si>
  <si>
    <t>Desconto promocional LDN Nacional</t>
  </si>
  <si>
    <t>Desconto promocional Oi</t>
  </si>
  <si>
    <t>Desconto promocional Franquia outros celulares Oi</t>
  </si>
  <si>
    <t>Ligações Locais para Oi</t>
  </si>
  <si>
    <t>Ligações Locais para celulares de outras operadoras</t>
  </si>
  <si>
    <t>Ligações Internacionais</t>
  </si>
  <si>
    <t>Ligações Números Especiais</t>
  </si>
  <si>
    <t>Ligações Longa Distância Nacional com outras operadoras</t>
  </si>
  <si>
    <t>Ligações Longa Distância Nacional para celulares</t>
  </si>
  <si>
    <t>(com CSP 14 ou 31)</t>
  </si>
  <si>
    <t>(fixo ou celular)</t>
  </si>
  <si>
    <t>Ligações Internacionais com outras operadoras</t>
  </si>
  <si>
    <t>CISNE NEGRO</t>
  </si>
  <si>
    <t>Evento</t>
  </si>
  <si>
    <t>A NOVIÇA REBELDE</t>
  </si>
  <si>
    <t>Eventos avulso</t>
  </si>
  <si>
    <t>Taxa</t>
  </si>
  <si>
    <t>Taxa de indenização por mau uso</t>
  </si>
  <si>
    <t>FLAMENGO X VASCO</t>
  </si>
  <si>
    <t>FATURA PLANO COMPLETO SEM INSTÂNCIA DO FIXO NO ARBOR</t>
  </si>
  <si>
    <t>Rua das Bromélias 35</t>
  </si>
  <si>
    <t>Barra - Rio de Janeiro</t>
  </si>
  <si>
    <t>22237-006</t>
  </si>
  <si>
    <t>Assinatura Sem Franquia</t>
  </si>
  <si>
    <t>Total nota fiscal</t>
  </si>
  <si>
    <t>Franquias do Seu Plano Oi</t>
  </si>
  <si>
    <t>Ligações Longa Distância Nacional</t>
  </si>
  <si>
    <t>Ligações Longa Distância Internacional</t>
  </si>
  <si>
    <t>Ligações para Números Especiais</t>
  </si>
  <si>
    <t>EMPRESA BRASILEIRA DE TELECOMUNICAÇÕES S.A.</t>
  </si>
  <si>
    <t>Avenida Presidente Vargas 1012 - Centro - RIO DE JANEIRO - RJ - 20179-900</t>
  </si>
  <si>
    <t>Período: 13/03/2009 a 13/04/2009</t>
  </si>
  <si>
    <t xml:space="preserve"> </t>
  </si>
  <si>
    <t>Total a pagar</t>
  </si>
  <si>
    <t>Oi TV</t>
  </si>
  <si>
    <t>Ligações de Longa Distância de outras operadoras</t>
  </si>
  <si>
    <t>Horário</t>
  </si>
  <si>
    <t>Total de consumo em minutos ilimitados</t>
  </si>
  <si>
    <t>Duração Total</t>
  </si>
  <si>
    <t>Ligações de Oi Fixo para outros celulares</t>
  </si>
  <si>
    <t>Fora da Rede Oi</t>
  </si>
  <si>
    <t>Ligações recebidas a cobrar de fixos</t>
  </si>
  <si>
    <t>Ligações recebidas a cobrar de  móveis</t>
  </si>
  <si>
    <t>Tudo que você usou em Ligações Locais</t>
  </si>
  <si>
    <t>NACIONAL</t>
  </si>
  <si>
    <t>ARGENTINA</t>
  </si>
  <si>
    <t>Ligações Longa Distância Nacional utilizando a Oi</t>
  </si>
  <si>
    <t>PA COD AREA 91</t>
  </si>
  <si>
    <t>Total de Ligações Internacionais com a Oi</t>
  </si>
  <si>
    <t>Ligações Longa Distância Nacional Utilzando Outras Operadoras</t>
  </si>
  <si>
    <t>Total de Ligações Internacionais usando a Embratel</t>
  </si>
  <si>
    <t>Total de ligações de longa distância do Seu Oi Fixo Utilizando Outras Operadoras</t>
  </si>
  <si>
    <t>0300 da Telemar =&gt; Enviar para NF Telemar</t>
  </si>
  <si>
    <t>Total de ligações feitas do seu Oi fixo</t>
  </si>
  <si>
    <t>0300 de outros provedores: Embratel, Intelig, GVT etc. ==&gt; enviar para NF de cada uma destas operadoras</t>
  </si>
  <si>
    <t>Total de ligações feitas do seu Oi fixo para outras operadoras</t>
  </si>
  <si>
    <t>Tudo o Que Você Usou em Ligações para Números Especiais de Outras Operadoras</t>
  </si>
  <si>
    <t>Auxílio a lista</t>
  </si>
  <si>
    <t>Tudo que você usou em Outros Serviços</t>
  </si>
  <si>
    <t xml:space="preserve">Serviços de Terceiros </t>
  </si>
  <si>
    <t>Serviços de terceiros(Empresas fora do grupo)</t>
  </si>
  <si>
    <t xml:space="preserve">Descrição </t>
  </si>
  <si>
    <t>Assinatura Jornal o Globo</t>
  </si>
  <si>
    <r>
      <t xml:space="preserve">Doação LBV </t>
    </r>
    <r>
      <rPr>
        <sz val="10"/>
        <color indexed="10"/>
        <rFont val="Arial"/>
        <family val="2"/>
      </rPr>
      <t>(0500)</t>
    </r>
  </si>
  <si>
    <t>Total em Serviços de Terceiros</t>
  </si>
  <si>
    <t xml:space="preserve">Serviços do Grupo Oi </t>
  </si>
  <si>
    <t>Serviços de terceiros (Empresas do grupo Oi)</t>
  </si>
  <si>
    <r>
      <t xml:space="preserve">SOS Oi Fixo </t>
    </r>
    <r>
      <rPr>
        <b/>
        <sz val="10"/>
        <color indexed="10"/>
        <rFont val="Arial"/>
        <family val="2"/>
      </rPr>
      <t>(Marint)</t>
    </r>
  </si>
  <si>
    <t>IG</t>
  </si>
  <si>
    <t>Recarga Oi - 2188880000</t>
  </si>
  <si>
    <t>Total de serviços do Grupo Oi</t>
  </si>
  <si>
    <t>Telemar Norte Leste S/A - MULTA ATRASO DE PGTO</t>
  </si>
  <si>
    <t>Telemar Norte Leste S/A -  JUROS DE MORA POR ATRASO DE PGTO</t>
  </si>
  <si>
    <t>Multa residual do aparelho</t>
  </si>
  <si>
    <t>Total Débitos Diversos</t>
  </si>
  <si>
    <t>Fim do demonstrativo Oi: 71 8636 4660</t>
  </si>
  <si>
    <t xml:space="preserve">criar </t>
  </si>
  <si>
    <t>Oi -  JUROS DE MORA POR ATRASO DE PGTO</t>
  </si>
  <si>
    <t>Total a pagar Oi</t>
  </si>
  <si>
    <t>Período: 13/03/2012 a 20/03/2012</t>
  </si>
  <si>
    <t>Período: 20/03/2012 a 13/04/2012</t>
  </si>
  <si>
    <t>PONTO ADICIONAL (1 linha para cada ponto cobrado)</t>
  </si>
  <si>
    <t>Total de Assinaturas Oi TV</t>
  </si>
  <si>
    <t>Total de Pacotes Adicionais Oi TV</t>
  </si>
  <si>
    <t>Desconto promocional SH A LA CARTE</t>
  </si>
  <si>
    <t>Desconto promocional PONTO ADICIONAL</t>
  </si>
  <si>
    <t>Total de Descontos Oi TV</t>
  </si>
  <si>
    <t>Descontos Oi TV</t>
  </si>
  <si>
    <t>Pacotes Adicionais Oi TV</t>
  </si>
  <si>
    <t>Assinaturas Oi TV</t>
  </si>
  <si>
    <t>Total a pagar Oi TV</t>
  </si>
  <si>
    <t>Banda Larga</t>
  </si>
  <si>
    <t>Período: 13/03/2012 a 13/04/2012</t>
  </si>
  <si>
    <t>500 Kbps</t>
  </si>
  <si>
    <t>Total de Assinatura de Banda Larga</t>
  </si>
  <si>
    <t>Assinaturas Banda Larga</t>
  </si>
  <si>
    <t>Desconto promocional Banda Larga</t>
  </si>
  <si>
    <t>Resumo da sua Banda Larga</t>
  </si>
  <si>
    <t>Resumo do seu Plano de Voz</t>
  </si>
  <si>
    <t>Voz</t>
  </si>
  <si>
    <t>Total de Descontos Banda Larga</t>
  </si>
  <si>
    <t>Descontos de Voz</t>
  </si>
  <si>
    <t>Assinaturas e Franquiade Voz</t>
  </si>
  <si>
    <t>Patotes Adicionais</t>
  </si>
  <si>
    <t>Total de Assinaturas e Franquia de Voz</t>
  </si>
  <si>
    <t>Total de Pacotes Adicionais de Voz</t>
  </si>
  <si>
    <t>Descontos de Banda Larga</t>
  </si>
  <si>
    <t>Total de Descontos de Voz</t>
  </si>
  <si>
    <t>Total a pagar de Voz</t>
  </si>
  <si>
    <r>
      <t xml:space="preserve">Total </t>
    </r>
    <r>
      <rPr>
        <b/>
        <sz val="11"/>
        <color indexed="10"/>
        <rFont val="Arial"/>
        <family val="2"/>
      </rPr>
      <t>Mensal</t>
    </r>
    <r>
      <rPr>
        <b/>
        <sz val="11"/>
        <rFont val="Arial"/>
        <family val="2"/>
      </rPr>
      <t xml:space="preserve"> Oi TV</t>
    </r>
  </si>
  <si>
    <t>Total a pagar de Banda largaOi TV</t>
  </si>
  <si>
    <t>Total Mensal Banda Larga</t>
  </si>
  <si>
    <t>Ligações de Oi Fixo pra Oi Fixo</t>
  </si>
  <si>
    <t>Total de Ligações Longa Distância Utilizando a Oi</t>
  </si>
  <si>
    <t>Total de Ligações de Longa Distância Utilzando Outras Operadoras</t>
  </si>
  <si>
    <t>Ligações que você fez para outras operadoras</t>
  </si>
  <si>
    <t>Você utilizou 100 minutos da sua franquia de Longa Distância Nacional</t>
  </si>
  <si>
    <t>Você utilizou 100 minutos da sua franquia de 100 minutos para Oi</t>
  </si>
  <si>
    <t>Você utilizou 100 minutos da sua franquia de 100 minutos para outros celulares</t>
  </si>
  <si>
    <t>Total mensal de Voz</t>
  </si>
  <si>
    <t>Total em Serviços Eventuais</t>
  </si>
  <si>
    <t>Tipo</t>
  </si>
  <si>
    <r>
      <t xml:space="preserve">Serviços Eventuais </t>
    </r>
    <r>
      <rPr>
        <b/>
        <sz val="10"/>
        <color indexed="10"/>
        <rFont val="Arial"/>
        <family val="2"/>
      </rPr>
      <t>de TV</t>
    </r>
  </si>
  <si>
    <t>Serviços Eventuais Oi TV</t>
  </si>
  <si>
    <r>
      <t xml:space="preserve">Total </t>
    </r>
    <r>
      <rPr>
        <b/>
        <sz val="11"/>
        <rFont val="Arial"/>
        <family val="2"/>
      </rPr>
      <t>Oi TV</t>
    </r>
  </si>
  <si>
    <t>Resumo de Oi TV</t>
  </si>
  <si>
    <t>Período</t>
  </si>
  <si>
    <t>20/03/2012 a 13/04/2012</t>
  </si>
  <si>
    <t>13/03/2012 a 13/04/2012</t>
  </si>
  <si>
    <t>Total de ligações de longa distância Utilizando Outras Operadoras</t>
  </si>
  <si>
    <t>Descrever as Taxas Tributáveis</t>
  </si>
  <si>
    <t>Descontos Voz</t>
  </si>
  <si>
    <t>Nome cliente</t>
  </si>
  <si>
    <t>Nome: XXXXXXXXXXXXXXXXXXXXXXXXX</t>
  </si>
  <si>
    <t>Ligações de Longa Distância</t>
  </si>
  <si>
    <t>Ligações Longa Distância Utilizando Outras Operadoras</t>
  </si>
  <si>
    <t>Total de Ligações de Longa Distância</t>
  </si>
  <si>
    <t>Total de Ajustes</t>
  </si>
  <si>
    <t>Total de Créditos</t>
  </si>
  <si>
    <t>Total de Multas e Juros</t>
  </si>
  <si>
    <t>Total de outros lançamentos</t>
  </si>
  <si>
    <t xml:space="preserve"> Decreto Estadual nº 27.427/00 Livro X, Título I, Art 1º, inciso III</t>
  </si>
  <si>
    <t>3462.ee5a.11c7.f226.59db.A483.93df.60a5</t>
  </si>
  <si>
    <t>Consumos Eventuais</t>
  </si>
  <si>
    <t>TOTAL</t>
  </si>
  <si>
    <t>Descontos Banda Larga</t>
  </si>
  <si>
    <t>Inscrição Estadual: 77115080</t>
  </si>
  <si>
    <t>Inscrição Municipal: 292.003-4</t>
  </si>
  <si>
    <t>Taxa de indenização por mau uso controle remoto</t>
  </si>
  <si>
    <t>Rua Gen Polidoro 99 - Botafogo</t>
  </si>
  <si>
    <t>Rua Silveira Martins 355 - Cabula</t>
  </si>
  <si>
    <t>Rio de Janeiro - RJ - CEP: 22280-001</t>
  </si>
  <si>
    <t>Salvador - BA -CEP: 41150-950</t>
  </si>
  <si>
    <t>MATRIZ CNPJ: 33.000.118/0001-79</t>
  </si>
  <si>
    <t>CNPJ: 04.164.118/0001-00</t>
  </si>
  <si>
    <t>Inscrição Estadual: 81.680.469</t>
  </si>
  <si>
    <t>Inscrição Estadual: 52.928.704no</t>
  </si>
  <si>
    <t>Inscrição Municipal: 204.946/001-31</t>
  </si>
  <si>
    <t xml:space="preserve">Número da Fatura: </t>
  </si>
  <si>
    <t>Demonstrativo de sua fatura Oi</t>
  </si>
  <si>
    <t>Vencimento:</t>
  </si>
  <si>
    <t>XX/XX/XXXX</t>
  </si>
  <si>
    <t>Data de Emissão</t>
  </si>
  <si>
    <t>CPF/CNPJ</t>
  </si>
  <si>
    <t>Nº xxxxxxxxx</t>
  </si>
  <si>
    <t xml:space="preserve">Ligações de longa distância </t>
  </si>
  <si>
    <t xml:space="preserve"> Resumo de tributos    </t>
  </si>
  <si>
    <t xml:space="preserve">Serviços Telecom </t>
  </si>
  <si>
    <t xml:space="preserve">     </t>
  </si>
  <si>
    <t>Serviços Comunicações</t>
  </si>
  <si>
    <t>Total de Outros Valores</t>
  </si>
  <si>
    <t>Serviço não Telecom</t>
  </si>
  <si>
    <t>Rua Jangadeiros 48 Ipanamea</t>
  </si>
  <si>
    <t>Rio de Janeiro - RJ - CEP: 22420-010</t>
  </si>
  <si>
    <t>CNPJ: 04.164..616/0001-59</t>
  </si>
  <si>
    <t>Número do cliente: 0000000000</t>
  </si>
  <si>
    <t>Número da conta: 000000000</t>
  </si>
  <si>
    <t>Ligaçoes Locais</t>
  </si>
  <si>
    <t>Descontos Temporários</t>
  </si>
  <si>
    <t>Descontos 30% por 6 meses Mensalidade TV</t>
  </si>
  <si>
    <t>Descontos 50% por 2 meses Mensalidade Banda Larga</t>
  </si>
  <si>
    <t>Valor Assinatura</t>
  </si>
  <si>
    <t>Descontos 100% por 3 meses Mensalidade Voz</t>
  </si>
  <si>
    <t>Total de Descontos Temporários</t>
  </si>
  <si>
    <t>Créditos diversos</t>
  </si>
  <si>
    <t>Total de Créditos Diversos</t>
  </si>
  <si>
    <t>Locação de Decodificador</t>
  </si>
  <si>
    <t>Total de Ligações Fora da Franquia</t>
  </si>
  <si>
    <t>Ligações Internacionais com a Oi</t>
  </si>
  <si>
    <t>Locação  gratuita de decodificador com gravador</t>
  </si>
  <si>
    <t>TV Simples Grátis</t>
  </si>
  <si>
    <t>Big Brother Brasil</t>
  </si>
  <si>
    <t>PFC Série A + Carioca</t>
  </si>
  <si>
    <t>DDD XXXX-XXXX</t>
  </si>
  <si>
    <t>NOME DO CLIENTE</t>
  </si>
  <si>
    <t>ENDEREÇO</t>
  </si>
  <si>
    <t>BAIRRO - CIDADE - UF</t>
  </si>
  <si>
    <t>CEP</t>
  </si>
  <si>
    <t>PACOTE – FIBRA</t>
  </si>
  <si>
    <t xml:space="preserve">    Banda Larga FIBRA</t>
  </si>
  <si>
    <t>Total de Serviços</t>
  </si>
  <si>
    <t>TV FIBRA</t>
  </si>
  <si>
    <t>Banda Larga FIBRA</t>
  </si>
  <si>
    <t>Fixo FIBRA</t>
  </si>
  <si>
    <t>Total Mensalidade TV FIBRA</t>
  </si>
  <si>
    <t>Total Pacotes Adicionais</t>
  </si>
  <si>
    <t>Total Consumos Eventuais</t>
  </si>
  <si>
    <t>Total Mensalidade Banda Larga FIBRA</t>
  </si>
  <si>
    <t xml:space="preserve">    TV FIBRA</t>
  </si>
  <si>
    <t>Assinatura Fixo FIBRA</t>
  </si>
  <si>
    <t>Total  Assinatura e Franquia Fixo FIBRA</t>
  </si>
  <si>
    <t>Ligações para outros celulares</t>
  </si>
  <si>
    <t xml:space="preserve">    Fixo FIBRA*</t>
  </si>
  <si>
    <t>Fatura de Serviços</t>
  </si>
  <si>
    <t>Resumo de tributos - ISS Fixo FIBRA</t>
  </si>
  <si>
    <t>Resumo de tributos - ISS TV e Banda Larga</t>
  </si>
  <si>
    <t>Taxa de Instalação</t>
  </si>
  <si>
    <t>Total de Débitos Diversos</t>
  </si>
  <si>
    <t>Natureza da Operação: Serviço de Comunicações</t>
  </si>
  <si>
    <r>
      <t>Endereço Filial</t>
    </r>
    <r>
      <rPr>
        <sz val="9"/>
        <rFont val="Calibri"/>
        <family val="2"/>
      </rPr>
      <t xml:space="preserve"> xxxxxxxxxxxxxxxxxxx</t>
    </r>
  </si>
  <si>
    <r>
      <t xml:space="preserve">Base de Cálculo  </t>
    </r>
    <r>
      <rPr>
        <sz val="14"/>
        <rFont val="Calibri"/>
        <family val="2"/>
      </rPr>
      <t>*</t>
    </r>
  </si>
  <si>
    <r>
      <rPr>
        <sz val="14"/>
        <rFont val="Calibri"/>
        <family val="2"/>
      </rPr>
      <t xml:space="preserve">* </t>
    </r>
    <r>
      <rPr>
        <sz val="9"/>
        <rFont val="Calibri"/>
        <family val="2"/>
      </rPr>
      <t>Base de cálculo reduzida em 40% -</t>
    </r>
  </si>
  <si>
    <t>Assinatura e Franquia de Fixo FIBRA</t>
  </si>
  <si>
    <t>Ligações recebidas a cobrar de outros celulares</t>
  </si>
  <si>
    <t>Mensalidade 100MB</t>
  </si>
  <si>
    <t>Tudo o Que Você Usou em Ligações de Longa Distância Usando 31</t>
  </si>
  <si>
    <t>Ligações para móvel de outras operadoras</t>
  </si>
  <si>
    <t>Ligações Longa Distância Utilizando a Oi</t>
  </si>
  <si>
    <t>Ligações recebidas a cobrar de móvel de outras operadoras</t>
  </si>
  <si>
    <t>Franquia local Fixo-Fixo Ilimitada FIBRA</t>
  </si>
  <si>
    <t>Total de ligações Locais</t>
  </si>
  <si>
    <t>Ligações para Oi móvel</t>
  </si>
  <si>
    <t>Ligações recebidas a cobrar de Oi móvel</t>
  </si>
  <si>
    <t>CNPJ: xxxxxxxxx</t>
  </si>
  <si>
    <r>
      <t>INSC. ESTADUAL:</t>
    </r>
    <r>
      <rPr>
        <sz val="9"/>
        <rFont val="Calibri"/>
        <family val="2"/>
      </rPr>
      <t xml:space="preserve"> xx.xxx.xxx-x INSC. MUNICIPAL: xxxxxx-x</t>
    </r>
  </si>
  <si>
    <t>Oi Móvel S.A</t>
  </si>
  <si>
    <t>Oi Móvel S.A.</t>
  </si>
  <si>
    <t xml:space="preserve">     Data de vencimento:                             00/00/0000</t>
  </si>
  <si>
    <t xml:space="preserve">     Valor a pagar:                                                          </t>
  </si>
  <si>
    <t>NÚMERO DA NF: 000000           SÉRIE: x         SUB-SÉRIE: x</t>
  </si>
  <si>
    <t xml:space="preserve">  NÚMERO DA NF:000000             SÉRIE: XXXXX</t>
  </si>
  <si>
    <r>
      <t>CNPJ:</t>
    </r>
    <r>
      <rPr>
        <sz val="9"/>
        <rFont val="Calibri"/>
        <family val="2"/>
      </rPr>
      <t xml:space="preserve"> 05.423.963/0133-61</t>
    </r>
  </si>
  <si>
    <r>
      <t>INSC. ESTADUAL:</t>
    </r>
    <r>
      <rPr>
        <sz val="9"/>
        <rFont val="Calibri"/>
        <family val="2"/>
      </rPr>
      <t xml:space="preserve"> 79.816.930 INSC. MUNICIPAL: 565.961-2</t>
    </r>
  </si>
  <si>
    <t>RUA GENERAL POLIDORO, 99 - 4ºANDAR - Botafogo - RJ - 22.280-004</t>
  </si>
  <si>
    <t>Regime Especial: 00000000000     Via: Única    CFOP: 5307</t>
  </si>
  <si>
    <t xml:space="preserve">TELEMAR NORTE LESTE S/A </t>
  </si>
  <si>
    <t>Descontos</t>
  </si>
  <si>
    <t>NÚMERO DA NF: 000001           SÉRIE: B      SUB-SÉRIE: 12</t>
  </si>
  <si>
    <t>NOTA FISCAL DE SERVIÇOS DE COMUNICAÇÕES</t>
  </si>
  <si>
    <t>NÚMERO DA NF: 000001           SÉRIE: B         SUB-SÉRIE: 13</t>
  </si>
  <si>
    <t xml:space="preserve">OI MÓVEL S.A </t>
  </si>
  <si>
    <t>OI MÓVEL S.A.</t>
  </si>
  <si>
    <t>Plano Principal TV</t>
  </si>
  <si>
    <t>Canais a La carte</t>
  </si>
  <si>
    <t>Crédito por Interrupção</t>
  </si>
  <si>
    <t>Filmes e Eventos</t>
  </si>
  <si>
    <t>Mensalidade  200MB</t>
  </si>
  <si>
    <t>Mensalidade MIX HD</t>
  </si>
  <si>
    <t>Mensalidade TOTAL HD</t>
  </si>
  <si>
    <t>Mensalidade Combate</t>
  </si>
  <si>
    <t>Mensalidade PFC Completo</t>
  </si>
  <si>
    <t>Mensalidade Sexy Hot + Playboy TV</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</si>
</sst>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quot;$&quot;* #,##0.00_);_(&quot;$&quot;* \(#,##0.00\);_(&quot;$&quot;* &quot;-&quot;??_);_(@_)"/>
    <numFmt numFmtId="165" formatCode="_(&quot;R$ &quot;* #,##0.00_);_(&quot;R$ &quot;* \(#,##0.00\);_(&quot;R$ &quot;* &quot;-&quot;??_);_(@_)"/>
    <numFmt numFmtId="166" formatCode="00000"/>
    <numFmt numFmtId="167" formatCode="&quot;R$ &quot;#,##0.00"/>
    <numFmt numFmtId="168" formatCode="dd/mm/yy;@"/>
    <numFmt numFmtId="169" formatCode="0.00;[Red]0.00"/>
    <numFmt numFmtId="170" formatCode="[$-F400]h:mm:ss\ AM/PM"/>
    <numFmt numFmtId="171" formatCode="00000000000"/>
    <numFmt numFmtId="172" formatCode="000000000"/>
    <numFmt numFmtId="173" formatCode="0000000000"/>
    <numFmt numFmtId="174" formatCode="0000"/>
  </numFmts>
  <fonts count="96" x14ac:knownFonts="1">
    <font>
      <sz val="10"/>
      <name val="Arial"/>
    </font>
    <font>
      <sz val="8"/>
      <color indexed="8"/>
      <name val="Arial"/>
      <family val="2"/>
    </font>
    <font>
      <sz val="8"/>
      <color indexed="8"/>
      <name val="Calibri"/>
      <family val="2"/>
    </font>
    <font>
      <sz val="10"/>
      <name val="Arial"/>
      <family val="2"/>
    </font>
    <font>
      <b/>
      <sz val="12"/>
      <name val="Arial"/>
      <family val="2"/>
    </font>
    <font>
      <sz val="10"/>
      <name val="Arial"/>
      <family val="2"/>
    </font>
    <font>
      <sz val="12"/>
      <name val="Arial"/>
      <family val="2"/>
    </font>
    <font>
      <b/>
      <sz val="14"/>
      <name val="Arial"/>
      <family val="2"/>
    </font>
    <font>
      <sz val="10"/>
      <name val="Arial"/>
      <family val="2"/>
    </font>
    <font>
      <sz val="14"/>
      <name val="Arial"/>
      <family val="2"/>
    </font>
    <font>
      <b/>
      <sz val="10"/>
      <name val="Arial"/>
      <family val="2"/>
    </font>
    <font>
      <sz val="10"/>
      <color indexed="10"/>
      <name val="Arial"/>
      <family val="2"/>
    </font>
    <font>
      <b/>
      <sz val="10"/>
      <color indexed="10"/>
      <name val="Arial"/>
      <family val="2"/>
    </font>
    <font>
      <sz val="10"/>
      <color indexed="10"/>
      <name val="Arial"/>
      <family val="2"/>
    </font>
    <font>
      <b/>
      <sz val="10"/>
      <color indexed="12"/>
      <name val="Arial"/>
      <family val="2"/>
    </font>
    <font>
      <sz val="8"/>
      <color indexed="81"/>
      <name val="Tahoma"/>
      <family val="2"/>
    </font>
    <font>
      <b/>
      <sz val="8"/>
      <color indexed="81"/>
      <name val="Tahoma"/>
      <family val="2"/>
    </font>
    <font>
      <b/>
      <sz val="11"/>
      <name val="Arial"/>
      <family val="2"/>
    </font>
    <font>
      <sz val="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9"/>
      <name val="Arial"/>
      <family val="2"/>
    </font>
    <font>
      <b/>
      <sz val="10"/>
      <color indexed="10"/>
      <name val="Arial"/>
      <family val="2"/>
    </font>
    <font>
      <b/>
      <sz val="10"/>
      <color indexed="30"/>
      <name val="Arial"/>
      <family val="2"/>
    </font>
    <font>
      <sz val="10"/>
      <color indexed="30"/>
      <name val="Arial"/>
      <family val="2"/>
    </font>
    <font>
      <sz val="10"/>
      <color indexed="9"/>
      <name val="Arial"/>
      <family val="2"/>
    </font>
    <font>
      <sz val="11"/>
      <name val="Arial"/>
      <family val="2"/>
    </font>
    <font>
      <sz val="10"/>
      <color indexed="13"/>
      <name val="Arial"/>
      <family val="2"/>
    </font>
    <font>
      <sz val="10"/>
      <color indexed="10"/>
      <name val="Arial"/>
      <family val="2"/>
    </font>
    <font>
      <sz val="9"/>
      <color indexed="8"/>
      <name val="Calibri"/>
      <family val="2"/>
    </font>
    <font>
      <b/>
      <sz val="9"/>
      <color indexed="8"/>
      <name val="Calibri"/>
      <family val="2"/>
    </font>
    <font>
      <b/>
      <sz val="10"/>
      <color indexed="8"/>
      <name val="Calibri"/>
      <family val="2"/>
    </font>
    <font>
      <b/>
      <sz val="24"/>
      <name val="Arial"/>
      <family val="2"/>
    </font>
    <font>
      <sz val="10"/>
      <color indexed="8"/>
      <name val="Calibri"/>
      <family val="2"/>
    </font>
    <font>
      <b/>
      <sz val="11"/>
      <color indexed="10"/>
      <name val="Arial"/>
      <family val="2"/>
    </font>
    <font>
      <sz val="10"/>
      <color indexed="8"/>
      <name val="Arial"/>
      <family val="2"/>
    </font>
    <font>
      <sz val="16"/>
      <name val="Arial"/>
      <family val="2"/>
    </font>
    <font>
      <b/>
      <sz val="9"/>
      <name val="Arial"/>
      <family val="2"/>
    </font>
    <font>
      <b/>
      <sz val="8"/>
      <name val="Arial"/>
      <family val="2"/>
    </font>
    <font>
      <sz val="8"/>
      <name val="Times New Roman"/>
      <family val="1"/>
    </font>
    <font>
      <sz val="10"/>
      <name val="Times New Roman"/>
      <family val="1"/>
    </font>
    <font>
      <sz val="12"/>
      <name val="Times New Roman"/>
      <family val="1"/>
    </font>
    <font>
      <sz val="9"/>
      <name val="Calibri"/>
      <family val="2"/>
    </font>
    <font>
      <sz val="11"/>
      <name val="Calibri"/>
      <family val="2"/>
    </font>
    <font>
      <b/>
      <sz val="15"/>
      <name val="Arial"/>
      <family val="2"/>
    </font>
    <font>
      <sz val="15"/>
      <name val="Arial"/>
      <family val="2"/>
    </font>
    <font>
      <sz val="10"/>
      <name val="Arial"/>
      <family val="2"/>
    </font>
    <font>
      <sz val="11"/>
      <color theme="1"/>
      <name val="Calibri"/>
      <family val="2"/>
      <scheme val="minor"/>
    </font>
    <font>
      <sz val="8"/>
      <color theme="1"/>
      <name val="Arial"/>
      <family val="2"/>
    </font>
    <font>
      <b/>
      <sz val="10"/>
      <color rgb="FFFF0000"/>
      <name val="Arial"/>
      <family val="2"/>
    </font>
    <font>
      <b/>
      <sz val="11"/>
      <color rgb="FFFF0000"/>
      <name val="Arial"/>
      <family val="2"/>
    </font>
    <font>
      <sz val="10"/>
      <color rgb="FFFF0000"/>
      <name val="Arial"/>
      <family val="2"/>
    </font>
    <font>
      <b/>
      <sz val="10"/>
      <color theme="0" tint="-0.249977111117893"/>
      <name val="Arial"/>
      <family val="2"/>
    </font>
    <font>
      <b/>
      <sz val="10"/>
      <color rgb="FF0070C0"/>
      <name val="Times New Roman"/>
      <family val="1"/>
    </font>
    <font>
      <b/>
      <sz val="10"/>
      <color rgb="FF00B0F0"/>
      <name val="Arial"/>
      <family val="2"/>
    </font>
    <font>
      <b/>
      <sz val="11"/>
      <color rgb="FF0070C0"/>
      <name val="Arial"/>
      <family val="2"/>
    </font>
    <font>
      <sz val="10"/>
      <color rgb="FFC00000"/>
      <name val="Arial"/>
      <family val="2"/>
    </font>
    <font>
      <b/>
      <sz val="10"/>
      <color rgb="FFC00000"/>
      <name val="Arial"/>
      <family val="2"/>
    </font>
    <font>
      <sz val="10"/>
      <color theme="0" tint="-0.34998626667073579"/>
      <name val="Arial"/>
      <family val="2"/>
    </font>
    <font>
      <sz val="10"/>
      <color rgb="FF00B0F0"/>
      <name val="Arial"/>
      <family val="2"/>
    </font>
    <font>
      <sz val="8"/>
      <color theme="1"/>
      <name val="Calibri"/>
      <family val="2"/>
      <scheme val="minor"/>
    </font>
    <font>
      <b/>
      <sz val="11"/>
      <color theme="1"/>
      <name val="Calibri"/>
      <family val="2"/>
      <scheme val="minor"/>
    </font>
    <font>
      <sz val="9"/>
      <color theme="1"/>
      <name val="Calibri"/>
      <family val="2"/>
      <scheme val="minor"/>
    </font>
    <font>
      <sz val="11"/>
      <color rgb="FF000000"/>
      <name val="Calibri"/>
      <family val="2"/>
    </font>
    <font>
      <b/>
      <sz val="9"/>
      <color theme="1"/>
      <name val="Calibri"/>
      <family val="2"/>
      <scheme val="minor"/>
    </font>
    <font>
      <b/>
      <sz val="9"/>
      <name val="Calibri"/>
      <family val="2"/>
      <scheme val="minor"/>
    </font>
    <font>
      <b/>
      <sz val="9"/>
      <color rgb="FFFF0000"/>
      <name val="Calibri"/>
      <family val="2"/>
      <scheme val="minor"/>
    </font>
    <font>
      <sz val="9"/>
      <name val="Calibri"/>
      <family val="2"/>
      <scheme val="minor"/>
    </font>
    <font>
      <b/>
      <sz val="9"/>
      <color rgb="FF0070C0"/>
      <name val="Calibri"/>
      <family val="2"/>
      <scheme val="minor"/>
    </font>
    <font>
      <sz val="8"/>
      <color rgb="FFFF0000"/>
      <name val="Calibri"/>
      <family val="2"/>
      <scheme val="minor"/>
    </font>
    <font>
      <sz val="11"/>
      <color rgb="FFFF0000"/>
      <name val="Arial"/>
      <family val="2"/>
    </font>
    <font>
      <sz val="10"/>
      <color rgb="FF6600FF"/>
      <name val="Arial"/>
      <family val="2"/>
    </font>
    <font>
      <sz val="8"/>
      <name val="Calibri"/>
      <family val="2"/>
      <scheme val="minor"/>
    </font>
    <font>
      <b/>
      <sz val="11"/>
      <name val="Calibri"/>
      <family val="2"/>
      <scheme val="minor"/>
    </font>
    <font>
      <sz val="14"/>
      <name val="Calibri"/>
      <family val="2"/>
    </font>
    <font>
      <sz val="14"/>
      <name val="Calibri"/>
      <family val="2"/>
      <scheme val="minor"/>
    </font>
    <font>
      <b/>
      <sz val="11"/>
      <name val="Calibri"/>
      <family val="2"/>
    </font>
    <font>
      <b/>
      <sz val="9"/>
      <name val="Calibri"/>
      <family val="2"/>
    </font>
    <font>
      <sz val="9"/>
      <color indexed="81"/>
      <name val="Tahoma"/>
      <family val="2"/>
    </font>
    <font>
      <b/>
      <sz val="9"/>
      <color indexed="81"/>
      <name val="Tahoma"/>
      <family val="2"/>
    </font>
    <font>
      <sz val="10"/>
      <color rgb="FF000000"/>
      <name val="Calibri"/>
      <family val="2"/>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41"/>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s>
  <borders count="3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thin">
        <color indexed="64"/>
      </right>
      <top/>
      <bottom style="thin">
        <color indexed="64"/>
      </bottom>
      <diagonal/>
    </border>
    <border>
      <left/>
      <right/>
      <top/>
      <bottom style="medium">
        <color indexed="64"/>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61">
    <xf numFmtId="0" fontId="0" fillId="0" borderId="0"/>
    <xf numFmtId="0" fontId="5" fillId="0" borderId="0"/>
    <xf numFmtId="0" fontId="3" fillId="0" borderId="0"/>
    <xf numFmtId="0" fontId="8" fillId="0" borderId="0"/>
    <xf numFmtId="0" fontId="3" fillId="0" borderId="0"/>
    <xf numFmtId="0" fontId="35" fillId="2" borderId="0" applyNumberFormat="0" applyBorder="0" applyAlignment="0" applyProtection="0"/>
    <xf numFmtId="0" fontId="35" fillId="3" borderId="0" applyNumberFormat="0" applyBorder="0" applyAlignment="0" applyProtection="0"/>
    <xf numFmtId="0" fontId="35" fillId="4" borderId="0" applyNumberFormat="0" applyBorder="0" applyAlignment="0" applyProtection="0"/>
    <xf numFmtId="0" fontId="35" fillId="5" borderId="0" applyNumberFormat="0" applyBorder="0" applyAlignment="0" applyProtection="0"/>
    <xf numFmtId="0" fontId="35" fillId="6" borderId="0" applyNumberFormat="0" applyBorder="0" applyAlignment="0" applyProtection="0"/>
    <xf numFmtId="0" fontId="35" fillId="7" borderId="0" applyNumberFormat="0" applyBorder="0" applyAlignment="0" applyProtection="0"/>
    <xf numFmtId="0" fontId="35" fillId="8"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5" borderId="0" applyNumberFormat="0" applyBorder="0" applyAlignment="0" applyProtection="0"/>
    <xf numFmtId="0" fontId="35" fillId="8" borderId="0" applyNumberFormat="0" applyBorder="0" applyAlignment="0" applyProtection="0"/>
    <xf numFmtId="0" fontId="35" fillId="11" borderId="0" applyNumberFormat="0" applyBorder="0" applyAlignment="0" applyProtection="0"/>
    <xf numFmtId="0" fontId="34" fillId="12" borderId="0" applyNumberFormat="0" applyBorder="0" applyAlignment="0" applyProtection="0"/>
    <xf numFmtId="0" fontId="34" fillId="9" borderId="0" applyNumberFormat="0" applyBorder="0" applyAlignment="0" applyProtection="0"/>
    <xf numFmtId="0" fontId="34" fillId="10"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9" borderId="0" applyNumberFormat="0" applyBorder="0" applyAlignment="0" applyProtection="0"/>
    <xf numFmtId="0" fontId="24" fillId="3" borderId="0" applyNumberFormat="0" applyBorder="0" applyAlignment="0" applyProtection="0"/>
    <xf numFmtId="0" fontId="28" fillId="20" borderId="1" applyNumberFormat="0" applyAlignment="0" applyProtection="0"/>
    <xf numFmtId="0" fontId="30" fillId="21" borderId="2" applyNumberFormat="0" applyAlignment="0" applyProtection="0"/>
    <xf numFmtId="164" fontId="3" fillId="0" borderId="0" applyFont="0" applyFill="0" applyBorder="0" applyAlignment="0" applyProtection="0"/>
    <xf numFmtId="0" fontId="32" fillId="0" borderId="0" applyNumberFormat="0" applyFill="0" applyBorder="0" applyAlignment="0" applyProtection="0"/>
    <xf numFmtId="0" fontId="23" fillId="4"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26" fillId="7" borderId="1" applyNumberFormat="0" applyAlignment="0" applyProtection="0"/>
    <xf numFmtId="0" fontId="29" fillId="0" borderId="6" applyNumberFormat="0" applyFill="0" applyAlignment="0" applyProtection="0"/>
    <xf numFmtId="164" fontId="8" fillId="0" borderId="0" applyFont="0" applyFill="0" applyBorder="0" applyAlignment="0" applyProtection="0"/>
    <xf numFmtId="164" fontId="3" fillId="0" borderId="0" applyFont="0" applyFill="0" applyBorder="0" applyAlignment="0" applyProtection="0"/>
    <xf numFmtId="165" fontId="1" fillId="0" borderId="0" applyFont="0" applyFill="0" applyBorder="0" applyAlignment="0" applyProtection="0"/>
    <xf numFmtId="0" fontId="25" fillId="22" borderId="0" applyNumberFormat="0" applyBorder="0" applyAlignment="0" applyProtection="0"/>
    <xf numFmtId="0" fontId="8" fillId="0" borderId="0"/>
    <xf numFmtId="0" fontId="3" fillId="0" borderId="0"/>
    <xf numFmtId="0" fontId="62" fillId="0" borderId="0"/>
    <xf numFmtId="0" fontId="62" fillId="0" borderId="0"/>
    <xf numFmtId="0" fontId="63" fillId="0" borderId="0"/>
    <xf numFmtId="0" fontId="63" fillId="0" borderId="0"/>
    <xf numFmtId="0" fontId="3" fillId="0" borderId="0"/>
    <xf numFmtId="0" fontId="3" fillId="0" borderId="0"/>
    <xf numFmtId="0" fontId="5" fillId="23" borderId="7" applyNumberFormat="0" applyFont="0" applyAlignment="0" applyProtection="0"/>
    <xf numFmtId="0" fontId="27" fillId="20" borderId="8" applyNumberFormat="0" applyAlignment="0" applyProtection="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9" fillId="0" borderId="0" applyNumberFormat="0" applyFill="0" applyBorder="0" applyAlignment="0" applyProtection="0"/>
    <xf numFmtId="0" fontId="33" fillId="0" borderId="9" applyNumberFormat="0" applyFill="0" applyAlignment="0" applyProtection="0"/>
    <xf numFmtId="0" fontId="31" fillId="0" borderId="0" applyNumberFormat="0" applyFill="0" applyBorder="0" applyAlignment="0" applyProtection="0"/>
  </cellStyleXfs>
  <cellXfs count="1297">
    <xf numFmtId="0" fontId="0" fillId="0" borderId="0" xfId="0"/>
    <xf numFmtId="0" fontId="0" fillId="24" borderId="0" xfId="0" applyFill="1"/>
    <xf numFmtId="0" fontId="0" fillId="24" borderId="10" xfId="0" applyFill="1" applyBorder="1"/>
    <xf numFmtId="167" fontId="0" fillId="24" borderId="10" xfId="1" applyNumberFormat="1" applyFont="1" applyFill="1" applyBorder="1" applyAlignment="1">
      <alignment horizontal="center"/>
    </xf>
    <xf numFmtId="2" fontId="10" fillId="24" borderId="10" xfId="32" applyNumberFormat="1" applyFont="1" applyFill="1" applyBorder="1" applyAlignment="1">
      <alignment horizontal="center"/>
    </xf>
    <xf numFmtId="2" fontId="36" fillId="24" borderId="10" xfId="32" applyNumberFormat="1" applyFont="1" applyFill="1" applyBorder="1" applyAlignment="1">
      <alignment horizontal="center"/>
    </xf>
    <xf numFmtId="0" fontId="0" fillId="24" borderId="0" xfId="0" applyFill="1" applyAlignment="1">
      <alignment horizontal="left"/>
    </xf>
    <xf numFmtId="2" fontId="10" fillId="24" borderId="0" xfId="32" applyNumberFormat="1" applyFont="1" applyFill="1" applyBorder="1" applyAlignment="1">
      <alignment horizontal="center"/>
    </xf>
    <xf numFmtId="0" fontId="3" fillId="24" borderId="0" xfId="0" applyFont="1" applyFill="1"/>
    <xf numFmtId="0" fontId="0" fillId="24" borderId="11" xfId="0" applyFill="1" applyBorder="1"/>
    <xf numFmtId="2" fontId="10" fillId="24" borderId="12" xfId="32" applyNumberFormat="1" applyFont="1" applyFill="1" applyBorder="1" applyAlignment="1">
      <alignment horizontal="center"/>
    </xf>
    <xf numFmtId="0" fontId="10" fillId="24" borderId="13" xfId="2" applyFont="1" applyFill="1" applyBorder="1"/>
    <xf numFmtId="0" fontId="10" fillId="24" borderId="14" xfId="2" applyFont="1" applyFill="1" applyBorder="1"/>
    <xf numFmtId="167" fontId="0" fillId="24" borderId="10" xfId="2" applyNumberFormat="1" applyFont="1" applyFill="1" applyBorder="1" applyAlignment="1">
      <alignment horizontal="center"/>
    </xf>
    <xf numFmtId="0" fontId="0" fillId="24" borderId="0" xfId="2" applyFont="1" applyFill="1" applyBorder="1"/>
    <xf numFmtId="0" fontId="0" fillId="24" borderId="0" xfId="2" applyFont="1" applyFill="1" applyBorder="1" applyAlignment="1">
      <alignment horizontal="left"/>
    </xf>
    <xf numFmtId="0" fontId="10" fillId="24" borderId="0" xfId="2" applyFont="1" applyFill="1"/>
    <xf numFmtId="0" fontId="10" fillId="24" borderId="0" xfId="2" applyFont="1" applyFill="1" applyAlignment="1">
      <alignment horizontal="left"/>
    </xf>
    <xf numFmtId="167" fontId="10" fillId="24" borderId="0" xfId="2" applyNumberFormat="1" applyFont="1" applyFill="1" applyAlignment="1">
      <alignment horizontal="center"/>
    </xf>
    <xf numFmtId="0" fontId="3" fillId="24" borderId="0" xfId="2" applyFont="1" applyFill="1" applyBorder="1"/>
    <xf numFmtId="0" fontId="0" fillId="24" borderId="0" xfId="2" applyFont="1" applyFill="1"/>
    <xf numFmtId="0" fontId="0" fillId="24" borderId="0" xfId="2" applyFont="1" applyFill="1" applyAlignment="1">
      <alignment horizontal="left"/>
    </xf>
    <xf numFmtId="0" fontId="3" fillId="24" borderId="0" xfId="2" applyFont="1" applyFill="1"/>
    <xf numFmtId="167" fontId="0" fillId="24" borderId="0" xfId="2" applyNumberFormat="1" applyFont="1" applyFill="1" applyAlignment="1">
      <alignment horizontal="center"/>
    </xf>
    <xf numFmtId="169" fontId="10" fillId="24" borderId="10" xfId="2" applyNumberFormat="1" applyFont="1" applyFill="1" applyBorder="1" applyAlignment="1">
      <alignment horizontal="center"/>
    </xf>
    <xf numFmtId="171" fontId="3" fillId="24" borderId="0" xfId="2" applyNumberFormat="1" applyFont="1" applyFill="1" applyAlignment="1">
      <alignment horizontal="left"/>
    </xf>
    <xf numFmtId="2" fontId="3" fillId="24" borderId="10" xfId="32" applyNumberFormat="1" applyFont="1" applyFill="1" applyBorder="1" applyAlignment="1">
      <alignment horizontal="center"/>
    </xf>
    <xf numFmtId="166" fontId="10" fillId="24" borderId="0" xfId="2" applyNumberFormat="1" applyFont="1" applyFill="1"/>
    <xf numFmtId="169" fontId="0" fillId="24" borderId="0" xfId="2" applyNumberFormat="1" applyFont="1" applyFill="1" applyAlignment="1">
      <alignment horizontal="center"/>
    </xf>
    <xf numFmtId="167" fontId="10" fillId="24" borderId="10" xfId="2" applyNumberFormat="1" applyFont="1" applyFill="1" applyBorder="1" applyAlignment="1">
      <alignment horizontal="center"/>
    </xf>
    <xf numFmtId="2" fontId="3" fillId="24" borderId="0" xfId="32" applyNumberFormat="1" applyFont="1" applyFill="1" applyBorder="1" applyAlignment="1">
      <alignment horizontal="center"/>
    </xf>
    <xf numFmtId="0" fontId="10" fillId="24" borderId="13" xfId="1" applyFont="1" applyFill="1" applyBorder="1" applyAlignment="1">
      <alignment vertical="center"/>
    </xf>
    <xf numFmtId="0" fontId="0" fillId="24" borderId="0" xfId="0" applyFill="1" applyAlignment="1">
      <alignment vertical="center"/>
    </xf>
    <xf numFmtId="0" fontId="0" fillId="24" borderId="14" xfId="1" applyFont="1" applyFill="1" applyBorder="1" applyAlignment="1">
      <alignment vertical="center"/>
    </xf>
    <xf numFmtId="2" fontId="8" fillId="24" borderId="10" xfId="32" applyNumberFormat="1" applyFont="1" applyFill="1" applyBorder="1" applyAlignment="1">
      <alignment horizontal="center" vertical="center"/>
    </xf>
    <xf numFmtId="0" fontId="0" fillId="24" borderId="0" xfId="0" applyFill="1" applyBorder="1" applyAlignment="1">
      <alignment vertical="center"/>
    </xf>
    <xf numFmtId="0" fontId="3" fillId="24" borderId="0" xfId="2" applyFont="1" applyFill="1" applyAlignment="1">
      <alignment horizontal="left"/>
    </xf>
    <xf numFmtId="167" fontId="3" fillId="24" borderId="10" xfId="2" applyNumberFormat="1" applyFont="1" applyFill="1" applyBorder="1" applyAlignment="1">
      <alignment horizontal="center"/>
    </xf>
    <xf numFmtId="0" fontId="3" fillId="24" borderId="0" xfId="2" applyFont="1" applyFill="1" applyAlignment="1">
      <alignment horizontal="center"/>
    </xf>
    <xf numFmtId="0" fontId="0" fillId="24" borderId="11" xfId="2" applyFont="1" applyFill="1" applyBorder="1" applyAlignment="1">
      <alignment horizontal="left"/>
    </xf>
    <xf numFmtId="49" fontId="10" fillId="24" borderId="0" xfId="2" applyNumberFormat="1" applyFont="1" applyFill="1"/>
    <xf numFmtId="2" fontId="10" fillId="24" borderId="10" xfId="32" applyNumberFormat="1" applyFont="1" applyFill="1" applyBorder="1" applyAlignment="1">
      <alignment horizontal="center" vertical="center"/>
    </xf>
    <xf numFmtId="0" fontId="0" fillId="24" borderId="14" xfId="0" applyFill="1" applyBorder="1" applyAlignment="1">
      <alignment vertical="center"/>
    </xf>
    <xf numFmtId="0" fontId="0" fillId="24" borderId="14" xfId="0" applyFill="1" applyBorder="1" applyAlignment="1">
      <alignment horizontal="left" vertical="center"/>
    </xf>
    <xf numFmtId="2" fontId="3" fillId="24" borderId="10" xfId="1" applyNumberFormat="1" applyFont="1" applyFill="1" applyBorder="1" applyAlignment="1">
      <alignment horizontal="center" vertical="center"/>
    </xf>
    <xf numFmtId="0" fontId="10" fillId="24" borderId="11" xfId="1" applyFont="1" applyFill="1" applyBorder="1" applyAlignment="1">
      <alignment vertical="center"/>
    </xf>
    <xf numFmtId="171" fontId="8" fillId="24" borderId="0" xfId="1" applyNumberFormat="1" applyFont="1" applyFill="1" applyAlignment="1">
      <alignment horizontal="left" vertical="center"/>
    </xf>
    <xf numFmtId="0" fontId="3" fillId="24" borderId="0" xfId="1" applyFont="1" applyFill="1" applyAlignment="1">
      <alignment vertical="center"/>
    </xf>
    <xf numFmtId="0" fontId="0" fillId="24" borderId="0" xfId="0" applyFill="1" applyAlignment="1">
      <alignment horizontal="left" vertical="center"/>
    </xf>
    <xf numFmtId="169" fontId="4" fillId="24" borderId="10" xfId="1" applyNumberFormat="1" applyFont="1" applyFill="1" applyBorder="1" applyAlignment="1">
      <alignment horizontal="center" vertical="center"/>
    </xf>
    <xf numFmtId="0" fontId="43" fillId="24" borderId="0" xfId="0" applyFont="1" applyFill="1" applyAlignment="1">
      <alignment vertical="center"/>
    </xf>
    <xf numFmtId="169" fontId="10" fillId="24" borderId="10" xfId="1" applyNumberFormat="1" applyFont="1" applyFill="1" applyBorder="1" applyAlignment="1">
      <alignment horizontal="center" vertical="center"/>
    </xf>
    <xf numFmtId="0" fontId="10" fillId="24" borderId="0" xfId="0" applyFont="1" applyFill="1" applyAlignment="1">
      <alignment vertical="center"/>
    </xf>
    <xf numFmtId="0" fontId="0" fillId="24" borderId="0" xfId="1" applyFont="1" applyFill="1" applyAlignment="1">
      <alignment vertical="center"/>
    </xf>
    <xf numFmtId="0" fontId="0" fillId="24" borderId="0" xfId="1" applyFont="1" applyFill="1" applyAlignment="1">
      <alignment horizontal="left" vertical="center"/>
    </xf>
    <xf numFmtId="167" fontId="0" fillId="24" borderId="0" xfId="1" applyNumberFormat="1" applyFont="1" applyFill="1" applyAlignment="1">
      <alignment horizontal="center" vertical="center"/>
    </xf>
    <xf numFmtId="0" fontId="10" fillId="24" borderId="0" xfId="1" applyFont="1" applyFill="1" applyBorder="1" applyAlignment="1">
      <alignment vertical="center"/>
    </xf>
    <xf numFmtId="0" fontId="3" fillId="24" borderId="0" xfId="1" applyFont="1" applyFill="1" applyBorder="1" applyAlignment="1">
      <alignment vertical="center"/>
    </xf>
    <xf numFmtId="0" fontId="10" fillId="24" borderId="0" xfId="1" applyFont="1" applyFill="1" applyAlignment="1">
      <alignment vertical="center"/>
    </xf>
    <xf numFmtId="0" fontId="10" fillId="24" borderId="0" xfId="1" applyFont="1" applyFill="1" applyAlignment="1">
      <alignment horizontal="left" vertical="center"/>
    </xf>
    <xf numFmtId="2" fontId="10" fillId="24" borderId="0" xfId="32" applyNumberFormat="1" applyFont="1" applyFill="1" applyBorder="1" applyAlignment="1">
      <alignment horizontal="center" vertical="center"/>
    </xf>
    <xf numFmtId="167" fontId="10" fillId="24" borderId="10" xfId="1" applyNumberFormat="1" applyFont="1" applyFill="1" applyBorder="1" applyAlignment="1">
      <alignment horizontal="center" vertical="center"/>
    </xf>
    <xf numFmtId="0" fontId="8" fillId="24" borderId="0" xfId="1" applyFont="1" applyFill="1" applyBorder="1" applyAlignment="1">
      <alignment vertical="center"/>
    </xf>
    <xf numFmtId="167" fontId="0" fillId="24" borderId="10" xfId="1" applyNumberFormat="1" applyFont="1" applyFill="1" applyBorder="1" applyAlignment="1">
      <alignment horizontal="center" vertical="center"/>
    </xf>
    <xf numFmtId="0" fontId="12" fillId="24" borderId="0" xfId="1" applyFont="1" applyFill="1" applyAlignment="1">
      <alignment vertical="center"/>
    </xf>
    <xf numFmtId="14" fontId="13" fillId="24" borderId="0" xfId="1" applyNumberFormat="1" applyFont="1" applyFill="1" applyAlignment="1">
      <alignment vertical="center"/>
    </xf>
    <xf numFmtId="0" fontId="12" fillId="24" borderId="0" xfId="1" applyFont="1" applyFill="1" applyAlignment="1">
      <alignment horizontal="left" vertical="center"/>
    </xf>
    <xf numFmtId="2" fontId="17" fillId="24" borderId="12" xfId="32" applyNumberFormat="1" applyFont="1" applyFill="1" applyBorder="1" applyAlignment="1">
      <alignment horizontal="center" vertical="center"/>
    </xf>
    <xf numFmtId="0" fontId="10" fillId="24" borderId="13" xfId="2" applyFont="1" applyFill="1" applyBorder="1" applyAlignment="1">
      <alignment vertical="center"/>
    </xf>
    <xf numFmtId="167" fontId="0" fillId="24" borderId="10" xfId="2" applyNumberFormat="1" applyFont="1" applyFill="1" applyBorder="1" applyAlignment="1">
      <alignment horizontal="center" vertical="center"/>
    </xf>
    <xf numFmtId="0" fontId="10" fillId="24" borderId="11" xfId="2" applyFont="1" applyFill="1" applyBorder="1" applyAlignment="1">
      <alignment vertical="center"/>
    </xf>
    <xf numFmtId="171" fontId="3" fillId="24" borderId="0" xfId="2" applyNumberFormat="1" applyFont="1" applyFill="1" applyAlignment="1">
      <alignment horizontal="left" vertical="center"/>
    </xf>
    <xf numFmtId="49" fontId="37" fillId="24" borderId="0" xfId="1" applyNumberFormat="1" applyFont="1" applyFill="1" applyAlignment="1">
      <alignment horizontal="left" vertical="center"/>
    </xf>
    <xf numFmtId="169" fontId="10" fillId="24" borderId="10" xfId="2" applyNumberFormat="1" applyFont="1" applyFill="1" applyBorder="1" applyAlignment="1">
      <alignment horizontal="center" vertical="center"/>
    </xf>
    <xf numFmtId="0" fontId="0" fillId="24" borderId="10" xfId="0" applyFill="1" applyBorder="1" applyAlignment="1">
      <alignment vertical="center"/>
    </xf>
    <xf numFmtId="0" fontId="0" fillId="24" borderId="0" xfId="1" applyFont="1" applyFill="1" applyBorder="1" applyAlignment="1">
      <alignment vertical="center"/>
    </xf>
    <xf numFmtId="0" fontId="10" fillId="24" borderId="11" xfId="0" applyFont="1" applyFill="1" applyBorder="1" applyAlignment="1">
      <alignment vertical="center"/>
    </xf>
    <xf numFmtId="169" fontId="14" fillId="24" borderId="10" xfId="1" applyNumberFormat="1" applyFont="1" applyFill="1" applyBorder="1" applyAlignment="1">
      <alignment horizontal="left" vertical="center"/>
    </xf>
    <xf numFmtId="0" fontId="8" fillId="24" borderId="0" xfId="0" applyFont="1" applyFill="1" applyAlignment="1">
      <alignment vertical="center"/>
    </xf>
    <xf numFmtId="169" fontId="0" fillId="24" borderId="10" xfId="1" applyNumberFormat="1" applyFont="1" applyFill="1" applyBorder="1" applyAlignment="1">
      <alignment horizontal="center" vertical="center"/>
    </xf>
    <xf numFmtId="21" fontId="10" fillId="24" borderId="0" xfId="1" applyNumberFormat="1" applyFont="1" applyFill="1" applyAlignment="1">
      <alignment horizontal="left" vertical="center"/>
    </xf>
    <xf numFmtId="166" fontId="10" fillId="24" borderId="0" xfId="1" applyNumberFormat="1" applyFont="1" applyFill="1" applyAlignment="1">
      <alignment vertical="center"/>
    </xf>
    <xf numFmtId="21" fontId="0" fillId="24" borderId="0" xfId="1" applyNumberFormat="1" applyFont="1" applyFill="1" applyAlignment="1">
      <alignment horizontal="left" vertical="center"/>
    </xf>
    <xf numFmtId="0" fontId="0" fillId="24" borderId="0" xfId="2" applyFont="1" applyFill="1" applyBorder="1" applyAlignment="1">
      <alignment vertical="center"/>
    </xf>
    <xf numFmtId="0" fontId="10" fillId="24" borderId="0" xfId="2" applyFont="1" applyFill="1" applyBorder="1" applyAlignment="1">
      <alignment vertical="center"/>
    </xf>
    <xf numFmtId="0" fontId="48" fillId="24" borderId="0" xfId="2" applyFont="1" applyFill="1" applyBorder="1" applyAlignment="1">
      <alignment vertical="center"/>
    </xf>
    <xf numFmtId="0" fontId="12" fillId="24" borderId="0" xfId="2" applyFont="1" applyFill="1" applyBorder="1" applyAlignment="1">
      <alignment vertical="center"/>
    </xf>
    <xf numFmtId="0" fontId="48" fillId="24" borderId="0" xfId="2" applyFont="1" applyFill="1" applyAlignment="1">
      <alignment vertical="center"/>
    </xf>
    <xf numFmtId="0" fontId="3" fillId="24" borderId="0" xfId="45" applyFont="1" applyFill="1" applyAlignment="1">
      <alignment vertical="center"/>
    </xf>
    <xf numFmtId="0" fontId="10" fillId="24" borderId="11" xfId="2" applyFont="1" applyFill="1" applyBorder="1" applyAlignment="1">
      <alignment horizontal="center" vertical="center"/>
    </xf>
    <xf numFmtId="171" fontId="0" fillId="24" borderId="0" xfId="2" applyNumberFormat="1" applyFont="1" applyFill="1" applyBorder="1" applyAlignment="1">
      <alignment horizontal="left" vertical="center"/>
    </xf>
    <xf numFmtId="0" fontId="3" fillId="24" borderId="0" xfId="2" applyFont="1" applyFill="1" applyBorder="1" applyAlignment="1">
      <alignment vertical="center"/>
    </xf>
    <xf numFmtId="0" fontId="17" fillId="24" borderId="0" xfId="1" applyFont="1" applyFill="1" applyAlignment="1">
      <alignment vertical="center"/>
    </xf>
    <xf numFmtId="0" fontId="0" fillId="24" borderId="0" xfId="2" applyFont="1" applyFill="1" applyAlignment="1">
      <alignment vertical="center"/>
    </xf>
    <xf numFmtId="0" fontId="10" fillId="24" borderId="0" xfId="2" applyFont="1" applyFill="1" applyAlignment="1">
      <alignment vertical="center"/>
    </xf>
    <xf numFmtId="2" fontId="3" fillId="24" borderId="10" xfId="32" applyNumberFormat="1" applyFont="1" applyFill="1" applyBorder="1" applyAlignment="1">
      <alignment horizontal="center" vertical="center"/>
    </xf>
    <xf numFmtId="0" fontId="0" fillId="24" borderId="0" xfId="2" applyFont="1" applyFill="1" applyAlignment="1">
      <alignment horizontal="left" vertical="center"/>
    </xf>
    <xf numFmtId="169" fontId="0" fillId="24" borderId="10" xfId="2" applyNumberFormat="1" applyFont="1" applyFill="1" applyBorder="1" applyAlignment="1">
      <alignment horizontal="center" vertical="center"/>
    </xf>
    <xf numFmtId="2" fontId="3" fillId="24" borderId="0" xfId="32" applyNumberFormat="1" applyFont="1" applyFill="1" applyBorder="1" applyAlignment="1">
      <alignment horizontal="center" vertical="center"/>
    </xf>
    <xf numFmtId="0" fontId="37" fillId="24" borderId="0" xfId="0" applyFont="1" applyFill="1" applyAlignment="1">
      <alignment vertical="center"/>
    </xf>
    <xf numFmtId="0" fontId="10" fillId="24" borderId="11" xfId="2" applyFont="1" applyFill="1" applyBorder="1" applyAlignment="1">
      <alignment horizontal="left" vertical="center"/>
    </xf>
    <xf numFmtId="171" fontId="3" fillId="24" borderId="0" xfId="2" applyNumberFormat="1" applyFont="1" applyFill="1" applyBorder="1" applyAlignment="1">
      <alignment horizontal="left" vertical="center"/>
    </xf>
    <xf numFmtId="0" fontId="3" fillId="24" borderId="0" xfId="2" applyFont="1" applyFill="1" applyBorder="1" applyAlignment="1">
      <alignment horizontal="left" vertical="center"/>
    </xf>
    <xf numFmtId="2" fontId="3" fillId="24" borderId="0" xfId="2" applyNumberFormat="1" applyFont="1" applyFill="1" applyBorder="1" applyAlignment="1">
      <alignment horizontal="center" vertical="center"/>
    </xf>
    <xf numFmtId="0" fontId="0" fillId="24" borderId="0" xfId="2" applyFont="1" applyFill="1" applyBorder="1" applyAlignment="1">
      <alignment horizontal="left" vertical="center"/>
    </xf>
    <xf numFmtId="0" fontId="10" fillId="24" borderId="0" xfId="0" applyFont="1" applyFill="1" applyBorder="1" applyAlignment="1">
      <alignment horizontal="left" vertical="center"/>
    </xf>
    <xf numFmtId="0" fontId="10" fillId="24" borderId="0" xfId="0" applyFont="1" applyFill="1" applyBorder="1" applyAlignment="1">
      <alignment vertical="center"/>
    </xf>
    <xf numFmtId="167" fontId="10" fillId="24" borderId="10" xfId="2" applyNumberFormat="1" applyFont="1" applyFill="1" applyBorder="1" applyAlignment="1">
      <alignment horizontal="center" vertical="center"/>
    </xf>
    <xf numFmtId="0" fontId="3" fillId="24" borderId="0" xfId="2" applyFont="1" applyFill="1" applyAlignment="1">
      <alignment horizontal="left" vertical="center"/>
    </xf>
    <xf numFmtId="0" fontId="3" fillId="24" borderId="0" xfId="0" applyFont="1" applyFill="1" applyAlignment="1">
      <alignment vertical="center"/>
    </xf>
    <xf numFmtId="166" fontId="10" fillId="24" borderId="10" xfId="2" applyNumberFormat="1" applyFont="1" applyFill="1" applyBorder="1" applyAlignment="1">
      <alignment vertical="center"/>
    </xf>
    <xf numFmtId="0" fontId="0" fillId="24" borderId="0" xfId="2" applyFont="1" applyFill="1" applyBorder="1" applyAlignment="1">
      <alignment horizontal="center" vertical="center"/>
    </xf>
    <xf numFmtId="169" fontId="3" fillId="24" borderId="10" xfId="2" applyNumberFormat="1" applyFont="1" applyFill="1" applyBorder="1" applyAlignment="1">
      <alignment horizontal="center" vertical="center"/>
    </xf>
    <xf numFmtId="0" fontId="17" fillId="24" borderId="0" xfId="2" applyFont="1" applyFill="1" applyAlignment="1">
      <alignment vertical="center"/>
    </xf>
    <xf numFmtId="2" fontId="17" fillId="24" borderId="0" xfId="32" applyNumberFormat="1" applyFont="1" applyFill="1" applyBorder="1" applyAlignment="1">
      <alignment horizontal="center" vertical="center"/>
    </xf>
    <xf numFmtId="14" fontId="0" fillId="24" borderId="0" xfId="2" applyNumberFormat="1" applyFont="1" applyFill="1" applyAlignment="1">
      <alignment horizontal="left"/>
    </xf>
    <xf numFmtId="0" fontId="17" fillId="24" borderId="0" xfId="2" applyFont="1" applyFill="1" applyBorder="1" applyAlignment="1">
      <alignment vertical="center"/>
    </xf>
    <xf numFmtId="0" fontId="17" fillId="24" borderId="0" xfId="2" applyFont="1" applyFill="1" applyBorder="1"/>
    <xf numFmtId="0" fontId="0" fillId="24" borderId="0" xfId="0" applyFill="1" applyAlignment="1"/>
    <xf numFmtId="2" fontId="0" fillId="24" borderId="15" xfId="0" applyNumberFormat="1" applyFill="1" applyBorder="1" applyAlignment="1">
      <alignment vertical="center"/>
    </xf>
    <xf numFmtId="2" fontId="10" fillId="24" borderId="0" xfId="1" applyNumberFormat="1" applyFont="1" applyFill="1" applyBorder="1" applyAlignment="1">
      <alignment horizontal="center" vertical="center"/>
    </xf>
    <xf numFmtId="2" fontId="0" fillId="24" borderId="0" xfId="1" applyNumberFormat="1" applyFont="1" applyFill="1" applyAlignment="1">
      <alignment horizontal="center" vertical="center"/>
    </xf>
    <xf numFmtId="2" fontId="10" fillId="24" borderId="11" xfId="2" applyNumberFormat="1" applyFont="1" applyFill="1" applyBorder="1" applyAlignment="1">
      <alignment horizontal="center" vertical="center"/>
    </xf>
    <xf numFmtId="2" fontId="10" fillId="24" borderId="0" xfId="2" applyNumberFormat="1" applyFont="1" applyFill="1" applyBorder="1" applyAlignment="1">
      <alignment horizontal="center" vertical="center"/>
    </xf>
    <xf numFmtId="2" fontId="10" fillId="24" borderId="11" xfId="1" applyNumberFormat="1" applyFont="1" applyFill="1" applyBorder="1" applyAlignment="1">
      <alignment horizontal="center" vertical="center"/>
    </xf>
    <xf numFmtId="2" fontId="10" fillId="24" borderId="0" xfId="1" applyNumberFormat="1" applyFont="1" applyFill="1" applyAlignment="1">
      <alignment horizontal="center" vertical="center"/>
    </xf>
    <xf numFmtId="2" fontId="0" fillId="24" borderId="0" xfId="1" applyNumberFormat="1" applyFont="1" applyFill="1" applyBorder="1" applyAlignment="1">
      <alignment horizontal="center" vertical="center"/>
    </xf>
    <xf numFmtId="2" fontId="0" fillId="24" borderId="0" xfId="0" applyNumberFormat="1" applyFill="1" applyAlignment="1">
      <alignment vertical="center"/>
    </xf>
    <xf numFmtId="2" fontId="10" fillId="24" borderId="0" xfId="2" applyNumberFormat="1" applyFont="1" applyFill="1" applyAlignment="1">
      <alignment horizontal="center" vertical="center"/>
    </xf>
    <xf numFmtId="2" fontId="0" fillId="24" borderId="0" xfId="2" applyNumberFormat="1" applyFont="1" applyFill="1" applyAlignment="1">
      <alignment horizontal="center"/>
    </xf>
    <xf numFmtId="2" fontId="0" fillId="24" borderId="0" xfId="2" applyNumberFormat="1" applyFont="1" applyFill="1" applyBorder="1" applyAlignment="1">
      <alignment vertical="center"/>
    </xf>
    <xf numFmtId="2" fontId="4" fillId="24" borderId="0" xfId="2" applyNumberFormat="1" applyFont="1" applyFill="1" applyBorder="1" applyAlignment="1">
      <alignment horizontal="center"/>
    </xf>
    <xf numFmtId="171" fontId="0" fillId="24" borderId="0" xfId="0" applyNumberFormat="1" applyFill="1" applyAlignment="1">
      <alignment horizontal="left" vertical="center"/>
    </xf>
    <xf numFmtId="0" fontId="3" fillId="24" borderId="0" xfId="1" applyFont="1" applyFill="1" applyAlignment="1">
      <alignment horizontal="left" vertical="center"/>
    </xf>
    <xf numFmtId="49" fontId="0" fillId="24" borderId="0" xfId="1" applyNumberFormat="1" applyFont="1" applyFill="1" applyAlignment="1">
      <alignment horizontal="left" vertical="center"/>
    </xf>
    <xf numFmtId="167" fontId="0" fillId="24" borderId="0" xfId="1" applyNumberFormat="1" applyFont="1" applyFill="1" applyBorder="1" applyAlignment="1">
      <alignment horizontal="center" vertical="center"/>
    </xf>
    <xf numFmtId="49" fontId="10" fillId="24" borderId="0" xfId="1" applyNumberFormat="1" applyFont="1" applyFill="1" applyAlignment="1">
      <alignment vertical="center"/>
    </xf>
    <xf numFmtId="2" fontId="10" fillId="24" borderId="12" xfId="32" applyNumberFormat="1" applyFont="1" applyFill="1" applyBorder="1" applyAlignment="1">
      <alignment horizontal="center" vertical="center"/>
    </xf>
    <xf numFmtId="2" fontId="10" fillId="24" borderId="12" xfId="1" applyNumberFormat="1" applyFont="1" applyFill="1" applyBorder="1" applyAlignment="1">
      <alignment horizontal="center" vertical="center"/>
    </xf>
    <xf numFmtId="0" fontId="10" fillId="24" borderId="11" xfId="0" applyFont="1" applyFill="1" applyBorder="1" applyAlignment="1">
      <alignment horizontal="left" vertical="center"/>
    </xf>
    <xf numFmtId="2" fontId="10" fillId="24" borderId="10" xfId="1" applyNumberFormat="1" applyFont="1" applyFill="1" applyBorder="1" applyAlignment="1">
      <alignment horizontal="center" vertical="center"/>
    </xf>
    <xf numFmtId="0" fontId="10" fillId="24" borderId="14" xfId="2" applyFont="1" applyFill="1" applyBorder="1" applyAlignment="1">
      <alignment vertical="center"/>
    </xf>
    <xf numFmtId="0" fontId="10" fillId="24" borderId="14" xfId="0" applyFont="1" applyFill="1" applyBorder="1" applyAlignment="1">
      <alignment vertical="center"/>
    </xf>
    <xf numFmtId="0" fontId="10" fillId="24" borderId="14" xfId="0" applyFont="1" applyFill="1" applyBorder="1" applyAlignment="1">
      <alignment horizontal="left" vertical="center"/>
    </xf>
    <xf numFmtId="2" fontId="10" fillId="24" borderId="15" xfId="0" applyNumberFormat="1" applyFont="1" applyFill="1" applyBorder="1" applyAlignment="1">
      <alignment vertical="center"/>
    </xf>
    <xf numFmtId="0" fontId="10" fillId="24" borderId="10" xfId="0" applyFont="1" applyFill="1" applyBorder="1" applyAlignment="1">
      <alignment vertical="center"/>
    </xf>
    <xf numFmtId="0" fontId="10" fillId="24" borderId="0" xfId="1" applyFont="1" applyFill="1" applyBorder="1" applyAlignment="1">
      <alignment horizontal="left" vertical="center"/>
    </xf>
    <xf numFmtId="0" fontId="10" fillId="24" borderId="14" xfId="2" applyFont="1" applyFill="1" applyBorder="1" applyAlignment="1">
      <alignment horizontal="center" vertical="center"/>
    </xf>
    <xf numFmtId="0" fontId="10" fillId="24" borderId="14" xfId="2" applyFont="1" applyFill="1" applyBorder="1" applyAlignment="1">
      <alignment horizontal="left" vertical="center"/>
    </xf>
    <xf numFmtId="2" fontId="10" fillId="24" borderId="15" xfId="2" applyNumberFormat="1" applyFont="1" applyFill="1" applyBorder="1" applyAlignment="1">
      <alignment horizontal="center" vertical="center"/>
    </xf>
    <xf numFmtId="0" fontId="10" fillId="24" borderId="11" xfId="1" applyFont="1" applyFill="1" applyBorder="1" applyAlignment="1">
      <alignment horizontal="left" vertical="center"/>
    </xf>
    <xf numFmtId="0" fontId="10" fillId="24" borderId="0" xfId="0" applyFont="1" applyFill="1" applyAlignment="1">
      <alignment horizontal="left" vertical="center"/>
    </xf>
    <xf numFmtId="0" fontId="10" fillId="24" borderId="14" xfId="1" applyFont="1" applyFill="1" applyBorder="1" applyAlignment="1">
      <alignment vertical="center"/>
    </xf>
    <xf numFmtId="0" fontId="10" fillId="24" borderId="14" xfId="1" applyFont="1" applyFill="1" applyBorder="1" applyAlignment="1">
      <alignment horizontal="center" vertical="center"/>
    </xf>
    <xf numFmtId="0" fontId="10" fillId="24" borderId="14" xfId="1" applyFont="1" applyFill="1" applyBorder="1" applyAlignment="1">
      <alignment horizontal="left" vertical="center"/>
    </xf>
    <xf numFmtId="2" fontId="10" fillId="24" borderId="15" xfId="1" applyNumberFormat="1" applyFont="1" applyFill="1" applyBorder="1" applyAlignment="1">
      <alignment horizontal="center" vertical="center"/>
    </xf>
    <xf numFmtId="0" fontId="46" fillId="24" borderId="0" xfId="2" applyFont="1" applyFill="1" applyBorder="1" applyAlignment="1">
      <alignment vertical="center"/>
    </xf>
    <xf numFmtId="0" fontId="10" fillId="24" borderId="0" xfId="45" applyFont="1" applyFill="1" applyBorder="1" applyAlignment="1">
      <alignment vertical="center"/>
    </xf>
    <xf numFmtId="0" fontId="10" fillId="24" borderId="0" xfId="45" applyFont="1" applyFill="1" applyAlignment="1">
      <alignment vertical="center"/>
    </xf>
    <xf numFmtId="0" fontId="10" fillId="24" borderId="0" xfId="0" applyFont="1" applyFill="1" applyAlignment="1"/>
    <xf numFmtId="0" fontId="10" fillId="24" borderId="0" xfId="2" applyFont="1" applyFill="1" applyBorder="1" applyAlignment="1">
      <alignment horizontal="left" vertical="center"/>
    </xf>
    <xf numFmtId="0" fontId="10" fillId="24" borderId="0" xfId="0" applyFont="1" applyFill="1"/>
    <xf numFmtId="0" fontId="10" fillId="24" borderId="14" xfId="2" applyFont="1" applyFill="1" applyBorder="1" applyAlignment="1">
      <alignment horizontal="left"/>
    </xf>
    <xf numFmtId="0" fontId="17" fillId="24" borderId="0" xfId="0" applyFont="1" applyFill="1" applyAlignment="1">
      <alignment vertical="center"/>
    </xf>
    <xf numFmtId="169" fontId="0" fillId="24" borderId="10" xfId="2" applyNumberFormat="1" applyFont="1" applyFill="1" applyBorder="1" applyAlignment="1">
      <alignment horizontal="center"/>
    </xf>
    <xf numFmtId="21" fontId="10" fillId="24" borderId="0" xfId="2" applyNumberFormat="1" applyFont="1" applyFill="1" applyAlignment="1">
      <alignment horizontal="left"/>
    </xf>
    <xf numFmtId="169" fontId="0" fillId="24" borderId="11" xfId="2" applyNumberFormat="1" applyFont="1" applyFill="1" applyBorder="1" applyAlignment="1">
      <alignment horizontal="center"/>
    </xf>
    <xf numFmtId="14" fontId="0" fillId="24" borderId="0" xfId="1" applyNumberFormat="1" applyFont="1" applyFill="1" applyAlignment="1">
      <alignment horizontal="left" vertical="center"/>
    </xf>
    <xf numFmtId="49" fontId="3" fillId="24" borderId="0" xfId="1" applyNumberFormat="1" applyFont="1" applyFill="1" applyAlignment="1">
      <alignment horizontal="left" vertical="center"/>
    </xf>
    <xf numFmtId="169" fontId="17" fillId="24" borderId="0" xfId="1" applyNumberFormat="1" applyFont="1" applyFill="1" applyAlignment="1">
      <alignment horizontal="center" vertical="center"/>
    </xf>
    <xf numFmtId="0" fontId="0" fillId="24" borderId="0" xfId="1" applyFont="1" applyFill="1" applyAlignment="1"/>
    <xf numFmtId="21" fontId="10" fillId="24" borderId="0" xfId="0" applyNumberFormat="1" applyFont="1" applyFill="1" applyAlignment="1">
      <alignment horizontal="left" vertical="center"/>
    </xf>
    <xf numFmtId="21" fontId="37" fillId="24" borderId="0" xfId="0" applyNumberFormat="1" applyFont="1" applyFill="1" applyAlignment="1">
      <alignment horizontal="center" vertical="center"/>
    </xf>
    <xf numFmtId="0" fontId="10" fillId="24" borderId="11" xfId="0" applyFont="1" applyFill="1" applyBorder="1" applyAlignment="1">
      <alignment horizontal="center" vertical="center"/>
    </xf>
    <xf numFmtId="0" fontId="10" fillId="24" borderId="16" xfId="1" applyFont="1" applyFill="1" applyBorder="1" applyAlignment="1">
      <alignment vertical="center"/>
    </xf>
    <xf numFmtId="0" fontId="3" fillId="24" borderId="10" xfId="45" applyFont="1" applyFill="1" applyBorder="1" applyAlignment="1">
      <alignment vertical="center"/>
    </xf>
    <xf numFmtId="0" fontId="10" fillId="24" borderId="10" xfId="45" applyFont="1" applyFill="1" applyBorder="1" applyAlignment="1">
      <alignment vertical="center"/>
    </xf>
    <xf numFmtId="0" fontId="0" fillId="24" borderId="0" xfId="0" applyFill="1" applyBorder="1" applyAlignment="1">
      <alignment horizontal="left" vertical="center"/>
    </xf>
    <xf numFmtId="169" fontId="17" fillId="24" borderId="10" xfId="1" applyNumberFormat="1" applyFont="1" applyFill="1" applyBorder="1" applyAlignment="1">
      <alignment horizontal="center" vertical="center"/>
    </xf>
    <xf numFmtId="2" fontId="3" fillId="24" borderId="0" xfId="41" applyNumberFormat="1" applyFont="1" applyFill="1" applyBorder="1" applyAlignment="1">
      <alignment horizontal="center" vertical="center"/>
    </xf>
    <xf numFmtId="0" fontId="8" fillId="24" borderId="14" xfId="1" applyFont="1" applyFill="1" applyBorder="1" applyAlignment="1">
      <alignment vertical="center"/>
    </xf>
    <xf numFmtId="2" fontId="3" fillId="24" borderId="0" xfId="1" applyNumberFormat="1" applyFont="1" applyFill="1" applyBorder="1" applyAlignment="1">
      <alignment horizontal="center" vertical="center"/>
    </xf>
    <xf numFmtId="49" fontId="10" fillId="24" borderId="0" xfId="2" applyNumberFormat="1" applyFont="1" applyFill="1" applyBorder="1" applyAlignment="1">
      <alignment vertical="center"/>
    </xf>
    <xf numFmtId="49" fontId="10" fillId="24" borderId="0" xfId="1" applyNumberFormat="1" applyFont="1" applyFill="1" applyBorder="1" applyAlignment="1">
      <alignment vertical="center"/>
    </xf>
    <xf numFmtId="0" fontId="0" fillId="24" borderId="0" xfId="1" applyFont="1" applyFill="1" applyBorder="1" applyAlignment="1">
      <alignment horizontal="left" vertical="center"/>
    </xf>
    <xf numFmtId="0" fontId="17" fillId="0" borderId="0" xfId="1" applyFont="1" applyFill="1" applyBorder="1" applyAlignment="1">
      <alignment vertical="center"/>
    </xf>
    <xf numFmtId="0" fontId="17" fillId="0" borderId="0" xfId="1" applyFont="1" applyFill="1" applyBorder="1" applyAlignment="1">
      <alignment horizontal="left" vertical="center"/>
    </xf>
    <xf numFmtId="2" fontId="17" fillId="0" borderId="0" xfId="1" applyNumberFormat="1" applyFont="1" applyFill="1" applyBorder="1" applyAlignment="1">
      <alignment horizontal="center" vertical="center"/>
    </xf>
    <xf numFmtId="2" fontId="10" fillId="24" borderId="17" xfId="32" applyNumberFormat="1" applyFont="1" applyFill="1" applyBorder="1" applyAlignment="1">
      <alignment horizontal="center" vertical="center"/>
    </xf>
    <xf numFmtId="0" fontId="10" fillId="24" borderId="18" xfId="2" applyFont="1" applyFill="1" applyBorder="1"/>
    <xf numFmtId="0" fontId="10" fillId="24" borderId="18" xfId="2" applyFont="1" applyFill="1" applyBorder="1" applyAlignment="1">
      <alignment horizontal="center"/>
    </xf>
    <xf numFmtId="0" fontId="10" fillId="24" borderId="18" xfId="2" applyFont="1" applyFill="1" applyBorder="1" applyAlignment="1">
      <alignment horizontal="left"/>
    </xf>
    <xf numFmtId="0" fontId="10" fillId="24" borderId="11" xfId="2" applyFont="1" applyFill="1" applyBorder="1"/>
    <xf numFmtId="21" fontId="0" fillId="24" borderId="0" xfId="2" applyNumberFormat="1" applyFont="1" applyFill="1" applyAlignment="1">
      <alignment horizontal="left"/>
    </xf>
    <xf numFmtId="169" fontId="0" fillId="24" borderId="0" xfId="2" applyNumberFormat="1" applyFont="1" applyFill="1" applyBorder="1" applyAlignment="1">
      <alignment horizontal="center"/>
    </xf>
    <xf numFmtId="0" fontId="49" fillId="24" borderId="0" xfId="1" applyFont="1" applyFill="1" applyBorder="1" applyAlignment="1">
      <alignment horizontal="left" vertical="center"/>
    </xf>
    <xf numFmtId="0" fontId="4" fillId="24" borderId="0" xfId="1" applyFont="1" applyFill="1" applyBorder="1" applyAlignment="1">
      <alignment vertical="center"/>
    </xf>
    <xf numFmtId="2" fontId="4" fillId="24" borderId="0" xfId="1" applyNumberFormat="1" applyFont="1" applyFill="1" applyBorder="1" applyAlignment="1">
      <alignment horizontal="center" vertical="center"/>
    </xf>
    <xf numFmtId="0" fontId="43" fillId="24" borderId="0" xfId="1" applyFont="1" applyFill="1" applyBorder="1" applyAlignment="1">
      <alignment vertical="center"/>
    </xf>
    <xf numFmtId="2" fontId="43" fillId="24" borderId="0" xfId="1" applyNumberFormat="1" applyFont="1" applyFill="1" applyBorder="1" applyAlignment="1">
      <alignment horizontal="center" vertical="center"/>
    </xf>
    <xf numFmtId="0" fontId="37" fillId="24" borderId="0" xfId="0" applyFont="1" applyFill="1" applyAlignment="1">
      <alignment horizontal="left" vertical="center"/>
    </xf>
    <xf numFmtId="166" fontId="10" fillId="24" borderId="11" xfId="2" applyNumberFormat="1" applyFont="1" applyFill="1" applyBorder="1" applyAlignment="1">
      <alignment vertical="center"/>
    </xf>
    <xf numFmtId="0" fontId="3" fillId="0" borderId="0" xfId="45" applyFont="1" applyBorder="1"/>
    <xf numFmtId="1" fontId="0" fillId="24" borderId="0" xfId="1" applyNumberFormat="1" applyFont="1" applyFill="1" applyAlignment="1">
      <alignment horizontal="left" vertical="center"/>
    </xf>
    <xf numFmtId="0" fontId="7" fillId="24" borderId="13" xfId="1" applyFont="1" applyFill="1" applyBorder="1" applyAlignment="1">
      <alignment vertical="center"/>
    </xf>
    <xf numFmtId="2" fontId="7" fillId="24" borderId="15" xfId="1" applyNumberFormat="1" applyFont="1" applyFill="1" applyBorder="1" applyAlignment="1">
      <alignment horizontal="center" vertical="center"/>
    </xf>
    <xf numFmtId="0" fontId="3" fillId="24" borderId="19" xfId="1" applyFont="1" applyFill="1" applyBorder="1" applyAlignment="1">
      <alignment vertical="center"/>
    </xf>
    <xf numFmtId="0" fontId="0" fillId="24" borderId="0" xfId="0" applyFill="1" applyAlignment="1">
      <alignment horizontal="center" vertical="center"/>
    </xf>
    <xf numFmtId="0" fontId="0" fillId="24" borderId="0" xfId="2" applyFont="1" applyFill="1" applyAlignment="1">
      <alignment horizontal="center"/>
    </xf>
    <xf numFmtId="0" fontId="3" fillId="0" borderId="0" xfId="45" applyFont="1"/>
    <xf numFmtId="0" fontId="10" fillId="24" borderId="16" xfId="1" applyFont="1" applyFill="1" applyBorder="1" applyAlignment="1">
      <alignment horizontal="left" vertical="center"/>
    </xf>
    <xf numFmtId="0" fontId="46" fillId="24" borderId="0" xfId="2" applyFont="1" applyFill="1" applyBorder="1" applyAlignment="1">
      <alignment horizontal="left" vertical="center"/>
    </xf>
    <xf numFmtId="21" fontId="0" fillId="24" borderId="0" xfId="1" applyNumberFormat="1" applyFont="1" applyFill="1" applyBorder="1" applyAlignment="1">
      <alignment horizontal="left" vertical="center"/>
    </xf>
    <xf numFmtId="0" fontId="3" fillId="24" borderId="0" xfId="1" applyFont="1" applyFill="1" applyBorder="1" applyAlignment="1">
      <alignment horizontal="left" vertical="center"/>
    </xf>
    <xf numFmtId="2" fontId="10" fillId="0" borderId="0" xfId="1" applyNumberFormat="1" applyFont="1" applyFill="1" applyBorder="1" applyAlignment="1">
      <alignment horizontal="center" vertical="center"/>
    </xf>
    <xf numFmtId="46" fontId="10" fillId="24" borderId="14" xfId="2" applyNumberFormat="1" applyFont="1" applyFill="1" applyBorder="1" applyAlignment="1">
      <alignment horizontal="left" vertical="center"/>
    </xf>
    <xf numFmtId="46" fontId="10" fillId="24" borderId="14" xfId="1" applyNumberFormat="1" applyFont="1" applyFill="1" applyBorder="1" applyAlignment="1">
      <alignment horizontal="left" vertical="center"/>
    </xf>
    <xf numFmtId="0" fontId="10" fillId="24" borderId="0" xfId="45" applyFont="1" applyFill="1" applyBorder="1" applyAlignment="1">
      <alignment horizontal="left" vertical="center"/>
    </xf>
    <xf numFmtId="46" fontId="10" fillId="24" borderId="18" xfId="2" applyNumberFormat="1" applyFont="1" applyFill="1" applyBorder="1" applyAlignment="1">
      <alignment horizontal="left"/>
    </xf>
    <xf numFmtId="21" fontId="37" fillId="24" borderId="0" xfId="1" applyNumberFormat="1" applyFont="1" applyFill="1" applyAlignment="1">
      <alignment horizontal="left" vertical="center"/>
    </xf>
    <xf numFmtId="46" fontId="10" fillId="24" borderId="0" xfId="2" applyNumberFormat="1" applyFont="1" applyFill="1" applyBorder="1" applyAlignment="1">
      <alignment horizontal="left" vertical="center"/>
    </xf>
    <xf numFmtId="46" fontId="10" fillId="24" borderId="11" xfId="2" applyNumberFormat="1" applyFont="1" applyFill="1" applyBorder="1" applyAlignment="1">
      <alignment horizontal="left" vertical="center"/>
    </xf>
    <xf numFmtId="0" fontId="0" fillId="24" borderId="14" xfId="1" applyFont="1" applyFill="1" applyBorder="1" applyAlignment="1">
      <alignment horizontal="left" vertical="center"/>
    </xf>
    <xf numFmtId="0" fontId="8" fillId="24" borderId="14" xfId="1" applyFont="1" applyFill="1" applyBorder="1" applyAlignment="1">
      <alignment horizontal="left" vertical="center"/>
    </xf>
    <xf numFmtId="0" fontId="3" fillId="24" borderId="11" xfId="2" applyFont="1" applyFill="1" applyBorder="1" applyAlignment="1">
      <alignment horizontal="left"/>
    </xf>
    <xf numFmtId="168" fontId="0" fillId="24" borderId="0" xfId="2" applyNumberFormat="1" applyFont="1" applyFill="1" applyAlignment="1">
      <alignment horizontal="left"/>
    </xf>
    <xf numFmtId="0" fontId="0" fillId="24" borderId="19" xfId="1" applyFont="1" applyFill="1" applyBorder="1" applyAlignment="1">
      <alignment horizontal="left" vertical="center"/>
    </xf>
    <xf numFmtId="0" fontId="0" fillId="24" borderId="19" xfId="2" applyFont="1" applyFill="1" applyBorder="1" applyAlignment="1">
      <alignment horizontal="left"/>
    </xf>
    <xf numFmtId="0" fontId="39" fillId="24" borderId="0" xfId="0" applyFont="1" applyFill="1" applyAlignment="1">
      <alignment horizontal="left" vertical="center"/>
    </xf>
    <xf numFmtId="0" fontId="0" fillId="24" borderId="0" xfId="0" applyFill="1" applyAlignment="1">
      <alignment horizontal="center"/>
    </xf>
    <xf numFmtId="1" fontId="18" fillId="24" borderId="0" xfId="1" applyNumberFormat="1" applyFont="1" applyFill="1" applyAlignment="1">
      <alignment horizontal="center" vertical="center"/>
    </xf>
    <xf numFmtId="0" fontId="18" fillId="24" borderId="0" xfId="1" applyFont="1" applyFill="1" applyBorder="1" applyAlignment="1">
      <alignment horizontal="center" vertical="center"/>
    </xf>
    <xf numFmtId="0" fontId="18" fillId="24" borderId="0" xfId="0" applyFont="1" applyFill="1" applyAlignment="1">
      <alignment horizontal="center" vertical="center"/>
    </xf>
    <xf numFmtId="0" fontId="18" fillId="24" borderId="0" xfId="1" applyFont="1" applyFill="1" applyAlignment="1">
      <alignment horizontal="center" vertical="center"/>
    </xf>
    <xf numFmtId="0" fontId="17" fillId="24" borderId="13" xfId="1" applyFont="1" applyFill="1" applyBorder="1" applyAlignment="1">
      <alignment vertical="center"/>
    </xf>
    <xf numFmtId="0" fontId="17" fillId="24" borderId="13" xfId="2" applyFont="1" applyFill="1" applyBorder="1" applyAlignment="1">
      <alignment vertical="center"/>
    </xf>
    <xf numFmtId="2" fontId="17" fillId="24" borderId="15" xfId="2" applyNumberFormat="1" applyFont="1" applyFill="1" applyBorder="1" applyAlignment="1">
      <alignment horizontal="center" vertical="center"/>
    </xf>
    <xf numFmtId="169" fontId="10" fillId="24" borderId="11" xfId="2" applyNumberFormat="1" applyFont="1" applyFill="1" applyBorder="1" applyAlignment="1">
      <alignment horizontal="center"/>
    </xf>
    <xf numFmtId="0" fontId="17" fillId="24" borderId="13" xfId="2" applyFont="1" applyFill="1" applyBorder="1"/>
    <xf numFmtId="0" fontId="10" fillId="0" borderId="0" xfId="1" applyFont="1" applyFill="1" applyAlignment="1">
      <alignment horizontal="left" vertical="center"/>
    </xf>
    <xf numFmtId="0" fontId="10" fillId="0" borderId="0" xfId="1" applyFont="1" applyFill="1" applyAlignment="1">
      <alignment vertical="center"/>
    </xf>
    <xf numFmtId="49" fontId="37" fillId="0" borderId="0" xfId="1" applyNumberFormat="1" applyFont="1" applyFill="1" applyAlignment="1">
      <alignment horizontal="left" vertical="center"/>
    </xf>
    <xf numFmtId="0" fontId="10" fillId="0" borderId="0" xfId="1" applyFont="1" applyFill="1" applyBorder="1" applyAlignment="1">
      <alignment vertical="center"/>
    </xf>
    <xf numFmtId="0" fontId="0" fillId="0" borderId="0" xfId="0" applyFill="1" applyAlignment="1">
      <alignment vertical="center"/>
    </xf>
    <xf numFmtId="0" fontId="0" fillId="0" borderId="0" xfId="1" applyFont="1" applyFill="1" applyAlignment="1">
      <alignment vertical="center"/>
    </xf>
    <xf numFmtId="0" fontId="10" fillId="0" borderId="0" xfId="0" applyFont="1" applyFill="1" applyAlignment="1">
      <alignment horizontal="left" vertical="center"/>
    </xf>
    <xf numFmtId="0" fontId="10" fillId="0" borderId="0" xfId="1" applyFont="1" applyFill="1" applyBorder="1" applyAlignment="1">
      <alignment horizontal="left" vertical="center"/>
    </xf>
    <xf numFmtId="0" fontId="0" fillId="0" borderId="0" xfId="0" applyFill="1" applyAlignment="1">
      <alignment horizontal="left" vertical="center"/>
    </xf>
    <xf numFmtId="2" fontId="3" fillId="0" borderId="10" xfId="32" applyNumberFormat="1" applyFont="1" applyFill="1" applyBorder="1" applyAlignment="1">
      <alignment horizontal="center" vertical="center"/>
    </xf>
    <xf numFmtId="171" fontId="8" fillId="0" borderId="0" xfId="1" applyNumberFormat="1" applyFont="1" applyFill="1" applyAlignment="1">
      <alignment horizontal="left" vertical="center"/>
    </xf>
    <xf numFmtId="0" fontId="10" fillId="0" borderId="0" xfId="2" applyFont="1" applyFill="1" applyAlignment="1">
      <alignment horizontal="left" vertical="center"/>
    </xf>
    <xf numFmtId="0" fontId="0" fillId="0" borderId="0" xfId="0" applyFill="1"/>
    <xf numFmtId="2" fontId="36" fillId="0" borderId="10" xfId="32" applyNumberFormat="1" applyFont="1" applyFill="1" applyBorder="1" applyAlignment="1">
      <alignment horizontal="center"/>
    </xf>
    <xf numFmtId="0" fontId="10" fillId="0" borderId="0" xfId="0" applyFont="1" applyFill="1" applyAlignment="1">
      <alignment vertical="center"/>
    </xf>
    <xf numFmtId="0" fontId="3" fillId="0" borderId="0" xfId="1" applyFont="1" applyFill="1" applyBorder="1" applyAlignment="1">
      <alignment vertical="center"/>
    </xf>
    <xf numFmtId="2" fontId="10" fillId="0" borderId="10" xfId="32" applyNumberFormat="1" applyFont="1" applyFill="1" applyBorder="1" applyAlignment="1">
      <alignment horizontal="center" vertical="center"/>
    </xf>
    <xf numFmtId="0" fontId="0" fillId="25" borderId="0" xfId="0" applyFill="1" applyAlignment="1">
      <alignment vertical="center"/>
    </xf>
    <xf numFmtId="2" fontId="10" fillId="25" borderId="10" xfId="32" applyNumberFormat="1" applyFont="1" applyFill="1" applyBorder="1" applyAlignment="1">
      <alignment horizontal="center" vertical="center"/>
    </xf>
    <xf numFmtId="169" fontId="14" fillId="25" borderId="10" xfId="1" applyNumberFormat="1" applyFont="1" applyFill="1" applyBorder="1" applyAlignment="1">
      <alignment horizontal="left" vertical="center"/>
    </xf>
    <xf numFmtId="0" fontId="12" fillId="24" borderId="0" xfId="0" applyFont="1" applyFill="1" applyBorder="1" applyAlignment="1">
      <alignment vertical="center"/>
    </xf>
    <xf numFmtId="171" fontId="3" fillId="24" borderId="0" xfId="1" applyNumberFormat="1" applyFont="1" applyFill="1" applyAlignment="1">
      <alignment horizontal="left" vertical="center"/>
    </xf>
    <xf numFmtId="14" fontId="0" fillId="24" borderId="0" xfId="0" applyNumberFormat="1" applyFill="1" applyAlignment="1">
      <alignment horizontal="left" vertical="center"/>
    </xf>
    <xf numFmtId="14" fontId="0" fillId="24" borderId="0" xfId="0" applyNumberFormat="1" applyFill="1" applyAlignment="1">
      <alignment vertical="center"/>
    </xf>
    <xf numFmtId="0" fontId="10" fillId="24" borderId="19" xfId="2" applyFont="1" applyFill="1" applyBorder="1" applyAlignment="1">
      <alignment vertical="center"/>
    </xf>
    <xf numFmtId="0" fontId="10" fillId="27" borderId="13" xfId="2" applyFont="1" applyFill="1" applyBorder="1"/>
    <xf numFmtId="0" fontId="10" fillId="27" borderId="14" xfId="2" applyFont="1" applyFill="1" applyBorder="1" applyAlignment="1">
      <alignment vertical="center"/>
    </xf>
    <xf numFmtId="0" fontId="10" fillId="27" borderId="14" xfId="0" applyFont="1" applyFill="1" applyBorder="1" applyAlignment="1">
      <alignment vertical="center"/>
    </xf>
    <xf numFmtId="0" fontId="10" fillId="27" borderId="14" xfId="0" applyFont="1" applyFill="1" applyBorder="1" applyAlignment="1">
      <alignment horizontal="left" vertical="center"/>
    </xf>
    <xf numFmtId="2" fontId="10" fillId="27" borderId="15" xfId="0" applyNumberFormat="1" applyFont="1" applyFill="1" applyBorder="1" applyAlignment="1">
      <alignment vertical="center"/>
    </xf>
    <xf numFmtId="49" fontId="10" fillId="27" borderId="0" xfId="2" applyNumberFormat="1" applyFont="1" applyFill="1" applyBorder="1" applyAlignment="1"/>
    <xf numFmtId="0" fontId="10" fillId="27" borderId="0" xfId="0" applyFont="1" applyFill="1" applyAlignment="1"/>
    <xf numFmtId="0" fontId="10" fillId="27" borderId="0" xfId="0" applyFont="1" applyFill="1" applyBorder="1" applyAlignment="1"/>
    <xf numFmtId="0" fontId="10" fillId="27" borderId="0" xfId="0" applyFont="1" applyFill="1" applyBorder="1" applyAlignment="1">
      <alignment horizontal="left"/>
    </xf>
    <xf numFmtId="2" fontId="10" fillId="27" borderId="0" xfId="2" applyNumberFormat="1" applyFont="1" applyFill="1" applyBorder="1" applyAlignment="1">
      <alignment horizontal="center"/>
    </xf>
    <xf numFmtId="171" fontId="3" fillId="27" borderId="0" xfId="2" applyNumberFormat="1" applyFont="1" applyFill="1" applyAlignment="1">
      <alignment horizontal="left" vertical="center"/>
    </xf>
    <xf numFmtId="0" fontId="10" fillId="27" borderId="0" xfId="2" applyFont="1" applyFill="1" applyBorder="1" applyAlignment="1"/>
    <xf numFmtId="0" fontId="0" fillId="27" borderId="0" xfId="0" applyFill="1" applyAlignment="1">
      <alignment vertical="center"/>
    </xf>
    <xf numFmtId="0" fontId="3" fillId="27" borderId="0" xfId="2" applyFont="1" applyFill="1"/>
    <xf numFmtId="0" fontId="0" fillId="27" borderId="0" xfId="0" applyFill="1" applyAlignment="1">
      <alignment horizontal="left" vertical="center"/>
    </xf>
    <xf numFmtId="2" fontId="3" fillId="27" borderId="0" xfId="41" applyNumberFormat="1" applyFont="1" applyFill="1" applyBorder="1" applyAlignment="1">
      <alignment horizontal="center" vertical="center"/>
    </xf>
    <xf numFmtId="0" fontId="3" fillId="27" borderId="0" xfId="2" applyFont="1" applyFill="1" applyBorder="1"/>
    <xf numFmtId="0" fontId="10" fillId="27" borderId="0" xfId="2" applyFont="1" applyFill="1" applyAlignment="1">
      <alignment vertical="center"/>
    </xf>
    <xf numFmtId="2" fontId="10" fillId="27" borderId="0" xfId="2" applyNumberFormat="1" applyFont="1" applyFill="1" applyBorder="1" applyAlignment="1">
      <alignment horizontal="center" vertical="center"/>
    </xf>
    <xf numFmtId="0" fontId="37" fillId="27" borderId="0" xfId="2" applyFont="1" applyFill="1"/>
    <xf numFmtId="0" fontId="10" fillId="27" borderId="0" xfId="2" applyFont="1" applyFill="1" applyBorder="1"/>
    <xf numFmtId="171" fontId="3" fillId="27" borderId="0" xfId="2" applyNumberFormat="1" applyFont="1" applyFill="1" applyAlignment="1">
      <alignment horizontal="left"/>
    </xf>
    <xf numFmtId="0" fontId="0" fillId="27" borderId="0" xfId="0" applyFill="1"/>
    <xf numFmtId="0" fontId="61" fillId="27" borderId="0" xfId="2" applyFont="1" applyFill="1" applyAlignment="1">
      <alignment horizontal="left"/>
    </xf>
    <xf numFmtId="14" fontId="61" fillId="27" borderId="0" xfId="2" applyNumberFormat="1" applyFont="1" applyFill="1" applyAlignment="1">
      <alignment horizontal="left"/>
    </xf>
    <xf numFmtId="0" fontId="10" fillId="27" borderId="0" xfId="2" applyFont="1" applyFill="1" applyAlignment="1">
      <alignment horizontal="left"/>
    </xf>
    <xf numFmtId="0" fontId="61" fillId="27" borderId="0" xfId="2" applyFont="1" applyFill="1"/>
    <xf numFmtId="166" fontId="10" fillId="27" borderId="0" xfId="2" applyNumberFormat="1" applyFont="1" applyFill="1"/>
    <xf numFmtId="14" fontId="12" fillId="27" borderId="0" xfId="2" applyNumberFormat="1" applyFont="1" applyFill="1"/>
    <xf numFmtId="0" fontId="12" fillId="27" borderId="0" xfId="2" applyFont="1" applyFill="1"/>
    <xf numFmtId="0" fontId="10" fillId="27" borderId="0" xfId="0" applyFont="1" applyFill="1"/>
    <xf numFmtId="0" fontId="12" fillId="27" borderId="0" xfId="2" applyFont="1" applyFill="1" applyAlignment="1">
      <alignment horizontal="left"/>
    </xf>
    <xf numFmtId="2" fontId="10" fillId="27" borderId="12" xfId="32" applyNumberFormat="1" applyFont="1" applyFill="1" applyBorder="1" applyAlignment="1">
      <alignment horizontal="center"/>
    </xf>
    <xf numFmtId="0" fontId="0" fillId="27" borderId="0" xfId="0" applyFill="1" applyAlignment="1">
      <alignment horizontal="left"/>
    </xf>
    <xf numFmtId="2" fontId="0" fillId="27" borderId="0" xfId="0" applyNumberFormat="1" applyFill="1"/>
    <xf numFmtId="0" fontId="10" fillId="27" borderId="14" xfId="2" applyFont="1" applyFill="1" applyBorder="1"/>
    <xf numFmtId="0" fontId="10" fillId="27" borderId="14" xfId="2" applyFont="1" applyFill="1" applyBorder="1" applyAlignment="1">
      <alignment horizontal="center"/>
    </xf>
    <xf numFmtId="0" fontId="10" fillId="27" borderId="14" xfId="2" applyFont="1" applyFill="1" applyBorder="1" applyAlignment="1">
      <alignment horizontal="left"/>
    </xf>
    <xf numFmtId="46" fontId="10" fillId="27" borderId="14" xfId="2" applyNumberFormat="1" applyFont="1" applyFill="1" applyBorder="1" applyAlignment="1">
      <alignment horizontal="left"/>
    </xf>
    <xf numFmtId="2" fontId="10" fillId="27" borderId="15" xfId="2" applyNumberFormat="1" applyFont="1" applyFill="1" applyBorder="1" applyAlignment="1">
      <alignment horizontal="center"/>
    </xf>
    <xf numFmtId="2" fontId="10" fillId="27" borderId="0" xfId="2" applyNumberFormat="1" applyFont="1" applyFill="1" applyAlignment="1">
      <alignment horizontal="center"/>
    </xf>
    <xf numFmtId="0" fontId="42" fillId="27" borderId="0" xfId="2" applyFont="1" applyFill="1"/>
    <xf numFmtId="0" fontId="10" fillId="27" borderId="0" xfId="2" applyFont="1" applyFill="1"/>
    <xf numFmtId="0" fontId="10" fillId="27" borderId="0" xfId="2" quotePrefix="1" applyFont="1" applyFill="1" applyAlignment="1">
      <alignment horizontal="left"/>
    </xf>
    <xf numFmtId="0" fontId="10" fillId="27" borderId="0" xfId="2" applyFont="1" applyFill="1" applyAlignment="1">
      <alignment horizontal="center"/>
    </xf>
    <xf numFmtId="170" fontId="10" fillId="27" borderId="0" xfId="2" applyNumberFormat="1" applyFont="1" applyFill="1" applyAlignment="1">
      <alignment horizontal="left"/>
    </xf>
    <xf numFmtId="2" fontId="10" fillId="27" borderId="12" xfId="2" applyNumberFormat="1" applyFont="1" applyFill="1" applyBorder="1" applyAlignment="1">
      <alignment horizontal="center"/>
    </xf>
    <xf numFmtId="0" fontId="17" fillId="27" borderId="0" xfId="2" applyFont="1" applyFill="1"/>
    <xf numFmtId="0" fontId="3" fillId="27" borderId="0" xfId="2" applyFont="1" applyFill="1" applyAlignment="1">
      <alignment horizontal="center"/>
    </xf>
    <xf numFmtId="0" fontId="3" fillId="27" borderId="0" xfId="2" applyFont="1" applyFill="1" applyAlignment="1">
      <alignment horizontal="left"/>
    </xf>
    <xf numFmtId="0" fontId="10" fillId="27" borderId="0" xfId="0" applyFont="1" applyFill="1" applyAlignment="1">
      <alignment horizontal="left"/>
    </xf>
    <xf numFmtId="0" fontId="10" fillId="27" borderId="0" xfId="2" applyFont="1" applyFill="1" applyBorder="1" applyAlignment="1">
      <alignment horizontal="left"/>
    </xf>
    <xf numFmtId="14" fontId="0" fillId="27" borderId="0" xfId="0" applyNumberFormat="1" applyFill="1" applyAlignment="1">
      <alignment horizontal="left"/>
    </xf>
    <xf numFmtId="21" fontId="61" fillId="27" borderId="0" xfId="2" applyNumberFormat="1" applyFont="1" applyFill="1" applyBorder="1" applyAlignment="1">
      <alignment horizontal="left"/>
    </xf>
    <xf numFmtId="0" fontId="61" fillId="27" borderId="0" xfId="2" applyFont="1" applyFill="1" applyBorder="1"/>
    <xf numFmtId="49" fontId="10" fillId="27" borderId="0" xfId="2" applyNumberFormat="1" applyFont="1" applyFill="1"/>
    <xf numFmtId="2" fontId="10" fillId="27" borderId="14" xfId="32" applyNumberFormat="1" applyFont="1" applyFill="1" applyBorder="1" applyAlignment="1">
      <alignment horizontal="center"/>
    </xf>
    <xf numFmtId="0" fontId="10" fillId="27" borderId="11" xfId="2" applyFont="1" applyFill="1" applyBorder="1"/>
    <xf numFmtId="0" fontId="10" fillId="27" borderId="11" xfId="0" applyFont="1" applyFill="1" applyBorder="1"/>
    <xf numFmtId="0" fontId="10" fillId="27" borderId="11" xfId="2" applyFont="1" applyFill="1" applyBorder="1" applyAlignment="1">
      <alignment horizontal="left"/>
    </xf>
    <xf numFmtId="2" fontId="10" fillId="27" borderId="11" xfId="32" applyNumberFormat="1" applyFont="1" applyFill="1" applyBorder="1" applyAlignment="1">
      <alignment horizontal="center"/>
    </xf>
    <xf numFmtId="2" fontId="10" fillId="27" borderId="0" xfId="32" applyNumberFormat="1" applyFont="1" applyFill="1" applyBorder="1" applyAlignment="1">
      <alignment horizontal="center"/>
    </xf>
    <xf numFmtId="2" fontId="3" fillId="27" borderId="0" xfId="2" applyNumberFormat="1" applyFont="1" applyFill="1" applyAlignment="1">
      <alignment horizontal="center"/>
    </xf>
    <xf numFmtId="2" fontId="10" fillId="27" borderId="11" xfId="2" applyNumberFormat="1" applyFont="1" applyFill="1" applyBorder="1" applyAlignment="1">
      <alignment horizontal="center"/>
    </xf>
    <xf numFmtId="2" fontId="3" fillId="27" borderId="0" xfId="32" applyNumberFormat="1" applyFont="1" applyFill="1" applyBorder="1" applyAlignment="1">
      <alignment horizontal="center"/>
    </xf>
    <xf numFmtId="2" fontId="61" fillId="27" borderId="0" xfId="2" applyNumberFormat="1" applyFont="1" applyFill="1" applyAlignment="1">
      <alignment horizontal="center"/>
    </xf>
    <xf numFmtId="0" fontId="61" fillId="27" borderId="0" xfId="2" applyFont="1" applyFill="1" applyBorder="1" applyAlignment="1">
      <alignment horizontal="left"/>
    </xf>
    <xf numFmtId="0" fontId="3" fillId="27" borderId="0" xfId="2" applyFont="1" applyFill="1" applyBorder="1" applyAlignment="1">
      <alignment horizontal="left"/>
    </xf>
    <xf numFmtId="171" fontId="37" fillId="27" borderId="0" xfId="2" applyNumberFormat="1" applyFont="1" applyFill="1" applyAlignment="1">
      <alignment horizontal="left"/>
    </xf>
    <xf numFmtId="0" fontId="43" fillId="27" borderId="0" xfId="2" applyFont="1" applyFill="1" applyBorder="1" applyAlignment="1">
      <alignment horizontal="left"/>
    </xf>
    <xf numFmtId="0" fontId="43" fillId="27" borderId="0" xfId="2" applyFont="1" applyFill="1" applyAlignment="1">
      <alignment horizontal="left"/>
    </xf>
    <xf numFmtId="0" fontId="43" fillId="27" borderId="0" xfId="2" applyFont="1" applyFill="1"/>
    <xf numFmtId="0" fontId="43" fillId="27" borderId="0" xfId="0" applyFont="1" applyFill="1"/>
    <xf numFmtId="14" fontId="43" fillId="27" borderId="0" xfId="2" applyNumberFormat="1" applyFont="1" applyFill="1" applyAlignment="1">
      <alignment horizontal="left"/>
    </xf>
    <xf numFmtId="0" fontId="37" fillId="27" borderId="0" xfId="2" applyFont="1" applyFill="1" applyAlignment="1">
      <alignment horizontal="left"/>
    </xf>
    <xf numFmtId="2" fontId="43" fillId="27" borderId="0" xfId="32" applyNumberFormat="1" applyFont="1" applyFill="1" applyBorder="1" applyAlignment="1">
      <alignment horizontal="center"/>
    </xf>
    <xf numFmtId="0" fontId="10" fillId="27" borderId="13" xfId="2" applyFont="1" applyFill="1" applyBorder="1" applyAlignment="1">
      <alignment vertical="center"/>
    </xf>
    <xf numFmtId="0" fontId="10" fillId="27" borderId="14" xfId="2" applyFont="1" applyFill="1" applyBorder="1" applyAlignment="1">
      <alignment horizontal="left" vertical="center"/>
    </xf>
    <xf numFmtId="0" fontId="10" fillId="27" borderId="14" xfId="2" applyFont="1" applyFill="1" applyBorder="1" applyAlignment="1">
      <alignment horizontal="center" vertical="center"/>
    </xf>
    <xf numFmtId="46" fontId="10" fillId="27" borderId="14" xfId="2" applyNumberFormat="1" applyFont="1" applyFill="1" applyBorder="1" applyAlignment="1">
      <alignment horizontal="left" vertical="center"/>
    </xf>
    <xf numFmtId="2" fontId="10" fillId="27" borderId="15" xfId="2" applyNumberFormat="1" applyFont="1" applyFill="1" applyBorder="1" applyAlignment="1">
      <alignment horizontal="center" vertical="center"/>
    </xf>
    <xf numFmtId="0" fontId="10" fillId="27" borderId="0" xfId="2" applyFont="1" applyFill="1" applyAlignment="1">
      <alignment horizontal="left" vertical="center"/>
    </xf>
    <xf numFmtId="0" fontId="10" fillId="27" borderId="0" xfId="0" applyFont="1" applyFill="1" applyAlignment="1">
      <alignment horizontal="left" vertical="center"/>
    </xf>
    <xf numFmtId="2" fontId="10" fillId="27" borderId="0" xfId="2" applyNumberFormat="1" applyFont="1" applyFill="1" applyAlignment="1">
      <alignment horizontal="center" vertical="center"/>
    </xf>
    <xf numFmtId="171" fontId="0" fillId="27" borderId="0" xfId="0" applyNumberFormat="1" applyFill="1" applyAlignment="1">
      <alignment horizontal="left" vertical="center"/>
    </xf>
    <xf numFmtId="14" fontId="61" fillId="27" borderId="0" xfId="1" applyNumberFormat="1" applyFont="1" applyFill="1" applyAlignment="1">
      <alignment horizontal="left" vertical="center"/>
    </xf>
    <xf numFmtId="0" fontId="3" fillId="27" borderId="0" xfId="2" applyFont="1" applyFill="1" applyAlignment="1">
      <alignment horizontal="left" vertical="center"/>
    </xf>
    <xf numFmtId="0" fontId="37" fillId="27" borderId="0" xfId="2" applyFont="1" applyFill="1" applyAlignment="1">
      <alignment vertical="center"/>
    </xf>
    <xf numFmtId="0" fontId="10" fillId="27" borderId="0" xfId="0" applyFont="1" applyFill="1" applyAlignment="1">
      <alignment vertical="center"/>
    </xf>
    <xf numFmtId="2" fontId="10" fillId="27" borderId="12" xfId="1" applyNumberFormat="1" applyFont="1" applyFill="1" applyBorder="1" applyAlignment="1">
      <alignment horizontal="center" vertical="center"/>
    </xf>
    <xf numFmtId="0" fontId="10" fillId="27" borderId="13" xfId="1" applyFont="1" applyFill="1" applyBorder="1" applyAlignment="1">
      <alignment vertical="center"/>
    </xf>
    <xf numFmtId="0" fontId="10" fillId="27" borderId="14" xfId="1" applyFont="1" applyFill="1" applyBorder="1" applyAlignment="1">
      <alignment horizontal="left" vertical="center"/>
    </xf>
    <xf numFmtId="0" fontId="10" fillId="27" borderId="14" xfId="1" applyFont="1" applyFill="1" applyBorder="1" applyAlignment="1">
      <alignment vertical="center"/>
    </xf>
    <xf numFmtId="0" fontId="10" fillId="27" borderId="14" xfId="1" applyFont="1" applyFill="1" applyBorder="1" applyAlignment="1">
      <alignment horizontal="center" vertical="center"/>
    </xf>
    <xf numFmtId="46" fontId="10" fillId="27" borderId="14" xfId="1" applyNumberFormat="1" applyFont="1" applyFill="1" applyBorder="1" applyAlignment="1">
      <alignment horizontal="left" vertical="center"/>
    </xf>
    <xf numFmtId="2" fontId="10" fillId="27" borderId="15" xfId="1" applyNumberFormat="1" applyFont="1" applyFill="1" applyBorder="1" applyAlignment="1">
      <alignment horizontal="center" vertical="center"/>
    </xf>
    <xf numFmtId="166" fontId="10" fillId="27" borderId="0" xfId="1" applyNumberFormat="1" applyFont="1" applyFill="1" applyBorder="1" applyAlignment="1">
      <alignment vertical="center"/>
    </xf>
    <xf numFmtId="0" fontId="10" fillId="27" borderId="0" xfId="1" applyFont="1" applyFill="1" applyAlignment="1">
      <alignment horizontal="left" vertical="center"/>
    </xf>
    <xf numFmtId="0" fontId="10" fillId="27" borderId="16" xfId="1" applyFont="1" applyFill="1" applyBorder="1" applyAlignment="1">
      <alignment vertical="center"/>
    </xf>
    <xf numFmtId="0" fontId="10" fillId="27" borderId="0" xfId="1" applyFont="1" applyFill="1" applyBorder="1" applyAlignment="1">
      <alignment horizontal="left" vertical="center"/>
    </xf>
    <xf numFmtId="0" fontId="10" fillId="27" borderId="0" xfId="1" applyFont="1" applyFill="1" applyAlignment="1">
      <alignment horizontal="center" vertical="center"/>
    </xf>
    <xf numFmtId="2" fontId="10" fillId="27" borderId="0" xfId="1" applyNumberFormat="1" applyFont="1" applyFill="1" applyAlignment="1">
      <alignment horizontal="center" vertical="center"/>
    </xf>
    <xf numFmtId="0" fontId="10" fillId="27" borderId="11" xfId="1" applyFont="1" applyFill="1" applyBorder="1" applyAlignment="1">
      <alignment vertical="center"/>
    </xf>
    <xf numFmtId="0" fontId="10" fillId="27" borderId="11" xfId="1" applyFont="1" applyFill="1" applyBorder="1" applyAlignment="1">
      <alignment horizontal="left" vertical="center"/>
    </xf>
    <xf numFmtId="0" fontId="10" fillId="27" borderId="11" xfId="0" applyFont="1" applyFill="1" applyBorder="1" applyAlignment="1">
      <alignment vertical="center"/>
    </xf>
    <xf numFmtId="2" fontId="10" fillId="27" borderId="11" xfId="1" applyNumberFormat="1" applyFont="1" applyFill="1" applyBorder="1" applyAlignment="1">
      <alignment horizontal="center" vertical="center"/>
    </xf>
    <xf numFmtId="171" fontId="8" fillId="27" borderId="0" xfId="1" applyNumberFormat="1" applyFont="1" applyFill="1" applyAlignment="1">
      <alignment horizontal="left" vertical="center"/>
    </xf>
    <xf numFmtId="21" fontId="61" fillId="27" borderId="19" xfId="1" applyNumberFormat="1" applyFont="1" applyFill="1" applyBorder="1" applyAlignment="1">
      <alignment vertical="center"/>
    </xf>
    <xf numFmtId="49" fontId="8" fillId="27" borderId="0" xfId="1" applyNumberFormat="1" applyFont="1" applyFill="1" applyAlignment="1">
      <alignment horizontal="left" vertical="center"/>
    </xf>
    <xf numFmtId="0" fontId="61" fillId="27" borderId="0" xfId="1" applyFont="1" applyFill="1" applyAlignment="1">
      <alignment horizontal="left" vertical="center"/>
    </xf>
    <xf numFmtId="0" fontId="8" fillId="27" borderId="0" xfId="1" applyFont="1" applyFill="1" applyAlignment="1">
      <alignment horizontal="left" vertical="center"/>
    </xf>
    <xf numFmtId="21" fontId="61" fillId="27" borderId="0" xfId="1" applyNumberFormat="1" applyFont="1" applyFill="1" applyAlignment="1">
      <alignment horizontal="left" vertical="center"/>
    </xf>
    <xf numFmtId="0" fontId="61" fillId="27" borderId="0" xfId="1" applyFont="1" applyFill="1" applyAlignment="1">
      <alignment vertical="center"/>
    </xf>
    <xf numFmtId="2" fontId="8" fillId="27" borderId="0" xfId="32" applyNumberFormat="1" applyFont="1" applyFill="1" applyBorder="1" applyAlignment="1">
      <alignment horizontal="center" vertical="center"/>
    </xf>
    <xf numFmtId="0" fontId="10" fillId="27" borderId="0" xfId="2" applyFont="1" applyFill="1" applyBorder="1" applyAlignment="1">
      <alignment vertical="center"/>
    </xf>
    <xf numFmtId="14" fontId="61" fillId="27" borderId="0" xfId="2" applyNumberFormat="1" applyFont="1" applyFill="1" applyAlignment="1">
      <alignment horizontal="left" vertical="center"/>
    </xf>
    <xf numFmtId="21" fontId="61" fillId="27" borderId="0" xfId="2" applyNumberFormat="1" applyFont="1" applyFill="1" applyAlignment="1">
      <alignment horizontal="left" vertical="center"/>
    </xf>
    <xf numFmtId="0" fontId="61" fillId="27" borderId="0" xfId="2" applyFont="1" applyFill="1" applyBorder="1" applyAlignment="1">
      <alignment vertical="center"/>
    </xf>
    <xf numFmtId="0" fontId="61" fillId="27" borderId="0" xfId="2" applyFont="1" applyFill="1" applyAlignment="1">
      <alignment vertical="center"/>
    </xf>
    <xf numFmtId="0" fontId="61" fillId="27" borderId="0" xfId="2" applyFont="1" applyFill="1" applyAlignment="1">
      <alignment horizontal="left" vertical="center"/>
    </xf>
    <xf numFmtId="2" fontId="10" fillId="27" borderId="0" xfId="32" applyNumberFormat="1" applyFont="1" applyFill="1" applyBorder="1" applyAlignment="1">
      <alignment horizontal="center" vertical="center"/>
    </xf>
    <xf numFmtId="2" fontId="10" fillId="27" borderId="0" xfId="1" applyNumberFormat="1" applyFont="1" applyFill="1" applyBorder="1" applyAlignment="1">
      <alignment horizontal="center" vertical="center"/>
    </xf>
    <xf numFmtId="21" fontId="61" fillId="27" borderId="0" xfId="1" applyNumberFormat="1" applyFont="1" applyFill="1" applyAlignment="1">
      <alignment horizontal="center" vertical="center"/>
    </xf>
    <xf numFmtId="49" fontId="8" fillId="27" borderId="0" xfId="1" applyNumberFormat="1" applyFont="1" applyFill="1" applyAlignment="1">
      <alignment horizontal="center" vertical="center"/>
    </xf>
    <xf numFmtId="0" fontId="10" fillId="27" borderId="0" xfId="1" applyFont="1" applyFill="1" applyAlignment="1">
      <alignment vertical="center"/>
    </xf>
    <xf numFmtId="2" fontId="10" fillId="27" borderId="12" xfId="32" applyNumberFormat="1" applyFont="1" applyFill="1" applyBorder="1" applyAlignment="1">
      <alignment horizontal="center" vertical="center"/>
    </xf>
    <xf numFmtId="166" fontId="12" fillId="27" borderId="0" xfId="2" applyNumberFormat="1" applyFont="1" applyFill="1" applyAlignment="1">
      <alignment vertical="center"/>
    </xf>
    <xf numFmtId="0" fontId="10" fillId="27" borderId="16" xfId="2" applyFont="1" applyFill="1" applyBorder="1" applyAlignment="1">
      <alignment vertical="center"/>
    </xf>
    <xf numFmtId="0" fontId="10" fillId="27" borderId="0" xfId="2" applyFont="1" applyFill="1" applyAlignment="1">
      <alignment horizontal="center" vertical="center"/>
    </xf>
    <xf numFmtId="166" fontId="10" fillId="27" borderId="11" xfId="2" applyNumberFormat="1" applyFont="1" applyFill="1" applyBorder="1" applyAlignment="1">
      <alignment vertical="center"/>
    </xf>
    <xf numFmtId="168" fontId="10" fillId="27" borderId="11" xfId="2" applyNumberFormat="1" applyFont="1" applyFill="1" applyBorder="1" applyAlignment="1">
      <alignment horizontal="left" vertical="center"/>
    </xf>
    <xf numFmtId="21" fontId="10" fillId="27" borderId="11" xfId="2" applyNumberFormat="1" applyFont="1" applyFill="1" applyBorder="1" applyAlignment="1">
      <alignment horizontal="left" vertical="center"/>
    </xf>
    <xf numFmtId="0" fontId="10" fillId="27" borderId="11" xfId="2" applyFont="1" applyFill="1" applyBorder="1" applyAlignment="1">
      <alignment vertical="center"/>
    </xf>
    <xf numFmtId="0" fontId="10" fillId="27" borderId="11" xfId="2" applyFont="1" applyFill="1" applyBorder="1" applyAlignment="1">
      <alignment horizontal="center" vertical="center"/>
    </xf>
    <xf numFmtId="0" fontId="10" fillId="27" borderId="11" xfId="2" applyFont="1" applyFill="1" applyBorder="1" applyAlignment="1">
      <alignment horizontal="left" vertical="center"/>
    </xf>
    <xf numFmtId="2" fontId="10" fillId="27" borderId="11" xfId="2" applyNumberFormat="1" applyFont="1" applyFill="1" applyBorder="1" applyAlignment="1">
      <alignment horizontal="center" vertical="center"/>
    </xf>
    <xf numFmtId="0" fontId="61" fillId="27" borderId="19" xfId="2" applyFont="1" applyFill="1" applyBorder="1" applyAlignment="1">
      <alignment horizontal="left" vertical="center"/>
    </xf>
    <xf numFmtId="0" fontId="61" fillId="27" borderId="0" xfId="2" applyFont="1" applyFill="1" applyAlignment="1">
      <alignment horizontal="center" vertical="center"/>
    </xf>
    <xf numFmtId="0" fontId="3" fillId="27" borderId="19" xfId="1" applyFont="1" applyFill="1" applyBorder="1" applyAlignment="1"/>
    <xf numFmtId="2" fontId="61" fillId="27" borderId="0" xfId="2" applyNumberFormat="1" applyFont="1" applyFill="1" applyAlignment="1">
      <alignment horizontal="center" vertical="center"/>
    </xf>
    <xf numFmtId="168" fontId="10" fillId="27" borderId="0" xfId="2" applyNumberFormat="1" applyFont="1" applyFill="1" applyAlignment="1">
      <alignment horizontal="left" vertical="center"/>
    </xf>
    <xf numFmtId="21" fontId="10" fillId="27" borderId="0" xfId="2" applyNumberFormat="1" applyFont="1" applyFill="1" applyAlignment="1">
      <alignment horizontal="left" vertical="center"/>
    </xf>
    <xf numFmtId="21" fontId="10" fillId="27" borderId="0" xfId="2" applyNumberFormat="1" applyFont="1" applyFill="1" applyAlignment="1">
      <alignment horizontal="center" vertical="center"/>
    </xf>
    <xf numFmtId="166" fontId="38" fillId="27" borderId="0" xfId="2" applyNumberFormat="1" applyFont="1" applyFill="1" applyAlignment="1">
      <alignment vertical="center"/>
    </xf>
    <xf numFmtId="168" fontId="39" fillId="27" borderId="0" xfId="2" applyNumberFormat="1" applyFont="1" applyFill="1" applyAlignment="1">
      <alignment horizontal="left" vertical="center"/>
    </xf>
    <xf numFmtId="21" fontId="39" fillId="27" borderId="0" xfId="2" applyNumberFormat="1" applyFont="1" applyFill="1" applyAlignment="1">
      <alignment horizontal="left" vertical="center"/>
    </xf>
    <xf numFmtId="0" fontId="39" fillId="27" borderId="0" xfId="2" applyFont="1" applyFill="1" applyAlignment="1">
      <alignment vertical="center"/>
    </xf>
    <xf numFmtId="0" fontId="39" fillId="27" borderId="0" xfId="2" applyFont="1" applyFill="1" applyAlignment="1">
      <alignment horizontal="center" vertical="center"/>
    </xf>
    <xf numFmtId="0" fontId="39" fillId="27" borderId="0" xfId="2" applyFont="1" applyFill="1" applyAlignment="1">
      <alignment horizontal="left" vertical="center"/>
    </xf>
    <xf numFmtId="21" fontId="38" fillId="27" borderId="0" xfId="2" applyNumberFormat="1" applyFont="1" applyFill="1" applyAlignment="1">
      <alignment horizontal="left" vertical="center"/>
    </xf>
    <xf numFmtId="21" fontId="40" fillId="27" borderId="0" xfId="2" applyNumberFormat="1" applyFont="1" applyFill="1" applyAlignment="1">
      <alignment horizontal="left" vertical="center"/>
    </xf>
    <xf numFmtId="21" fontId="40" fillId="27" borderId="0" xfId="2" applyNumberFormat="1" applyFont="1" applyFill="1" applyAlignment="1">
      <alignment horizontal="center" vertical="center"/>
    </xf>
    <xf numFmtId="46" fontId="10" fillId="27" borderId="11" xfId="2" applyNumberFormat="1" applyFont="1" applyFill="1" applyBorder="1" applyAlignment="1">
      <alignment horizontal="left" vertical="center"/>
    </xf>
    <xf numFmtId="0" fontId="10" fillId="27" borderId="0" xfId="2" applyFont="1" applyFill="1" applyBorder="1" applyAlignment="1">
      <alignment horizontal="left" vertical="center"/>
    </xf>
    <xf numFmtId="0" fontId="3" fillId="27" borderId="0" xfId="2" applyFont="1" applyFill="1" applyBorder="1" applyAlignment="1">
      <alignment horizontal="left" vertical="center"/>
    </xf>
    <xf numFmtId="0" fontId="3" fillId="27" borderId="0" xfId="2" applyFont="1" applyFill="1" applyAlignment="1">
      <alignment vertical="center"/>
    </xf>
    <xf numFmtId="166" fontId="10" fillId="27" borderId="0" xfId="2" applyNumberFormat="1" applyFont="1" applyFill="1" applyAlignment="1">
      <alignment vertical="center"/>
    </xf>
    <xf numFmtId="0" fontId="3" fillId="27" borderId="0" xfId="2" applyFont="1" applyFill="1" applyAlignment="1">
      <alignment horizontal="center" vertical="center"/>
    </xf>
    <xf numFmtId="170" fontId="10" fillId="27" borderId="0" xfId="2" applyNumberFormat="1" applyFont="1" applyFill="1" applyAlignment="1">
      <alignment horizontal="left" vertical="center"/>
    </xf>
    <xf numFmtId="49" fontId="10" fillId="27" borderId="0" xfId="2" applyNumberFormat="1" applyFont="1" applyFill="1" applyAlignment="1">
      <alignment vertical="center"/>
    </xf>
    <xf numFmtId="2" fontId="10" fillId="27" borderId="12" xfId="2" applyNumberFormat="1" applyFont="1" applyFill="1" applyBorder="1" applyAlignment="1">
      <alignment horizontal="center" vertical="center"/>
    </xf>
    <xf numFmtId="168" fontId="61" fillId="27" borderId="0" xfId="2" applyNumberFormat="1" applyFont="1" applyFill="1" applyAlignment="1">
      <alignment horizontal="left" vertical="center"/>
    </xf>
    <xf numFmtId="0" fontId="10" fillId="27" borderId="16" xfId="2" applyFont="1" applyFill="1" applyBorder="1" applyAlignment="1">
      <alignment horizontal="left" vertical="center"/>
    </xf>
    <xf numFmtId="2" fontId="3" fillId="27" borderId="0" xfId="2" applyNumberFormat="1" applyFont="1" applyFill="1" applyAlignment="1">
      <alignment horizontal="center" vertical="center"/>
    </xf>
    <xf numFmtId="21" fontId="10" fillId="27" borderId="0" xfId="1" applyNumberFormat="1" applyFont="1" applyFill="1" applyAlignment="1">
      <alignment horizontal="left" vertical="center"/>
    </xf>
    <xf numFmtId="0" fontId="17" fillId="27" borderId="0" xfId="2" applyFont="1" applyFill="1" applyAlignment="1">
      <alignment vertical="center"/>
    </xf>
    <xf numFmtId="2" fontId="17" fillId="27" borderId="0" xfId="32" applyNumberFormat="1" applyFont="1" applyFill="1" applyBorder="1" applyAlignment="1">
      <alignment horizontal="center" vertical="center"/>
    </xf>
    <xf numFmtId="0" fontId="10" fillId="27" borderId="20" xfId="2" applyFont="1" applyFill="1" applyBorder="1"/>
    <xf numFmtId="0" fontId="11" fillId="27" borderId="16" xfId="2" applyFont="1" applyFill="1" applyBorder="1"/>
    <xf numFmtId="0" fontId="0" fillId="27" borderId="16" xfId="0" applyFill="1" applyBorder="1" applyAlignment="1">
      <alignment horizontal="left"/>
    </xf>
    <xf numFmtId="0" fontId="11" fillId="27" borderId="16" xfId="2" applyFont="1" applyFill="1" applyBorder="1" applyAlignment="1">
      <alignment horizontal="left"/>
    </xf>
    <xf numFmtId="169" fontId="10" fillId="27" borderId="21" xfId="2" applyNumberFormat="1" applyFont="1" applyFill="1" applyBorder="1" applyAlignment="1">
      <alignment horizontal="center"/>
    </xf>
    <xf numFmtId="0" fontId="10" fillId="27" borderId="22" xfId="2" applyFont="1" applyFill="1" applyBorder="1"/>
    <xf numFmtId="0" fontId="11" fillId="27" borderId="18" xfId="2" applyFont="1" applyFill="1" applyBorder="1"/>
    <xf numFmtId="0" fontId="11" fillId="27" borderId="18" xfId="2" applyFont="1" applyFill="1" applyBorder="1" applyAlignment="1">
      <alignment horizontal="left"/>
    </xf>
    <xf numFmtId="169" fontId="10" fillId="27" borderId="23" xfId="2" applyNumberFormat="1" applyFont="1" applyFill="1" applyBorder="1" applyAlignment="1">
      <alignment horizontal="center"/>
    </xf>
    <xf numFmtId="0" fontId="49" fillId="27" borderId="0" xfId="1" applyFont="1" applyFill="1" applyBorder="1" applyAlignment="1">
      <alignment vertical="center"/>
    </xf>
    <xf numFmtId="0" fontId="49" fillId="27" borderId="0" xfId="1" applyFont="1" applyFill="1" applyBorder="1" applyAlignment="1">
      <alignment horizontal="left" vertical="center"/>
    </xf>
    <xf numFmtId="2" fontId="17" fillId="27" borderId="0" xfId="1" applyNumberFormat="1" applyFont="1" applyFill="1" applyBorder="1" applyAlignment="1">
      <alignment horizontal="center" vertical="center"/>
    </xf>
    <xf numFmtId="0" fontId="10" fillId="27" borderId="0" xfId="0" applyFont="1" applyFill="1" applyBorder="1" applyAlignment="1">
      <alignment vertical="center"/>
    </xf>
    <xf numFmtId="0" fontId="10" fillId="27" borderId="0" xfId="0" applyFont="1" applyFill="1" applyBorder="1" applyAlignment="1">
      <alignment horizontal="left" vertical="center"/>
    </xf>
    <xf numFmtId="171" fontId="3" fillId="27" borderId="0" xfId="2" applyNumberFormat="1" applyFont="1" applyFill="1" applyBorder="1" applyAlignment="1">
      <alignment horizontal="left" vertical="center"/>
    </xf>
    <xf numFmtId="0" fontId="10" fillId="27" borderId="0" xfId="1" applyFont="1" applyFill="1" applyBorder="1" applyAlignment="1">
      <alignment vertical="center"/>
    </xf>
    <xf numFmtId="0" fontId="12" fillId="27" borderId="0" xfId="1" applyFont="1" applyFill="1" applyAlignment="1">
      <alignment vertical="center"/>
    </xf>
    <xf numFmtId="0" fontId="3" fillId="27" borderId="0" xfId="0" applyFont="1" applyFill="1" applyBorder="1" applyAlignment="1">
      <alignment vertical="center"/>
    </xf>
    <xf numFmtId="0" fontId="12" fillId="27" borderId="0" xfId="1" applyFont="1" applyFill="1" applyAlignment="1">
      <alignment horizontal="left" vertical="center"/>
    </xf>
    <xf numFmtId="2" fontId="3" fillId="27" borderId="0" xfId="0" applyNumberFormat="1" applyFont="1" applyFill="1" applyBorder="1" applyAlignment="1">
      <alignment horizontal="center" vertical="center"/>
    </xf>
    <xf numFmtId="14" fontId="13" fillId="27" borderId="0" xfId="1" applyNumberFormat="1" applyFont="1" applyFill="1" applyAlignment="1">
      <alignment vertical="center"/>
    </xf>
    <xf numFmtId="2" fontId="3" fillId="27" borderId="0" xfId="1" applyNumberFormat="1" applyFont="1" applyFill="1" applyAlignment="1">
      <alignment horizontal="center" vertical="center"/>
    </xf>
    <xf numFmtId="14" fontId="12" fillId="27" borderId="0" xfId="2" applyNumberFormat="1" applyFont="1" applyFill="1" applyAlignment="1">
      <alignment vertical="center"/>
    </xf>
    <xf numFmtId="0" fontId="12" fillId="27" borderId="0" xfId="2" applyFont="1" applyFill="1" applyAlignment="1">
      <alignment vertical="center"/>
    </xf>
    <xf numFmtId="0" fontId="12" fillId="27" borderId="0" xfId="2" applyFont="1" applyFill="1" applyAlignment="1">
      <alignment horizontal="left" vertical="center"/>
    </xf>
    <xf numFmtId="49" fontId="10" fillId="27" borderId="0" xfId="2" applyNumberFormat="1" applyFont="1" applyFill="1" applyBorder="1" applyAlignment="1">
      <alignment vertical="center"/>
    </xf>
    <xf numFmtId="0" fontId="10" fillId="27" borderId="0" xfId="2" applyFont="1" applyFill="1" applyBorder="1" applyAlignment="1">
      <alignment horizontal="center" vertical="center"/>
    </xf>
    <xf numFmtId="0" fontId="0" fillId="27" borderId="0" xfId="0" applyFill="1" applyBorder="1" applyAlignment="1">
      <alignment horizontal="left" vertical="center"/>
    </xf>
    <xf numFmtId="0" fontId="0" fillId="27" borderId="0" xfId="0" applyFill="1" applyBorder="1" applyAlignment="1">
      <alignment vertical="center"/>
    </xf>
    <xf numFmtId="0" fontId="10" fillId="27" borderId="11" xfId="0" applyFont="1" applyFill="1" applyBorder="1" applyAlignment="1">
      <alignment horizontal="left" vertical="center"/>
    </xf>
    <xf numFmtId="0" fontId="3" fillId="27" borderId="0" xfId="0" applyFont="1" applyFill="1" applyBorder="1" applyAlignment="1">
      <alignment horizontal="left" vertical="center"/>
    </xf>
    <xf numFmtId="0" fontId="3" fillId="27" borderId="0" xfId="2" applyFont="1" applyFill="1" applyBorder="1" applyAlignment="1">
      <alignment vertical="center"/>
    </xf>
    <xf numFmtId="2" fontId="3" fillId="27" borderId="0" xfId="2" applyNumberFormat="1" applyFont="1" applyFill="1" applyBorder="1" applyAlignment="1">
      <alignment horizontal="center" vertical="center"/>
    </xf>
    <xf numFmtId="0" fontId="61" fillId="27" borderId="0" xfId="2" applyFont="1" applyFill="1" applyBorder="1" applyAlignment="1">
      <alignment horizontal="left" vertical="center"/>
    </xf>
    <xf numFmtId="2" fontId="10" fillId="27" borderId="11" xfId="0" applyNumberFormat="1" applyFont="1" applyFill="1" applyBorder="1" applyAlignment="1">
      <alignment vertical="center"/>
    </xf>
    <xf numFmtId="14" fontId="11" fillId="27" borderId="0" xfId="2" applyNumberFormat="1" applyFont="1" applyFill="1" applyAlignment="1">
      <alignment vertical="center"/>
    </xf>
    <xf numFmtId="0" fontId="11" fillId="27" borderId="0" xfId="2" applyFont="1" applyFill="1" applyAlignment="1">
      <alignment vertical="center"/>
    </xf>
    <xf numFmtId="171" fontId="0" fillId="27" borderId="0" xfId="0" applyNumberFormat="1" applyFill="1" applyAlignment="1">
      <alignment horizontal="left"/>
    </xf>
    <xf numFmtId="14" fontId="61" fillId="27" borderId="0" xfId="1" applyNumberFormat="1" applyFont="1" applyFill="1" applyAlignment="1">
      <alignment horizontal="left"/>
    </xf>
    <xf numFmtId="21" fontId="61" fillId="27" borderId="0" xfId="1" applyNumberFormat="1" applyFont="1" applyFill="1" applyAlignment="1">
      <alignment horizontal="left"/>
    </xf>
    <xf numFmtId="0" fontId="0" fillId="27" borderId="0" xfId="0" applyFill="1" applyAlignment="1"/>
    <xf numFmtId="0" fontId="61" fillId="27" borderId="19" xfId="1" applyFont="1" applyFill="1" applyBorder="1" applyAlignment="1">
      <alignment horizontal="left"/>
    </xf>
    <xf numFmtId="0" fontId="61" fillId="27" borderId="0" xfId="1" applyFont="1" applyFill="1" applyAlignment="1"/>
    <xf numFmtId="0" fontId="61" fillId="27" borderId="0" xfId="1" applyFont="1" applyFill="1" applyAlignment="1">
      <alignment horizontal="center"/>
    </xf>
    <xf numFmtId="0" fontId="61" fillId="27" borderId="0" xfId="1" applyFont="1" applyFill="1" applyAlignment="1">
      <alignment horizontal="left"/>
    </xf>
    <xf numFmtId="0" fontId="3" fillId="27" borderId="0" xfId="1" applyFont="1" applyFill="1" applyAlignment="1">
      <alignment horizontal="left"/>
    </xf>
    <xf numFmtId="2" fontId="61" fillId="27" borderId="0" xfId="1" applyNumberFormat="1" applyFont="1" applyFill="1" applyAlignment="1">
      <alignment horizontal="center"/>
    </xf>
    <xf numFmtId="0" fontId="61" fillId="27" borderId="0" xfId="1" applyFont="1" applyFill="1" applyAlignment="1">
      <alignment horizontal="center" vertical="center"/>
    </xf>
    <xf numFmtId="0" fontId="3" fillId="27" borderId="0" xfId="1" applyFont="1" applyFill="1" applyAlignment="1">
      <alignment horizontal="left" vertical="center"/>
    </xf>
    <xf numFmtId="0" fontId="3" fillId="27" borderId="0" xfId="1" applyFont="1" applyFill="1" applyAlignment="1"/>
    <xf numFmtId="2" fontId="61" fillId="27" borderId="0" xfId="1" applyNumberFormat="1" applyFont="1" applyFill="1" applyAlignment="1">
      <alignment horizontal="center" vertical="center"/>
    </xf>
    <xf numFmtId="21" fontId="10" fillId="27" borderId="0" xfId="0" applyNumberFormat="1" applyFont="1" applyFill="1" applyAlignment="1">
      <alignment horizontal="left" vertical="center"/>
    </xf>
    <xf numFmtId="21" fontId="37" fillId="27" borderId="0" xfId="0" applyNumberFormat="1" applyFont="1" applyFill="1" applyAlignment="1">
      <alignment horizontal="center" vertical="center"/>
    </xf>
    <xf numFmtId="0" fontId="3" fillId="27" borderId="0" xfId="1" applyFont="1" applyFill="1" applyBorder="1" applyAlignment="1">
      <alignment horizontal="left" vertical="center"/>
    </xf>
    <xf numFmtId="0" fontId="8" fillId="27" borderId="0" xfId="1" applyFont="1" applyFill="1" applyAlignment="1">
      <alignment vertical="center"/>
    </xf>
    <xf numFmtId="0" fontId="61" fillId="27" borderId="0" xfId="1" applyFont="1" applyFill="1" applyBorder="1" applyAlignment="1">
      <alignment horizontal="left" vertical="center"/>
    </xf>
    <xf numFmtId="0" fontId="61" fillId="27" borderId="19" xfId="1" applyFont="1" applyFill="1" applyBorder="1" applyAlignment="1">
      <alignment vertical="center"/>
    </xf>
    <xf numFmtId="0" fontId="50" fillId="27" borderId="0" xfId="2" applyFont="1" applyFill="1" applyAlignment="1">
      <alignment horizontal="left" vertical="center"/>
    </xf>
    <xf numFmtId="0" fontId="3" fillId="27" borderId="19" xfId="1" applyFont="1" applyFill="1" applyBorder="1" applyAlignment="1">
      <alignment vertical="center"/>
    </xf>
    <xf numFmtId="0" fontId="3" fillId="27" borderId="0" xfId="1" applyFont="1" applyFill="1" applyAlignment="1">
      <alignment vertical="center"/>
    </xf>
    <xf numFmtId="21" fontId="61" fillId="27" borderId="0" xfId="2" applyNumberFormat="1" applyFont="1" applyFill="1" applyAlignment="1">
      <alignment vertical="center"/>
    </xf>
    <xf numFmtId="0" fontId="61" fillId="27" borderId="0" xfId="1" applyFont="1" applyFill="1" applyBorder="1" applyAlignment="1">
      <alignment vertical="center"/>
    </xf>
    <xf numFmtId="0" fontId="8" fillId="27" borderId="0" xfId="1" applyFont="1" applyFill="1" applyBorder="1" applyAlignment="1">
      <alignment horizontal="left" vertical="center"/>
    </xf>
    <xf numFmtId="0" fontId="37" fillId="27" borderId="0" xfId="1" applyFont="1" applyFill="1" applyAlignment="1">
      <alignment vertical="center"/>
    </xf>
    <xf numFmtId="0" fontId="37" fillId="27" borderId="11" xfId="0" applyFont="1" applyFill="1" applyBorder="1" applyAlignment="1">
      <alignment horizontal="left" vertical="center"/>
    </xf>
    <xf numFmtId="169" fontId="10" fillId="27" borderId="12" xfId="2" applyNumberFormat="1" applyFont="1" applyFill="1" applyBorder="1" applyAlignment="1">
      <alignment horizontal="center"/>
    </xf>
    <xf numFmtId="166" fontId="17" fillId="27" borderId="0" xfId="2" applyNumberFormat="1" applyFont="1" applyFill="1"/>
    <xf numFmtId="0" fontId="0" fillId="27" borderId="0" xfId="0" applyFill="1" applyAlignment="1">
      <alignment horizontal="center" vertical="center"/>
    </xf>
    <xf numFmtId="21" fontId="0" fillId="27" borderId="0" xfId="0" applyNumberFormat="1" applyFill="1" applyAlignment="1">
      <alignment horizontal="left" vertical="center"/>
    </xf>
    <xf numFmtId="0" fontId="3" fillId="27" borderId="0" xfId="1" applyFont="1" applyFill="1" applyBorder="1" applyAlignment="1">
      <alignment vertical="center"/>
    </xf>
    <xf numFmtId="2" fontId="10" fillId="27" borderId="0" xfId="1" applyNumberFormat="1" applyFont="1" applyFill="1" applyBorder="1" applyAlignment="1">
      <alignment horizontal="center" vertical="center"/>
    </xf>
    <xf numFmtId="2" fontId="3" fillId="27" borderId="0" xfId="32" applyNumberFormat="1" applyFont="1" applyFill="1" applyBorder="1" applyAlignment="1">
      <alignment horizontal="center" vertical="center"/>
    </xf>
    <xf numFmtId="2" fontId="10" fillId="27" borderId="0" xfId="1" applyNumberFormat="1" applyFont="1" applyFill="1" applyBorder="1" applyAlignment="1">
      <alignment horizontal="center" vertical="center"/>
    </xf>
    <xf numFmtId="0" fontId="0" fillId="24" borderId="24" xfId="2" applyFont="1" applyFill="1" applyBorder="1"/>
    <xf numFmtId="0" fontId="0" fillId="24" borderId="25" xfId="2" applyFont="1" applyFill="1" applyBorder="1"/>
    <xf numFmtId="0" fontId="12" fillId="24" borderId="0" xfId="0" applyFont="1" applyFill="1" applyBorder="1"/>
    <xf numFmtId="0" fontId="0" fillId="24" borderId="0" xfId="0" applyFill="1" applyBorder="1"/>
    <xf numFmtId="49" fontId="3" fillId="24" borderId="0" xfId="2" applyNumberFormat="1" applyFont="1" applyFill="1" applyAlignment="1">
      <alignment horizontal="left"/>
    </xf>
    <xf numFmtId="49" fontId="3" fillId="24" borderId="0" xfId="2" applyNumberFormat="1" applyFont="1" applyFill="1"/>
    <xf numFmtId="0" fontId="10" fillId="28" borderId="26" xfId="2" applyFont="1" applyFill="1" applyBorder="1"/>
    <xf numFmtId="2" fontId="10" fillId="27" borderId="0" xfId="1" applyNumberFormat="1" applyFont="1" applyFill="1" applyBorder="1" applyAlignment="1">
      <alignment horizontal="center" vertical="center"/>
    </xf>
    <xf numFmtId="0" fontId="10" fillId="0" borderId="26" xfId="2" applyFont="1" applyFill="1" applyBorder="1"/>
    <xf numFmtId="0" fontId="3" fillId="0" borderId="0" xfId="2" applyFont="1" applyFill="1" applyBorder="1" applyAlignment="1">
      <alignment horizontal="left"/>
    </xf>
    <xf numFmtId="0" fontId="64" fillId="27" borderId="0" xfId="1" applyFont="1" applyFill="1" applyBorder="1" applyAlignment="1">
      <alignment vertical="center"/>
    </xf>
    <xf numFmtId="49" fontId="10" fillId="24" borderId="11" xfId="2" applyNumberFormat="1" applyFont="1" applyFill="1" applyBorder="1"/>
    <xf numFmtId="0" fontId="3" fillId="24" borderId="11" xfId="0" applyFont="1" applyFill="1" applyBorder="1"/>
    <xf numFmtId="0" fontId="10" fillId="24" borderId="27" xfId="2" applyFont="1" applyFill="1" applyBorder="1"/>
    <xf numFmtId="0" fontId="3" fillId="24" borderId="11" xfId="0" applyFont="1" applyFill="1" applyBorder="1" applyAlignment="1">
      <alignment horizontal="left"/>
    </xf>
    <xf numFmtId="167" fontId="10" fillId="24" borderId="11" xfId="2" applyNumberFormat="1" applyFont="1" applyFill="1" applyBorder="1" applyAlignment="1">
      <alignment horizontal="center"/>
    </xf>
    <xf numFmtId="2" fontId="3" fillId="24" borderId="10" xfId="2" applyNumberFormat="1" applyFont="1" applyFill="1" applyBorder="1" applyAlignment="1">
      <alignment horizontal="center"/>
    </xf>
    <xf numFmtId="0" fontId="3" fillId="24" borderId="0" xfId="0" applyFont="1" applyFill="1" applyBorder="1"/>
    <xf numFmtId="0" fontId="3" fillId="24" borderId="0" xfId="0" applyFont="1" applyFill="1" applyAlignment="1">
      <alignment horizontal="left"/>
    </xf>
    <xf numFmtId="169" fontId="3" fillId="24" borderId="0" xfId="2" applyNumberFormat="1" applyFont="1" applyFill="1" applyBorder="1" applyAlignment="1">
      <alignment horizontal="center"/>
    </xf>
    <xf numFmtId="169" fontId="3" fillId="24" borderId="0" xfId="2" applyNumberFormat="1" applyFont="1" applyFill="1" applyBorder="1"/>
    <xf numFmtId="171" fontId="3" fillId="24" borderId="0" xfId="2" applyNumberFormat="1" applyFont="1" applyFill="1" applyBorder="1" applyAlignment="1">
      <alignment horizontal="left"/>
    </xf>
    <xf numFmtId="49" fontId="3" fillId="24" borderId="0" xfId="2" applyNumberFormat="1" applyFont="1" applyFill="1" applyBorder="1"/>
    <xf numFmtId="0" fontId="0" fillId="24" borderId="0" xfId="0" applyFill="1" applyBorder="1" applyAlignment="1">
      <alignment horizontal="left"/>
    </xf>
    <xf numFmtId="169" fontId="10" fillId="24" borderId="0" xfId="2" applyNumberFormat="1" applyFont="1" applyFill="1" applyAlignment="1">
      <alignment horizontal="center"/>
    </xf>
    <xf numFmtId="0" fontId="3" fillId="24" borderId="10" xfId="0" applyFont="1" applyFill="1" applyBorder="1"/>
    <xf numFmtId="169" fontId="10" fillId="24" borderId="0" xfId="2" applyNumberFormat="1" applyFont="1" applyFill="1" applyBorder="1" applyAlignment="1">
      <alignment horizontal="center"/>
    </xf>
    <xf numFmtId="14" fontId="11" fillId="24" borderId="0" xfId="2" applyNumberFormat="1" applyFont="1" applyFill="1"/>
    <xf numFmtId="0" fontId="3" fillId="0" borderId="0" xfId="3" applyFont="1" applyBorder="1" applyAlignment="1">
      <alignment vertical="center"/>
    </xf>
    <xf numFmtId="14" fontId="3" fillId="24" borderId="0" xfId="1" applyNumberFormat="1" applyFont="1" applyFill="1" applyBorder="1" applyAlignment="1">
      <alignment vertical="center"/>
    </xf>
    <xf numFmtId="21" fontId="10" fillId="27" borderId="0" xfId="2" applyNumberFormat="1" applyFont="1" applyFill="1" applyAlignment="1">
      <alignment vertical="center"/>
    </xf>
    <xf numFmtId="0" fontId="64" fillId="27" borderId="11" xfId="0" applyFont="1" applyFill="1" applyBorder="1" applyAlignment="1">
      <alignment vertical="center"/>
    </xf>
    <xf numFmtId="0" fontId="3" fillId="27" borderId="0" xfId="1" applyFont="1" applyFill="1" applyBorder="1" applyAlignment="1"/>
    <xf numFmtId="0" fontId="10" fillId="27" borderId="19" xfId="2" applyFont="1" applyFill="1" applyBorder="1" applyAlignment="1">
      <alignment vertical="center"/>
    </xf>
    <xf numFmtId="0" fontId="10" fillId="27" borderId="19" xfId="2" applyFont="1" applyFill="1" applyBorder="1" applyAlignment="1">
      <alignment horizontal="left" vertical="center"/>
    </xf>
    <xf numFmtId="0" fontId="10" fillId="27" borderId="19" xfId="0" applyFont="1" applyFill="1" applyBorder="1" applyAlignment="1">
      <alignment vertical="center"/>
    </xf>
    <xf numFmtId="2" fontId="10" fillId="27" borderId="19" xfId="2" applyNumberFormat="1" applyFont="1" applyFill="1" applyBorder="1" applyAlignment="1">
      <alignment horizontal="center" vertical="center"/>
    </xf>
    <xf numFmtId="0" fontId="0" fillId="24" borderId="11" xfId="0" applyFill="1" applyBorder="1" applyAlignment="1">
      <alignment vertical="center"/>
    </xf>
    <xf numFmtId="0" fontId="61" fillId="28" borderId="0" xfId="1" applyFont="1" applyFill="1" applyBorder="1" applyAlignment="1">
      <alignment horizontal="left" vertical="center"/>
    </xf>
    <xf numFmtId="0" fontId="0" fillId="28" borderId="0" xfId="0" applyFill="1" applyAlignment="1">
      <alignment vertical="center"/>
    </xf>
    <xf numFmtId="2" fontId="10" fillId="27" borderId="0" xfId="41" applyNumberFormat="1" applyFont="1" applyFill="1" applyBorder="1" applyAlignment="1">
      <alignment horizontal="center" vertical="center"/>
    </xf>
    <xf numFmtId="0" fontId="10" fillId="27" borderId="28" xfId="2" applyFont="1" applyFill="1" applyBorder="1"/>
    <xf numFmtId="0" fontId="10" fillId="27" borderId="11" xfId="2" applyFont="1" applyFill="1" applyBorder="1" applyAlignment="1">
      <alignment horizontal="center"/>
    </xf>
    <xf numFmtId="46" fontId="10" fillId="27" borderId="11" xfId="2" applyNumberFormat="1" applyFont="1" applyFill="1" applyBorder="1" applyAlignment="1">
      <alignment horizontal="left"/>
    </xf>
    <xf numFmtId="2" fontId="10" fillId="27" borderId="29" xfId="2" applyNumberFormat="1" applyFont="1" applyFill="1" applyBorder="1" applyAlignment="1">
      <alignment horizontal="center"/>
    </xf>
    <xf numFmtId="171" fontId="10" fillId="24" borderId="0" xfId="2" applyNumberFormat="1" applyFont="1" applyFill="1" applyBorder="1" applyAlignment="1">
      <alignment horizontal="left" vertical="center"/>
    </xf>
    <xf numFmtId="0" fontId="10" fillId="28" borderId="0" xfId="2" applyFont="1" applyFill="1" applyBorder="1" applyAlignment="1">
      <alignment vertical="center"/>
    </xf>
    <xf numFmtId="0" fontId="10" fillId="0" borderId="0" xfId="2" applyFont="1" applyFill="1" applyBorder="1" applyAlignment="1">
      <alignment vertical="center"/>
    </xf>
    <xf numFmtId="0" fontId="41" fillId="0" borderId="0" xfId="46" applyFont="1"/>
    <xf numFmtId="167" fontId="3" fillId="27" borderId="0" xfId="2" applyNumberFormat="1" applyFont="1" applyFill="1" applyAlignment="1">
      <alignment horizontal="center" vertical="center"/>
    </xf>
    <xf numFmtId="0" fontId="0" fillId="0" borderId="30" xfId="0" applyFill="1" applyBorder="1" applyAlignment="1">
      <alignment vertical="center"/>
    </xf>
    <xf numFmtId="0" fontId="0" fillId="29" borderId="0" xfId="0" applyFill="1" applyAlignment="1">
      <alignment vertical="center"/>
    </xf>
    <xf numFmtId="0" fontId="65" fillId="27" borderId="0" xfId="2" applyFont="1" applyFill="1" applyBorder="1" applyAlignment="1">
      <alignment horizontal="left" vertical="center"/>
    </xf>
    <xf numFmtId="0" fontId="66" fillId="27" borderId="0" xfId="2" applyFont="1" applyFill="1" applyBorder="1" applyAlignment="1">
      <alignment vertical="center"/>
    </xf>
    <xf numFmtId="2" fontId="66" fillId="27" borderId="0" xfId="2" applyNumberFormat="1" applyFont="1" applyFill="1" applyBorder="1" applyAlignment="1">
      <alignment horizontal="center" vertical="center"/>
    </xf>
    <xf numFmtId="167" fontId="3" fillId="27" borderId="0" xfId="2" applyNumberFormat="1" applyFont="1" applyFill="1" applyBorder="1" applyAlignment="1">
      <alignment horizontal="center" vertical="center"/>
    </xf>
    <xf numFmtId="0" fontId="10" fillId="27" borderId="20" xfId="0" applyFont="1" applyFill="1" applyBorder="1" applyAlignment="1">
      <alignment vertical="center"/>
    </xf>
    <xf numFmtId="0" fontId="0" fillId="27" borderId="16" xfId="0" applyFill="1" applyBorder="1" applyAlignment="1">
      <alignment vertical="center"/>
    </xf>
    <xf numFmtId="0" fontId="0" fillId="27" borderId="16" xfId="0" applyFill="1" applyBorder="1" applyAlignment="1">
      <alignment horizontal="left" vertical="center"/>
    </xf>
    <xf numFmtId="0" fontId="3" fillId="27" borderId="16" xfId="2" applyFont="1" applyFill="1" applyBorder="1" applyAlignment="1">
      <alignment horizontal="left" vertical="center"/>
    </xf>
    <xf numFmtId="2" fontId="3" fillId="27" borderId="31" xfId="2" applyNumberFormat="1" applyFont="1" applyFill="1" applyBorder="1" applyAlignment="1">
      <alignment horizontal="center" vertical="center"/>
    </xf>
    <xf numFmtId="0" fontId="3" fillId="27" borderId="32" xfId="0" applyFont="1" applyFill="1" applyBorder="1" applyAlignment="1">
      <alignment vertical="center"/>
    </xf>
    <xf numFmtId="0" fontId="10" fillId="27" borderId="22" xfId="0" applyFont="1" applyFill="1" applyBorder="1" applyAlignment="1">
      <alignment vertical="center"/>
    </xf>
    <xf numFmtId="0" fontId="0" fillId="27" borderId="18" xfId="0" applyFill="1" applyBorder="1" applyAlignment="1">
      <alignment vertical="center"/>
    </xf>
    <xf numFmtId="0" fontId="0" fillId="27" borderId="18" xfId="0" applyFill="1" applyBorder="1" applyAlignment="1">
      <alignment horizontal="left" vertical="center"/>
    </xf>
    <xf numFmtId="0" fontId="3" fillId="27" borderId="18" xfId="2" applyFont="1" applyFill="1" applyBorder="1" applyAlignment="1">
      <alignment horizontal="left" vertical="center"/>
    </xf>
    <xf numFmtId="0" fontId="0" fillId="27" borderId="14" xfId="0" applyFill="1" applyBorder="1" applyAlignment="1">
      <alignment vertical="center"/>
    </xf>
    <xf numFmtId="0" fontId="0" fillId="27" borderId="14" xfId="0" applyFill="1" applyBorder="1" applyAlignment="1">
      <alignment horizontal="left" vertical="center"/>
    </xf>
    <xf numFmtId="0" fontId="10" fillId="0" borderId="30" xfId="0" applyFont="1" applyFill="1" applyBorder="1" applyAlignment="1">
      <alignment vertical="center"/>
    </xf>
    <xf numFmtId="0" fontId="10" fillId="29" borderId="0" xfId="0" applyFont="1" applyFill="1" applyAlignment="1">
      <alignment vertical="center"/>
    </xf>
    <xf numFmtId="0" fontId="0" fillId="27" borderId="30" xfId="0" applyFill="1" applyBorder="1" applyAlignment="1">
      <alignment vertical="center"/>
    </xf>
    <xf numFmtId="169" fontId="10" fillId="27" borderId="0" xfId="2" applyNumberFormat="1" applyFont="1" applyFill="1" applyBorder="1" applyAlignment="1">
      <alignment horizontal="center" vertical="center"/>
    </xf>
    <xf numFmtId="167" fontId="10" fillId="27" borderId="0" xfId="2" applyNumberFormat="1" applyFont="1" applyFill="1" applyBorder="1" applyAlignment="1">
      <alignment horizontal="center" vertical="center"/>
    </xf>
    <xf numFmtId="0" fontId="64" fillId="27" borderId="0" xfId="2" applyFont="1" applyFill="1" applyBorder="1" applyAlignment="1">
      <alignment vertical="center"/>
    </xf>
    <xf numFmtId="2" fontId="10" fillId="27" borderId="0" xfId="0" applyNumberFormat="1" applyFont="1" applyFill="1" applyBorder="1" applyAlignment="1">
      <alignment vertical="center"/>
    </xf>
    <xf numFmtId="166" fontId="17" fillId="27" borderId="0" xfId="2" applyNumberFormat="1" applyFont="1" applyFill="1" applyAlignment="1">
      <alignment vertical="center"/>
    </xf>
    <xf numFmtId="0" fontId="0" fillId="27" borderId="11" xfId="0" applyFill="1" applyBorder="1" applyAlignment="1">
      <alignment vertical="center"/>
    </xf>
    <xf numFmtId="2" fontId="10" fillId="27" borderId="11" xfId="32" applyNumberFormat="1" applyFont="1" applyFill="1" applyBorder="1" applyAlignment="1">
      <alignment horizontal="center" vertical="center"/>
    </xf>
    <xf numFmtId="49" fontId="10" fillId="27" borderId="11" xfId="2" applyNumberFormat="1" applyFont="1" applyFill="1" applyBorder="1" applyAlignment="1">
      <alignment vertical="center"/>
    </xf>
    <xf numFmtId="0" fontId="3" fillId="27" borderId="11" xfId="2" applyFont="1" applyFill="1" applyBorder="1" applyAlignment="1">
      <alignment vertical="center"/>
    </xf>
    <xf numFmtId="0" fontId="0" fillId="27" borderId="11" xfId="0" applyFill="1" applyBorder="1" applyAlignment="1">
      <alignment horizontal="left" vertical="center"/>
    </xf>
    <xf numFmtId="2" fontId="10" fillId="27" borderId="33" xfId="32" applyNumberFormat="1" applyFont="1" applyFill="1" applyBorder="1" applyAlignment="1">
      <alignment horizontal="center" vertical="center"/>
    </xf>
    <xf numFmtId="0" fontId="10" fillId="0" borderId="0" xfId="0" applyFont="1" applyFill="1" applyBorder="1" applyAlignment="1">
      <alignment vertical="center"/>
    </xf>
    <xf numFmtId="49" fontId="64" fillId="27" borderId="0" xfId="2" applyNumberFormat="1" applyFont="1" applyFill="1" applyAlignment="1">
      <alignment horizontal="left" vertical="center"/>
    </xf>
    <xf numFmtId="2" fontId="17" fillId="27" borderId="12" xfId="32" applyNumberFormat="1" applyFont="1" applyFill="1" applyBorder="1" applyAlignment="1">
      <alignment horizontal="center" vertical="center"/>
    </xf>
    <xf numFmtId="1" fontId="18" fillId="27" borderId="0" xfId="2" applyNumberFormat="1" applyFont="1" applyFill="1" applyAlignment="1">
      <alignment horizontal="center" vertical="center"/>
    </xf>
    <xf numFmtId="0" fontId="18" fillId="27" borderId="0" xfId="2" applyFont="1" applyFill="1" applyBorder="1" applyAlignment="1">
      <alignment horizontal="center" vertical="center"/>
    </xf>
    <xf numFmtId="0" fontId="18" fillId="27" borderId="0" xfId="2" applyFont="1" applyFill="1" applyAlignment="1">
      <alignment horizontal="center" vertical="center"/>
    </xf>
    <xf numFmtId="0" fontId="18" fillId="27" borderId="0" xfId="0" applyFont="1" applyFill="1" applyAlignment="1">
      <alignment horizontal="center" vertical="center"/>
    </xf>
    <xf numFmtId="49" fontId="18" fillId="27" borderId="0" xfId="2" applyNumberFormat="1" applyFont="1" applyFill="1" applyBorder="1" applyAlignment="1">
      <alignment horizontal="center" vertical="center"/>
    </xf>
    <xf numFmtId="2" fontId="10" fillId="27" borderId="21" xfId="2" applyNumberFormat="1" applyFont="1" applyFill="1" applyBorder="1" applyAlignment="1">
      <alignment horizontal="center" vertical="center"/>
    </xf>
    <xf numFmtId="2" fontId="17" fillId="27" borderId="23" xfId="2" applyNumberFormat="1" applyFont="1" applyFill="1" applyBorder="1" applyAlignment="1">
      <alignment horizontal="center" vertical="center"/>
    </xf>
    <xf numFmtId="0" fontId="10" fillId="27" borderId="18" xfId="0" applyFont="1" applyFill="1" applyBorder="1" applyAlignment="1">
      <alignment vertical="center"/>
    </xf>
    <xf numFmtId="2" fontId="10" fillId="27" borderId="18" xfId="2" applyNumberFormat="1" applyFont="1" applyFill="1" applyBorder="1" applyAlignment="1">
      <alignment horizontal="center" vertical="center"/>
    </xf>
    <xf numFmtId="46" fontId="10" fillId="27" borderId="0" xfId="2" applyNumberFormat="1" applyFont="1" applyFill="1" applyBorder="1" applyAlignment="1">
      <alignment horizontal="left" vertical="center"/>
    </xf>
    <xf numFmtId="2" fontId="3" fillId="27" borderId="33" xfId="2" applyNumberFormat="1" applyFont="1" applyFill="1" applyBorder="1" applyAlignment="1">
      <alignment horizontal="center" vertical="center"/>
    </xf>
    <xf numFmtId="0" fontId="10" fillId="27" borderId="11" xfId="0" applyFont="1" applyFill="1" applyBorder="1" applyAlignment="1"/>
    <xf numFmtId="2" fontId="17" fillId="27" borderId="33" xfId="32" applyNumberFormat="1" applyFont="1" applyFill="1" applyBorder="1" applyAlignment="1">
      <alignment horizontal="center" vertical="center"/>
    </xf>
    <xf numFmtId="171" fontId="3" fillId="0" borderId="0" xfId="2" applyNumberFormat="1" applyFont="1" applyFill="1" applyAlignment="1">
      <alignment horizontal="left" vertical="center"/>
    </xf>
    <xf numFmtId="0" fontId="10" fillId="0" borderId="0" xfId="2" applyFont="1" applyFill="1" applyBorder="1" applyAlignment="1"/>
    <xf numFmtId="0" fontId="10" fillId="0" borderId="0" xfId="2" applyFont="1" applyFill="1" applyAlignment="1"/>
    <xf numFmtId="166" fontId="10" fillId="0" borderId="0" xfId="2" applyNumberFormat="1" applyFont="1" applyFill="1" applyAlignment="1"/>
    <xf numFmtId="49" fontId="64" fillId="0" borderId="0" xfId="2" applyNumberFormat="1" applyFont="1" applyFill="1" applyAlignment="1">
      <alignment horizontal="left"/>
    </xf>
    <xf numFmtId="0" fontId="10" fillId="0" borderId="0" xfId="2" applyFont="1" applyFill="1" applyAlignment="1">
      <alignment horizontal="left"/>
    </xf>
    <xf numFmtId="2" fontId="10" fillId="0" borderId="0" xfId="32" applyNumberFormat="1" applyFont="1" applyFill="1" applyBorder="1" applyAlignment="1">
      <alignment horizontal="center"/>
    </xf>
    <xf numFmtId="0" fontId="10" fillId="24" borderId="0" xfId="50" applyFont="1" applyFill="1" applyAlignment="1">
      <alignment vertical="center"/>
    </xf>
    <xf numFmtId="0" fontId="10" fillId="24" borderId="0" xfId="50" applyFont="1" applyFill="1" applyBorder="1" applyAlignment="1">
      <alignment vertical="center"/>
    </xf>
    <xf numFmtId="0" fontId="3" fillId="0" borderId="0" xfId="50" applyFont="1" applyAlignment="1">
      <alignment vertical="center"/>
    </xf>
    <xf numFmtId="0" fontId="3" fillId="0" borderId="0" xfId="50" applyFont="1" applyFill="1" applyBorder="1" applyAlignment="1">
      <alignment vertical="center"/>
    </xf>
    <xf numFmtId="14" fontId="3" fillId="0" borderId="0" xfId="2" applyNumberFormat="1" applyFont="1" applyFill="1" applyAlignment="1">
      <alignment horizontal="left"/>
    </xf>
    <xf numFmtId="21" fontId="3" fillId="27" borderId="0" xfId="2" applyNumberFormat="1" applyFont="1" applyFill="1" applyAlignment="1">
      <alignment horizontal="left" vertical="center"/>
    </xf>
    <xf numFmtId="171" fontId="10" fillId="0" borderId="0" xfId="2" applyNumberFormat="1" applyFont="1" applyFill="1" applyAlignment="1">
      <alignment horizontal="left" vertical="center"/>
    </xf>
    <xf numFmtId="0" fontId="3" fillId="0" borderId="0" xfId="2" applyFont="1" applyFill="1" applyBorder="1" applyAlignment="1">
      <alignment vertical="center"/>
    </xf>
    <xf numFmtId="0" fontId="10" fillId="0" borderId="0" xfId="2" applyFont="1" applyFill="1" applyAlignment="1">
      <alignment vertical="center"/>
    </xf>
    <xf numFmtId="166" fontId="10" fillId="0" borderId="0" xfId="2" applyNumberFormat="1" applyFont="1" applyFill="1" applyAlignment="1">
      <alignment vertical="center"/>
    </xf>
    <xf numFmtId="49" fontId="64" fillId="0" borderId="0" xfId="2" applyNumberFormat="1" applyFont="1" applyFill="1" applyAlignment="1">
      <alignment horizontal="left" vertical="center"/>
    </xf>
    <xf numFmtId="2" fontId="17" fillId="0" borderId="0" xfId="32" applyNumberFormat="1" applyFont="1" applyFill="1" applyBorder="1" applyAlignment="1">
      <alignment horizontal="center" vertical="center"/>
    </xf>
    <xf numFmtId="0" fontId="10" fillId="30" borderId="11" xfId="50" applyFont="1" applyFill="1" applyBorder="1" applyAlignment="1">
      <alignment vertical="center"/>
    </xf>
    <xf numFmtId="0" fontId="10" fillId="30" borderId="33" xfId="4" applyFont="1" applyFill="1" applyBorder="1" applyAlignment="1">
      <alignment horizontal="center" vertical="center"/>
    </xf>
    <xf numFmtId="0" fontId="3" fillId="30" borderId="0" xfId="50" applyFont="1" applyFill="1" applyBorder="1" applyAlignment="1">
      <alignment vertical="center"/>
    </xf>
    <xf numFmtId="2" fontId="10" fillId="30" borderId="33" xfId="4" applyNumberFormat="1" applyFont="1" applyFill="1" applyBorder="1" applyAlignment="1">
      <alignment horizontal="center" vertical="center"/>
    </xf>
    <xf numFmtId="0" fontId="0" fillId="0" borderId="30" xfId="0" applyBorder="1"/>
    <xf numFmtId="0" fontId="10" fillId="30" borderId="0" xfId="2" applyFont="1" applyFill="1"/>
    <xf numFmtId="0" fontId="3" fillId="0" borderId="0" xfId="0" applyFont="1"/>
    <xf numFmtId="0" fontId="3" fillId="0" borderId="30" xfId="0" applyFont="1" applyBorder="1"/>
    <xf numFmtId="0" fontId="3" fillId="30" borderId="0" xfId="2" applyFont="1" applyFill="1"/>
    <xf numFmtId="0" fontId="0" fillId="30" borderId="0" xfId="0" applyFill="1"/>
    <xf numFmtId="171" fontId="10" fillId="27" borderId="0" xfId="2" applyNumberFormat="1" applyFont="1" applyFill="1" applyBorder="1" applyAlignment="1">
      <alignment horizontal="left" vertical="center"/>
    </xf>
    <xf numFmtId="166" fontId="10" fillId="27" borderId="0" xfId="2" applyNumberFormat="1" applyFont="1" applyFill="1" applyBorder="1" applyAlignment="1">
      <alignment vertical="center"/>
    </xf>
    <xf numFmtId="49" fontId="64" fillId="27" borderId="0" xfId="2" applyNumberFormat="1" applyFont="1" applyFill="1" applyBorder="1" applyAlignment="1">
      <alignment horizontal="left" vertical="center"/>
    </xf>
    <xf numFmtId="0" fontId="3" fillId="0" borderId="0" xfId="2" applyFont="1" applyFill="1" applyAlignment="1">
      <alignment vertical="center"/>
    </xf>
    <xf numFmtId="2" fontId="17" fillId="0" borderId="12" xfId="32" applyNumberFormat="1" applyFont="1" applyFill="1" applyBorder="1" applyAlignment="1">
      <alignment horizontal="center" vertical="center"/>
    </xf>
    <xf numFmtId="167" fontId="3" fillId="27" borderId="0" xfId="2" applyNumberFormat="1" applyFont="1" applyFill="1" applyBorder="1" applyAlignment="1">
      <alignment horizontal="center"/>
    </xf>
    <xf numFmtId="1" fontId="3" fillId="27" borderId="0" xfId="2" applyNumberFormat="1" applyFont="1" applyFill="1" applyBorder="1" applyAlignment="1">
      <alignment horizontal="left"/>
    </xf>
    <xf numFmtId="167" fontId="3" fillId="0" borderId="0" xfId="2" applyNumberFormat="1" applyFont="1" applyFill="1" applyBorder="1" applyAlignment="1">
      <alignment horizontal="center" vertical="center"/>
    </xf>
    <xf numFmtId="0" fontId="0" fillId="28" borderId="0" xfId="0" applyFill="1"/>
    <xf numFmtId="0" fontId="10" fillId="0" borderId="0" xfId="2" applyFont="1" applyFill="1" applyAlignment="1">
      <alignment horizontal="center"/>
    </xf>
    <xf numFmtId="0" fontId="3" fillId="0" borderId="0" xfId="0" applyFont="1" applyFill="1" applyAlignment="1">
      <alignment horizontal="left" vertical="center"/>
    </xf>
    <xf numFmtId="0" fontId="3" fillId="0" borderId="0" xfId="0" applyFont="1" applyFill="1" applyAlignment="1">
      <alignment vertical="center"/>
    </xf>
    <xf numFmtId="167" fontId="10" fillId="0" borderId="0" xfId="2" applyNumberFormat="1" applyFont="1" applyFill="1" applyAlignment="1">
      <alignment horizontal="center"/>
    </xf>
    <xf numFmtId="0" fontId="10" fillId="0" borderId="0" xfId="2" applyFont="1" applyFill="1"/>
    <xf numFmtId="167" fontId="10" fillId="0" borderId="0" xfId="2" applyNumberFormat="1" applyFont="1" applyFill="1" applyBorder="1" applyAlignment="1">
      <alignment horizontal="center"/>
    </xf>
    <xf numFmtId="0" fontId="10" fillId="0" borderId="11" xfId="2" applyFont="1" applyFill="1" applyBorder="1"/>
    <xf numFmtId="0" fontId="3" fillId="0" borderId="11" xfId="2" applyFont="1" applyFill="1" applyBorder="1"/>
    <xf numFmtId="167" fontId="10" fillId="0" borderId="11" xfId="2" applyNumberFormat="1" applyFont="1" applyFill="1" applyBorder="1" applyAlignment="1">
      <alignment horizontal="center"/>
    </xf>
    <xf numFmtId="0" fontId="0" fillId="0" borderId="11" xfId="2" applyFont="1" applyFill="1" applyBorder="1"/>
    <xf numFmtId="0" fontId="0" fillId="24" borderId="30" xfId="2" applyFont="1" applyFill="1" applyBorder="1"/>
    <xf numFmtId="0" fontId="3" fillId="0" borderId="0" xfId="2" applyFont="1" applyFill="1"/>
    <xf numFmtId="0" fontId="0" fillId="0" borderId="0" xfId="2" applyFont="1" applyFill="1"/>
    <xf numFmtId="0" fontId="3" fillId="0" borderId="0" xfId="2" applyFont="1" applyFill="1" applyBorder="1"/>
    <xf numFmtId="0" fontId="3" fillId="27" borderId="0" xfId="0" applyFont="1" applyFill="1"/>
    <xf numFmtId="0" fontId="3" fillId="0" borderId="0" xfId="0" applyFont="1" applyFill="1"/>
    <xf numFmtId="173" fontId="3" fillId="0" borderId="0" xfId="2" applyNumberFormat="1" applyFont="1" applyFill="1" applyAlignment="1">
      <alignment horizontal="left"/>
    </xf>
    <xf numFmtId="21" fontId="3" fillId="0" borderId="0" xfId="2" applyNumberFormat="1" applyFont="1" applyFill="1" applyAlignment="1">
      <alignment horizontal="left"/>
    </xf>
    <xf numFmtId="0" fontId="3" fillId="0" borderId="0" xfId="2" applyFont="1" applyFill="1" applyAlignment="1">
      <alignment horizontal="left"/>
    </xf>
    <xf numFmtId="0" fontId="3" fillId="0" borderId="0" xfId="0" applyFont="1" applyFill="1" applyAlignment="1">
      <alignment horizontal="left"/>
    </xf>
    <xf numFmtId="173" fontId="3" fillId="27" borderId="0" xfId="2" applyNumberFormat="1" applyFont="1" applyFill="1" applyAlignment="1">
      <alignment horizontal="left"/>
    </xf>
    <xf numFmtId="14" fontId="3" fillId="27" borderId="0" xfId="2" applyNumberFormat="1" applyFont="1" applyFill="1" applyAlignment="1">
      <alignment horizontal="left"/>
    </xf>
    <xf numFmtId="21" fontId="3" fillId="27" borderId="0" xfId="2" applyNumberFormat="1" applyFont="1" applyFill="1" applyAlignment="1">
      <alignment horizontal="left"/>
    </xf>
    <xf numFmtId="0" fontId="3" fillId="30" borderId="0" xfId="2" applyFont="1" applyFill="1" applyBorder="1"/>
    <xf numFmtId="0" fontId="0" fillId="30" borderId="0" xfId="0" applyFill="1" applyBorder="1" applyAlignment="1">
      <alignment vertical="center"/>
    </xf>
    <xf numFmtId="0" fontId="10" fillId="30" borderId="0" xfId="2" applyFont="1" applyFill="1" applyBorder="1"/>
    <xf numFmtId="0" fontId="3" fillId="27" borderId="0" xfId="0" applyFont="1" applyFill="1" applyAlignment="1">
      <alignment horizontal="left" vertical="center"/>
    </xf>
    <xf numFmtId="0" fontId="3" fillId="27" borderId="0" xfId="0" applyFont="1" applyFill="1" applyAlignment="1">
      <alignment vertical="center"/>
    </xf>
    <xf numFmtId="0" fontId="10" fillId="30" borderId="0" xfId="2" applyFont="1" applyFill="1" applyAlignment="1">
      <alignment horizontal="left"/>
    </xf>
    <xf numFmtId="0" fontId="53" fillId="27" borderId="0" xfId="2" applyFont="1" applyFill="1"/>
    <xf numFmtId="0" fontId="0" fillId="24" borderId="14" xfId="2" applyFont="1" applyFill="1" applyBorder="1"/>
    <xf numFmtId="174" fontId="67" fillId="24" borderId="14" xfId="2" applyNumberFormat="1" applyFont="1" applyFill="1" applyBorder="1"/>
    <xf numFmtId="167" fontId="0" fillId="24" borderId="14" xfId="2" applyNumberFormat="1" applyFont="1" applyFill="1" applyBorder="1" applyAlignment="1">
      <alignment horizontal="center"/>
    </xf>
    <xf numFmtId="0" fontId="0" fillId="0" borderId="14" xfId="0" applyBorder="1"/>
    <xf numFmtId="0" fontId="54" fillId="24" borderId="0" xfId="2" applyFont="1" applyFill="1"/>
    <xf numFmtId="0" fontId="10" fillId="30" borderId="0" xfId="2" applyFont="1" applyFill="1" applyBorder="1" applyAlignment="1">
      <alignment horizontal="left"/>
    </xf>
    <xf numFmtId="0" fontId="54" fillId="24" borderId="30" xfId="2" applyFont="1" applyFill="1" applyBorder="1"/>
    <xf numFmtId="0" fontId="68" fillId="28" borderId="30" xfId="2" applyFont="1" applyFill="1" applyBorder="1"/>
    <xf numFmtId="0" fontId="54" fillId="27" borderId="0" xfId="2" applyFont="1" applyFill="1"/>
    <xf numFmtId="0" fontId="68" fillId="28" borderId="0" xfId="2" applyFont="1" applyFill="1"/>
    <xf numFmtId="0" fontId="56" fillId="24" borderId="0" xfId="2" applyFont="1" applyFill="1"/>
    <xf numFmtId="0" fontId="55" fillId="24" borderId="0" xfId="2" applyFont="1" applyFill="1" applyAlignment="1">
      <alignment horizontal="left"/>
    </xf>
    <xf numFmtId="0" fontId="55" fillId="24" borderId="0" xfId="2" applyFont="1" applyFill="1"/>
    <xf numFmtId="0" fontId="56" fillId="24" borderId="30" xfId="2" applyFont="1" applyFill="1" applyBorder="1"/>
    <xf numFmtId="0" fontId="0" fillId="24" borderId="14" xfId="2" applyFont="1" applyFill="1" applyBorder="1" applyAlignment="1">
      <alignment horizontal="left" vertical="center"/>
    </xf>
    <xf numFmtId="174" fontId="12" fillId="24" borderId="14" xfId="2" applyNumberFormat="1" applyFont="1" applyFill="1" applyBorder="1" applyAlignment="1">
      <alignment horizontal="left" vertical="center"/>
    </xf>
    <xf numFmtId="0" fontId="0" fillId="24" borderId="14" xfId="2" applyFont="1" applyFill="1" applyBorder="1" applyAlignment="1">
      <alignment vertical="center"/>
    </xf>
    <xf numFmtId="167" fontId="0" fillId="24" borderId="15" xfId="2" applyNumberFormat="1" applyFont="1" applyFill="1" applyBorder="1" applyAlignment="1">
      <alignment horizontal="center" vertical="center"/>
    </xf>
    <xf numFmtId="174" fontId="12" fillId="24" borderId="0" xfId="2" applyNumberFormat="1" applyFont="1" applyFill="1" applyBorder="1" applyAlignment="1">
      <alignment horizontal="left"/>
    </xf>
    <xf numFmtId="167" fontId="0" fillId="24" borderId="0" xfId="2" applyNumberFormat="1" applyFont="1" applyFill="1" applyBorder="1" applyAlignment="1">
      <alignment horizontal="center"/>
    </xf>
    <xf numFmtId="0" fontId="12" fillId="24" borderId="11" xfId="2" applyFont="1" applyFill="1" applyBorder="1" applyAlignment="1">
      <alignment horizontal="left"/>
    </xf>
    <xf numFmtId="0" fontId="3" fillId="24" borderId="11" xfId="2" applyFont="1" applyFill="1" applyBorder="1"/>
    <xf numFmtId="0" fontId="3" fillId="27" borderId="11" xfId="0" applyFont="1" applyFill="1" applyBorder="1" applyAlignment="1">
      <alignment horizontal="left" vertical="center"/>
    </xf>
    <xf numFmtId="0" fontId="3" fillId="27" borderId="11" xfId="0" applyFont="1" applyFill="1" applyBorder="1" applyAlignment="1">
      <alignment vertical="center"/>
    </xf>
    <xf numFmtId="167" fontId="3" fillId="24" borderId="11" xfId="2" applyNumberFormat="1" applyFont="1" applyFill="1" applyBorder="1" applyAlignment="1">
      <alignment horizontal="center"/>
    </xf>
    <xf numFmtId="167" fontId="10" fillId="24" borderId="0" xfId="2" applyNumberFormat="1" applyFont="1" applyFill="1" applyBorder="1" applyAlignment="1">
      <alignment horizontal="center"/>
    </xf>
    <xf numFmtId="14" fontId="3" fillId="24" borderId="0" xfId="2" applyNumberFormat="1" applyFont="1" applyFill="1"/>
    <xf numFmtId="21" fontId="3" fillId="24" borderId="0" xfId="2" applyNumberFormat="1" applyFont="1" applyFill="1" applyAlignment="1">
      <alignment horizontal="center"/>
    </xf>
    <xf numFmtId="0" fontId="55" fillId="24" borderId="30" xfId="2" applyFont="1" applyFill="1" applyBorder="1"/>
    <xf numFmtId="0" fontId="10" fillId="0" borderId="0" xfId="0" applyFont="1"/>
    <xf numFmtId="0" fontId="10" fillId="0" borderId="30" xfId="0" applyFont="1" applyBorder="1"/>
    <xf numFmtId="0" fontId="3" fillId="0" borderId="30" xfId="0" applyFont="1" applyFill="1" applyBorder="1"/>
    <xf numFmtId="0" fontId="0" fillId="30" borderId="0" xfId="0" applyFill="1" applyBorder="1" applyAlignment="1">
      <alignment horizontal="left" vertical="center"/>
    </xf>
    <xf numFmtId="169" fontId="10" fillId="24" borderId="0" xfId="2" applyNumberFormat="1" applyFont="1" applyFill="1" applyBorder="1" applyAlignment="1">
      <alignment horizontal="right"/>
    </xf>
    <xf numFmtId="14" fontId="3" fillId="0" borderId="0" xfId="2" applyNumberFormat="1" applyFont="1" applyFill="1" applyBorder="1" applyAlignment="1">
      <alignment horizontal="left" vertical="center"/>
    </xf>
    <xf numFmtId="21" fontId="3" fillId="0" borderId="0" xfId="2" applyNumberFormat="1" applyFont="1" applyFill="1" applyAlignment="1">
      <alignment horizontal="left" vertical="center"/>
    </xf>
    <xf numFmtId="1" fontId="3" fillId="0" borderId="0" xfId="2" applyNumberFormat="1" applyFont="1" applyFill="1" applyAlignment="1">
      <alignment vertical="center"/>
    </xf>
    <xf numFmtId="0" fontId="3" fillId="0" borderId="0" xfId="2" applyFont="1" applyFill="1" applyAlignment="1">
      <alignment horizontal="left" vertical="center"/>
    </xf>
    <xf numFmtId="171" fontId="10" fillId="0" borderId="0" xfId="2" applyNumberFormat="1" applyFont="1" applyFill="1" applyAlignment="1">
      <alignment horizontal="left"/>
    </xf>
    <xf numFmtId="0" fontId="65" fillId="0" borderId="30" xfId="0" applyFont="1" applyFill="1" applyBorder="1" applyAlignment="1">
      <alignment vertical="center"/>
    </xf>
    <xf numFmtId="171" fontId="17" fillId="0" borderId="0" xfId="2" applyNumberFormat="1" applyFont="1" applyFill="1" applyAlignment="1">
      <alignment horizontal="left" vertical="center"/>
    </xf>
    <xf numFmtId="0" fontId="10" fillId="0" borderId="0" xfId="0" applyFont="1" applyFill="1" applyAlignment="1">
      <alignment horizontal="left"/>
    </xf>
    <xf numFmtId="0" fontId="10" fillId="0" borderId="0" xfId="2" applyFont="1" applyFill="1" applyBorder="1" applyAlignment="1">
      <alignment horizontal="left"/>
    </xf>
    <xf numFmtId="0" fontId="10" fillId="0" borderId="0" xfId="2" applyFont="1" applyFill="1" applyBorder="1"/>
    <xf numFmtId="0" fontId="0" fillId="0" borderId="30" xfId="0" applyFill="1" applyBorder="1"/>
    <xf numFmtId="0" fontId="0" fillId="24" borderId="30" xfId="0" applyFill="1" applyBorder="1"/>
    <xf numFmtId="0" fontId="61" fillId="30" borderId="0" xfId="2" applyFont="1" applyFill="1"/>
    <xf numFmtId="171" fontId="3" fillId="30" borderId="0" xfId="2" applyNumberFormat="1" applyFont="1" applyFill="1" applyAlignment="1">
      <alignment horizontal="left"/>
    </xf>
    <xf numFmtId="0" fontId="61" fillId="30" borderId="0" xfId="2" applyFont="1" applyFill="1" applyAlignment="1">
      <alignment horizontal="left"/>
    </xf>
    <xf numFmtId="167" fontId="0" fillId="24" borderId="0" xfId="2" applyNumberFormat="1" applyFont="1" applyFill="1" applyAlignment="1">
      <alignment horizontal="center" vertical="center"/>
    </xf>
    <xf numFmtId="0" fontId="12" fillId="24" borderId="30" xfId="0" applyFont="1" applyFill="1" applyBorder="1" applyAlignment="1">
      <alignment vertical="center"/>
    </xf>
    <xf numFmtId="0" fontId="17" fillId="27" borderId="13" xfId="2" applyFont="1" applyFill="1" applyBorder="1" applyAlignment="1">
      <alignment vertical="center"/>
    </xf>
    <xf numFmtId="2" fontId="17" fillId="27" borderId="15" xfId="2" applyNumberFormat="1" applyFont="1" applyFill="1" applyBorder="1" applyAlignment="1">
      <alignment horizontal="center" vertical="center"/>
    </xf>
    <xf numFmtId="171" fontId="64" fillId="27" borderId="0" xfId="2" applyNumberFormat="1" applyFont="1" applyFill="1" applyBorder="1" applyAlignment="1">
      <alignment horizontal="left" vertical="center"/>
    </xf>
    <xf numFmtId="0" fontId="66" fillId="27" borderId="0" xfId="0" applyFont="1" applyFill="1" applyBorder="1" applyAlignment="1">
      <alignment vertical="center"/>
    </xf>
    <xf numFmtId="171" fontId="10" fillId="27" borderId="0" xfId="2" applyNumberFormat="1" applyFont="1" applyFill="1" applyAlignment="1">
      <alignment horizontal="left" vertical="center"/>
    </xf>
    <xf numFmtId="166" fontId="65" fillId="27" borderId="0" xfId="2" applyNumberFormat="1" applyFont="1" applyFill="1" applyBorder="1" applyAlignment="1">
      <alignment vertical="center"/>
    </xf>
    <xf numFmtId="2" fontId="17" fillId="27" borderId="0" xfId="2" applyNumberFormat="1" applyFont="1" applyFill="1" applyBorder="1" applyAlignment="1">
      <alignment horizontal="center" vertical="center"/>
    </xf>
    <xf numFmtId="2" fontId="17" fillId="27" borderId="12" xfId="2" applyNumberFormat="1" applyFont="1" applyFill="1" applyBorder="1" applyAlignment="1">
      <alignment horizontal="center" vertical="center"/>
    </xf>
    <xf numFmtId="0" fontId="3" fillId="27" borderId="20" xfId="0" applyFont="1" applyFill="1" applyBorder="1" applyAlignment="1">
      <alignment vertical="center"/>
    </xf>
    <xf numFmtId="171" fontId="3" fillId="27" borderId="32" xfId="2" applyNumberFormat="1" applyFont="1" applyFill="1" applyBorder="1" applyAlignment="1">
      <alignment horizontal="left" vertical="center"/>
    </xf>
    <xf numFmtId="0" fontId="10" fillId="27" borderId="0" xfId="50" applyFont="1" applyFill="1" applyAlignment="1">
      <alignment vertical="center"/>
    </xf>
    <xf numFmtId="0" fontId="3" fillId="27" borderId="0" xfId="50" applyFont="1" applyFill="1" applyAlignment="1">
      <alignment vertical="center"/>
    </xf>
    <xf numFmtId="0" fontId="56" fillId="27" borderId="0" xfId="2" applyFont="1" applyFill="1"/>
    <xf numFmtId="0" fontId="55" fillId="27" borderId="0" xfId="2" applyFont="1" applyFill="1"/>
    <xf numFmtId="0" fontId="69" fillId="27" borderId="0" xfId="2" applyFont="1" applyFill="1" applyBorder="1"/>
    <xf numFmtId="49" fontId="3" fillId="27" borderId="0" xfId="2" applyNumberFormat="1" applyFont="1" applyFill="1"/>
    <xf numFmtId="0" fontId="12" fillId="27" borderId="30" xfId="50" applyFont="1" applyFill="1" applyBorder="1" applyAlignment="1">
      <alignment vertical="center"/>
    </xf>
    <xf numFmtId="0" fontId="61" fillId="27" borderId="11" xfId="2" applyFont="1" applyFill="1" applyBorder="1"/>
    <xf numFmtId="167" fontId="61" fillId="27" borderId="11" xfId="2" applyNumberFormat="1" applyFont="1" applyFill="1" applyBorder="1" applyAlignment="1">
      <alignment horizontal="center"/>
    </xf>
    <xf numFmtId="0" fontId="0" fillId="27" borderId="11" xfId="0" applyFill="1" applyBorder="1"/>
    <xf numFmtId="0" fontId="0" fillId="27" borderId="11" xfId="0" applyFill="1" applyBorder="1" applyAlignment="1">
      <alignment horizontal="center"/>
    </xf>
    <xf numFmtId="21" fontId="10" fillId="27" borderId="0" xfId="2" applyNumberFormat="1" applyFont="1" applyFill="1" applyAlignment="1">
      <alignment horizontal="left"/>
    </xf>
    <xf numFmtId="0" fontId="66" fillId="27" borderId="0" xfId="2" applyFont="1" applyFill="1" applyAlignment="1">
      <alignment horizontal="left"/>
    </xf>
    <xf numFmtId="0" fontId="3" fillId="27" borderId="11" xfId="2" applyFont="1" applyFill="1" applyBorder="1" applyAlignment="1">
      <alignment horizontal="left"/>
    </xf>
    <xf numFmtId="0" fontId="64" fillId="27" borderId="11" xfId="2" applyFont="1" applyFill="1" applyBorder="1" applyAlignment="1">
      <alignment horizontal="left"/>
    </xf>
    <xf numFmtId="0" fontId="41" fillId="27" borderId="11" xfId="2" applyFont="1" applyFill="1" applyBorder="1" applyAlignment="1">
      <alignment vertical="center"/>
    </xf>
    <xf numFmtId="0" fontId="70" fillId="27" borderId="11" xfId="2" applyFont="1" applyFill="1" applyBorder="1" applyAlignment="1">
      <alignment vertical="center"/>
    </xf>
    <xf numFmtId="167" fontId="3" fillId="27" borderId="11" xfId="2" applyNumberFormat="1" applyFont="1" applyFill="1" applyBorder="1" applyAlignment="1">
      <alignment horizontal="center"/>
    </xf>
    <xf numFmtId="0" fontId="52" fillId="27" borderId="0" xfId="2" applyFont="1" applyFill="1"/>
    <xf numFmtId="21" fontId="52" fillId="27" borderId="0" xfId="2" applyNumberFormat="1" applyFont="1" applyFill="1" applyAlignment="1">
      <alignment horizontal="left"/>
    </xf>
    <xf numFmtId="0" fontId="0" fillId="27" borderId="30" xfId="0" applyFill="1" applyBorder="1"/>
    <xf numFmtId="167" fontId="10" fillId="27" borderId="0" xfId="2" applyNumberFormat="1" applyFont="1" applyFill="1" applyBorder="1" applyAlignment="1">
      <alignment horizontal="center"/>
    </xf>
    <xf numFmtId="171" fontId="71" fillId="27" borderId="0" xfId="2" applyNumberFormat="1" applyFont="1" applyFill="1" applyBorder="1" applyAlignment="1">
      <alignment horizontal="left" vertical="center"/>
    </xf>
    <xf numFmtId="14" fontId="3" fillId="27" borderId="0" xfId="2" applyNumberFormat="1" applyFont="1" applyFill="1" applyBorder="1" applyAlignment="1">
      <alignment horizontal="left" vertical="center"/>
    </xf>
    <xf numFmtId="0" fontId="72" fillId="27" borderId="0" xfId="2" applyFont="1" applyFill="1" applyAlignment="1">
      <alignment vertical="center"/>
    </xf>
    <xf numFmtId="0" fontId="72" fillId="27" borderId="0" xfId="2" applyFont="1" applyFill="1"/>
    <xf numFmtId="167" fontId="3" fillId="27" borderId="0" xfId="2" applyNumberFormat="1" applyFont="1" applyFill="1" applyAlignment="1">
      <alignment horizontal="center"/>
    </xf>
    <xf numFmtId="0" fontId="3" fillId="27" borderId="11" xfId="2" applyFont="1" applyFill="1" applyBorder="1"/>
    <xf numFmtId="167" fontId="10" fillId="27" borderId="11" xfId="2" applyNumberFormat="1" applyFont="1" applyFill="1" applyBorder="1" applyAlignment="1">
      <alignment horizontal="center"/>
    </xf>
    <xf numFmtId="0" fontId="61" fillId="27" borderId="30" xfId="2" applyFont="1" applyFill="1" applyBorder="1"/>
    <xf numFmtId="167" fontId="10" fillId="27" borderId="0" xfId="2" applyNumberFormat="1" applyFont="1" applyFill="1" applyAlignment="1">
      <alignment horizontal="center"/>
    </xf>
    <xf numFmtId="0" fontId="18" fillId="27" borderId="0" xfId="2" applyFont="1" applyFill="1"/>
    <xf numFmtId="0" fontId="18" fillId="27" borderId="30" xfId="2" applyFont="1" applyFill="1" applyBorder="1"/>
    <xf numFmtId="166" fontId="10" fillId="27" borderId="0" xfId="2" applyNumberFormat="1" applyFont="1" applyFill="1" applyBorder="1"/>
    <xf numFmtId="0" fontId="61" fillId="27" borderId="14" xfId="2" applyFont="1" applyFill="1" applyBorder="1" applyAlignment="1">
      <alignment horizontal="left" vertical="center"/>
    </xf>
    <xf numFmtId="0" fontId="73" fillId="27" borderId="14" xfId="2" applyFont="1" applyFill="1" applyBorder="1" applyAlignment="1">
      <alignment horizontal="left" vertical="center"/>
    </xf>
    <xf numFmtId="174" fontId="12" fillId="27" borderId="14" xfId="2" applyNumberFormat="1" applyFont="1" applyFill="1" applyBorder="1" applyAlignment="1">
      <alignment horizontal="left" vertical="center"/>
    </xf>
    <xf numFmtId="0" fontId="61" fillId="27" borderId="14" xfId="2" applyFont="1" applyFill="1" applyBorder="1" applyAlignment="1">
      <alignment vertical="center"/>
    </xf>
    <xf numFmtId="167" fontId="61" fillId="27" borderId="15" xfId="2" applyNumberFormat="1" applyFont="1" applyFill="1" applyBorder="1" applyAlignment="1">
      <alignment horizontal="center" vertical="center"/>
    </xf>
    <xf numFmtId="173" fontId="10" fillId="27" borderId="0" xfId="2" applyNumberFormat="1" applyFont="1" applyFill="1" applyBorder="1" applyAlignment="1">
      <alignment horizontal="left"/>
    </xf>
    <xf numFmtId="14" fontId="10" fillId="27" borderId="0" xfId="2" applyNumberFormat="1" applyFont="1" applyFill="1" applyBorder="1" applyAlignment="1">
      <alignment horizontal="left"/>
    </xf>
    <xf numFmtId="167" fontId="55" fillId="27" borderId="0" xfId="2" applyNumberFormat="1" applyFont="1" applyFill="1" applyAlignment="1">
      <alignment horizontal="center"/>
    </xf>
    <xf numFmtId="0" fontId="55" fillId="27" borderId="0" xfId="2" applyFont="1" applyFill="1" applyAlignment="1">
      <alignment horizontal="left"/>
    </xf>
    <xf numFmtId="0" fontId="69" fillId="27" borderId="30" xfId="0" applyFont="1" applyFill="1" applyBorder="1"/>
    <xf numFmtId="0" fontId="74" fillId="27" borderId="0" xfId="0" applyFont="1" applyFill="1"/>
    <xf numFmtId="167" fontId="0" fillId="24" borderId="0" xfId="2" applyNumberFormat="1" applyFont="1" applyFill="1" applyBorder="1" applyAlignment="1">
      <alignment horizontal="center" vertical="center"/>
    </xf>
    <xf numFmtId="0" fontId="10" fillId="24" borderId="30" xfId="0" applyFont="1" applyFill="1" applyBorder="1"/>
    <xf numFmtId="2" fontId="10" fillId="27" borderId="33" xfId="41" applyNumberFormat="1" applyFont="1" applyFill="1" applyBorder="1" applyAlignment="1">
      <alignment horizontal="center" vertical="center"/>
    </xf>
    <xf numFmtId="0" fontId="10" fillId="30" borderId="13" xfId="2" applyFont="1" applyFill="1" applyBorder="1"/>
    <xf numFmtId="0" fontId="10" fillId="30" borderId="14" xfId="2" applyFont="1" applyFill="1" applyBorder="1"/>
    <xf numFmtId="0" fontId="10" fillId="30" borderId="14" xfId="2" applyFont="1" applyFill="1" applyBorder="1" applyAlignment="1">
      <alignment horizontal="center"/>
    </xf>
    <xf numFmtId="0" fontId="10" fillId="30" borderId="14" xfId="2" applyFont="1" applyFill="1" applyBorder="1" applyAlignment="1">
      <alignment horizontal="left"/>
    </xf>
    <xf numFmtId="46" fontId="10" fillId="30" borderId="14" xfId="2" applyNumberFormat="1" applyFont="1" applyFill="1" applyBorder="1" applyAlignment="1">
      <alignment horizontal="left"/>
    </xf>
    <xf numFmtId="2" fontId="10" fillId="30" borderId="15" xfId="2" applyNumberFormat="1" applyFont="1" applyFill="1" applyBorder="1" applyAlignment="1">
      <alignment horizontal="center"/>
    </xf>
    <xf numFmtId="0" fontId="10" fillId="30" borderId="0" xfId="2" applyFont="1" applyFill="1" applyBorder="1" applyAlignment="1">
      <alignment horizontal="center"/>
    </xf>
    <xf numFmtId="46" fontId="10" fillId="30" borderId="0" xfId="2" applyNumberFormat="1" applyFont="1" applyFill="1" applyBorder="1" applyAlignment="1">
      <alignment horizontal="left"/>
    </xf>
    <xf numFmtId="2" fontId="10" fillId="30" borderId="0" xfId="2" applyNumberFormat="1" applyFont="1" applyFill="1" applyBorder="1" applyAlignment="1">
      <alignment horizontal="center"/>
    </xf>
    <xf numFmtId="14" fontId="61" fillId="30" borderId="0" xfId="2" applyNumberFormat="1" applyFont="1" applyFill="1" applyAlignment="1">
      <alignment horizontal="left"/>
    </xf>
    <xf numFmtId="21" fontId="61" fillId="30" borderId="0" xfId="1" applyNumberFormat="1" applyFont="1" applyFill="1" applyAlignment="1">
      <alignment horizontal="left" vertical="center"/>
    </xf>
    <xf numFmtId="0" fontId="42" fillId="30" borderId="0" xfId="2" applyFont="1" applyFill="1"/>
    <xf numFmtId="0" fontId="0" fillId="30" borderId="0" xfId="0" applyFill="1" applyAlignment="1">
      <alignment horizontal="left"/>
    </xf>
    <xf numFmtId="2" fontId="3" fillId="30" borderId="0" xfId="41" applyNumberFormat="1" applyFont="1" applyFill="1" applyBorder="1" applyAlignment="1">
      <alignment horizontal="center" vertical="center"/>
    </xf>
    <xf numFmtId="0" fontId="10" fillId="30" borderId="0" xfId="2" quotePrefix="1" applyFont="1" applyFill="1" applyAlignment="1">
      <alignment horizontal="left"/>
    </xf>
    <xf numFmtId="2" fontId="3" fillId="0" borderId="0" xfId="2" applyNumberFormat="1" applyFont="1" applyFill="1" applyAlignment="1">
      <alignment horizontal="center"/>
    </xf>
    <xf numFmtId="2" fontId="10" fillId="27" borderId="33" xfId="2" applyNumberFormat="1" applyFont="1" applyFill="1" applyBorder="1" applyAlignment="1">
      <alignment horizontal="center"/>
    </xf>
    <xf numFmtId="2" fontId="17" fillId="27" borderId="33" xfId="2" applyNumberFormat="1" applyFont="1" applyFill="1" applyBorder="1" applyAlignment="1">
      <alignment horizontal="center"/>
    </xf>
    <xf numFmtId="0" fontId="0" fillId="27" borderId="0" xfId="0" applyFill="1" applyAlignment="1">
      <alignment horizontal="center"/>
    </xf>
    <xf numFmtId="0" fontId="0" fillId="0" borderId="15" xfId="0" applyBorder="1" applyAlignment="1">
      <alignment horizontal="center"/>
    </xf>
    <xf numFmtId="0" fontId="0" fillId="0" borderId="0" xfId="0" applyAlignment="1">
      <alignment horizontal="center"/>
    </xf>
    <xf numFmtId="2" fontId="17" fillId="24" borderId="33" xfId="32" applyNumberFormat="1" applyFont="1" applyFill="1" applyBorder="1" applyAlignment="1">
      <alignment horizontal="center"/>
    </xf>
    <xf numFmtId="2" fontId="10" fillId="24" borderId="33" xfId="32" applyNumberFormat="1" applyFont="1" applyFill="1" applyBorder="1" applyAlignment="1">
      <alignment horizontal="center"/>
    </xf>
    <xf numFmtId="169" fontId="10" fillId="27" borderId="0" xfId="2" applyNumberFormat="1" applyFont="1" applyFill="1" applyBorder="1" applyAlignment="1">
      <alignment horizontal="center"/>
    </xf>
    <xf numFmtId="169" fontId="10" fillId="27" borderId="33" xfId="2" applyNumberFormat="1" applyFont="1" applyFill="1" applyBorder="1" applyAlignment="1">
      <alignment horizontal="center"/>
    </xf>
    <xf numFmtId="169" fontId="3" fillId="27" borderId="0" xfId="2" applyNumberFormat="1" applyFont="1" applyFill="1" applyAlignment="1">
      <alignment horizontal="center"/>
    </xf>
    <xf numFmtId="2" fontId="10" fillId="27" borderId="0" xfId="0" applyNumberFormat="1" applyFont="1" applyFill="1" applyBorder="1" applyAlignment="1">
      <alignment horizontal="center" vertical="center"/>
    </xf>
    <xf numFmtId="0" fontId="3" fillId="30" borderId="11" xfId="50" applyFont="1" applyFill="1" applyBorder="1" applyAlignment="1">
      <alignment horizontal="left" vertical="center"/>
    </xf>
    <xf numFmtId="0" fontId="3" fillId="30" borderId="11" xfId="50" applyFont="1" applyFill="1" applyBorder="1" applyAlignment="1">
      <alignment vertical="center"/>
    </xf>
    <xf numFmtId="2" fontId="3" fillId="30" borderId="11" xfId="2" applyNumberFormat="1" applyFont="1" applyFill="1" applyBorder="1" applyAlignment="1">
      <alignment horizontal="center" vertical="center"/>
    </xf>
    <xf numFmtId="0" fontId="3" fillId="30" borderId="0" xfId="50" applyFont="1" applyFill="1" applyBorder="1" applyAlignment="1">
      <alignment horizontal="left" vertical="center"/>
    </xf>
    <xf numFmtId="2" fontId="3" fillId="30" borderId="0" xfId="2" applyNumberFormat="1" applyFont="1" applyFill="1" applyBorder="1" applyAlignment="1">
      <alignment horizontal="center" vertical="center"/>
    </xf>
    <xf numFmtId="1" fontId="3" fillId="30" borderId="0" xfId="4" applyNumberFormat="1" applyFont="1" applyFill="1" applyBorder="1" applyAlignment="1">
      <alignment horizontal="center" vertical="center"/>
    </xf>
    <xf numFmtId="0" fontId="55" fillId="30" borderId="0" xfId="4" applyFont="1" applyFill="1" applyAlignment="1">
      <alignment vertical="center"/>
    </xf>
    <xf numFmtId="0" fontId="3" fillId="30" borderId="0" xfId="4" applyFont="1" applyFill="1" applyBorder="1" applyAlignment="1">
      <alignment vertical="center"/>
    </xf>
    <xf numFmtId="0" fontId="3" fillId="30" borderId="32" xfId="0" applyFont="1" applyFill="1" applyBorder="1" applyAlignment="1">
      <alignment vertical="center"/>
    </xf>
    <xf numFmtId="0" fontId="3" fillId="30" borderId="0" xfId="2" applyFont="1" applyFill="1" applyBorder="1" applyAlignment="1">
      <alignment horizontal="left" vertical="center"/>
    </xf>
    <xf numFmtId="2" fontId="3" fillId="30" borderId="31" xfId="2" applyNumberFormat="1" applyFont="1" applyFill="1" applyBorder="1" applyAlignment="1">
      <alignment horizontal="center" vertical="center"/>
    </xf>
    <xf numFmtId="166" fontId="65" fillId="27" borderId="11" xfId="2" applyNumberFormat="1" applyFont="1" applyFill="1" applyBorder="1" applyAlignment="1">
      <alignment vertical="center"/>
    </xf>
    <xf numFmtId="2" fontId="3" fillId="0" borderId="0" xfId="32" applyNumberFormat="1" applyFont="1" applyFill="1" applyBorder="1" applyAlignment="1">
      <alignment horizontal="center" vertical="center"/>
    </xf>
    <xf numFmtId="2" fontId="3" fillId="27" borderId="0" xfId="2" applyNumberFormat="1" applyFont="1" applyFill="1" applyBorder="1" applyAlignment="1">
      <alignment horizontal="center"/>
    </xf>
    <xf numFmtId="0" fontId="3" fillId="0" borderId="0" xfId="46" applyFont="1" applyBorder="1"/>
    <xf numFmtId="0" fontId="3" fillId="0" borderId="20" xfId="46" applyFont="1" applyBorder="1"/>
    <xf numFmtId="0" fontId="3" fillId="0" borderId="32" xfId="46" applyFont="1" applyBorder="1"/>
    <xf numFmtId="0" fontId="75" fillId="0" borderId="0" xfId="48" applyFont="1"/>
    <xf numFmtId="0" fontId="76" fillId="0" borderId="0" xfId="48" applyFont="1" applyAlignment="1">
      <alignment vertical="center"/>
    </xf>
    <xf numFmtId="0" fontId="75" fillId="0" borderId="0" xfId="48" applyFont="1" applyBorder="1"/>
    <xf numFmtId="0" fontId="75" fillId="0" borderId="0" xfId="48" applyFont="1" applyFill="1" applyBorder="1"/>
    <xf numFmtId="0" fontId="77" fillId="0" borderId="0" xfId="48" applyFont="1" applyBorder="1"/>
    <xf numFmtId="0" fontId="78" fillId="0" borderId="20" xfId="51" applyFont="1" applyBorder="1"/>
    <xf numFmtId="0" fontId="77" fillId="0" borderId="21" xfId="48" applyFont="1" applyBorder="1"/>
    <xf numFmtId="0" fontId="77" fillId="0" borderId="32" xfId="48" applyFont="1" applyBorder="1"/>
    <xf numFmtId="0" fontId="77" fillId="0" borderId="31" xfId="48" applyFont="1" applyBorder="1"/>
    <xf numFmtId="0" fontId="79" fillId="0" borderId="0" xfId="48" applyFont="1" applyBorder="1"/>
    <xf numFmtId="2" fontId="77" fillId="0" borderId="0" xfId="48" applyNumberFormat="1" applyFont="1" applyBorder="1" applyAlignment="1">
      <alignment horizontal="center"/>
    </xf>
    <xf numFmtId="0" fontId="80" fillId="0" borderId="0" xfId="48" applyFont="1" applyFill="1" applyBorder="1"/>
    <xf numFmtId="0" fontId="81" fillId="0" borderId="0" xfId="48" applyFont="1" applyBorder="1"/>
    <xf numFmtId="0" fontId="77" fillId="0" borderId="0" xfId="48" applyFont="1" applyBorder="1" applyAlignment="1">
      <alignment horizontal="center"/>
    </xf>
    <xf numFmtId="0" fontId="77" fillId="0" borderId="0" xfId="48" applyFont="1" applyBorder="1" applyAlignment="1">
      <alignment horizontal="center" vertical="center"/>
    </xf>
    <xf numFmtId="0" fontId="82" fillId="0" borderId="0" xfId="48" applyFont="1" applyFill="1" applyBorder="1"/>
    <xf numFmtId="0" fontId="77" fillId="27" borderId="32" xfId="48" applyFont="1" applyFill="1" applyBorder="1"/>
    <xf numFmtId="0" fontId="77" fillId="0" borderId="22" xfId="48" applyFont="1" applyBorder="1"/>
    <xf numFmtId="0" fontId="77" fillId="0" borderId="18" xfId="48" applyFont="1" applyBorder="1"/>
    <xf numFmtId="0" fontId="77" fillId="0" borderId="23" xfId="48" applyFont="1" applyBorder="1"/>
    <xf numFmtId="0" fontId="75" fillId="0" borderId="18" xfId="48" applyFont="1" applyBorder="1"/>
    <xf numFmtId="0" fontId="77" fillId="0" borderId="18" xfId="48" applyFont="1" applyBorder="1" applyAlignment="1">
      <alignment vertical="top"/>
    </xf>
    <xf numFmtId="0" fontId="75" fillId="0" borderId="11" xfId="48" applyFont="1" applyBorder="1"/>
    <xf numFmtId="0" fontId="44" fillId="0" borderId="32" xfId="48" applyFont="1" applyBorder="1"/>
    <xf numFmtId="0" fontId="2" fillId="0" borderId="32" xfId="48" applyFont="1" applyBorder="1"/>
    <xf numFmtId="0" fontId="2" fillId="0" borderId="0" xfId="48" applyFont="1" applyBorder="1"/>
    <xf numFmtId="0" fontId="2" fillId="0" borderId="31" xfId="48" applyFont="1" applyBorder="1"/>
    <xf numFmtId="0" fontId="44" fillId="0" borderId="0" xfId="48" applyFont="1" applyBorder="1"/>
    <xf numFmtId="0" fontId="44" fillId="0" borderId="11" xfId="48" applyFont="1" applyBorder="1"/>
    <xf numFmtId="0" fontId="44" fillId="0" borderId="11" xfId="48" applyFont="1" applyBorder="1" applyAlignment="1">
      <alignment horizontal="center"/>
    </xf>
    <xf numFmtId="0" fontId="44" fillId="0" borderId="31" xfId="48" applyFont="1" applyBorder="1"/>
    <xf numFmtId="0" fontId="44" fillId="0" borderId="0" xfId="48" applyFont="1" applyBorder="1" applyAlignment="1">
      <alignment horizontal="center"/>
    </xf>
    <xf numFmtId="2" fontId="44" fillId="0" borderId="0" xfId="48" applyNumberFormat="1" applyFont="1" applyBorder="1" applyAlignment="1">
      <alignment horizontal="center"/>
    </xf>
    <xf numFmtId="0" fontId="45" fillId="0" borderId="0" xfId="48" applyFont="1" applyBorder="1"/>
    <xf numFmtId="0" fontId="45" fillId="0" borderId="0" xfId="48" applyFont="1" applyBorder="1" applyAlignment="1">
      <alignment horizontal="center"/>
    </xf>
    <xf numFmtId="0" fontId="44" fillId="0" borderId="0" xfId="48" applyFont="1" applyBorder="1" applyAlignment="1">
      <alignment horizontal="center" vertical="center"/>
    </xf>
    <xf numFmtId="0" fontId="44" fillId="24" borderId="32" xfId="48" applyFont="1" applyFill="1" applyBorder="1"/>
    <xf numFmtId="0" fontId="44" fillId="24" borderId="0" xfId="48" applyFont="1" applyFill="1" applyBorder="1"/>
    <xf numFmtId="0" fontId="44" fillId="0" borderId="20" xfId="48" applyFont="1" applyBorder="1"/>
    <xf numFmtId="0" fontId="44" fillId="0" borderId="16" xfId="48" applyFont="1" applyBorder="1"/>
    <xf numFmtId="0" fontId="44" fillId="0" borderId="21" xfId="48" applyFont="1" applyBorder="1"/>
    <xf numFmtId="0" fontId="44" fillId="0" borderId="0" xfId="48" applyFont="1" applyBorder="1" applyAlignment="1"/>
    <xf numFmtId="0" fontId="44" fillId="0" borderId="22" xfId="48" applyFont="1" applyBorder="1"/>
    <xf numFmtId="0" fontId="44" fillId="0" borderId="18" xfId="48" applyFont="1" applyBorder="1" applyAlignment="1"/>
    <xf numFmtId="0" fontId="44" fillId="0" borderId="18" xfId="48" applyFont="1" applyBorder="1"/>
    <xf numFmtId="0" fontId="44" fillId="0" borderId="23" xfId="48" applyFont="1" applyBorder="1"/>
    <xf numFmtId="0" fontId="44" fillId="24" borderId="11" xfId="48" applyFont="1" applyFill="1" applyBorder="1"/>
    <xf numFmtId="2" fontId="44" fillId="0" borderId="11" xfId="48" applyNumberFormat="1" applyFont="1" applyBorder="1" applyAlignment="1">
      <alignment horizontal="center"/>
    </xf>
    <xf numFmtId="0" fontId="44" fillId="0" borderId="11" xfId="48" applyFont="1" applyBorder="1" applyAlignment="1">
      <alignment horizontal="center" vertical="center"/>
    </xf>
    <xf numFmtId="0" fontId="33" fillId="0" borderId="0" xfId="48" applyFont="1" applyBorder="1" applyAlignment="1">
      <alignment vertical="top"/>
    </xf>
    <xf numFmtId="0" fontId="35" fillId="0" borderId="0" xfId="48" applyFont="1" applyBorder="1" applyAlignment="1">
      <alignment vertical="top"/>
    </xf>
    <xf numFmtId="2" fontId="33" fillId="0" borderId="0" xfId="48" applyNumberFormat="1" applyFont="1" applyBorder="1" applyAlignment="1">
      <alignment horizontal="center" vertical="top"/>
    </xf>
    <xf numFmtId="0" fontId="33" fillId="0" borderId="18" xfId="48" applyFont="1" applyBorder="1" applyAlignment="1">
      <alignment vertical="top"/>
    </xf>
    <xf numFmtId="0" fontId="35" fillId="0" borderId="18" xfId="48" applyFont="1" applyBorder="1" applyAlignment="1">
      <alignment vertical="top"/>
    </xf>
    <xf numFmtId="2" fontId="35" fillId="0" borderId="18" xfId="48" applyNumberFormat="1" applyFont="1" applyBorder="1" applyAlignment="1">
      <alignment horizontal="center" vertical="top"/>
    </xf>
    <xf numFmtId="0" fontId="44" fillId="0" borderId="18" xfId="48" applyFont="1" applyBorder="1" applyAlignment="1">
      <alignment horizontal="center" vertical="center"/>
    </xf>
    <xf numFmtId="0" fontId="2" fillId="0" borderId="18" xfId="48" applyFont="1" applyBorder="1"/>
    <xf numFmtId="0" fontId="2" fillId="0" borderId="20" xfId="48" applyFont="1" applyBorder="1"/>
    <xf numFmtId="0" fontId="2" fillId="0" borderId="16" xfId="48" applyFont="1" applyBorder="1"/>
    <xf numFmtId="0" fontId="2" fillId="0" borderId="21" xfId="48" applyFont="1" applyBorder="1"/>
    <xf numFmtId="0" fontId="82" fillId="0" borderId="0" xfId="4" applyFont="1" applyFill="1" applyBorder="1"/>
    <xf numFmtId="46" fontId="10" fillId="0" borderId="0" xfId="2" applyNumberFormat="1" applyFont="1" applyFill="1" applyAlignment="1">
      <alignment horizontal="left" vertical="center"/>
    </xf>
    <xf numFmtId="46" fontId="10" fillId="27" borderId="0" xfId="2" applyNumberFormat="1" applyFont="1" applyFill="1" applyAlignment="1">
      <alignment horizontal="left" vertical="center"/>
    </xf>
    <xf numFmtId="0" fontId="10" fillId="24" borderId="19" xfId="2" applyFont="1" applyFill="1" applyBorder="1" applyAlignment="1">
      <alignment horizontal="left"/>
    </xf>
    <xf numFmtId="0" fontId="4" fillId="32" borderId="13" xfId="2" applyFont="1" applyFill="1" applyBorder="1" applyAlignment="1">
      <alignment vertical="center"/>
    </xf>
    <xf numFmtId="0" fontId="4" fillId="32" borderId="14" xfId="2" applyFont="1" applyFill="1" applyBorder="1" applyAlignment="1">
      <alignment vertical="center"/>
    </xf>
    <xf numFmtId="0" fontId="4" fillId="32" borderId="14" xfId="2" applyFont="1" applyFill="1" applyBorder="1" applyAlignment="1">
      <alignment horizontal="left" vertical="center"/>
    </xf>
    <xf numFmtId="0" fontId="4" fillId="32" borderId="14" xfId="2" applyFont="1" applyFill="1" applyBorder="1" applyAlignment="1">
      <alignment horizontal="center" vertical="center"/>
    </xf>
    <xf numFmtId="46" fontId="4" fillId="32" borderId="14" xfId="2" applyNumberFormat="1" applyFont="1" applyFill="1" applyBorder="1" applyAlignment="1">
      <alignment horizontal="left" vertical="center"/>
    </xf>
    <xf numFmtId="2" fontId="4" fillId="32" borderId="15" xfId="2" applyNumberFormat="1" applyFont="1" applyFill="1" applyBorder="1" applyAlignment="1">
      <alignment horizontal="center" vertical="center"/>
    </xf>
    <xf numFmtId="0" fontId="10" fillId="0" borderId="0" xfId="0" applyFont="1" applyFill="1"/>
    <xf numFmtId="0" fontId="10" fillId="0" borderId="13" xfId="2" applyFont="1" applyFill="1" applyBorder="1"/>
    <xf numFmtId="0" fontId="10" fillId="0" borderId="14" xfId="2" applyFont="1" applyFill="1" applyBorder="1"/>
    <xf numFmtId="0" fontId="10" fillId="0" borderId="14" xfId="2" applyFont="1" applyFill="1" applyBorder="1" applyAlignment="1">
      <alignment horizontal="center"/>
    </xf>
    <xf numFmtId="0" fontId="10" fillId="0" borderId="14" xfId="2" applyFont="1" applyFill="1" applyBorder="1" applyAlignment="1">
      <alignment horizontal="left"/>
    </xf>
    <xf numFmtId="46" fontId="10" fillId="0" borderId="14" xfId="2" applyNumberFormat="1" applyFont="1" applyFill="1" applyBorder="1" applyAlignment="1">
      <alignment horizontal="left"/>
    </xf>
    <xf numFmtId="2" fontId="10" fillId="0" borderId="15" xfId="2" applyNumberFormat="1" applyFont="1" applyFill="1" applyBorder="1" applyAlignment="1">
      <alignment horizontal="center"/>
    </xf>
    <xf numFmtId="0" fontId="0" fillId="0" borderId="0" xfId="0" applyFill="1" applyBorder="1"/>
    <xf numFmtId="0" fontId="10" fillId="0" borderId="0" xfId="2" applyFont="1" applyFill="1" applyBorder="1" applyAlignment="1">
      <alignment horizontal="center"/>
    </xf>
    <xf numFmtId="46" fontId="10" fillId="0" borderId="0" xfId="2" applyNumberFormat="1" applyFont="1" applyFill="1" applyBorder="1" applyAlignment="1">
      <alignment horizontal="left"/>
    </xf>
    <xf numFmtId="2" fontId="10" fillId="0" borderId="0" xfId="2" applyNumberFormat="1" applyFont="1" applyFill="1" applyBorder="1" applyAlignment="1">
      <alignment horizontal="center"/>
    </xf>
    <xf numFmtId="167" fontId="3" fillId="0" borderId="0" xfId="2" applyNumberFormat="1" applyFont="1" applyFill="1" applyBorder="1" applyAlignment="1">
      <alignment horizontal="center"/>
    </xf>
    <xf numFmtId="171" fontId="3" fillId="0" borderId="0" xfId="2" applyNumberFormat="1" applyFont="1" applyFill="1" applyAlignment="1">
      <alignment horizontal="left"/>
    </xf>
    <xf numFmtId="14" fontId="0" fillId="0" borderId="0" xfId="2" applyNumberFormat="1" applyFont="1" applyFill="1" applyAlignment="1">
      <alignment horizontal="left"/>
    </xf>
    <xf numFmtId="21" fontId="0" fillId="0" borderId="0" xfId="1" applyNumberFormat="1" applyFont="1" applyFill="1" applyAlignment="1">
      <alignment horizontal="left" vertical="center"/>
    </xf>
    <xf numFmtId="0" fontId="42" fillId="0" borderId="0" xfId="2" applyFont="1" applyFill="1"/>
    <xf numFmtId="0" fontId="0" fillId="0" borderId="0" xfId="0" applyFill="1" applyAlignment="1">
      <alignment horizontal="left"/>
    </xf>
    <xf numFmtId="0" fontId="0" fillId="0" borderId="0" xfId="2" applyFont="1" applyFill="1" applyAlignment="1">
      <alignment horizontal="left"/>
    </xf>
    <xf numFmtId="2" fontId="3" fillId="0" borderId="0" xfId="41" applyNumberFormat="1" applyFont="1" applyFill="1" applyBorder="1" applyAlignment="1">
      <alignment horizontal="center" vertical="center"/>
    </xf>
    <xf numFmtId="0" fontId="10" fillId="0" borderId="0" xfId="2" quotePrefix="1" applyFont="1" applyFill="1" applyAlignment="1">
      <alignment horizontal="left"/>
    </xf>
    <xf numFmtId="167" fontId="0" fillId="0" borderId="0" xfId="2" applyNumberFormat="1" applyFont="1" applyFill="1" applyAlignment="1">
      <alignment horizontal="center"/>
    </xf>
    <xf numFmtId="0" fontId="80" fillId="0" borderId="0" xfId="47" applyFont="1" applyFill="1" applyBorder="1"/>
    <xf numFmtId="0" fontId="57" fillId="0" borderId="0" xfId="48" applyFont="1" applyBorder="1"/>
    <xf numFmtId="0" fontId="3" fillId="27" borderId="0" xfId="46" applyFont="1" applyFill="1" applyBorder="1"/>
    <xf numFmtId="0" fontId="10" fillId="0" borderId="0" xfId="0" applyFont="1" applyFill="1" applyBorder="1" applyAlignment="1">
      <alignment horizontal="left" vertical="center"/>
    </xf>
    <xf numFmtId="0" fontId="3" fillId="0" borderId="0" xfId="46" applyFill="1"/>
    <xf numFmtId="0" fontId="3" fillId="0" borderId="0" xfId="46"/>
    <xf numFmtId="0" fontId="3" fillId="0" borderId="0" xfId="46" applyBorder="1"/>
    <xf numFmtId="0" fontId="3" fillId="0" borderId="0" xfId="46" applyFill="1" applyBorder="1"/>
    <xf numFmtId="0" fontId="17" fillId="0" borderId="0" xfId="4" applyFont="1"/>
    <xf numFmtId="0" fontId="41" fillId="0" borderId="0" xfId="4" applyFont="1"/>
    <xf numFmtId="0" fontId="41" fillId="0" borderId="0" xfId="4" applyFont="1" applyBorder="1"/>
    <xf numFmtId="0" fontId="18" fillId="0" borderId="0" xfId="4" applyFont="1" applyBorder="1"/>
    <xf numFmtId="0" fontId="18" fillId="0" borderId="0" xfId="4" applyFont="1" applyFill="1" applyBorder="1"/>
    <xf numFmtId="0" fontId="18" fillId="0" borderId="0" xfId="4" applyFont="1"/>
    <xf numFmtId="0" fontId="18" fillId="0" borderId="0" xfId="4" applyFont="1" applyFill="1"/>
    <xf numFmtId="0" fontId="10" fillId="27" borderId="0" xfId="4" applyFont="1" applyFill="1" applyBorder="1" applyAlignment="1">
      <alignment vertical="center"/>
    </xf>
    <xf numFmtId="0" fontId="3" fillId="27" borderId="0" xfId="46" applyFill="1"/>
    <xf numFmtId="0" fontId="41" fillId="27" borderId="0" xfId="4" applyFont="1" applyFill="1"/>
    <xf numFmtId="0" fontId="41" fillId="0" borderId="0" xfId="4" applyFont="1" applyFill="1"/>
    <xf numFmtId="0" fontId="41" fillId="27" borderId="0" xfId="4" applyFont="1" applyFill="1" applyBorder="1"/>
    <xf numFmtId="0" fontId="18" fillId="27" borderId="0" xfId="4" applyFont="1" applyFill="1"/>
    <xf numFmtId="0" fontId="17" fillId="27" borderId="0" xfId="4" applyFont="1" applyFill="1" applyBorder="1"/>
    <xf numFmtId="0" fontId="58" fillId="0" borderId="0" xfId="46" applyFont="1" applyBorder="1"/>
    <xf numFmtId="0" fontId="58" fillId="0" borderId="0" xfId="46" applyFont="1" applyBorder="1" applyAlignment="1">
      <alignment wrapText="1"/>
    </xf>
    <xf numFmtId="0" fontId="10" fillId="0" borderId="0" xfId="4" applyFont="1"/>
    <xf numFmtId="0" fontId="3" fillId="0" borderId="18" xfId="46" applyBorder="1"/>
    <xf numFmtId="0" fontId="4" fillId="0" borderId="18" xfId="4" applyFont="1" applyBorder="1"/>
    <xf numFmtId="0" fontId="4" fillId="0" borderId="18" xfId="46" applyFont="1" applyBorder="1"/>
    <xf numFmtId="172" fontId="4" fillId="0" borderId="18" xfId="46" applyNumberFormat="1" applyFont="1" applyBorder="1"/>
    <xf numFmtId="0" fontId="0" fillId="0" borderId="32" xfId="4" applyFont="1" applyBorder="1"/>
    <xf numFmtId="0" fontId="17" fillId="0" borderId="0" xfId="4" applyFont="1" applyBorder="1" applyAlignment="1">
      <alignment vertical="center"/>
    </xf>
    <xf numFmtId="0" fontId="41" fillId="0" borderId="0" xfId="4" applyFont="1" applyBorder="1" applyAlignment="1">
      <alignment vertical="center"/>
    </xf>
    <xf numFmtId="0" fontId="85" fillId="0" borderId="0" xfId="4" applyFont="1" applyBorder="1" applyAlignment="1">
      <alignment horizontal="center" vertical="center"/>
    </xf>
    <xf numFmtId="0" fontId="0" fillId="0" borderId="31" xfId="4" applyFont="1" applyBorder="1" applyAlignment="1">
      <alignment vertical="center"/>
    </xf>
    <xf numFmtId="0" fontId="9" fillId="31" borderId="32" xfId="4" applyFont="1" applyFill="1" applyBorder="1"/>
    <xf numFmtId="0" fontId="51" fillId="31" borderId="0" xfId="4" applyFont="1" applyFill="1" applyBorder="1" applyAlignment="1">
      <alignment horizontal="left" vertical="center"/>
    </xf>
    <xf numFmtId="0" fontId="9" fillId="31" borderId="31" xfId="4" applyFont="1" applyFill="1" applyBorder="1"/>
    <xf numFmtId="0" fontId="3" fillId="0" borderId="0" xfId="46" applyAlignment="1">
      <alignment vertical="center"/>
    </xf>
    <xf numFmtId="0" fontId="51" fillId="31" borderId="0" xfId="46" applyFont="1" applyFill="1" applyBorder="1" applyAlignment="1">
      <alignment vertical="center"/>
    </xf>
    <xf numFmtId="0" fontId="3" fillId="31" borderId="0" xfId="46" applyFill="1" applyBorder="1"/>
    <xf numFmtId="0" fontId="0" fillId="0" borderId="32" xfId="4" applyFont="1" applyFill="1" applyBorder="1"/>
    <xf numFmtId="0" fontId="41" fillId="0" borderId="0" xfId="4" applyFont="1" applyFill="1" applyBorder="1" applyAlignment="1">
      <alignment vertical="center"/>
    </xf>
    <xf numFmtId="2" fontId="41" fillId="0" borderId="0" xfId="46" applyNumberFormat="1" applyFont="1" applyFill="1" applyAlignment="1">
      <alignment vertical="center"/>
    </xf>
    <xf numFmtId="0" fontId="0" fillId="0" borderId="31" xfId="4" applyFont="1" applyFill="1" applyBorder="1" applyAlignment="1">
      <alignment vertical="center"/>
    </xf>
    <xf numFmtId="0" fontId="41" fillId="31" borderId="0" xfId="46" applyFont="1" applyFill="1" applyBorder="1"/>
    <xf numFmtId="0" fontId="7" fillId="31" borderId="0" xfId="4" applyFont="1" applyFill="1" applyBorder="1" applyAlignment="1">
      <alignment horizontal="left" vertical="center"/>
    </xf>
    <xf numFmtId="2" fontId="7" fillId="31" borderId="0" xfId="4" applyNumberFormat="1" applyFont="1" applyFill="1" applyBorder="1" applyAlignment="1">
      <alignment horizontal="right" vertical="center"/>
    </xf>
    <xf numFmtId="0" fontId="3" fillId="31" borderId="0" xfId="46" applyFont="1" applyFill="1" applyBorder="1"/>
    <xf numFmtId="2" fontId="47" fillId="31" borderId="0" xfId="4" applyNumberFormat="1" applyFont="1" applyFill="1" applyBorder="1" applyAlignment="1"/>
    <xf numFmtId="0" fontId="9" fillId="31" borderId="22" xfId="4" applyFont="1" applyFill="1" applyBorder="1"/>
    <xf numFmtId="0" fontId="3" fillId="31" borderId="18" xfId="46" applyFont="1" applyFill="1" applyBorder="1"/>
    <xf numFmtId="0" fontId="3" fillId="31" borderId="18" xfId="46" applyFill="1" applyBorder="1"/>
    <xf numFmtId="2" fontId="47" fillId="31" borderId="18" xfId="4" applyNumberFormat="1" applyFont="1" applyFill="1" applyBorder="1" applyAlignment="1"/>
    <xf numFmtId="0" fontId="9" fillId="31" borderId="23" xfId="4" applyFont="1" applyFill="1" applyBorder="1"/>
    <xf numFmtId="0" fontId="61" fillId="27" borderId="32" xfId="4" applyFont="1" applyFill="1" applyBorder="1"/>
    <xf numFmtId="0" fontId="61" fillId="27" borderId="31" xfId="4" applyFont="1" applyFill="1" applyBorder="1" applyAlignment="1">
      <alignment vertical="center"/>
    </xf>
    <xf numFmtId="0" fontId="9" fillId="0" borderId="0" xfId="4" applyFont="1" applyFill="1" applyBorder="1"/>
    <xf numFmtId="0" fontId="3" fillId="0" borderId="0" xfId="46" applyFont="1" applyFill="1" applyBorder="1"/>
    <xf numFmtId="2" fontId="47" fillId="0" borderId="0" xfId="4" applyNumberFormat="1" applyFont="1" applyFill="1" applyBorder="1" applyAlignment="1"/>
    <xf numFmtId="2" fontId="41" fillId="0" borderId="0" xfId="4" applyNumberFormat="1" applyFont="1" applyBorder="1" applyAlignment="1">
      <alignment vertical="center"/>
    </xf>
    <xf numFmtId="0" fontId="9" fillId="0" borderId="20" xfId="4" applyFont="1" applyFill="1" applyBorder="1"/>
    <xf numFmtId="0" fontId="17" fillId="0" borderId="27" xfId="46" applyFont="1" applyBorder="1"/>
    <xf numFmtId="0" fontId="9" fillId="0" borderId="21" xfId="4" applyFont="1" applyFill="1" applyBorder="1"/>
    <xf numFmtId="0" fontId="41" fillId="0" borderId="11" xfId="46" applyFont="1" applyBorder="1" applyAlignment="1">
      <alignment vertical="center"/>
    </xf>
    <xf numFmtId="0" fontId="41" fillId="0" borderId="11" xfId="4" applyFont="1" applyBorder="1" applyAlignment="1">
      <alignment vertical="center"/>
    </xf>
    <xf numFmtId="2" fontId="41" fillId="0" borderId="11" xfId="4" applyNumberFormat="1" applyFont="1" applyBorder="1" applyAlignment="1">
      <alignment vertical="center"/>
    </xf>
    <xf numFmtId="2" fontId="41" fillId="0" borderId="11" xfId="46" applyNumberFormat="1" applyFont="1" applyBorder="1" applyAlignment="1">
      <alignment vertical="center"/>
    </xf>
    <xf numFmtId="0" fontId="3" fillId="0" borderId="32" xfId="46" applyFill="1" applyBorder="1"/>
    <xf numFmtId="2" fontId="3" fillId="0" borderId="0" xfId="46" applyNumberFormat="1" applyFont="1" applyBorder="1"/>
    <xf numFmtId="0" fontId="3" fillId="0" borderId="31" xfId="46" applyBorder="1"/>
    <xf numFmtId="0" fontId="85" fillId="0" borderId="0" xfId="4" applyFont="1" applyFill="1" applyBorder="1" applyAlignment="1">
      <alignment vertical="center"/>
    </xf>
    <xf numFmtId="2" fontId="41" fillId="0" borderId="0" xfId="4" applyNumberFormat="1" applyFont="1" applyFill="1" applyBorder="1" applyAlignment="1">
      <alignment vertical="center"/>
    </xf>
    <xf numFmtId="0" fontId="3" fillId="0" borderId="22" xfId="46" applyFill="1" applyBorder="1"/>
    <xf numFmtId="0" fontId="3" fillId="0" borderId="23" xfId="46" applyBorder="1"/>
    <xf numFmtId="0" fontId="3" fillId="0" borderId="27" xfId="46" applyBorder="1"/>
    <xf numFmtId="0" fontId="17" fillId="0" borderId="27" xfId="46" applyFont="1" applyBorder="1" applyAlignment="1">
      <alignment horizontal="right"/>
    </xf>
    <xf numFmtId="0" fontId="3" fillId="0" borderId="21" xfId="46" applyFont="1" applyBorder="1"/>
    <xf numFmtId="0" fontId="3" fillId="0" borderId="31" xfId="46" applyFont="1" applyBorder="1"/>
    <xf numFmtId="0" fontId="3" fillId="0" borderId="0" xfId="46" applyFill="1" applyBorder="1" applyAlignment="1">
      <alignment vertical="center"/>
    </xf>
    <xf numFmtId="0" fontId="10" fillId="0" borderId="0" xfId="46" applyFont="1" applyBorder="1"/>
    <xf numFmtId="0" fontId="10" fillId="0" borderId="0" xfId="46" applyFont="1" applyBorder="1" applyAlignment="1">
      <alignment horizontal="center"/>
    </xf>
    <xf numFmtId="0" fontId="17" fillId="0" borderId="0" xfId="4" applyFont="1" applyFill="1" applyBorder="1" applyAlignment="1">
      <alignment vertical="center"/>
    </xf>
    <xf numFmtId="0" fontId="3" fillId="0" borderId="0" xfId="46" applyBorder="1" applyAlignment="1">
      <alignment vertical="center"/>
    </xf>
    <xf numFmtId="2" fontId="17" fillId="0" borderId="0" xfId="4" applyNumberFormat="1" applyFont="1" applyFill="1" applyBorder="1" applyAlignment="1">
      <alignment vertical="center"/>
    </xf>
    <xf numFmtId="0" fontId="3" fillId="0" borderId="31" xfId="46" applyFill="1" applyBorder="1" applyAlignment="1">
      <alignment vertical="center"/>
    </xf>
    <xf numFmtId="0" fontId="3" fillId="0" borderId="11" xfId="46" applyBorder="1"/>
    <xf numFmtId="2" fontId="17" fillId="0" borderId="0" xfId="4" applyNumberFormat="1" applyFont="1" applyBorder="1" applyAlignment="1">
      <alignment vertical="center"/>
    </xf>
    <xf numFmtId="0" fontId="86" fillId="0" borderId="0" xfId="46" applyFont="1" applyBorder="1"/>
    <xf numFmtId="2" fontId="86" fillId="0" borderId="0" xfId="46" applyNumberFormat="1" applyFont="1" applyBorder="1"/>
    <xf numFmtId="0" fontId="3" fillId="0" borderId="0" xfId="46" applyFont="1" applyBorder="1" applyAlignment="1">
      <alignment vertical="top"/>
    </xf>
    <xf numFmtId="2" fontId="3" fillId="0" borderId="0" xfId="46" applyNumberFormat="1" applyFont="1" applyBorder="1" applyAlignment="1">
      <alignment vertical="top"/>
    </xf>
    <xf numFmtId="0" fontId="0" fillId="0" borderId="22" xfId="4" applyFont="1" applyBorder="1"/>
    <xf numFmtId="0" fontId="17" fillId="0" borderId="18" xfId="4" applyFont="1" applyBorder="1" applyAlignment="1">
      <alignment vertical="top"/>
    </xf>
    <xf numFmtId="0" fontId="41" fillId="0" borderId="18" xfId="4" applyFont="1" applyBorder="1" applyAlignment="1">
      <alignment vertical="top"/>
    </xf>
    <xf numFmtId="2" fontId="17" fillId="0" borderId="18" xfId="4" applyNumberFormat="1" applyFont="1" applyBorder="1" applyAlignment="1">
      <alignment vertical="top"/>
    </xf>
    <xf numFmtId="0" fontId="0" fillId="0" borderId="23" xfId="4" applyFont="1" applyBorder="1" applyAlignment="1">
      <alignment vertical="center"/>
    </xf>
    <xf numFmtId="0" fontId="3" fillId="0" borderId="22" xfId="46" applyBorder="1"/>
    <xf numFmtId="0" fontId="0" fillId="0" borderId="0" xfId="4" applyFont="1" applyBorder="1"/>
    <xf numFmtId="0" fontId="41" fillId="0" borderId="0" xfId="46" applyFont="1" applyBorder="1" applyAlignment="1">
      <alignment vertical="center"/>
    </xf>
    <xf numFmtId="0" fontId="0" fillId="0" borderId="0" xfId="4" applyFont="1" applyBorder="1" applyAlignment="1">
      <alignment vertical="center"/>
    </xf>
    <xf numFmtId="0" fontId="4" fillId="0" borderId="0" xfId="4" applyFont="1"/>
    <xf numFmtId="0" fontId="3" fillId="0" borderId="0" xfId="46" applyFont="1"/>
    <xf numFmtId="0" fontId="6" fillId="0" borderId="0" xfId="4" applyFont="1"/>
    <xf numFmtId="0" fontId="59" fillId="0" borderId="0" xfId="4" applyFont="1"/>
    <xf numFmtId="0" fontId="60" fillId="0" borderId="0" xfId="46" applyFont="1"/>
    <xf numFmtId="0" fontId="0" fillId="0" borderId="16" xfId="4" applyFont="1" applyBorder="1"/>
    <xf numFmtId="0" fontId="10" fillId="0" borderId="0" xfId="4" applyFont="1" applyBorder="1" applyAlignment="1">
      <alignment horizontal="center"/>
    </xf>
    <xf numFmtId="0" fontId="0" fillId="0" borderId="18" xfId="4" applyFont="1" applyBorder="1"/>
    <xf numFmtId="9" fontId="3" fillId="0" borderId="0" xfId="56" applyFont="1" applyBorder="1"/>
    <xf numFmtId="2" fontId="10" fillId="27" borderId="15" xfId="32" applyNumberFormat="1" applyFont="1" applyFill="1" applyBorder="1" applyAlignment="1">
      <alignment horizontal="center" vertical="center"/>
    </xf>
    <xf numFmtId="0" fontId="10" fillId="0" borderId="0" xfId="2" applyFont="1" applyFill="1" applyBorder="1" applyAlignment="1">
      <alignment horizontal="left" vertical="center"/>
    </xf>
    <xf numFmtId="0" fontId="10" fillId="0" borderId="0" xfId="2" applyFont="1" applyFill="1" applyBorder="1" applyAlignment="1">
      <alignment horizontal="center" vertical="center"/>
    </xf>
    <xf numFmtId="46" fontId="10" fillId="0" borderId="0" xfId="2" applyNumberFormat="1" applyFont="1" applyFill="1" applyBorder="1" applyAlignment="1">
      <alignment horizontal="left" vertical="center"/>
    </xf>
    <xf numFmtId="2" fontId="10" fillId="0" borderId="0" xfId="2" applyNumberFormat="1" applyFont="1" applyFill="1" applyBorder="1" applyAlignment="1">
      <alignment horizontal="center" vertical="center"/>
    </xf>
    <xf numFmtId="2" fontId="10" fillId="0" borderId="0" xfId="32" applyNumberFormat="1" applyFont="1" applyFill="1" applyBorder="1" applyAlignment="1">
      <alignment horizontal="center" vertical="center"/>
    </xf>
    <xf numFmtId="0" fontId="10" fillId="0" borderId="13" xfId="2" applyFont="1" applyFill="1" applyBorder="1" applyAlignment="1">
      <alignment vertical="center"/>
    </xf>
    <xf numFmtId="0" fontId="10" fillId="0" borderId="14" xfId="2" applyFont="1" applyFill="1" applyBorder="1" applyAlignment="1">
      <alignment vertical="center"/>
    </xf>
    <xf numFmtId="0" fontId="10" fillId="0" borderId="14" xfId="2" applyFont="1" applyFill="1" applyBorder="1" applyAlignment="1">
      <alignment horizontal="left" vertical="center"/>
    </xf>
    <xf numFmtId="0" fontId="10" fillId="0" borderId="14" xfId="2" applyFont="1" applyFill="1" applyBorder="1" applyAlignment="1">
      <alignment horizontal="center" vertical="center"/>
    </xf>
    <xf numFmtId="46" fontId="10" fillId="0" borderId="14" xfId="2" applyNumberFormat="1" applyFont="1" applyFill="1" applyBorder="1" applyAlignment="1">
      <alignment horizontal="left" vertical="center"/>
    </xf>
    <xf numFmtId="2" fontId="10" fillId="0" borderId="15" xfId="2" applyNumberFormat="1" applyFont="1" applyFill="1" applyBorder="1" applyAlignment="1">
      <alignment horizontal="center" vertical="center"/>
    </xf>
    <xf numFmtId="0" fontId="10" fillId="0" borderId="0" xfId="0" applyFont="1" applyFill="1" applyBorder="1" applyAlignment="1"/>
    <xf numFmtId="49" fontId="10" fillId="0" borderId="0" xfId="2" applyNumberFormat="1" applyFont="1" applyFill="1" applyBorder="1" applyAlignment="1">
      <alignment vertical="center"/>
    </xf>
    <xf numFmtId="2" fontId="3" fillId="0" borderId="0" xfId="2" applyNumberFormat="1" applyFont="1" applyFill="1" applyBorder="1" applyAlignment="1">
      <alignment horizontal="center" vertical="center"/>
    </xf>
    <xf numFmtId="0" fontId="3" fillId="0" borderId="0" xfId="0" applyFont="1" applyFill="1" applyBorder="1" applyAlignment="1">
      <alignment vertical="center"/>
    </xf>
    <xf numFmtId="0" fontId="3" fillId="0" borderId="0" xfId="2" applyFont="1" applyFill="1" applyBorder="1" applyAlignment="1">
      <alignment horizontal="center" vertical="center"/>
    </xf>
    <xf numFmtId="46" fontId="3" fillId="0" borderId="0" xfId="2" applyNumberFormat="1" applyFont="1" applyFill="1" applyBorder="1" applyAlignment="1">
      <alignment horizontal="left" vertical="center"/>
    </xf>
    <xf numFmtId="0" fontId="3" fillId="0" borderId="0" xfId="2" applyFont="1" applyFill="1" applyBorder="1" applyAlignment="1">
      <alignment horizontal="left" vertical="center"/>
    </xf>
    <xf numFmtId="9" fontId="3" fillId="0" borderId="0" xfId="0" applyNumberFormat="1" applyFont="1" applyFill="1" applyBorder="1" applyAlignment="1">
      <alignment horizontal="center" vertical="center"/>
    </xf>
    <xf numFmtId="49" fontId="10" fillId="0" borderId="0" xfId="2" applyNumberFormat="1" applyFont="1" applyFill="1"/>
    <xf numFmtId="0" fontId="56" fillId="0" borderId="0" xfId="2" applyFont="1" applyFill="1"/>
    <xf numFmtId="169" fontId="10" fillId="0" borderId="0" xfId="2" applyNumberFormat="1" applyFont="1" applyFill="1" applyBorder="1" applyAlignment="1">
      <alignment horizontal="right"/>
    </xf>
    <xf numFmtId="0" fontId="0" fillId="0" borderId="0" xfId="0" applyFill="1" applyAlignment="1">
      <alignment horizontal="center"/>
    </xf>
    <xf numFmtId="14" fontId="0" fillId="0" borderId="0" xfId="0" applyNumberFormat="1" applyFill="1" applyAlignment="1">
      <alignment horizontal="left"/>
    </xf>
    <xf numFmtId="21" fontId="61" fillId="0" borderId="0" xfId="2" applyNumberFormat="1" applyFont="1" applyFill="1" applyBorder="1" applyAlignment="1">
      <alignment horizontal="left"/>
    </xf>
    <xf numFmtId="170" fontId="10" fillId="0" borderId="0" xfId="2" applyNumberFormat="1" applyFont="1" applyFill="1" applyAlignment="1">
      <alignment horizontal="left"/>
    </xf>
    <xf numFmtId="2" fontId="10" fillId="0" borderId="33" xfId="41" applyNumberFormat="1" applyFont="1" applyFill="1" applyBorder="1" applyAlignment="1">
      <alignment horizontal="center" vertical="center"/>
    </xf>
    <xf numFmtId="2" fontId="10" fillId="0" borderId="0" xfId="41" applyNumberFormat="1" applyFont="1" applyFill="1" applyBorder="1" applyAlignment="1">
      <alignment horizontal="center" vertical="center"/>
    </xf>
    <xf numFmtId="0" fontId="3" fillId="0" borderId="0" xfId="46" applyFont="1" applyFill="1" applyAlignment="1">
      <alignment vertical="center"/>
    </xf>
    <xf numFmtId="2" fontId="17" fillId="0" borderId="0" xfId="46" applyNumberFormat="1" applyFont="1" applyFill="1" applyAlignment="1">
      <alignment vertical="center"/>
    </xf>
    <xf numFmtId="0" fontId="65" fillId="0" borderId="0" xfId="4" applyFont="1" applyFill="1" applyBorder="1" applyAlignment="1">
      <alignment vertical="center"/>
    </xf>
    <xf numFmtId="1" fontId="3" fillId="27" borderId="0" xfId="2" applyNumberFormat="1" applyFont="1" applyFill="1" applyAlignment="1">
      <alignment vertical="center"/>
    </xf>
    <xf numFmtId="9" fontId="10" fillId="0" borderId="0" xfId="2" applyNumberFormat="1" applyFont="1" applyFill="1" applyAlignment="1">
      <alignment horizontal="center"/>
    </xf>
    <xf numFmtId="2" fontId="10" fillId="0" borderId="0" xfId="0" applyNumberFormat="1" applyFont="1" applyFill="1" applyAlignment="1">
      <alignment horizontal="center"/>
    </xf>
    <xf numFmtId="0" fontId="12" fillId="24" borderId="0" xfId="2" applyFont="1" applyFill="1" applyBorder="1" applyAlignment="1">
      <alignment horizontal="left"/>
    </xf>
    <xf numFmtId="21" fontId="3" fillId="27" borderId="0" xfId="2" applyNumberFormat="1" applyFont="1" applyFill="1" applyBorder="1" applyAlignment="1">
      <alignment horizontal="left"/>
    </xf>
    <xf numFmtId="0" fontId="3" fillId="0" borderId="0" xfId="3" applyFont="1" applyFill="1" applyBorder="1" applyAlignment="1">
      <alignment vertical="center"/>
    </xf>
    <xf numFmtId="0" fontId="3" fillId="0" borderId="0" xfId="46" applyFont="1" applyFill="1" applyBorder="1" applyAlignment="1"/>
    <xf numFmtId="0" fontId="10" fillId="0" borderId="0" xfId="46" applyFont="1" applyFill="1" applyBorder="1" applyAlignment="1">
      <alignment vertical="top"/>
    </xf>
    <xf numFmtId="0" fontId="3" fillId="0" borderId="0" xfId="46" applyFont="1" applyFill="1" applyBorder="1" applyAlignment="1">
      <alignment vertical="top"/>
    </xf>
    <xf numFmtId="0" fontId="10" fillId="0" borderId="0" xfId="46" applyFont="1" applyFill="1" applyBorder="1"/>
    <xf numFmtId="14" fontId="3" fillId="27" borderId="0" xfId="2" applyNumberFormat="1" applyFont="1" applyFill="1" applyAlignment="1">
      <alignment vertical="center"/>
    </xf>
    <xf numFmtId="0" fontId="84" fillId="0" borderId="0" xfId="48" applyFont="1" applyFill="1"/>
    <xf numFmtId="0" fontId="45" fillId="0" borderId="11" xfId="48" applyFont="1" applyFill="1" applyBorder="1"/>
    <xf numFmtId="0" fontId="45" fillId="0" borderId="11" xfId="48" applyFont="1" applyFill="1" applyBorder="1" applyAlignment="1"/>
    <xf numFmtId="0" fontId="2" fillId="0" borderId="0" xfId="48" applyFont="1" applyFill="1" applyBorder="1"/>
    <xf numFmtId="0" fontId="45" fillId="0" borderId="0" xfId="48" applyFont="1" applyFill="1" applyBorder="1"/>
    <xf numFmtId="0" fontId="44" fillId="0" borderId="0" xfId="48" applyFont="1" applyFill="1" applyBorder="1"/>
    <xf numFmtId="0" fontId="44" fillId="0" borderId="11" xfId="48" applyFont="1" applyFill="1" applyBorder="1"/>
    <xf numFmtId="0" fontId="44" fillId="0" borderId="11" xfId="48" applyFont="1" applyFill="1" applyBorder="1" applyAlignment="1">
      <alignment horizontal="center"/>
    </xf>
    <xf numFmtId="0" fontId="75" fillId="0" borderId="11" xfId="48" applyFont="1" applyFill="1" applyBorder="1"/>
    <xf numFmtId="0" fontId="44" fillId="0" borderId="0" xfId="48" applyFont="1" applyFill="1" applyBorder="1" applyAlignment="1">
      <alignment horizontal="center"/>
    </xf>
    <xf numFmtId="2" fontId="44" fillId="0" borderId="0" xfId="48" applyNumberFormat="1" applyFont="1" applyFill="1" applyBorder="1" applyAlignment="1">
      <alignment horizontal="center"/>
    </xf>
    <xf numFmtId="9" fontId="44" fillId="0" borderId="0" xfId="48" applyNumberFormat="1" applyFont="1" applyFill="1" applyBorder="1" applyAlignment="1">
      <alignment horizontal="center"/>
    </xf>
    <xf numFmtId="0" fontId="45" fillId="0" borderId="0" xfId="48" applyFont="1" applyFill="1" applyBorder="1" applyAlignment="1">
      <alignment horizontal="center"/>
    </xf>
    <xf numFmtId="0" fontId="44" fillId="0" borderId="20" xfId="48" applyFont="1" applyFill="1" applyBorder="1"/>
    <xf numFmtId="0" fontId="44" fillId="0" borderId="16" xfId="48" applyFont="1" applyFill="1" applyBorder="1"/>
    <xf numFmtId="0" fontId="44" fillId="0" borderId="21" xfId="48" applyFont="1" applyFill="1" applyBorder="1"/>
    <xf numFmtId="0" fontId="44" fillId="0" borderId="0" xfId="48" applyFont="1" applyFill="1" applyBorder="1" applyAlignment="1">
      <alignment horizontal="center" vertical="center"/>
    </xf>
    <xf numFmtId="2" fontId="44" fillId="0" borderId="11" xfId="48" applyNumberFormat="1" applyFont="1" applyFill="1" applyBorder="1" applyAlignment="1">
      <alignment horizontal="center"/>
    </xf>
    <xf numFmtId="0" fontId="44" fillId="0" borderId="11" xfId="48" applyFont="1" applyFill="1" applyBorder="1" applyAlignment="1">
      <alignment horizontal="center" vertical="center"/>
    </xf>
    <xf numFmtId="0" fontId="44" fillId="0" borderId="32" xfId="48" applyFont="1" applyFill="1" applyBorder="1"/>
    <xf numFmtId="0" fontId="44" fillId="0" borderId="0" xfId="48" applyFont="1" applyFill="1" applyBorder="1" applyAlignment="1"/>
    <xf numFmtId="0" fontId="44" fillId="0" borderId="31" xfId="48" applyFont="1" applyFill="1" applyBorder="1"/>
    <xf numFmtId="0" fontId="75" fillId="0" borderId="0" xfId="48" applyFont="1" applyFill="1"/>
    <xf numFmtId="0" fontId="44" fillId="0" borderId="22" xfId="48" applyFont="1" applyFill="1" applyBorder="1"/>
    <xf numFmtId="0" fontId="44" fillId="0" borderId="18" xfId="48" applyFont="1" applyFill="1" applyBorder="1" applyAlignment="1"/>
    <xf numFmtId="0" fontId="44" fillId="0" borderId="18" xfId="48" applyFont="1" applyFill="1" applyBorder="1"/>
    <xf numFmtId="0" fontId="44" fillId="0" borderId="23" xfId="48" applyFont="1" applyFill="1" applyBorder="1"/>
    <xf numFmtId="0" fontId="33" fillId="0" borderId="0" xfId="48" applyFont="1" applyFill="1" applyBorder="1" applyAlignment="1">
      <alignment vertical="top"/>
    </xf>
    <xf numFmtId="0" fontId="35" fillId="0" borderId="0" xfId="48" applyFont="1" applyFill="1" applyBorder="1" applyAlignment="1">
      <alignment vertical="top"/>
    </xf>
    <xf numFmtId="2" fontId="33" fillId="0" borderId="0" xfId="48" applyNumberFormat="1" applyFont="1" applyFill="1" applyBorder="1" applyAlignment="1">
      <alignment horizontal="center"/>
    </xf>
    <xf numFmtId="0" fontId="33" fillId="0" borderId="18" xfId="48" applyFont="1" applyFill="1" applyBorder="1" applyAlignment="1">
      <alignment vertical="top"/>
    </xf>
    <xf numFmtId="0" fontId="35" fillId="0" borderId="18" xfId="48" applyFont="1" applyFill="1" applyBorder="1" applyAlignment="1">
      <alignment vertical="top"/>
    </xf>
    <xf numFmtId="2" fontId="35" fillId="0" borderId="18" xfId="48" applyNumberFormat="1" applyFont="1" applyFill="1" applyBorder="1" applyAlignment="1">
      <alignment horizontal="center" vertical="top"/>
    </xf>
    <xf numFmtId="0" fontId="44" fillId="0" borderId="18" xfId="48" applyFont="1" applyFill="1" applyBorder="1" applyAlignment="1">
      <alignment horizontal="center" vertical="center"/>
    </xf>
    <xf numFmtId="0" fontId="2" fillId="0" borderId="18" xfId="48" applyFont="1" applyFill="1" applyBorder="1"/>
    <xf numFmtId="0" fontId="80" fillId="0" borderId="27" xfId="48" applyFont="1" applyFill="1" applyBorder="1"/>
    <xf numFmtId="0" fontId="80" fillId="0" borderId="27" xfId="47" applyFont="1" applyFill="1" applyBorder="1" applyAlignment="1"/>
    <xf numFmtId="0" fontId="80" fillId="0" borderId="27" xfId="48" applyFont="1" applyFill="1" applyBorder="1" applyAlignment="1"/>
    <xf numFmtId="0" fontId="82" fillId="0" borderId="11" xfId="48" applyFont="1" applyFill="1" applyBorder="1"/>
    <xf numFmtId="0" fontId="82" fillId="0" borderId="11" xfId="48" applyFont="1" applyFill="1" applyBorder="1" applyAlignment="1">
      <alignment horizontal="center"/>
    </xf>
    <xf numFmtId="0" fontId="87" fillId="0" borderId="0" xfId="48" applyFont="1" applyFill="1" applyBorder="1"/>
    <xf numFmtId="2" fontId="82" fillId="0" borderId="0" xfId="48" applyNumberFormat="1" applyFont="1" applyFill="1" applyBorder="1" applyAlignment="1">
      <alignment horizontal="center"/>
    </xf>
    <xf numFmtId="9" fontId="82" fillId="0" borderId="0" xfId="48" applyNumberFormat="1" applyFont="1" applyFill="1" applyBorder="1" applyAlignment="1">
      <alignment horizontal="center"/>
    </xf>
    <xf numFmtId="0" fontId="80" fillId="0" borderId="0" xfId="48" applyFont="1" applyFill="1" applyBorder="1" applyAlignment="1">
      <alignment horizontal="center"/>
    </xf>
    <xf numFmtId="0" fontId="82" fillId="0" borderId="0" xfId="48" applyFont="1" applyFill="1" applyBorder="1" applyAlignment="1">
      <alignment horizontal="center"/>
    </xf>
    <xf numFmtId="0" fontId="82" fillId="0" borderId="0" xfId="48" applyFont="1" applyFill="1" applyBorder="1" applyAlignment="1">
      <alignment horizontal="center" vertical="center"/>
    </xf>
    <xf numFmtId="0" fontId="87" fillId="0" borderId="20" xfId="48" applyFont="1" applyFill="1" applyBorder="1"/>
    <xf numFmtId="0" fontId="87" fillId="0" borderId="16" xfId="48" applyFont="1" applyFill="1" applyBorder="1"/>
    <xf numFmtId="0" fontId="87" fillId="0" borderId="21" xfId="48" applyFont="1" applyFill="1" applyBorder="1"/>
    <xf numFmtId="0" fontId="87" fillId="0" borderId="0" xfId="48" applyFont="1" applyFill="1"/>
    <xf numFmtId="0" fontId="82" fillId="0" borderId="32" xfId="48" applyFont="1" applyFill="1" applyBorder="1"/>
    <xf numFmtId="0" fontId="82" fillId="0" borderId="0" xfId="48" applyFont="1" applyFill="1" applyBorder="1" applyAlignment="1"/>
    <xf numFmtId="0" fontId="82" fillId="0" borderId="31" xfId="48" applyFont="1" applyFill="1" applyBorder="1"/>
    <xf numFmtId="2" fontId="82" fillId="0" borderId="11" xfId="48" applyNumberFormat="1" applyFont="1" applyFill="1" applyBorder="1" applyAlignment="1">
      <alignment horizontal="center"/>
    </xf>
    <xf numFmtId="0" fontId="82" fillId="0" borderId="11" xfId="48" applyFont="1" applyFill="1" applyBorder="1" applyAlignment="1">
      <alignment horizontal="center" vertical="center"/>
    </xf>
    <xf numFmtId="0" fontId="82" fillId="0" borderId="22" xfId="48" applyFont="1" applyFill="1" applyBorder="1"/>
    <xf numFmtId="0" fontId="82" fillId="0" borderId="18" xfId="48" applyFont="1" applyFill="1" applyBorder="1"/>
    <xf numFmtId="0" fontId="82" fillId="0" borderId="23" xfId="48" applyFont="1" applyFill="1" applyBorder="1"/>
    <xf numFmtId="0" fontId="88" fillId="0" borderId="0" xfId="48" applyFont="1" applyFill="1" applyBorder="1" applyAlignment="1">
      <alignment vertical="top"/>
    </xf>
    <xf numFmtId="2" fontId="88" fillId="0" borderId="0" xfId="48" applyNumberFormat="1" applyFont="1" applyFill="1" applyBorder="1" applyAlignment="1">
      <alignment horizontal="center" vertical="top"/>
    </xf>
    <xf numFmtId="0" fontId="87" fillId="0" borderId="18" xfId="48" applyFont="1" applyFill="1" applyBorder="1"/>
    <xf numFmtId="0" fontId="82" fillId="0" borderId="18" xfId="48" applyFont="1" applyFill="1" applyBorder="1" applyAlignment="1">
      <alignment vertical="top"/>
    </xf>
    <xf numFmtId="0" fontId="82" fillId="0" borderId="0" xfId="47" applyFont="1" applyFill="1" applyBorder="1"/>
    <xf numFmtId="0" fontId="82" fillId="0" borderId="11" xfId="47" applyFont="1" applyFill="1" applyBorder="1"/>
    <xf numFmtId="0" fontId="82" fillId="0" borderId="11" xfId="47" applyFont="1" applyFill="1" applyBorder="1" applyAlignment="1">
      <alignment horizontal="center"/>
    </xf>
    <xf numFmtId="0" fontId="87" fillId="0" borderId="0" xfId="47" applyFont="1" applyFill="1" applyBorder="1"/>
    <xf numFmtId="2" fontId="82" fillId="0" borderId="0" xfId="47" applyNumberFormat="1" applyFont="1" applyFill="1" applyBorder="1" applyAlignment="1">
      <alignment horizontal="center"/>
    </xf>
    <xf numFmtId="2" fontId="90" fillId="0" borderId="0" xfId="47" applyNumberFormat="1" applyFont="1" applyFill="1" applyBorder="1" applyAlignment="1">
      <alignment horizontal="left" vertical="center"/>
    </xf>
    <xf numFmtId="9" fontId="82" fillId="0" borderId="0" xfId="47" applyNumberFormat="1" applyFont="1" applyFill="1" applyBorder="1" applyAlignment="1">
      <alignment horizontal="center"/>
    </xf>
    <xf numFmtId="0" fontId="80" fillId="0" borderId="0" xfId="47" applyFont="1" applyFill="1" applyBorder="1" applyAlignment="1">
      <alignment horizontal="center"/>
    </xf>
    <xf numFmtId="0" fontId="82" fillId="0" borderId="0" xfId="47" applyFont="1" applyFill="1" applyBorder="1" applyAlignment="1">
      <alignment horizontal="center" vertical="center"/>
    </xf>
    <xf numFmtId="0" fontId="87" fillId="0" borderId="20" xfId="47" applyFont="1" applyFill="1" applyBorder="1"/>
    <xf numFmtId="0" fontId="87" fillId="0" borderId="16" xfId="47" applyFont="1" applyFill="1" applyBorder="1"/>
    <xf numFmtId="0" fontId="87" fillId="0" borderId="21" xfId="47" applyFont="1" applyFill="1" applyBorder="1"/>
    <xf numFmtId="0" fontId="88" fillId="0" borderId="0" xfId="47" applyFont="1" applyFill="1" applyBorder="1" applyAlignment="1">
      <alignment vertical="top"/>
    </xf>
    <xf numFmtId="2" fontId="88" fillId="0" borderId="0" xfId="47" applyNumberFormat="1" applyFont="1" applyFill="1" applyBorder="1" applyAlignment="1">
      <alignment horizontal="center" vertical="top"/>
    </xf>
    <xf numFmtId="0" fontId="82" fillId="0" borderId="32" xfId="47" applyFont="1" applyFill="1" applyBorder="1"/>
    <xf numFmtId="0" fontId="82" fillId="0" borderId="0" xfId="47" applyFont="1" applyFill="1" applyBorder="1" applyAlignment="1"/>
    <xf numFmtId="0" fontId="82" fillId="0" borderId="31" xfId="47" applyFont="1" applyFill="1" applyBorder="1"/>
    <xf numFmtId="0" fontId="82" fillId="0" borderId="22" xfId="47" applyFont="1" applyFill="1" applyBorder="1"/>
    <xf numFmtId="0" fontId="82" fillId="0" borderId="18" xfId="47" applyFont="1" applyFill="1" applyBorder="1"/>
    <xf numFmtId="0" fontId="82" fillId="0" borderId="23" xfId="47" applyFont="1" applyFill="1" applyBorder="1"/>
    <xf numFmtId="0" fontId="3" fillId="0" borderId="30" xfId="46" applyFill="1" applyBorder="1"/>
    <xf numFmtId="49" fontId="66" fillId="0" borderId="30" xfId="0" applyNumberFormat="1" applyFont="1" applyFill="1" applyBorder="1" applyAlignment="1">
      <alignment vertical="center"/>
    </xf>
    <xf numFmtId="14" fontId="10" fillId="27" borderId="0" xfId="2" applyNumberFormat="1" applyFont="1" applyFill="1" applyBorder="1" applyAlignment="1">
      <alignment horizontal="left" vertical="center"/>
    </xf>
    <xf numFmtId="49" fontId="64" fillId="0" borderId="30" xfId="0" applyNumberFormat="1" applyFont="1" applyFill="1" applyBorder="1" applyAlignment="1">
      <alignment vertical="center"/>
    </xf>
    <xf numFmtId="49" fontId="3" fillId="0" borderId="30" xfId="0" applyNumberFormat="1" applyFont="1" applyFill="1" applyBorder="1" applyAlignment="1">
      <alignment vertical="center"/>
    </xf>
    <xf numFmtId="171" fontId="10" fillId="27" borderId="11" xfId="2" applyNumberFormat="1" applyFont="1" applyFill="1" applyBorder="1" applyAlignment="1">
      <alignment horizontal="left" vertical="center"/>
    </xf>
    <xf numFmtId="0" fontId="3" fillId="0" borderId="0" xfId="0" applyFont="1" applyFill="1" applyBorder="1" applyAlignment="1">
      <alignment horizontal="left" vertical="center"/>
    </xf>
    <xf numFmtId="0" fontId="3" fillId="0" borderId="0" xfId="0" applyFont="1" applyFill="1" applyBorder="1"/>
    <xf numFmtId="21" fontId="3" fillId="27" borderId="0" xfId="0" applyNumberFormat="1" applyFont="1" applyFill="1" applyAlignment="1">
      <alignment horizontal="left" vertical="center"/>
    </xf>
    <xf numFmtId="0" fontId="3" fillId="27" borderId="11" xfId="0" applyFont="1" applyFill="1" applyBorder="1"/>
    <xf numFmtId="0" fontId="3" fillId="27" borderId="11" xfId="0" applyFont="1" applyFill="1" applyBorder="1" applyAlignment="1">
      <alignment horizontal="center"/>
    </xf>
    <xf numFmtId="49" fontId="3" fillId="27" borderId="30" xfId="0" applyNumberFormat="1" applyFont="1" applyFill="1" applyBorder="1" applyAlignment="1">
      <alignment vertical="center"/>
    </xf>
    <xf numFmtId="46" fontId="10" fillId="27" borderId="0" xfId="2" applyNumberFormat="1" applyFont="1" applyFill="1" applyAlignment="1">
      <alignment horizontal="left"/>
    </xf>
    <xf numFmtId="0" fontId="10" fillId="24" borderId="11" xfId="2" applyFont="1" applyFill="1" applyBorder="1" applyAlignment="1">
      <alignment horizontal="left"/>
    </xf>
    <xf numFmtId="0" fontId="10" fillId="24" borderId="0" xfId="2" applyFont="1" applyFill="1" applyBorder="1" applyAlignment="1">
      <alignment horizontal="left"/>
    </xf>
    <xf numFmtId="21" fontId="3" fillId="0" borderId="0" xfId="1" applyNumberFormat="1" applyFont="1" applyFill="1" applyAlignment="1">
      <alignment horizontal="left" vertical="center"/>
    </xf>
    <xf numFmtId="49" fontId="10" fillId="0" borderId="0" xfId="2" applyNumberFormat="1" applyFont="1" applyFill="1" applyAlignment="1">
      <alignment horizontal="left" vertical="center"/>
    </xf>
    <xf numFmtId="14" fontId="3" fillId="27" borderId="0" xfId="0" applyNumberFormat="1" applyFont="1" applyFill="1" applyAlignment="1">
      <alignment horizontal="left"/>
    </xf>
    <xf numFmtId="0" fontId="82" fillId="0" borderId="0" xfId="47" applyFont="1" applyFill="1" applyBorder="1" applyAlignment="1">
      <alignment horizontal="center"/>
    </xf>
    <xf numFmtId="0" fontId="44" fillId="0" borderId="0" xfId="48" applyFont="1" applyFill="1" applyBorder="1" applyAlignment="1">
      <alignment horizontal="center"/>
    </xf>
    <xf numFmtId="0" fontId="3" fillId="0" borderId="32" xfId="46" applyFont="1" applyFill="1" applyBorder="1"/>
    <xf numFmtId="0" fontId="3" fillId="0" borderId="22" xfId="46" applyFont="1" applyFill="1" applyBorder="1"/>
    <xf numFmtId="0" fontId="17" fillId="0" borderId="27" xfId="46" applyFont="1" applyFill="1" applyBorder="1"/>
    <xf numFmtId="0" fontId="3" fillId="0" borderId="27" xfId="46" applyFont="1" applyFill="1" applyBorder="1"/>
    <xf numFmtId="0" fontId="17" fillId="0" borderId="27" xfId="46" applyFont="1" applyFill="1" applyBorder="1" applyAlignment="1">
      <alignment horizontal="right"/>
    </xf>
    <xf numFmtId="2" fontId="3" fillId="0" borderId="0" xfId="46" applyNumberFormat="1" applyFont="1" applyFill="1" applyBorder="1"/>
    <xf numFmtId="0" fontId="3" fillId="0" borderId="31" xfId="46" applyFont="1" applyFill="1" applyBorder="1"/>
    <xf numFmtId="9" fontId="3" fillId="0" borderId="0" xfId="56" applyFont="1" applyFill="1" applyBorder="1"/>
    <xf numFmtId="0" fontId="3" fillId="0" borderId="18" xfId="46" applyFont="1" applyFill="1" applyBorder="1"/>
    <xf numFmtId="2" fontId="3" fillId="0" borderId="18" xfId="46" applyNumberFormat="1" applyFont="1" applyFill="1" applyBorder="1"/>
    <xf numFmtId="0" fontId="3" fillId="0" borderId="23" xfId="46" applyFont="1" applyFill="1" applyBorder="1"/>
    <xf numFmtId="0" fontId="3" fillId="0" borderId="14" xfId="46" applyFont="1" applyFill="1" applyBorder="1"/>
    <xf numFmtId="0" fontId="3" fillId="0" borderId="0" xfId="46" applyFont="1" applyFill="1"/>
    <xf numFmtId="0" fontId="91" fillId="0" borderId="0" xfId="0" applyFont="1"/>
    <xf numFmtId="0" fontId="3" fillId="0" borderId="0" xfId="46" applyFont="1" applyAlignment="1">
      <alignment vertical="center"/>
    </xf>
    <xf numFmtId="2" fontId="17" fillId="0" borderId="0" xfId="46" applyNumberFormat="1" applyFont="1" applyAlignment="1">
      <alignment vertical="center"/>
    </xf>
    <xf numFmtId="0" fontId="3" fillId="0" borderId="31" xfId="4" applyFont="1" applyBorder="1" applyAlignment="1">
      <alignment vertical="center"/>
    </xf>
    <xf numFmtId="0" fontId="41" fillId="0" borderId="0" xfId="46" applyFont="1" applyFill="1" applyAlignment="1">
      <alignment vertical="center"/>
    </xf>
    <xf numFmtId="0" fontId="41" fillId="0" borderId="0" xfId="4" applyFont="1" applyFill="1" applyBorder="1" applyAlignment="1">
      <alignment horizontal="left" vertical="center"/>
    </xf>
    <xf numFmtId="0" fontId="3" fillId="0" borderId="31" xfId="4" applyFont="1" applyFill="1" applyBorder="1" applyAlignment="1">
      <alignment vertical="center"/>
    </xf>
    <xf numFmtId="0" fontId="3" fillId="0" borderId="0" xfId="46" applyFont="1" applyFill="1" applyAlignment="1">
      <alignment horizontal="center" vertical="center"/>
    </xf>
    <xf numFmtId="21" fontId="10" fillId="0" borderId="0" xfId="2" applyNumberFormat="1" applyFont="1" applyFill="1" applyAlignment="1">
      <alignment horizontal="left"/>
    </xf>
    <xf numFmtId="0" fontId="3" fillId="0" borderId="0" xfId="2" applyFont="1" applyFill="1" applyAlignment="1">
      <alignment horizontal="center"/>
    </xf>
    <xf numFmtId="0" fontId="57" fillId="0" borderId="0" xfId="48" applyFont="1" applyBorder="1" applyAlignment="1"/>
    <xf numFmtId="0" fontId="79" fillId="0" borderId="27" xfId="48" applyFont="1" applyFill="1" applyBorder="1" applyAlignment="1"/>
    <xf numFmtId="0" fontId="83" fillId="0" borderId="0" xfId="48" applyFont="1" applyFill="1" applyBorder="1"/>
    <xf numFmtId="0" fontId="2" fillId="0" borderId="32" xfId="48" applyFont="1" applyFill="1" applyBorder="1"/>
    <xf numFmtId="0" fontId="2" fillId="0" borderId="31" xfId="48" applyFont="1" applyFill="1" applyBorder="1"/>
    <xf numFmtId="0" fontId="92" fillId="0" borderId="0" xfId="48" applyFont="1" applyFill="1" applyBorder="1"/>
    <xf numFmtId="0" fontId="57" fillId="0" borderId="0" xfId="48" applyFont="1" applyFill="1" applyBorder="1"/>
    <xf numFmtId="0" fontId="77" fillId="0" borderId="0" xfId="48" applyFont="1" applyFill="1" applyBorder="1"/>
    <xf numFmtId="2" fontId="4" fillId="0" borderId="0" xfId="4" applyNumberFormat="1" applyFont="1" applyBorder="1" applyAlignment="1">
      <alignment horizontal="left"/>
    </xf>
    <xf numFmtId="0" fontId="4" fillId="0" borderId="0" xfId="4" applyFont="1" applyBorder="1"/>
    <xf numFmtId="0" fontId="0" fillId="0" borderId="0" xfId="4" applyFont="1" applyBorder="1" applyAlignment="1">
      <alignment horizontal="center"/>
    </xf>
    <xf numFmtId="0" fontId="3" fillId="0" borderId="21" xfId="46" applyBorder="1"/>
    <xf numFmtId="0" fontId="3" fillId="0" borderId="20" xfId="46" applyFill="1" applyBorder="1"/>
    <xf numFmtId="0" fontId="3" fillId="0" borderId="16" xfId="46" applyBorder="1"/>
    <xf numFmtId="0" fontId="4" fillId="0" borderId="16" xfId="4" applyFont="1" applyBorder="1"/>
    <xf numFmtId="0" fontId="10" fillId="0" borderId="16" xfId="4" applyFont="1" applyBorder="1" applyAlignment="1"/>
    <xf numFmtId="0" fontId="10" fillId="0" borderId="16" xfId="4" applyFont="1" applyBorder="1" applyAlignment="1">
      <alignment horizontal="right"/>
    </xf>
    <xf numFmtId="0" fontId="7" fillId="0" borderId="0" xfId="4" applyFont="1"/>
    <xf numFmtId="0" fontId="77" fillId="0" borderId="32" xfId="48" applyFont="1" applyBorder="1" applyAlignment="1">
      <alignment vertical="center"/>
    </xf>
    <xf numFmtId="0" fontId="82" fillId="0" borderId="0" xfId="48" applyFont="1" applyFill="1" applyBorder="1" applyAlignment="1">
      <alignment vertical="center"/>
    </xf>
    <xf numFmtId="0" fontId="82" fillId="0" borderId="0" xfId="47" applyFont="1" applyFill="1" applyBorder="1" applyAlignment="1">
      <alignment vertical="center"/>
    </xf>
    <xf numFmtId="2" fontId="82" fillId="0" borderId="0" xfId="47" applyNumberFormat="1" applyFont="1" applyFill="1" applyBorder="1" applyAlignment="1">
      <alignment horizontal="center" vertical="center"/>
    </xf>
    <xf numFmtId="0" fontId="77" fillId="0" borderId="31" xfId="48" applyFont="1" applyBorder="1" applyAlignment="1">
      <alignment vertical="center"/>
    </xf>
    <xf numFmtId="0" fontId="77" fillId="0" borderId="0" xfId="48" applyFont="1" applyBorder="1" applyAlignment="1">
      <alignment vertical="center"/>
    </xf>
    <xf numFmtId="0" fontId="41" fillId="0" borderId="0" xfId="46" applyFont="1" applyAlignment="1">
      <alignment vertical="center"/>
    </xf>
    <xf numFmtId="0" fontId="75" fillId="0" borderId="0" xfId="48" applyFont="1" applyAlignment="1">
      <alignment vertical="center"/>
    </xf>
    <xf numFmtId="0" fontId="80" fillId="28" borderId="27" xfId="48" applyFont="1" applyFill="1" applyBorder="1"/>
    <xf numFmtId="0" fontId="80" fillId="0" borderId="0" xfId="48" applyFont="1" applyFill="1" applyBorder="1" applyAlignment="1">
      <alignment vertical="center"/>
    </xf>
    <xf numFmtId="0" fontId="82" fillId="0" borderId="0" xfId="48" applyFont="1" applyFill="1" applyBorder="1" applyAlignment="1">
      <alignment vertical="top"/>
    </xf>
    <xf numFmtId="0" fontId="41" fillId="0" borderId="0" xfId="46" applyFont="1" applyAlignment="1"/>
    <xf numFmtId="0" fontId="3" fillId="0" borderId="0" xfId="46" applyFill="1" applyBorder="1" applyAlignment="1"/>
    <xf numFmtId="2" fontId="41" fillId="0" borderId="0" xfId="4" applyNumberFormat="1" applyFont="1" applyFill="1" applyBorder="1" applyAlignment="1"/>
    <xf numFmtId="0" fontId="41" fillId="0" borderId="0" xfId="4" applyFont="1" applyFill="1" applyBorder="1" applyAlignment="1"/>
    <xf numFmtId="0" fontId="85" fillId="0" borderId="0" xfId="4" applyFont="1" applyFill="1" applyBorder="1" applyAlignment="1"/>
    <xf numFmtId="0" fontId="3" fillId="0" borderId="0" xfId="46" applyAlignment="1"/>
    <xf numFmtId="0" fontId="3" fillId="0" borderId="0" xfId="46" applyFill="1" applyAlignment="1"/>
    <xf numFmtId="0" fontId="17" fillId="0" borderId="0" xfId="4" applyFont="1" applyFill="1" applyBorder="1" applyAlignment="1"/>
    <xf numFmtId="0" fontId="3" fillId="0" borderId="0" xfId="46" applyBorder="1" applyAlignment="1"/>
    <xf numFmtId="2" fontId="17" fillId="0" borderId="0" xfId="4" applyNumberFormat="1" applyFont="1" applyFill="1" applyBorder="1" applyAlignment="1"/>
    <xf numFmtId="0" fontId="82" fillId="28" borderId="0" xfId="48" applyFont="1" applyFill="1" applyBorder="1"/>
    <xf numFmtId="0" fontId="80" fillId="28" borderId="0" xfId="47" applyFont="1" applyFill="1" applyBorder="1"/>
    <xf numFmtId="2" fontId="82" fillId="28" borderId="0" xfId="47" applyNumberFormat="1" applyFont="1" applyFill="1" applyBorder="1" applyAlignment="1">
      <alignment horizontal="center"/>
    </xf>
    <xf numFmtId="0" fontId="82" fillId="28" borderId="0" xfId="47" applyFont="1" applyFill="1" applyBorder="1" applyAlignment="1">
      <alignment horizontal="center"/>
    </xf>
    <xf numFmtId="0" fontId="82" fillId="28" borderId="0" xfId="47" applyFont="1" applyFill="1" applyBorder="1" applyAlignment="1">
      <alignment horizontal="center" vertical="center"/>
    </xf>
    <xf numFmtId="0" fontId="75" fillId="28" borderId="0" xfId="48" applyFont="1" applyFill="1"/>
    <xf numFmtId="0" fontId="87" fillId="28" borderId="0" xfId="48" applyFont="1" applyFill="1" applyBorder="1"/>
    <xf numFmtId="0" fontId="82" fillId="28" borderId="0" xfId="47" applyFont="1" applyFill="1" applyBorder="1"/>
    <xf numFmtId="0" fontId="10" fillId="28" borderId="13" xfId="2" applyFont="1" applyFill="1" applyBorder="1" applyAlignment="1">
      <alignment vertical="center"/>
    </xf>
    <xf numFmtId="0" fontId="10" fillId="28" borderId="14" xfId="2" applyFont="1" applyFill="1" applyBorder="1" applyAlignment="1">
      <alignment vertical="center"/>
    </xf>
    <xf numFmtId="0" fontId="10" fillId="28" borderId="14" xfId="2" applyFont="1" applyFill="1" applyBorder="1" applyAlignment="1">
      <alignment horizontal="left" vertical="center"/>
    </xf>
    <xf numFmtId="0" fontId="10" fillId="28" borderId="14" xfId="2" applyFont="1" applyFill="1" applyBorder="1" applyAlignment="1">
      <alignment horizontal="center" vertical="center"/>
    </xf>
    <xf numFmtId="46" fontId="10" fillId="28" borderId="14" xfId="2" applyNumberFormat="1" applyFont="1" applyFill="1" applyBorder="1" applyAlignment="1">
      <alignment horizontal="left" vertical="center"/>
    </xf>
    <xf numFmtId="2" fontId="10" fillId="28" borderId="15" xfId="2" applyNumberFormat="1" applyFont="1" applyFill="1" applyBorder="1" applyAlignment="1">
      <alignment horizontal="center" vertical="center"/>
    </xf>
    <xf numFmtId="0" fontId="10" fillId="28" borderId="0" xfId="2" applyFont="1" applyFill="1" applyBorder="1" applyAlignment="1">
      <alignment horizontal="left" vertical="center"/>
    </xf>
    <xf numFmtId="0" fontId="10" fillId="28" borderId="0" xfId="2" applyFont="1" applyFill="1" applyBorder="1" applyAlignment="1">
      <alignment horizontal="center" vertical="center"/>
    </xf>
    <xf numFmtId="46" fontId="10" fillId="28" borderId="0" xfId="2" applyNumberFormat="1" applyFont="1" applyFill="1" applyBorder="1" applyAlignment="1">
      <alignment horizontal="left" vertical="center"/>
    </xf>
    <xf numFmtId="2" fontId="10" fillId="28" borderId="0" xfId="2" applyNumberFormat="1" applyFont="1" applyFill="1" applyBorder="1" applyAlignment="1">
      <alignment horizontal="center" vertical="center"/>
    </xf>
    <xf numFmtId="0" fontId="10" fillId="28" borderId="0" xfId="0" applyFont="1" applyFill="1" applyBorder="1" applyAlignment="1"/>
    <xf numFmtId="49" fontId="10" fillId="28" borderId="0" xfId="2" applyNumberFormat="1" applyFont="1" applyFill="1" applyBorder="1" applyAlignment="1">
      <alignment vertical="center"/>
    </xf>
    <xf numFmtId="0" fontId="3" fillId="28" borderId="0" xfId="0" applyFont="1" applyFill="1" applyBorder="1" applyAlignment="1">
      <alignment vertical="center"/>
    </xf>
    <xf numFmtId="0" fontId="10" fillId="28" borderId="0" xfId="0" applyFont="1" applyFill="1" applyBorder="1" applyAlignment="1">
      <alignment vertical="center"/>
    </xf>
    <xf numFmtId="0" fontId="3" fillId="28" borderId="0" xfId="0" applyFont="1" applyFill="1" applyBorder="1" applyAlignment="1">
      <alignment horizontal="left" vertical="center"/>
    </xf>
    <xf numFmtId="171" fontId="3" fillId="28" borderId="0" xfId="2" applyNumberFormat="1" applyFont="1" applyFill="1" applyAlignment="1">
      <alignment horizontal="left" vertical="center"/>
    </xf>
    <xf numFmtId="0" fontId="3" fillId="28" borderId="0" xfId="2" applyFont="1" applyFill="1" applyBorder="1" applyAlignment="1">
      <alignment vertical="center"/>
    </xf>
    <xf numFmtId="0" fontId="3" fillId="28" borderId="0" xfId="0" applyFont="1" applyFill="1" applyAlignment="1">
      <alignment vertical="center"/>
    </xf>
    <xf numFmtId="2" fontId="3" fillId="28" borderId="0" xfId="2" applyNumberFormat="1" applyFont="1" applyFill="1" applyBorder="1" applyAlignment="1">
      <alignment horizontal="center" vertical="center"/>
    </xf>
    <xf numFmtId="0" fontId="10" fillId="28" borderId="0" xfId="0" applyFont="1" applyFill="1" applyAlignment="1">
      <alignment vertical="center"/>
    </xf>
    <xf numFmtId="0" fontId="10" fillId="28" borderId="0" xfId="2" applyFont="1" applyFill="1" applyAlignment="1">
      <alignment horizontal="left" vertical="center"/>
    </xf>
    <xf numFmtId="0" fontId="10" fillId="28" borderId="0" xfId="2" applyFont="1" applyFill="1" applyAlignment="1">
      <alignment vertical="center"/>
    </xf>
    <xf numFmtId="166" fontId="10" fillId="28" borderId="0" xfId="2" applyNumberFormat="1" applyFont="1" applyFill="1" applyAlignment="1">
      <alignment vertical="center"/>
    </xf>
    <xf numFmtId="0" fontId="3" fillId="28" borderId="0" xfId="2" applyFont="1" applyFill="1" applyAlignment="1">
      <alignment horizontal="left" vertical="center"/>
    </xf>
    <xf numFmtId="0" fontId="3" fillId="28" borderId="0" xfId="2" applyFont="1" applyFill="1" applyAlignment="1">
      <alignment vertical="center"/>
    </xf>
    <xf numFmtId="2" fontId="10" fillId="28" borderId="33" xfId="41" applyNumberFormat="1" applyFont="1" applyFill="1" applyBorder="1" applyAlignment="1">
      <alignment horizontal="center" vertical="center"/>
    </xf>
    <xf numFmtId="0" fontId="3" fillId="27" borderId="0" xfId="2" applyFont="1" applyFill="1" applyBorder="1" applyAlignment="1">
      <alignment horizontal="center" vertical="center"/>
    </xf>
    <xf numFmtId="46" fontId="3" fillId="27" borderId="0" xfId="2" applyNumberFormat="1" applyFont="1" applyFill="1" applyBorder="1" applyAlignment="1">
      <alignment horizontal="left" vertical="center"/>
    </xf>
    <xf numFmtId="0" fontId="4" fillId="27" borderId="0" xfId="46" applyFont="1" applyFill="1" applyBorder="1"/>
    <xf numFmtId="2" fontId="6" fillId="0" borderId="0" xfId="46" applyNumberFormat="1" applyFont="1" applyBorder="1" applyAlignment="1">
      <alignment horizontal="center"/>
    </xf>
    <xf numFmtId="0" fontId="6" fillId="0" borderId="0" xfId="46" applyFont="1" applyBorder="1" applyAlignment="1">
      <alignment horizontal="center"/>
    </xf>
    <xf numFmtId="0" fontId="7" fillId="31" borderId="0" xfId="4" applyFont="1" applyFill="1" applyBorder="1" applyAlignment="1">
      <alignment horizontal="left" vertical="center"/>
    </xf>
    <xf numFmtId="14" fontId="4" fillId="31" borderId="0" xfId="4" applyNumberFormat="1" applyFont="1" applyFill="1" applyBorder="1" applyAlignment="1">
      <alignment horizontal="right" vertical="center"/>
    </xf>
    <xf numFmtId="2" fontId="7" fillId="31" borderId="0" xfId="4" applyNumberFormat="1" applyFont="1" applyFill="1" applyBorder="1" applyAlignment="1">
      <alignment horizontal="right" vertical="center"/>
    </xf>
    <xf numFmtId="0" fontId="18" fillId="27" borderId="0" xfId="2" applyFont="1" applyFill="1" applyBorder="1" applyAlignment="1">
      <alignment horizontal="center" vertical="center"/>
    </xf>
    <xf numFmtId="0" fontId="44" fillId="0" borderId="32" xfId="48" applyFont="1" applyFill="1" applyBorder="1" applyAlignment="1">
      <alignment horizontal="center"/>
    </xf>
    <xf numFmtId="0" fontId="44" fillId="0" borderId="0" xfId="48" applyFont="1" applyFill="1" applyBorder="1" applyAlignment="1">
      <alignment horizontal="center"/>
    </xf>
    <xf numFmtId="0" fontId="44" fillId="0" borderId="31" xfId="48" applyFont="1" applyFill="1" applyBorder="1" applyAlignment="1">
      <alignment horizontal="center"/>
    </xf>
    <xf numFmtId="0" fontId="82" fillId="0" borderId="0" xfId="48" applyFont="1" applyFill="1" applyBorder="1" applyAlignment="1">
      <alignment horizontal="left" vertical="center"/>
    </xf>
    <xf numFmtId="0" fontId="82" fillId="0" borderId="32" xfId="48" applyFont="1" applyFill="1" applyBorder="1" applyAlignment="1">
      <alignment horizontal="center"/>
    </xf>
    <xf numFmtId="0" fontId="82" fillId="0" borderId="0" xfId="48" applyFont="1" applyFill="1" applyBorder="1" applyAlignment="1">
      <alignment horizontal="center"/>
    </xf>
    <xf numFmtId="0" fontId="82" fillId="0" borderId="31" xfId="48" applyFont="1" applyFill="1" applyBorder="1" applyAlignment="1">
      <alignment horizontal="center"/>
    </xf>
    <xf numFmtId="0" fontId="82" fillId="0" borderId="32" xfId="47" applyFont="1" applyFill="1" applyBorder="1" applyAlignment="1">
      <alignment horizontal="center"/>
    </xf>
    <xf numFmtId="0" fontId="82" fillId="0" borderId="0" xfId="47" applyFont="1" applyFill="1" applyBorder="1" applyAlignment="1">
      <alignment horizontal="center"/>
    </xf>
    <xf numFmtId="0" fontId="82" fillId="0" borderId="31" xfId="47" applyFont="1" applyFill="1" applyBorder="1" applyAlignment="1">
      <alignment horizontal="center"/>
    </xf>
    <xf numFmtId="0" fontId="44" fillId="0" borderId="32" xfId="48" applyFont="1" applyBorder="1" applyAlignment="1">
      <alignment horizontal="center"/>
    </xf>
    <xf numFmtId="0" fontId="44" fillId="0" borderId="0" xfId="48" applyFont="1" applyBorder="1" applyAlignment="1">
      <alignment horizontal="center"/>
    </xf>
    <xf numFmtId="0" fontId="44" fillId="0" borderId="31" xfId="48" applyFont="1" applyBorder="1" applyAlignment="1">
      <alignment horizontal="center"/>
    </xf>
    <xf numFmtId="0" fontId="10" fillId="30" borderId="0" xfId="4" applyFont="1" applyFill="1" applyBorder="1" applyAlignment="1">
      <alignment horizontal="left" vertical="center"/>
    </xf>
    <xf numFmtId="0" fontId="3" fillId="30" borderId="0" xfId="4" applyFont="1" applyFill="1" applyBorder="1" applyAlignment="1">
      <alignment horizontal="right" vertical="center"/>
    </xf>
    <xf numFmtId="0" fontId="10" fillId="30" borderId="0" xfId="50" applyFont="1" applyFill="1" applyBorder="1" applyAlignment="1">
      <alignment horizontal="center" vertical="center"/>
    </xf>
    <xf numFmtId="0" fontId="18" fillId="24" borderId="0" xfId="1" applyFont="1" applyFill="1" applyBorder="1" applyAlignment="1">
      <alignment horizontal="center" vertical="center"/>
    </xf>
    <xf numFmtId="0" fontId="18" fillId="24" borderId="10" xfId="1" applyFont="1" applyFill="1" applyBorder="1" applyAlignment="1">
      <alignment horizontal="center" vertical="center"/>
    </xf>
    <xf numFmtId="0" fontId="17" fillId="26" borderId="34" xfId="1" applyFont="1" applyFill="1" applyBorder="1" applyAlignment="1">
      <alignment horizontal="center" vertical="center"/>
    </xf>
    <xf numFmtId="0" fontId="17" fillId="26" borderId="35" xfId="1" applyFont="1" applyFill="1" applyBorder="1" applyAlignment="1">
      <alignment horizontal="center" vertical="center"/>
    </xf>
    <xf numFmtId="49" fontId="18" fillId="24" borderId="0" xfId="1" applyNumberFormat="1" applyFont="1" applyFill="1" applyBorder="1" applyAlignment="1">
      <alignment horizontal="center" vertical="center"/>
    </xf>
    <xf numFmtId="0" fontId="3" fillId="28" borderId="0" xfId="1" applyFont="1" applyFill="1" applyBorder="1" applyAlignment="1">
      <alignment vertical="center"/>
    </xf>
    <xf numFmtId="0" fontId="10" fillId="28" borderId="0" xfId="0" applyFont="1" applyFill="1" applyBorder="1" applyAlignment="1">
      <alignment horizontal="left" vertical="center"/>
    </xf>
    <xf numFmtId="0" fontId="95" fillId="28" borderId="0" xfId="0" applyFont="1" applyFill="1" applyBorder="1" applyAlignment="1">
      <alignment vertical="center"/>
    </xf>
  </cellXfs>
  <cellStyles count="61">
    <cellStyle name="0,0_x000d__x000a_NA_x000d__x000a_" xfId="1"/>
    <cellStyle name="0,0_x000d__x000a_NA_x000d__x000a_ 2" xfId="2"/>
    <cellStyle name="0,0_x000d__x000a_NA_x000d__x000a_ 3" xfId="3"/>
    <cellStyle name="0,0_x000d__x000a_NA_x000d__x000a_ 3 2" xfId="4"/>
    <cellStyle name="20% - Accent1" xfId="5"/>
    <cellStyle name="20% - Accent2" xfId="6"/>
    <cellStyle name="20% - Accent3" xfId="7"/>
    <cellStyle name="20% - Accent4" xfId="8"/>
    <cellStyle name="20% - Accent5" xfId="9"/>
    <cellStyle name="20% - Accent6" xfId="10"/>
    <cellStyle name="40% - Accent1" xfId="11"/>
    <cellStyle name="40% - Accent2" xfId="12"/>
    <cellStyle name="40% - Accent3" xfId="13"/>
    <cellStyle name="40% - Accent4" xfId="14"/>
    <cellStyle name="40% - Accent5" xfId="15"/>
    <cellStyle name="40% - Accent6" xfId="16"/>
    <cellStyle name="60% - Accent1" xfId="17"/>
    <cellStyle name="60% - Accent2" xfId="18"/>
    <cellStyle name="60% - Accent3" xfId="19"/>
    <cellStyle name="60% - Accent4" xfId="20"/>
    <cellStyle name="60% - Accent5" xfId="21"/>
    <cellStyle name="60% - Accent6" xfId="22"/>
    <cellStyle name="Accent1" xfId="23"/>
    <cellStyle name="Accent2" xfId="24"/>
    <cellStyle name="Accent3" xfId="25"/>
    <cellStyle name="Accent4" xfId="26"/>
    <cellStyle name="Accent5" xfId="27"/>
    <cellStyle name="Accent6" xfId="28"/>
    <cellStyle name="Bad" xfId="29"/>
    <cellStyle name="Calculation" xfId="30"/>
    <cellStyle name="Check Cell" xfId="31"/>
    <cellStyle name="Explanatory Text" xfId="33"/>
    <cellStyle name="Good" xfId="34"/>
    <cellStyle name="Heading 1" xfId="35"/>
    <cellStyle name="Heading 2" xfId="36"/>
    <cellStyle name="Heading 3" xfId="37"/>
    <cellStyle name="Heading 4" xfId="38"/>
    <cellStyle name="Input" xfId="39"/>
    <cellStyle name="Linked Cell" xfId="40"/>
    <cellStyle name="Moeda" xfId="32" builtinId="4"/>
    <cellStyle name="Moeda 2" xfId="41"/>
    <cellStyle name="Moeda 2 2" xfId="42"/>
    <cellStyle name="Moeda 3" xfId="43"/>
    <cellStyle name="Neutral" xfId="44"/>
    <cellStyle name="Normal" xfId="0" builtinId="0"/>
    <cellStyle name="Normal 2" xfId="45"/>
    <cellStyle name="Normal 2 2" xfId="46"/>
    <cellStyle name="Normal 3" xfId="47"/>
    <cellStyle name="Normal 3 2" xfId="48"/>
    <cellStyle name="Normal 4" xfId="49"/>
    <cellStyle name="Normal 4 2" xfId="50"/>
    <cellStyle name="Normal 5" xfId="51"/>
    <cellStyle name="Normal 5 2" xfId="52"/>
    <cellStyle name="Note" xfId="53"/>
    <cellStyle name="Output" xfId="54"/>
    <cellStyle name="Porcentagem 2" xfId="55"/>
    <cellStyle name="Porcentagem 2 2" xfId="56"/>
    <cellStyle name="Porcentagem 3" xfId="57"/>
    <cellStyle name="Title" xfId="58"/>
    <cellStyle name="Total" xfId="59" builtinId="25" customBuiltin="1"/>
    <cellStyle name="Warning Text" xfId="60"/>
  </cellStyles>
  <dxfs count="0"/>
  <tableStyles count="0" defaultTableStyle="TableStyleMedium9" defaultPivotStyle="PivotStyleLight16"/>
  <colors>
    <mruColors>
      <color rgb="FF0000CC"/>
      <color rgb="FFFF8F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jpeg"/><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76</xdr:row>
      <xdr:rowOff>142875</xdr:rowOff>
    </xdr:from>
    <xdr:to>
      <xdr:col>3</xdr:col>
      <xdr:colOff>533400</xdr:colOff>
      <xdr:row>82</xdr:row>
      <xdr:rowOff>119062</xdr:rowOff>
    </xdr:to>
    <xdr:pic>
      <xdr:nvPicPr>
        <xdr:cNvPr id="543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66700" y="12858750"/>
          <a:ext cx="1209675" cy="1095375"/>
        </a:xfrm>
        <a:prstGeom prst="rect">
          <a:avLst/>
        </a:prstGeom>
        <a:noFill/>
        <a:ln w="9525">
          <a:noFill/>
          <a:miter lim="800000"/>
          <a:headEnd/>
          <a:tailEnd/>
        </a:ln>
      </xdr:spPr>
    </xdr:pic>
    <xdr:clientData/>
  </xdr:twoCellAnchor>
  <xdr:twoCellAnchor>
    <xdr:from>
      <xdr:col>2</xdr:col>
      <xdr:colOff>523875</xdr:colOff>
      <xdr:row>11</xdr:row>
      <xdr:rowOff>57150</xdr:rowOff>
    </xdr:from>
    <xdr:to>
      <xdr:col>10</xdr:col>
      <xdr:colOff>180975</xdr:colOff>
      <xdr:row>13</xdr:row>
      <xdr:rowOff>28575</xdr:rowOff>
    </xdr:to>
    <xdr:grpSp>
      <xdr:nvGrpSpPr>
        <xdr:cNvPr id="54350" name="Group 23"/>
        <xdr:cNvGrpSpPr>
          <a:grpSpLocks/>
        </xdr:cNvGrpSpPr>
      </xdr:nvGrpSpPr>
      <xdr:grpSpPr bwMode="auto">
        <a:xfrm>
          <a:off x="857250" y="1938338"/>
          <a:ext cx="4729163" cy="304800"/>
          <a:chOff x="367" y="237"/>
          <a:chExt cx="449" cy="38"/>
        </a:xfrm>
      </xdr:grpSpPr>
      <xdr:grpSp>
        <xdr:nvGrpSpPr>
          <xdr:cNvPr id="54364" name="Group 24"/>
          <xdr:cNvGrpSpPr>
            <a:grpSpLocks/>
          </xdr:cNvGrpSpPr>
        </xdr:nvGrpSpPr>
        <xdr:grpSpPr bwMode="auto">
          <a:xfrm>
            <a:off x="1728" y="237"/>
            <a:ext cx="1444" cy="38"/>
            <a:chOff x="1728" y="237"/>
            <a:chExt cx="1444" cy="38"/>
          </a:xfrm>
        </xdr:grpSpPr>
        <xdr:grpSp>
          <xdr:nvGrpSpPr>
            <xdr:cNvPr id="54384" name="Group 25"/>
            <xdr:cNvGrpSpPr>
              <a:grpSpLocks/>
            </xdr:cNvGrpSpPr>
          </xdr:nvGrpSpPr>
          <xdr:grpSpPr bwMode="auto">
            <a:xfrm>
              <a:off x="1728" y="237"/>
              <a:ext cx="1296" cy="36"/>
              <a:chOff x="1536" y="2832"/>
              <a:chExt cx="1296" cy="144"/>
            </a:xfrm>
          </xdr:grpSpPr>
          <xdr:sp macro="" textlink="">
            <xdr:nvSpPr>
              <xdr:cNvPr id="54404" name="Line 26"/>
              <xdr:cNvSpPr>
                <a:spLocks noChangeShapeType="1"/>
              </xdr:cNvSpPr>
            </xdr:nvSpPr>
            <xdr:spPr bwMode="auto">
              <a:xfrm>
                <a:off x="1536" y="2832"/>
                <a:ext cx="0" cy="144"/>
              </a:xfrm>
              <a:prstGeom prst="line">
                <a:avLst/>
              </a:prstGeom>
              <a:noFill/>
              <a:ln w="38100">
                <a:solidFill>
                  <a:srgbClr val="000000"/>
                </a:solidFill>
                <a:round/>
                <a:headEnd/>
                <a:tailEnd/>
              </a:ln>
            </xdr:spPr>
          </xdr:sp>
          <xdr:sp macro="" textlink="">
            <xdr:nvSpPr>
              <xdr:cNvPr id="54405" name="Line 27"/>
              <xdr:cNvSpPr>
                <a:spLocks noChangeShapeType="1"/>
              </xdr:cNvSpPr>
            </xdr:nvSpPr>
            <xdr:spPr bwMode="auto">
              <a:xfrm>
                <a:off x="1612" y="2904"/>
                <a:ext cx="0" cy="72"/>
              </a:xfrm>
              <a:prstGeom prst="line">
                <a:avLst/>
              </a:prstGeom>
              <a:noFill/>
              <a:ln w="38100">
                <a:solidFill>
                  <a:srgbClr val="000000"/>
                </a:solidFill>
                <a:round/>
                <a:headEnd/>
                <a:tailEnd/>
              </a:ln>
            </xdr:spPr>
          </xdr:sp>
          <xdr:sp macro="" textlink="">
            <xdr:nvSpPr>
              <xdr:cNvPr id="54406" name="Line 28"/>
              <xdr:cNvSpPr>
                <a:spLocks noChangeShapeType="1"/>
              </xdr:cNvSpPr>
            </xdr:nvSpPr>
            <xdr:spPr bwMode="auto">
              <a:xfrm>
                <a:off x="1688" y="2904"/>
                <a:ext cx="0" cy="72"/>
              </a:xfrm>
              <a:prstGeom prst="line">
                <a:avLst/>
              </a:prstGeom>
              <a:noFill/>
              <a:ln w="38100">
                <a:solidFill>
                  <a:srgbClr val="000000"/>
                </a:solidFill>
                <a:round/>
                <a:headEnd/>
                <a:tailEnd/>
              </a:ln>
            </xdr:spPr>
          </xdr:sp>
          <xdr:sp macro="" textlink="">
            <xdr:nvSpPr>
              <xdr:cNvPr id="54407" name="Line 29"/>
              <xdr:cNvSpPr>
                <a:spLocks noChangeShapeType="1"/>
              </xdr:cNvSpPr>
            </xdr:nvSpPr>
            <xdr:spPr bwMode="auto">
              <a:xfrm>
                <a:off x="1764" y="2832"/>
                <a:ext cx="0" cy="144"/>
              </a:xfrm>
              <a:prstGeom prst="line">
                <a:avLst/>
              </a:prstGeom>
              <a:noFill/>
              <a:ln w="38100">
                <a:solidFill>
                  <a:srgbClr val="000000"/>
                </a:solidFill>
                <a:round/>
                <a:headEnd/>
                <a:tailEnd/>
              </a:ln>
            </xdr:spPr>
          </xdr:sp>
          <xdr:sp macro="" textlink="">
            <xdr:nvSpPr>
              <xdr:cNvPr id="54408" name="Line 30"/>
              <xdr:cNvSpPr>
                <a:spLocks noChangeShapeType="1"/>
              </xdr:cNvSpPr>
            </xdr:nvSpPr>
            <xdr:spPr bwMode="auto">
              <a:xfrm>
                <a:off x="1993" y="2832"/>
                <a:ext cx="0" cy="144"/>
              </a:xfrm>
              <a:prstGeom prst="line">
                <a:avLst/>
              </a:prstGeom>
              <a:noFill/>
              <a:ln w="38100">
                <a:solidFill>
                  <a:srgbClr val="000000"/>
                </a:solidFill>
                <a:round/>
                <a:headEnd/>
                <a:tailEnd/>
              </a:ln>
            </xdr:spPr>
          </xdr:sp>
          <xdr:sp macro="" textlink="">
            <xdr:nvSpPr>
              <xdr:cNvPr id="54409" name="Line 31"/>
              <xdr:cNvSpPr>
                <a:spLocks noChangeShapeType="1"/>
              </xdr:cNvSpPr>
            </xdr:nvSpPr>
            <xdr:spPr bwMode="auto">
              <a:xfrm>
                <a:off x="2222" y="2832"/>
                <a:ext cx="0" cy="144"/>
              </a:xfrm>
              <a:prstGeom prst="line">
                <a:avLst/>
              </a:prstGeom>
              <a:noFill/>
              <a:ln w="38100">
                <a:solidFill>
                  <a:srgbClr val="000000"/>
                </a:solidFill>
                <a:round/>
                <a:headEnd/>
                <a:tailEnd/>
              </a:ln>
            </xdr:spPr>
          </xdr:sp>
          <xdr:sp macro="" textlink="">
            <xdr:nvSpPr>
              <xdr:cNvPr id="54410" name="Line 32"/>
              <xdr:cNvSpPr>
                <a:spLocks noChangeShapeType="1"/>
              </xdr:cNvSpPr>
            </xdr:nvSpPr>
            <xdr:spPr bwMode="auto">
              <a:xfrm>
                <a:off x="2450" y="2832"/>
                <a:ext cx="0" cy="144"/>
              </a:xfrm>
              <a:prstGeom prst="line">
                <a:avLst/>
              </a:prstGeom>
              <a:noFill/>
              <a:ln w="38100">
                <a:solidFill>
                  <a:srgbClr val="000000"/>
                </a:solidFill>
                <a:round/>
                <a:headEnd/>
                <a:tailEnd/>
              </a:ln>
            </xdr:spPr>
          </xdr:sp>
          <xdr:sp macro="" textlink="">
            <xdr:nvSpPr>
              <xdr:cNvPr id="54411" name="Line 33"/>
              <xdr:cNvSpPr>
                <a:spLocks noChangeShapeType="1"/>
              </xdr:cNvSpPr>
            </xdr:nvSpPr>
            <xdr:spPr bwMode="auto">
              <a:xfrm>
                <a:off x="2527" y="2832"/>
                <a:ext cx="0" cy="144"/>
              </a:xfrm>
              <a:prstGeom prst="line">
                <a:avLst/>
              </a:prstGeom>
              <a:noFill/>
              <a:ln w="38100">
                <a:solidFill>
                  <a:srgbClr val="000000"/>
                </a:solidFill>
                <a:round/>
                <a:headEnd/>
                <a:tailEnd/>
              </a:ln>
            </xdr:spPr>
          </xdr:sp>
          <xdr:sp macro="" textlink="">
            <xdr:nvSpPr>
              <xdr:cNvPr id="54412" name="Line 34"/>
              <xdr:cNvSpPr>
                <a:spLocks noChangeShapeType="1"/>
              </xdr:cNvSpPr>
            </xdr:nvSpPr>
            <xdr:spPr bwMode="auto">
              <a:xfrm>
                <a:off x="1840" y="2904"/>
                <a:ext cx="0" cy="72"/>
              </a:xfrm>
              <a:prstGeom prst="line">
                <a:avLst/>
              </a:prstGeom>
              <a:noFill/>
              <a:ln w="38100">
                <a:solidFill>
                  <a:srgbClr val="000000"/>
                </a:solidFill>
                <a:round/>
                <a:headEnd/>
                <a:tailEnd/>
              </a:ln>
            </xdr:spPr>
          </xdr:sp>
          <xdr:sp macro="" textlink="">
            <xdr:nvSpPr>
              <xdr:cNvPr id="54413" name="Line 35"/>
              <xdr:cNvSpPr>
                <a:spLocks noChangeShapeType="1"/>
              </xdr:cNvSpPr>
            </xdr:nvSpPr>
            <xdr:spPr bwMode="auto">
              <a:xfrm>
                <a:off x="1917" y="2904"/>
                <a:ext cx="0" cy="72"/>
              </a:xfrm>
              <a:prstGeom prst="line">
                <a:avLst/>
              </a:prstGeom>
              <a:noFill/>
              <a:ln w="38100">
                <a:solidFill>
                  <a:srgbClr val="000000"/>
                </a:solidFill>
                <a:round/>
                <a:headEnd/>
                <a:tailEnd/>
              </a:ln>
            </xdr:spPr>
          </xdr:sp>
          <xdr:sp macro="" textlink="">
            <xdr:nvSpPr>
              <xdr:cNvPr id="54414" name="Line 36"/>
              <xdr:cNvSpPr>
                <a:spLocks noChangeShapeType="1"/>
              </xdr:cNvSpPr>
            </xdr:nvSpPr>
            <xdr:spPr bwMode="auto">
              <a:xfrm>
                <a:off x="2069" y="2904"/>
                <a:ext cx="0" cy="72"/>
              </a:xfrm>
              <a:prstGeom prst="line">
                <a:avLst/>
              </a:prstGeom>
              <a:noFill/>
              <a:ln w="38100">
                <a:solidFill>
                  <a:srgbClr val="000000"/>
                </a:solidFill>
                <a:round/>
                <a:headEnd/>
                <a:tailEnd/>
              </a:ln>
            </xdr:spPr>
          </xdr:sp>
          <xdr:sp macro="" textlink="">
            <xdr:nvSpPr>
              <xdr:cNvPr id="54415" name="Line 37"/>
              <xdr:cNvSpPr>
                <a:spLocks noChangeShapeType="1"/>
              </xdr:cNvSpPr>
            </xdr:nvSpPr>
            <xdr:spPr bwMode="auto">
              <a:xfrm>
                <a:off x="2145" y="2904"/>
                <a:ext cx="0" cy="72"/>
              </a:xfrm>
              <a:prstGeom prst="line">
                <a:avLst/>
              </a:prstGeom>
              <a:noFill/>
              <a:ln w="38100">
                <a:solidFill>
                  <a:srgbClr val="000000"/>
                </a:solidFill>
                <a:round/>
                <a:headEnd/>
                <a:tailEnd/>
              </a:ln>
            </xdr:spPr>
          </xdr:sp>
          <xdr:sp macro="" textlink="">
            <xdr:nvSpPr>
              <xdr:cNvPr id="54416" name="Line 38"/>
              <xdr:cNvSpPr>
                <a:spLocks noChangeShapeType="1"/>
              </xdr:cNvSpPr>
            </xdr:nvSpPr>
            <xdr:spPr bwMode="auto">
              <a:xfrm>
                <a:off x="2298" y="2904"/>
                <a:ext cx="0" cy="72"/>
              </a:xfrm>
              <a:prstGeom prst="line">
                <a:avLst/>
              </a:prstGeom>
              <a:noFill/>
              <a:ln w="38100">
                <a:solidFill>
                  <a:srgbClr val="000000"/>
                </a:solidFill>
                <a:round/>
                <a:headEnd/>
                <a:tailEnd/>
              </a:ln>
            </xdr:spPr>
          </xdr:sp>
          <xdr:sp macro="" textlink="">
            <xdr:nvSpPr>
              <xdr:cNvPr id="54417" name="Line 39"/>
              <xdr:cNvSpPr>
                <a:spLocks noChangeShapeType="1"/>
              </xdr:cNvSpPr>
            </xdr:nvSpPr>
            <xdr:spPr bwMode="auto">
              <a:xfrm>
                <a:off x="2374" y="2904"/>
                <a:ext cx="0" cy="72"/>
              </a:xfrm>
              <a:prstGeom prst="line">
                <a:avLst/>
              </a:prstGeom>
              <a:noFill/>
              <a:ln w="38100">
                <a:solidFill>
                  <a:srgbClr val="000000"/>
                </a:solidFill>
                <a:round/>
                <a:headEnd/>
                <a:tailEnd/>
              </a:ln>
            </xdr:spPr>
          </xdr:sp>
          <xdr:sp macro="" textlink="">
            <xdr:nvSpPr>
              <xdr:cNvPr id="54418" name="Line 40"/>
              <xdr:cNvSpPr>
                <a:spLocks noChangeShapeType="1"/>
              </xdr:cNvSpPr>
            </xdr:nvSpPr>
            <xdr:spPr bwMode="auto">
              <a:xfrm>
                <a:off x="2603" y="2832"/>
                <a:ext cx="0" cy="144"/>
              </a:xfrm>
              <a:prstGeom prst="line">
                <a:avLst/>
              </a:prstGeom>
              <a:noFill/>
              <a:ln w="38100">
                <a:solidFill>
                  <a:srgbClr val="000000"/>
                </a:solidFill>
                <a:round/>
                <a:headEnd/>
                <a:tailEnd/>
              </a:ln>
            </xdr:spPr>
          </xdr:sp>
          <xdr:sp macro="" textlink="">
            <xdr:nvSpPr>
              <xdr:cNvPr id="54419" name="Line 41"/>
              <xdr:cNvSpPr>
                <a:spLocks noChangeShapeType="1"/>
              </xdr:cNvSpPr>
            </xdr:nvSpPr>
            <xdr:spPr bwMode="auto">
              <a:xfrm>
                <a:off x="2832" y="2832"/>
                <a:ext cx="0" cy="144"/>
              </a:xfrm>
              <a:prstGeom prst="line">
                <a:avLst/>
              </a:prstGeom>
              <a:noFill/>
              <a:ln w="38100">
                <a:solidFill>
                  <a:srgbClr val="000000"/>
                </a:solidFill>
                <a:round/>
                <a:headEnd/>
                <a:tailEnd/>
              </a:ln>
            </xdr:spPr>
          </xdr:sp>
          <xdr:sp macro="" textlink="">
            <xdr:nvSpPr>
              <xdr:cNvPr id="54420" name="Line 42"/>
              <xdr:cNvSpPr>
                <a:spLocks noChangeShapeType="1"/>
              </xdr:cNvSpPr>
            </xdr:nvSpPr>
            <xdr:spPr bwMode="auto">
              <a:xfrm>
                <a:off x="2679" y="2904"/>
                <a:ext cx="0" cy="72"/>
              </a:xfrm>
              <a:prstGeom prst="line">
                <a:avLst/>
              </a:prstGeom>
              <a:noFill/>
              <a:ln w="38100">
                <a:solidFill>
                  <a:srgbClr val="000000"/>
                </a:solidFill>
                <a:round/>
                <a:headEnd/>
                <a:tailEnd/>
              </a:ln>
            </xdr:spPr>
          </xdr:sp>
          <xdr:sp macro="" textlink="">
            <xdr:nvSpPr>
              <xdr:cNvPr id="54421" name="Line 43"/>
              <xdr:cNvSpPr>
                <a:spLocks noChangeShapeType="1"/>
              </xdr:cNvSpPr>
            </xdr:nvSpPr>
            <xdr:spPr bwMode="auto">
              <a:xfrm>
                <a:off x="2755" y="2904"/>
                <a:ext cx="0" cy="72"/>
              </a:xfrm>
              <a:prstGeom prst="line">
                <a:avLst/>
              </a:prstGeom>
              <a:noFill/>
              <a:ln w="38100">
                <a:solidFill>
                  <a:srgbClr val="000000"/>
                </a:solidFill>
                <a:round/>
                <a:headEnd/>
                <a:tailEnd/>
              </a:ln>
            </xdr:spPr>
          </xdr:sp>
        </xdr:grpSp>
        <xdr:grpSp>
          <xdr:nvGrpSpPr>
            <xdr:cNvPr id="54385" name="Group 44"/>
            <xdr:cNvGrpSpPr>
              <a:grpSpLocks/>
            </xdr:cNvGrpSpPr>
          </xdr:nvGrpSpPr>
          <xdr:grpSpPr bwMode="auto">
            <a:xfrm>
              <a:off x="1876" y="239"/>
              <a:ext cx="1296" cy="36"/>
              <a:chOff x="1536" y="2832"/>
              <a:chExt cx="1296" cy="144"/>
            </a:xfrm>
          </xdr:grpSpPr>
          <xdr:sp macro="" textlink="">
            <xdr:nvSpPr>
              <xdr:cNvPr id="54386" name="Line 45"/>
              <xdr:cNvSpPr>
                <a:spLocks noChangeShapeType="1"/>
              </xdr:cNvSpPr>
            </xdr:nvSpPr>
            <xdr:spPr bwMode="auto">
              <a:xfrm>
                <a:off x="1536" y="2832"/>
                <a:ext cx="0" cy="144"/>
              </a:xfrm>
              <a:prstGeom prst="line">
                <a:avLst/>
              </a:prstGeom>
              <a:noFill/>
              <a:ln w="38100">
                <a:solidFill>
                  <a:srgbClr val="000000"/>
                </a:solidFill>
                <a:round/>
                <a:headEnd/>
                <a:tailEnd/>
              </a:ln>
            </xdr:spPr>
          </xdr:sp>
          <xdr:sp macro="" textlink="">
            <xdr:nvSpPr>
              <xdr:cNvPr id="54387" name="Line 46"/>
              <xdr:cNvSpPr>
                <a:spLocks noChangeShapeType="1"/>
              </xdr:cNvSpPr>
            </xdr:nvSpPr>
            <xdr:spPr bwMode="auto">
              <a:xfrm>
                <a:off x="1612" y="2904"/>
                <a:ext cx="0" cy="72"/>
              </a:xfrm>
              <a:prstGeom prst="line">
                <a:avLst/>
              </a:prstGeom>
              <a:noFill/>
              <a:ln w="38100">
                <a:solidFill>
                  <a:srgbClr val="000000"/>
                </a:solidFill>
                <a:round/>
                <a:headEnd/>
                <a:tailEnd/>
              </a:ln>
            </xdr:spPr>
          </xdr:sp>
          <xdr:sp macro="" textlink="">
            <xdr:nvSpPr>
              <xdr:cNvPr id="54388" name="Line 47"/>
              <xdr:cNvSpPr>
                <a:spLocks noChangeShapeType="1"/>
              </xdr:cNvSpPr>
            </xdr:nvSpPr>
            <xdr:spPr bwMode="auto">
              <a:xfrm>
                <a:off x="1688" y="2904"/>
                <a:ext cx="0" cy="72"/>
              </a:xfrm>
              <a:prstGeom prst="line">
                <a:avLst/>
              </a:prstGeom>
              <a:noFill/>
              <a:ln w="38100">
                <a:solidFill>
                  <a:srgbClr val="000000"/>
                </a:solidFill>
                <a:round/>
                <a:headEnd/>
                <a:tailEnd/>
              </a:ln>
            </xdr:spPr>
          </xdr:sp>
          <xdr:sp macro="" textlink="">
            <xdr:nvSpPr>
              <xdr:cNvPr id="54389" name="Line 48"/>
              <xdr:cNvSpPr>
                <a:spLocks noChangeShapeType="1"/>
              </xdr:cNvSpPr>
            </xdr:nvSpPr>
            <xdr:spPr bwMode="auto">
              <a:xfrm>
                <a:off x="1764" y="2832"/>
                <a:ext cx="0" cy="144"/>
              </a:xfrm>
              <a:prstGeom prst="line">
                <a:avLst/>
              </a:prstGeom>
              <a:noFill/>
              <a:ln w="38100">
                <a:solidFill>
                  <a:srgbClr val="000000"/>
                </a:solidFill>
                <a:round/>
                <a:headEnd/>
                <a:tailEnd/>
              </a:ln>
            </xdr:spPr>
          </xdr:sp>
          <xdr:sp macro="" textlink="">
            <xdr:nvSpPr>
              <xdr:cNvPr id="54390" name="Line 49"/>
              <xdr:cNvSpPr>
                <a:spLocks noChangeShapeType="1"/>
              </xdr:cNvSpPr>
            </xdr:nvSpPr>
            <xdr:spPr bwMode="auto">
              <a:xfrm>
                <a:off x="1993" y="2832"/>
                <a:ext cx="0" cy="144"/>
              </a:xfrm>
              <a:prstGeom prst="line">
                <a:avLst/>
              </a:prstGeom>
              <a:noFill/>
              <a:ln w="38100">
                <a:solidFill>
                  <a:srgbClr val="000000"/>
                </a:solidFill>
                <a:round/>
                <a:headEnd/>
                <a:tailEnd/>
              </a:ln>
            </xdr:spPr>
          </xdr:sp>
          <xdr:sp macro="" textlink="">
            <xdr:nvSpPr>
              <xdr:cNvPr id="54391" name="Line 50"/>
              <xdr:cNvSpPr>
                <a:spLocks noChangeShapeType="1"/>
              </xdr:cNvSpPr>
            </xdr:nvSpPr>
            <xdr:spPr bwMode="auto">
              <a:xfrm>
                <a:off x="2222" y="2832"/>
                <a:ext cx="0" cy="144"/>
              </a:xfrm>
              <a:prstGeom prst="line">
                <a:avLst/>
              </a:prstGeom>
              <a:noFill/>
              <a:ln w="38100">
                <a:solidFill>
                  <a:srgbClr val="000000"/>
                </a:solidFill>
                <a:round/>
                <a:headEnd/>
                <a:tailEnd/>
              </a:ln>
            </xdr:spPr>
          </xdr:sp>
          <xdr:sp macro="" textlink="">
            <xdr:nvSpPr>
              <xdr:cNvPr id="54392" name="Line 51"/>
              <xdr:cNvSpPr>
                <a:spLocks noChangeShapeType="1"/>
              </xdr:cNvSpPr>
            </xdr:nvSpPr>
            <xdr:spPr bwMode="auto">
              <a:xfrm>
                <a:off x="2450" y="2832"/>
                <a:ext cx="0" cy="144"/>
              </a:xfrm>
              <a:prstGeom prst="line">
                <a:avLst/>
              </a:prstGeom>
              <a:noFill/>
              <a:ln w="38100">
                <a:solidFill>
                  <a:srgbClr val="000000"/>
                </a:solidFill>
                <a:round/>
                <a:headEnd/>
                <a:tailEnd/>
              </a:ln>
            </xdr:spPr>
          </xdr:sp>
          <xdr:sp macro="" textlink="">
            <xdr:nvSpPr>
              <xdr:cNvPr id="54393" name="Line 52"/>
              <xdr:cNvSpPr>
                <a:spLocks noChangeShapeType="1"/>
              </xdr:cNvSpPr>
            </xdr:nvSpPr>
            <xdr:spPr bwMode="auto">
              <a:xfrm>
                <a:off x="2527" y="2832"/>
                <a:ext cx="0" cy="144"/>
              </a:xfrm>
              <a:prstGeom prst="line">
                <a:avLst/>
              </a:prstGeom>
              <a:noFill/>
              <a:ln w="38100">
                <a:solidFill>
                  <a:srgbClr val="000000"/>
                </a:solidFill>
                <a:round/>
                <a:headEnd/>
                <a:tailEnd/>
              </a:ln>
            </xdr:spPr>
          </xdr:sp>
          <xdr:sp macro="" textlink="">
            <xdr:nvSpPr>
              <xdr:cNvPr id="54394" name="Line 53"/>
              <xdr:cNvSpPr>
                <a:spLocks noChangeShapeType="1"/>
              </xdr:cNvSpPr>
            </xdr:nvSpPr>
            <xdr:spPr bwMode="auto">
              <a:xfrm>
                <a:off x="1840" y="2904"/>
                <a:ext cx="0" cy="72"/>
              </a:xfrm>
              <a:prstGeom prst="line">
                <a:avLst/>
              </a:prstGeom>
              <a:noFill/>
              <a:ln w="38100">
                <a:solidFill>
                  <a:srgbClr val="000000"/>
                </a:solidFill>
                <a:round/>
                <a:headEnd/>
                <a:tailEnd/>
              </a:ln>
            </xdr:spPr>
          </xdr:sp>
          <xdr:sp macro="" textlink="">
            <xdr:nvSpPr>
              <xdr:cNvPr id="54395" name="Line 54"/>
              <xdr:cNvSpPr>
                <a:spLocks noChangeShapeType="1"/>
              </xdr:cNvSpPr>
            </xdr:nvSpPr>
            <xdr:spPr bwMode="auto">
              <a:xfrm>
                <a:off x="1917" y="2904"/>
                <a:ext cx="0" cy="72"/>
              </a:xfrm>
              <a:prstGeom prst="line">
                <a:avLst/>
              </a:prstGeom>
              <a:noFill/>
              <a:ln w="38100">
                <a:solidFill>
                  <a:srgbClr val="000000"/>
                </a:solidFill>
                <a:round/>
                <a:headEnd/>
                <a:tailEnd/>
              </a:ln>
            </xdr:spPr>
          </xdr:sp>
          <xdr:sp macro="" textlink="">
            <xdr:nvSpPr>
              <xdr:cNvPr id="54396" name="Line 55"/>
              <xdr:cNvSpPr>
                <a:spLocks noChangeShapeType="1"/>
              </xdr:cNvSpPr>
            </xdr:nvSpPr>
            <xdr:spPr bwMode="auto">
              <a:xfrm>
                <a:off x="2069" y="2904"/>
                <a:ext cx="0" cy="72"/>
              </a:xfrm>
              <a:prstGeom prst="line">
                <a:avLst/>
              </a:prstGeom>
              <a:noFill/>
              <a:ln w="38100">
                <a:solidFill>
                  <a:srgbClr val="000000"/>
                </a:solidFill>
                <a:round/>
                <a:headEnd/>
                <a:tailEnd/>
              </a:ln>
            </xdr:spPr>
          </xdr:sp>
          <xdr:sp macro="" textlink="">
            <xdr:nvSpPr>
              <xdr:cNvPr id="54397" name="Line 56"/>
              <xdr:cNvSpPr>
                <a:spLocks noChangeShapeType="1"/>
              </xdr:cNvSpPr>
            </xdr:nvSpPr>
            <xdr:spPr bwMode="auto">
              <a:xfrm>
                <a:off x="2145" y="2904"/>
                <a:ext cx="0" cy="72"/>
              </a:xfrm>
              <a:prstGeom prst="line">
                <a:avLst/>
              </a:prstGeom>
              <a:noFill/>
              <a:ln w="38100">
                <a:solidFill>
                  <a:srgbClr val="000000"/>
                </a:solidFill>
                <a:round/>
                <a:headEnd/>
                <a:tailEnd/>
              </a:ln>
            </xdr:spPr>
          </xdr:sp>
          <xdr:sp macro="" textlink="">
            <xdr:nvSpPr>
              <xdr:cNvPr id="54398" name="Line 57"/>
              <xdr:cNvSpPr>
                <a:spLocks noChangeShapeType="1"/>
              </xdr:cNvSpPr>
            </xdr:nvSpPr>
            <xdr:spPr bwMode="auto">
              <a:xfrm>
                <a:off x="2298" y="2904"/>
                <a:ext cx="0" cy="72"/>
              </a:xfrm>
              <a:prstGeom prst="line">
                <a:avLst/>
              </a:prstGeom>
              <a:noFill/>
              <a:ln w="38100">
                <a:solidFill>
                  <a:srgbClr val="000000"/>
                </a:solidFill>
                <a:round/>
                <a:headEnd/>
                <a:tailEnd/>
              </a:ln>
            </xdr:spPr>
          </xdr:sp>
          <xdr:sp macro="" textlink="">
            <xdr:nvSpPr>
              <xdr:cNvPr id="54399" name="Line 58"/>
              <xdr:cNvSpPr>
                <a:spLocks noChangeShapeType="1"/>
              </xdr:cNvSpPr>
            </xdr:nvSpPr>
            <xdr:spPr bwMode="auto">
              <a:xfrm>
                <a:off x="2374" y="2904"/>
                <a:ext cx="0" cy="72"/>
              </a:xfrm>
              <a:prstGeom prst="line">
                <a:avLst/>
              </a:prstGeom>
              <a:noFill/>
              <a:ln w="38100">
                <a:solidFill>
                  <a:srgbClr val="000000"/>
                </a:solidFill>
                <a:round/>
                <a:headEnd/>
                <a:tailEnd/>
              </a:ln>
            </xdr:spPr>
          </xdr:sp>
          <xdr:sp macro="" textlink="">
            <xdr:nvSpPr>
              <xdr:cNvPr id="54400" name="Line 59"/>
              <xdr:cNvSpPr>
                <a:spLocks noChangeShapeType="1"/>
              </xdr:cNvSpPr>
            </xdr:nvSpPr>
            <xdr:spPr bwMode="auto">
              <a:xfrm>
                <a:off x="2603" y="2832"/>
                <a:ext cx="0" cy="144"/>
              </a:xfrm>
              <a:prstGeom prst="line">
                <a:avLst/>
              </a:prstGeom>
              <a:noFill/>
              <a:ln w="38100">
                <a:solidFill>
                  <a:srgbClr val="000000"/>
                </a:solidFill>
                <a:round/>
                <a:headEnd/>
                <a:tailEnd/>
              </a:ln>
            </xdr:spPr>
          </xdr:sp>
          <xdr:sp macro="" textlink="">
            <xdr:nvSpPr>
              <xdr:cNvPr id="54401" name="Line 60"/>
              <xdr:cNvSpPr>
                <a:spLocks noChangeShapeType="1"/>
              </xdr:cNvSpPr>
            </xdr:nvSpPr>
            <xdr:spPr bwMode="auto">
              <a:xfrm>
                <a:off x="2832" y="2832"/>
                <a:ext cx="0" cy="144"/>
              </a:xfrm>
              <a:prstGeom prst="line">
                <a:avLst/>
              </a:prstGeom>
              <a:noFill/>
              <a:ln w="38100">
                <a:solidFill>
                  <a:srgbClr val="000000"/>
                </a:solidFill>
                <a:round/>
                <a:headEnd/>
                <a:tailEnd/>
              </a:ln>
            </xdr:spPr>
          </xdr:sp>
          <xdr:sp macro="" textlink="">
            <xdr:nvSpPr>
              <xdr:cNvPr id="54402" name="Line 61"/>
              <xdr:cNvSpPr>
                <a:spLocks noChangeShapeType="1"/>
              </xdr:cNvSpPr>
            </xdr:nvSpPr>
            <xdr:spPr bwMode="auto">
              <a:xfrm>
                <a:off x="2679" y="2904"/>
                <a:ext cx="0" cy="72"/>
              </a:xfrm>
              <a:prstGeom prst="line">
                <a:avLst/>
              </a:prstGeom>
              <a:noFill/>
              <a:ln w="38100">
                <a:solidFill>
                  <a:srgbClr val="000000"/>
                </a:solidFill>
                <a:round/>
                <a:headEnd/>
                <a:tailEnd/>
              </a:ln>
            </xdr:spPr>
          </xdr:sp>
          <xdr:sp macro="" textlink="">
            <xdr:nvSpPr>
              <xdr:cNvPr id="54403" name="Line 62"/>
              <xdr:cNvSpPr>
                <a:spLocks noChangeShapeType="1"/>
              </xdr:cNvSpPr>
            </xdr:nvSpPr>
            <xdr:spPr bwMode="auto">
              <a:xfrm>
                <a:off x="2755" y="2904"/>
                <a:ext cx="0" cy="72"/>
              </a:xfrm>
              <a:prstGeom prst="line">
                <a:avLst/>
              </a:prstGeom>
              <a:noFill/>
              <a:ln w="38100">
                <a:solidFill>
                  <a:srgbClr val="000000"/>
                </a:solidFill>
                <a:round/>
                <a:headEnd/>
                <a:tailEnd/>
              </a:ln>
            </xdr:spPr>
          </xdr:sp>
        </xdr:grpSp>
      </xdr:grpSp>
      <xdr:grpSp>
        <xdr:nvGrpSpPr>
          <xdr:cNvPr id="54365" name="Group 63"/>
          <xdr:cNvGrpSpPr>
            <a:grpSpLocks/>
          </xdr:cNvGrpSpPr>
        </xdr:nvGrpSpPr>
        <xdr:grpSpPr bwMode="auto">
          <a:xfrm>
            <a:off x="2018" y="239"/>
            <a:ext cx="1296" cy="36"/>
            <a:chOff x="1536" y="2832"/>
            <a:chExt cx="1296" cy="144"/>
          </a:xfrm>
        </xdr:grpSpPr>
        <xdr:sp macro="" textlink="">
          <xdr:nvSpPr>
            <xdr:cNvPr id="54366" name="Line 64"/>
            <xdr:cNvSpPr>
              <a:spLocks noChangeShapeType="1"/>
            </xdr:cNvSpPr>
          </xdr:nvSpPr>
          <xdr:spPr bwMode="auto">
            <a:xfrm>
              <a:off x="1536" y="2832"/>
              <a:ext cx="0" cy="144"/>
            </a:xfrm>
            <a:prstGeom prst="line">
              <a:avLst/>
            </a:prstGeom>
            <a:noFill/>
            <a:ln w="38100">
              <a:solidFill>
                <a:srgbClr val="000000"/>
              </a:solidFill>
              <a:round/>
              <a:headEnd/>
              <a:tailEnd/>
            </a:ln>
          </xdr:spPr>
        </xdr:sp>
        <xdr:sp macro="" textlink="">
          <xdr:nvSpPr>
            <xdr:cNvPr id="54367" name="Line 65"/>
            <xdr:cNvSpPr>
              <a:spLocks noChangeShapeType="1"/>
            </xdr:cNvSpPr>
          </xdr:nvSpPr>
          <xdr:spPr bwMode="auto">
            <a:xfrm>
              <a:off x="1612" y="2904"/>
              <a:ext cx="0" cy="72"/>
            </a:xfrm>
            <a:prstGeom prst="line">
              <a:avLst/>
            </a:prstGeom>
            <a:noFill/>
            <a:ln w="38100">
              <a:solidFill>
                <a:srgbClr val="000000"/>
              </a:solidFill>
              <a:round/>
              <a:headEnd/>
              <a:tailEnd/>
            </a:ln>
          </xdr:spPr>
        </xdr:sp>
        <xdr:sp macro="" textlink="">
          <xdr:nvSpPr>
            <xdr:cNvPr id="54368" name="Line 66"/>
            <xdr:cNvSpPr>
              <a:spLocks noChangeShapeType="1"/>
            </xdr:cNvSpPr>
          </xdr:nvSpPr>
          <xdr:spPr bwMode="auto">
            <a:xfrm>
              <a:off x="1688" y="2904"/>
              <a:ext cx="0" cy="72"/>
            </a:xfrm>
            <a:prstGeom prst="line">
              <a:avLst/>
            </a:prstGeom>
            <a:noFill/>
            <a:ln w="38100">
              <a:solidFill>
                <a:srgbClr val="000000"/>
              </a:solidFill>
              <a:round/>
              <a:headEnd/>
              <a:tailEnd/>
            </a:ln>
          </xdr:spPr>
        </xdr:sp>
        <xdr:sp macro="" textlink="">
          <xdr:nvSpPr>
            <xdr:cNvPr id="54369" name="Line 67"/>
            <xdr:cNvSpPr>
              <a:spLocks noChangeShapeType="1"/>
            </xdr:cNvSpPr>
          </xdr:nvSpPr>
          <xdr:spPr bwMode="auto">
            <a:xfrm>
              <a:off x="1764" y="2832"/>
              <a:ext cx="0" cy="144"/>
            </a:xfrm>
            <a:prstGeom prst="line">
              <a:avLst/>
            </a:prstGeom>
            <a:noFill/>
            <a:ln w="38100">
              <a:solidFill>
                <a:srgbClr val="000000"/>
              </a:solidFill>
              <a:round/>
              <a:headEnd/>
              <a:tailEnd/>
            </a:ln>
          </xdr:spPr>
        </xdr:sp>
        <xdr:sp macro="" textlink="">
          <xdr:nvSpPr>
            <xdr:cNvPr id="54370" name="Line 68"/>
            <xdr:cNvSpPr>
              <a:spLocks noChangeShapeType="1"/>
            </xdr:cNvSpPr>
          </xdr:nvSpPr>
          <xdr:spPr bwMode="auto">
            <a:xfrm>
              <a:off x="1993" y="2832"/>
              <a:ext cx="0" cy="144"/>
            </a:xfrm>
            <a:prstGeom prst="line">
              <a:avLst/>
            </a:prstGeom>
            <a:noFill/>
            <a:ln w="38100">
              <a:solidFill>
                <a:srgbClr val="000000"/>
              </a:solidFill>
              <a:round/>
              <a:headEnd/>
              <a:tailEnd/>
            </a:ln>
          </xdr:spPr>
        </xdr:sp>
        <xdr:sp macro="" textlink="">
          <xdr:nvSpPr>
            <xdr:cNvPr id="54371" name="Line 69"/>
            <xdr:cNvSpPr>
              <a:spLocks noChangeShapeType="1"/>
            </xdr:cNvSpPr>
          </xdr:nvSpPr>
          <xdr:spPr bwMode="auto">
            <a:xfrm>
              <a:off x="2222" y="2832"/>
              <a:ext cx="0" cy="144"/>
            </a:xfrm>
            <a:prstGeom prst="line">
              <a:avLst/>
            </a:prstGeom>
            <a:noFill/>
            <a:ln w="38100">
              <a:solidFill>
                <a:srgbClr val="000000"/>
              </a:solidFill>
              <a:round/>
              <a:headEnd/>
              <a:tailEnd/>
            </a:ln>
          </xdr:spPr>
        </xdr:sp>
        <xdr:sp macro="" textlink="">
          <xdr:nvSpPr>
            <xdr:cNvPr id="54372" name="Line 70"/>
            <xdr:cNvSpPr>
              <a:spLocks noChangeShapeType="1"/>
            </xdr:cNvSpPr>
          </xdr:nvSpPr>
          <xdr:spPr bwMode="auto">
            <a:xfrm>
              <a:off x="2450" y="2832"/>
              <a:ext cx="0" cy="144"/>
            </a:xfrm>
            <a:prstGeom prst="line">
              <a:avLst/>
            </a:prstGeom>
            <a:noFill/>
            <a:ln w="38100">
              <a:solidFill>
                <a:srgbClr val="000000"/>
              </a:solidFill>
              <a:round/>
              <a:headEnd/>
              <a:tailEnd/>
            </a:ln>
          </xdr:spPr>
        </xdr:sp>
        <xdr:sp macro="" textlink="">
          <xdr:nvSpPr>
            <xdr:cNvPr id="54373" name="Line 71"/>
            <xdr:cNvSpPr>
              <a:spLocks noChangeShapeType="1"/>
            </xdr:cNvSpPr>
          </xdr:nvSpPr>
          <xdr:spPr bwMode="auto">
            <a:xfrm>
              <a:off x="2527" y="2832"/>
              <a:ext cx="0" cy="144"/>
            </a:xfrm>
            <a:prstGeom prst="line">
              <a:avLst/>
            </a:prstGeom>
            <a:noFill/>
            <a:ln w="38100">
              <a:solidFill>
                <a:srgbClr val="000000"/>
              </a:solidFill>
              <a:round/>
              <a:headEnd/>
              <a:tailEnd/>
            </a:ln>
          </xdr:spPr>
        </xdr:sp>
        <xdr:sp macro="" textlink="">
          <xdr:nvSpPr>
            <xdr:cNvPr id="54374" name="Line 72"/>
            <xdr:cNvSpPr>
              <a:spLocks noChangeShapeType="1"/>
            </xdr:cNvSpPr>
          </xdr:nvSpPr>
          <xdr:spPr bwMode="auto">
            <a:xfrm>
              <a:off x="1840" y="2904"/>
              <a:ext cx="0" cy="72"/>
            </a:xfrm>
            <a:prstGeom prst="line">
              <a:avLst/>
            </a:prstGeom>
            <a:noFill/>
            <a:ln w="38100">
              <a:solidFill>
                <a:srgbClr val="000000"/>
              </a:solidFill>
              <a:round/>
              <a:headEnd/>
              <a:tailEnd/>
            </a:ln>
          </xdr:spPr>
        </xdr:sp>
        <xdr:sp macro="" textlink="">
          <xdr:nvSpPr>
            <xdr:cNvPr id="54375" name="Line 73"/>
            <xdr:cNvSpPr>
              <a:spLocks noChangeShapeType="1"/>
            </xdr:cNvSpPr>
          </xdr:nvSpPr>
          <xdr:spPr bwMode="auto">
            <a:xfrm>
              <a:off x="1917" y="2904"/>
              <a:ext cx="0" cy="72"/>
            </a:xfrm>
            <a:prstGeom prst="line">
              <a:avLst/>
            </a:prstGeom>
            <a:noFill/>
            <a:ln w="38100">
              <a:solidFill>
                <a:srgbClr val="000000"/>
              </a:solidFill>
              <a:round/>
              <a:headEnd/>
              <a:tailEnd/>
            </a:ln>
          </xdr:spPr>
        </xdr:sp>
        <xdr:sp macro="" textlink="">
          <xdr:nvSpPr>
            <xdr:cNvPr id="54376" name="Line 74"/>
            <xdr:cNvSpPr>
              <a:spLocks noChangeShapeType="1"/>
            </xdr:cNvSpPr>
          </xdr:nvSpPr>
          <xdr:spPr bwMode="auto">
            <a:xfrm>
              <a:off x="2069" y="2904"/>
              <a:ext cx="0" cy="72"/>
            </a:xfrm>
            <a:prstGeom prst="line">
              <a:avLst/>
            </a:prstGeom>
            <a:noFill/>
            <a:ln w="38100">
              <a:solidFill>
                <a:srgbClr val="000000"/>
              </a:solidFill>
              <a:round/>
              <a:headEnd/>
              <a:tailEnd/>
            </a:ln>
          </xdr:spPr>
        </xdr:sp>
        <xdr:sp macro="" textlink="">
          <xdr:nvSpPr>
            <xdr:cNvPr id="54377" name="Line 75"/>
            <xdr:cNvSpPr>
              <a:spLocks noChangeShapeType="1"/>
            </xdr:cNvSpPr>
          </xdr:nvSpPr>
          <xdr:spPr bwMode="auto">
            <a:xfrm>
              <a:off x="2145" y="2904"/>
              <a:ext cx="0" cy="72"/>
            </a:xfrm>
            <a:prstGeom prst="line">
              <a:avLst/>
            </a:prstGeom>
            <a:noFill/>
            <a:ln w="38100">
              <a:solidFill>
                <a:srgbClr val="000000"/>
              </a:solidFill>
              <a:round/>
              <a:headEnd/>
              <a:tailEnd/>
            </a:ln>
          </xdr:spPr>
        </xdr:sp>
        <xdr:sp macro="" textlink="">
          <xdr:nvSpPr>
            <xdr:cNvPr id="54378" name="Line 76"/>
            <xdr:cNvSpPr>
              <a:spLocks noChangeShapeType="1"/>
            </xdr:cNvSpPr>
          </xdr:nvSpPr>
          <xdr:spPr bwMode="auto">
            <a:xfrm>
              <a:off x="2298" y="2904"/>
              <a:ext cx="0" cy="72"/>
            </a:xfrm>
            <a:prstGeom prst="line">
              <a:avLst/>
            </a:prstGeom>
            <a:noFill/>
            <a:ln w="38100">
              <a:solidFill>
                <a:srgbClr val="000000"/>
              </a:solidFill>
              <a:round/>
              <a:headEnd/>
              <a:tailEnd/>
            </a:ln>
          </xdr:spPr>
        </xdr:sp>
        <xdr:sp macro="" textlink="">
          <xdr:nvSpPr>
            <xdr:cNvPr id="54379" name="Line 77"/>
            <xdr:cNvSpPr>
              <a:spLocks noChangeShapeType="1"/>
            </xdr:cNvSpPr>
          </xdr:nvSpPr>
          <xdr:spPr bwMode="auto">
            <a:xfrm>
              <a:off x="2374" y="2904"/>
              <a:ext cx="0" cy="72"/>
            </a:xfrm>
            <a:prstGeom prst="line">
              <a:avLst/>
            </a:prstGeom>
            <a:noFill/>
            <a:ln w="38100">
              <a:solidFill>
                <a:srgbClr val="000000"/>
              </a:solidFill>
              <a:round/>
              <a:headEnd/>
              <a:tailEnd/>
            </a:ln>
          </xdr:spPr>
        </xdr:sp>
        <xdr:sp macro="" textlink="">
          <xdr:nvSpPr>
            <xdr:cNvPr id="54380" name="Line 78"/>
            <xdr:cNvSpPr>
              <a:spLocks noChangeShapeType="1"/>
            </xdr:cNvSpPr>
          </xdr:nvSpPr>
          <xdr:spPr bwMode="auto">
            <a:xfrm>
              <a:off x="2603" y="2832"/>
              <a:ext cx="0" cy="144"/>
            </a:xfrm>
            <a:prstGeom prst="line">
              <a:avLst/>
            </a:prstGeom>
            <a:noFill/>
            <a:ln w="38100">
              <a:solidFill>
                <a:srgbClr val="000000"/>
              </a:solidFill>
              <a:round/>
              <a:headEnd/>
              <a:tailEnd/>
            </a:ln>
          </xdr:spPr>
        </xdr:sp>
        <xdr:sp macro="" textlink="">
          <xdr:nvSpPr>
            <xdr:cNvPr id="54381" name="Line 79"/>
            <xdr:cNvSpPr>
              <a:spLocks noChangeShapeType="1"/>
            </xdr:cNvSpPr>
          </xdr:nvSpPr>
          <xdr:spPr bwMode="auto">
            <a:xfrm>
              <a:off x="2832" y="2832"/>
              <a:ext cx="0" cy="144"/>
            </a:xfrm>
            <a:prstGeom prst="line">
              <a:avLst/>
            </a:prstGeom>
            <a:noFill/>
            <a:ln w="38100">
              <a:solidFill>
                <a:srgbClr val="000000"/>
              </a:solidFill>
              <a:round/>
              <a:headEnd/>
              <a:tailEnd/>
            </a:ln>
          </xdr:spPr>
        </xdr:sp>
        <xdr:sp macro="" textlink="">
          <xdr:nvSpPr>
            <xdr:cNvPr id="54382" name="Line 80"/>
            <xdr:cNvSpPr>
              <a:spLocks noChangeShapeType="1"/>
            </xdr:cNvSpPr>
          </xdr:nvSpPr>
          <xdr:spPr bwMode="auto">
            <a:xfrm>
              <a:off x="2679" y="2904"/>
              <a:ext cx="0" cy="72"/>
            </a:xfrm>
            <a:prstGeom prst="line">
              <a:avLst/>
            </a:prstGeom>
            <a:noFill/>
            <a:ln w="38100">
              <a:solidFill>
                <a:srgbClr val="000000"/>
              </a:solidFill>
              <a:round/>
              <a:headEnd/>
              <a:tailEnd/>
            </a:ln>
          </xdr:spPr>
        </xdr:sp>
        <xdr:sp macro="" textlink="">
          <xdr:nvSpPr>
            <xdr:cNvPr id="54383" name="Line 81"/>
            <xdr:cNvSpPr>
              <a:spLocks noChangeShapeType="1"/>
            </xdr:cNvSpPr>
          </xdr:nvSpPr>
          <xdr:spPr bwMode="auto">
            <a:xfrm>
              <a:off x="2755" y="2904"/>
              <a:ext cx="0" cy="72"/>
            </a:xfrm>
            <a:prstGeom prst="line">
              <a:avLst/>
            </a:prstGeom>
            <a:noFill/>
            <a:ln w="38100">
              <a:solidFill>
                <a:srgbClr val="000000"/>
              </a:solidFill>
              <a:round/>
              <a:headEnd/>
              <a:tailEnd/>
            </a:ln>
          </xdr:spPr>
        </xdr:sp>
      </xdr:grpSp>
    </xdr:grpSp>
    <xdr:clientData/>
  </xdr:twoCellAnchor>
  <xdr:twoCellAnchor editAs="oneCell">
    <xdr:from>
      <xdr:col>3</xdr:col>
      <xdr:colOff>409575</xdr:colOff>
      <xdr:row>10</xdr:row>
      <xdr:rowOff>19050</xdr:rowOff>
    </xdr:from>
    <xdr:to>
      <xdr:col>8</xdr:col>
      <xdr:colOff>390525</xdr:colOff>
      <xdr:row>12</xdr:row>
      <xdr:rowOff>123825</xdr:rowOff>
    </xdr:to>
    <xdr:pic>
      <xdr:nvPicPr>
        <xdr:cNvPr id="54351" name="Picture 135"/>
        <xdr:cNvPicPr>
          <a:picLocks noChangeAspect="1" noChangeArrowheads="1"/>
        </xdr:cNvPicPr>
      </xdr:nvPicPr>
      <xdr:blipFill>
        <a:blip xmlns:r="http://schemas.openxmlformats.org/officeDocument/2006/relationships" r:embed="rId2" cstate="print"/>
        <a:srcRect/>
        <a:stretch>
          <a:fillRect/>
        </a:stretch>
      </xdr:blipFill>
      <xdr:spPr bwMode="auto">
        <a:xfrm>
          <a:off x="1352550" y="1743075"/>
          <a:ext cx="3048000" cy="428625"/>
        </a:xfrm>
        <a:prstGeom prst="rect">
          <a:avLst/>
        </a:prstGeom>
        <a:noFill/>
        <a:ln w="9525">
          <a:noFill/>
          <a:miter lim="800000"/>
          <a:headEnd/>
          <a:tailEnd/>
        </a:ln>
      </xdr:spPr>
    </xdr:pic>
    <xdr:clientData/>
  </xdr:twoCellAnchor>
  <xdr:twoCellAnchor editAs="oneCell">
    <xdr:from>
      <xdr:col>3</xdr:col>
      <xdr:colOff>133350</xdr:colOff>
      <xdr:row>18</xdr:row>
      <xdr:rowOff>19050</xdr:rowOff>
    </xdr:from>
    <xdr:to>
      <xdr:col>8</xdr:col>
      <xdr:colOff>104775</xdr:colOff>
      <xdr:row>21</xdr:row>
      <xdr:rowOff>47625</xdr:rowOff>
    </xdr:to>
    <xdr:pic>
      <xdr:nvPicPr>
        <xdr:cNvPr id="54352" name="Picture 136"/>
        <xdr:cNvPicPr>
          <a:picLocks noChangeAspect="1" noChangeArrowheads="1"/>
        </xdr:cNvPicPr>
      </xdr:nvPicPr>
      <xdr:blipFill>
        <a:blip xmlns:r="http://schemas.openxmlformats.org/officeDocument/2006/relationships" r:embed="rId3" cstate="print"/>
        <a:srcRect/>
        <a:stretch>
          <a:fillRect/>
        </a:stretch>
      </xdr:blipFill>
      <xdr:spPr bwMode="auto">
        <a:xfrm>
          <a:off x="1076325" y="3124200"/>
          <a:ext cx="3038475" cy="542925"/>
        </a:xfrm>
        <a:prstGeom prst="rect">
          <a:avLst/>
        </a:prstGeom>
        <a:noFill/>
        <a:ln w="9525">
          <a:noFill/>
          <a:miter lim="800000"/>
          <a:headEnd/>
          <a:tailEnd/>
        </a:ln>
      </xdr:spPr>
    </xdr:pic>
    <xdr:clientData/>
  </xdr:twoCellAnchor>
  <xdr:twoCellAnchor editAs="oneCell">
    <xdr:from>
      <xdr:col>2</xdr:col>
      <xdr:colOff>238125</xdr:colOff>
      <xdr:row>5</xdr:row>
      <xdr:rowOff>161925</xdr:rowOff>
    </xdr:from>
    <xdr:to>
      <xdr:col>3</xdr:col>
      <xdr:colOff>314325</xdr:colOff>
      <xdr:row>18</xdr:row>
      <xdr:rowOff>66675</xdr:rowOff>
    </xdr:to>
    <xdr:pic>
      <xdr:nvPicPr>
        <xdr:cNvPr id="54353" name="Picture 137"/>
        <xdr:cNvPicPr>
          <a:picLocks noChangeAspect="1" noChangeArrowheads="1"/>
        </xdr:cNvPicPr>
      </xdr:nvPicPr>
      <xdr:blipFill>
        <a:blip xmlns:r="http://schemas.openxmlformats.org/officeDocument/2006/relationships" r:embed="rId4" cstate="print"/>
        <a:srcRect/>
        <a:stretch>
          <a:fillRect/>
        </a:stretch>
      </xdr:blipFill>
      <xdr:spPr bwMode="auto">
        <a:xfrm>
          <a:off x="571500" y="1104900"/>
          <a:ext cx="685800" cy="2066925"/>
        </a:xfrm>
        <a:prstGeom prst="rect">
          <a:avLst/>
        </a:prstGeom>
        <a:noFill/>
        <a:ln w="9525">
          <a:noFill/>
          <a:miter lim="800000"/>
          <a:headEnd/>
          <a:tailEnd/>
        </a:ln>
      </xdr:spPr>
    </xdr:pic>
    <xdr:clientData/>
  </xdr:twoCellAnchor>
  <xdr:twoCellAnchor>
    <xdr:from>
      <xdr:col>0</xdr:col>
      <xdr:colOff>152400</xdr:colOff>
      <xdr:row>74</xdr:row>
      <xdr:rowOff>66686</xdr:rowOff>
    </xdr:from>
    <xdr:to>
      <xdr:col>21</xdr:col>
      <xdr:colOff>9525</xdr:colOff>
      <xdr:row>74</xdr:row>
      <xdr:rowOff>66686</xdr:rowOff>
    </xdr:to>
    <xdr:sp macro="" textlink="">
      <xdr:nvSpPr>
        <xdr:cNvPr id="54354" name="Line 3"/>
        <xdr:cNvSpPr>
          <a:spLocks noChangeShapeType="1"/>
        </xdr:cNvSpPr>
      </xdr:nvSpPr>
      <xdr:spPr bwMode="auto">
        <a:xfrm>
          <a:off x="152400" y="13068311"/>
          <a:ext cx="10977563" cy="0"/>
        </a:xfrm>
        <a:prstGeom prst="line">
          <a:avLst/>
        </a:prstGeom>
        <a:noFill/>
        <a:ln w="9525">
          <a:solidFill>
            <a:srgbClr val="000000"/>
          </a:solidFill>
          <a:prstDash val="dash"/>
          <a:round/>
          <a:headEnd/>
          <a:tailEnd/>
        </a:ln>
      </xdr:spPr>
    </xdr:sp>
    <xdr:clientData/>
  </xdr:twoCellAnchor>
  <xdr:twoCellAnchor editAs="oneCell">
    <xdr:from>
      <xdr:col>1</xdr:col>
      <xdr:colOff>19050</xdr:colOff>
      <xdr:row>86</xdr:row>
      <xdr:rowOff>114300</xdr:rowOff>
    </xdr:from>
    <xdr:to>
      <xdr:col>11</xdr:col>
      <xdr:colOff>390525</xdr:colOff>
      <xdr:row>90</xdr:row>
      <xdr:rowOff>88107</xdr:rowOff>
    </xdr:to>
    <xdr:pic>
      <xdr:nvPicPr>
        <xdr:cNvPr id="54355"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266700" y="14687550"/>
          <a:ext cx="5772150" cy="695325"/>
        </a:xfrm>
        <a:prstGeom prst="rect">
          <a:avLst/>
        </a:prstGeom>
        <a:noFill/>
        <a:ln w="9525">
          <a:noFill/>
          <a:miter lim="800000"/>
          <a:headEnd/>
          <a:tailEnd/>
        </a:ln>
      </xdr:spPr>
    </xdr:pic>
    <xdr:clientData/>
  </xdr:twoCellAnchor>
  <xdr:twoCellAnchor editAs="oneCell">
    <xdr:from>
      <xdr:col>0</xdr:col>
      <xdr:colOff>104775</xdr:colOff>
      <xdr:row>1</xdr:row>
      <xdr:rowOff>76200</xdr:rowOff>
    </xdr:from>
    <xdr:to>
      <xdr:col>3</xdr:col>
      <xdr:colOff>247650</xdr:colOff>
      <xdr:row>7</xdr:row>
      <xdr:rowOff>19050</xdr:rowOff>
    </xdr:to>
    <xdr:pic>
      <xdr:nvPicPr>
        <xdr:cNvPr id="54356" name="Imagem 73" descr="images.jpg"/>
        <xdr:cNvPicPr>
          <a:picLocks noChangeAspect="1"/>
        </xdr:cNvPicPr>
      </xdr:nvPicPr>
      <xdr:blipFill>
        <a:blip xmlns:r="http://schemas.openxmlformats.org/officeDocument/2006/relationships" r:embed="rId6" cstate="print"/>
        <a:srcRect/>
        <a:stretch>
          <a:fillRect/>
        </a:stretch>
      </xdr:blipFill>
      <xdr:spPr bwMode="auto">
        <a:xfrm>
          <a:off x="104775" y="238125"/>
          <a:ext cx="1085850" cy="1085850"/>
        </a:xfrm>
        <a:prstGeom prst="rect">
          <a:avLst/>
        </a:prstGeom>
        <a:noFill/>
        <a:ln w="9525">
          <a:noFill/>
          <a:miter lim="800000"/>
          <a:headEnd/>
          <a:tailEnd/>
        </a:ln>
      </xdr:spPr>
    </xdr:pic>
    <xdr:clientData/>
  </xdr:twoCellAnchor>
  <xdr:twoCellAnchor>
    <xdr:from>
      <xdr:col>0</xdr:col>
      <xdr:colOff>238130</xdr:colOff>
      <xdr:row>59</xdr:row>
      <xdr:rowOff>95244</xdr:rowOff>
    </xdr:from>
    <xdr:to>
      <xdr:col>21</xdr:col>
      <xdr:colOff>95254</xdr:colOff>
      <xdr:row>73</xdr:row>
      <xdr:rowOff>119052</xdr:rowOff>
    </xdr:to>
    <xdr:sp macro="" textlink="">
      <xdr:nvSpPr>
        <xdr:cNvPr id="2" name="CaixaDeTexto 1"/>
        <xdr:cNvSpPr txBox="1"/>
      </xdr:nvSpPr>
      <xdr:spPr>
        <a:xfrm>
          <a:off x="238130" y="10584650"/>
          <a:ext cx="10977562" cy="2369340"/>
        </a:xfrm>
        <a:prstGeom prst="rect">
          <a:avLst/>
        </a:prstGeom>
        <a:solidFill>
          <a:schemeClr val="lt1"/>
        </a:solidFill>
        <a:ln w="19050" cmpd="sng">
          <a:solidFill>
            <a:sysClr val="windowText" lastClr="000000"/>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chemeClr val="dk1"/>
              </a:solidFill>
              <a:effectLst/>
              <a:latin typeface="+mn-lt"/>
              <a:ea typeface="+mn-ea"/>
              <a:cs typeface="+mn-cs"/>
            </a:rPr>
            <a:t>Pagamento recebido. Obrigado</a:t>
          </a:r>
          <a:endParaRPr lang="pt-BR">
            <a:effectLst/>
          </a:endParaRPr>
        </a:p>
        <a:p>
          <a:r>
            <a:rPr lang="pt-BR" sz="1100">
              <a:solidFill>
                <a:schemeClr val="dk1"/>
              </a:solidFill>
              <a:effectLst/>
              <a:latin typeface="+mn-lt"/>
              <a:ea typeface="+mn-ea"/>
              <a:cs typeface="+mn-cs"/>
            </a:rPr>
            <a:t>Cadastre o débito automático. Verifique no verso do seu boleto as instruções de como fazer. Se você já é cadastrado, confira na conta se já está disponível.</a:t>
          </a:r>
          <a:endParaRPr lang="pt-BR">
            <a:effectLst/>
          </a:endParaRPr>
        </a:p>
        <a:p>
          <a:r>
            <a:rPr lang="pt-BR" sz="1100" u="sng">
              <a:solidFill>
                <a:sysClr val="windowText" lastClr="000000"/>
              </a:solidFill>
              <a:effectLst/>
              <a:latin typeface="+mn-lt"/>
              <a:ea typeface="+mn-ea"/>
              <a:cs typeface="+mn-cs"/>
            </a:rPr>
            <a:t>Termo de Quitação (fatura de maio)</a:t>
          </a:r>
          <a:r>
            <a:rPr lang="pt-BR" sz="1100">
              <a:solidFill>
                <a:sysClr val="windowText" lastClr="000000"/>
              </a:solidFill>
              <a:effectLst/>
              <a:latin typeface="+mn-lt"/>
              <a:ea typeface="+mn-ea"/>
              <a:cs typeface="+mn-cs"/>
            </a:rPr>
            <a:t> Esta declaração substitui a quitação mensal da sua fatura Oi de jan a dez 2012 e anos anteriores exceto serviços prestados por outras empresas</a:t>
          </a:r>
          <a:endParaRPr lang="pt-BR">
            <a:solidFill>
              <a:sysClr val="windowText" lastClr="000000"/>
            </a:solidFill>
            <a:effectLst/>
          </a:endParaRPr>
        </a:p>
        <a:p>
          <a:r>
            <a:rPr lang="pt-BR" sz="1100">
              <a:solidFill>
                <a:sysClr val="windowText" lastClr="000000"/>
              </a:solidFill>
              <a:effectLst/>
              <a:latin typeface="+mn-lt"/>
              <a:ea typeface="+mn-ea"/>
              <a:cs typeface="+mn-cs"/>
            </a:rPr>
            <a:t>PAGANDO ATÉ O VENCIMENTO VOCÊ EVITA </a:t>
          </a:r>
          <a:endParaRPr lang="pt-BR">
            <a:solidFill>
              <a:sysClr val="windowText" lastClr="000000"/>
            </a:solidFill>
            <a:effectLst/>
          </a:endParaRPr>
        </a:p>
        <a:p>
          <a:r>
            <a:rPr lang="pt-BR" sz="1100">
              <a:solidFill>
                <a:sysClr val="windowText" lastClr="000000"/>
              </a:solidFill>
              <a:effectLst/>
              <a:latin typeface="+mn-lt"/>
              <a:ea typeface="+mn-ea"/>
              <a:cs typeface="+mn-cs"/>
            </a:rPr>
            <a:t>• Cobrança de multa de 2% + juros de 1% ao mês; </a:t>
          </a:r>
          <a:endParaRPr lang="pt-BR">
            <a:solidFill>
              <a:sysClr val="windowText" lastClr="000000"/>
            </a:solidFill>
            <a:effectLst/>
          </a:endParaRPr>
        </a:p>
        <a:p>
          <a:r>
            <a:rPr lang="pt-BR" sz="1100">
              <a:solidFill>
                <a:sysClr val="windowText" lastClr="000000"/>
              </a:solidFill>
              <a:effectLst/>
              <a:latin typeface="+mn-lt"/>
              <a:ea typeface="+mn-ea"/>
              <a:cs typeface="+mn-cs"/>
            </a:rPr>
            <a:t>• Suspensão da prestação de serviços.</a:t>
          </a:r>
          <a:endParaRPr lang="pt-BR">
            <a:solidFill>
              <a:sysClr val="windowText" lastClr="000000"/>
            </a:solidFill>
            <a:effectLst/>
          </a:endParaRPr>
        </a:p>
        <a:p>
          <a:r>
            <a:rPr lang="pt-BR" sz="1100">
              <a:solidFill>
                <a:sysClr val="windowText" lastClr="000000"/>
              </a:solidFill>
              <a:effectLst/>
              <a:latin typeface="+mn-lt"/>
              <a:ea typeface="+mn-ea"/>
              <a:cs typeface="+mn-cs"/>
            </a:rPr>
            <a:t>• Com + de 75 dias de atraso, inclusão nos cadastros dos Serviços de Proteção ao Crédito (Serasa, SPC e similares) e cancelamento</a:t>
          </a:r>
          <a:endParaRPr lang="pt-BR">
            <a:solidFill>
              <a:sysClr val="windowText" lastClr="000000"/>
            </a:solidFill>
            <a:effectLst/>
          </a:endParaRPr>
        </a:p>
        <a:p>
          <a:r>
            <a:rPr lang="pt-BR" sz="1100">
              <a:solidFill>
                <a:sysClr val="windowText" lastClr="000000"/>
              </a:solidFill>
              <a:effectLst/>
              <a:latin typeface="+mn-lt"/>
              <a:ea typeface="+mn-ea"/>
              <a:cs typeface="+mn-cs"/>
            </a:rPr>
            <a:t>CONTRIBUIÇÕES: FUST (1%) FUNTEL (0,5%) DO VALOR DOS SERVIÇOS, NÃO REPASSADAS AO ASSINANTE</a:t>
          </a:r>
          <a:endParaRPr lang="pt-BR">
            <a:solidFill>
              <a:sysClr val="windowText" lastClr="000000"/>
            </a:solidFill>
            <a:effectLst/>
          </a:endParaRPr>
        </a:p>
        <a:p>
          <a:pPr marL="0" marR="0" indent="0" defTabSz="914400" eaLnBrk="1" fontAlgn="auto" latinLnBrk="0" hangingPunct="1">
            <a:lnSpc>
              <a:spcPct val="100000"/>
            </a:lnSpc>
            <a:spcBef>
              <a:spcPts val="0"/>
            </a:spcBef>
            <a:spcAft>
              <a:spcPts val="0"/>
            </a:spcAft>
            <a:buClrTx/>
            <a:buSzTx/>
            <a:buFontTx/>
            <a:buNone/>
            <a:tabLst/>
            <a:defRPr/>
          </a:pPr>
          <a:r>
            <a:rPr lang="pt-BR" sz="1100">
              <a:solidFill>
                <a:sysClr val="windowText" lastClr="000000"/>
              </a:solidFill>
              <a:effectLst/>
              <a:latin typeface="+mn-lt"/>
              <a:ea typeface="+mn-ea"/>
              <a:cs typeface="+mn-cs"/>
            </a:rPr>
            <a:t>Os códigos de seleção de prestadoras de longa distância são: 12 CTBC Telecom, 13 Fonar, 14 Brasil Telecom, 15 Telefónica, 17 Transit, 21 Embratel, 23 Intelig, 24 Primeira Escolha, 25 Global Village Telecom, 27 Aerotech, 31 Oi, 36 Albra, 41 TIM, 43 Sercomtel, 45 AT&amp;T, 85 Vésper SA, 89 Vésper SP, 91 IPcorp</a:t>
          </a:r>
        </a:p>
        <a:p>
          <a:pPr marL="0" marR="0" indent="0" defTabSz="914400" eaLnBrk="1" fontAlgn="auto" latinLnBrk="0" hangingPunct="1">
            <a:lnSpc>
              <a:spcPct val="100000"/>
            </a:lnSpc>
            <a:spcBef>
              <a:spcPts val="0"/>
            </a:spcBef>
            <a:spcAft>
              <a:spcPts val="0"/>
            </a:spcAft>
            <a:buClrTx/>
            <a:buSzTx/>
            <a:buFontTx/>
            <a:buNone/>
            <a:tabLst/>
            <a:defRPr/>
          </a:pPr>
          <a:r>
            <a:rPr lang="pt-BR" sz="1100">
              <a:solidFill>
                <a:sysClr val="windowText" lastClr="000000"/>
              </a:solidFill>
              <a:effectLst/>
              <a:latin typeface="+mn-lt"/>
              <a:ea typeface="+mn-ea"/>
              <a:cs typeface="+mn-cs"/>
            </a:rPr>
            <a:t>(*)Parte do valor é referente à cobrança dos serviços da concessionária de telefonia fixa local (assinatura do telefone fixo el igações locais) e das concessionárias de telefonia fixa de longa distância nacional com 31 ou 14. Quer dar um Oi pra gente? Ligue 10631. É grátis| Internet: </a:t>
          </a:r>
          <a:r>
            <a:rPr lang="pt-BR" sz="1100" u="sng">
              <a:solidFill>
                <a:sysClr val="windowText" lastClr="000000"/>
              </a:solidFill>
              <a:effectLst/>
              <a:latin typeface="+mn-lt"/>
              <a:ea typeface="+mn-ea"/>
              <a:cs typeface="+mn-cs"/>
            </a:rPr>
            <a:t>www.oi.com.br</a:t>
          </a:r>
          <a:endParaRPr lang="pt-BR">
            <a:solidFill>
              <a:sysClr val="windowText" lastClr="000000"/>
            </a:solidFill>
            <a:effectLst/>
          </a:endParaRPr>
        </a:p>
        <a:p>
          <a:r>
            <a:rPr lang="pt-BR" sz="1100">
              <a:solidFill>
                <a:sysClr val="windowText" lastClr="000000"/>
              </a:solidFill>
              <a:effectLst/>
              <a:latin typeface="+mn-lt"/>
              <a:ea typeface="+mn-ea"/>
              <a:cs typeface="+mn-cs"/>
            </a:rPr>
            <a:t>Central de Atendimento da Anatel: 1331 - Ao ligar, informe o no. da reclamação registrada na prestadora.</a:t>
          </a:r>
          <a:endParaRPr lang="pt-BR">
            <a:solidFill>
              <a:sysClr val="windowText" lastClr="000000"/>
            </a:solidFill>
            <a:effectLst/>
          </a:endParaRPr>
        </a:p>
        <a:p>
          <a:r>
            <a:rPr lang="pt-BR" sz="1100">
              <a:solidFill>
                <a:schemeClr val="dk1"/>
              </a:solidFill>
              <a:effectLst/>
              <a:latin typeface="+mn-lt"/>
              <a:ea typeface="+mn-ea"/>
              <a:cs typeface="+mn-cs"/>
            </a:rPr>
            <a:t> </a:t>
          </a:r>
          <a:endParaRPr lang="pt-BR">
            <a:effectLst/>
          </a:endParaRPr>
        </a:p>
        <a:p>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288256</xdr:colOff>
      <xdr:row>154</xdr:row>
      <xdr:rowOff>37599</xdr:rowOff>
    </xdr:from>
    <xdr:to>
      <xdr:col>8</xdr:col>
      <xdr:colOff>288256</xdr:colOff>
      <xdr:row>157</xdr:row>
      <xdr:rowOff>37599</xdr:rowOff>
    </xdr:to>
    <xdr:sp macro="" textlink="">
      <xdr:nvSpPr>
        <xdr:cNvPr id="12" name="CaixaDeTexto 11"/>
        <xdr:cNvSpPr txBox="1"/>
      </xdr:nvSpPr>
      <xdr:spPr>
        <a:xfrm>
          <a:off x="4136356" y="27888699"/>
          <a:ext cx="3048000" cy="4476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pt-BR" sz="1100"/>
            <a:t>Nova sub-seção criada para chamadas realizadas do oi Fixo para Provedores</a:t>
          </a:r>
          <a:r>
            <a:rPr lang="pt-BR" sz="1100" baseline="0"/>
            <a:t> de internet.</a:t>
          </a:r>
          <a:endParaRPr lang="pt-BR" sz="1100"/>
        </a:p>
      </xdr:txBody>
    </xdr:sp>
    <xdr:clientData/>
  </xdr:twoCellAnchor>
  <xdr:twoCellAnchor>
    <xdr:from>
      <xdr:col>3</xdr:col>
      <xdr:colOff>866775</xdr:colOff>
      <xdr:row>155</xdr:row>
      <xdr:rowOff>104775</xdr:rowOff>
    </xdr:from>
    <xdr:to>
      <xdr:col>5</xdr:col>
      <xdr:colOff>285750</xdr:colOff>
      <xdr:row>156</xdr:row>
      <xdr:rowOff>66675</xdr:rowOff>
    </xdr:to>
    <xdr:cxnSp macro="">
      <xdr:nvCxnSpPr>
        <xdr:cNvPr id="58372" name="Conector de seta reta 12"/>
        <xdr:cNvCxnSpPr>
          <a:cxnSpLocks noChangeShapeType="1"/>
          <a:stCxn id="12" idx="1"/>
        </xdr:cNvCxnSpPr>
      </xdr:nvCxnSpPr>
      <xdr:spPr bwMode="auto">
        <a:xfrm flipH="1">
          <a:off x="3581400" y="25250775"/>
          <a:ext cx="552450" cy="123825"/>
        </a:xfrm>
        <a:prstGeom prst="straightConnector1">
          <a:avLst/>
        </a:prstGeom>
        <a:noFill/>
        <a:ln w="9525" algn="ctr">
          <a:solidFill>
            <a:srgbClr val="FF0000"/>
          </a:solidFill>
          <a:round/>
          <a:headEnd/>
          <a:tailEnd type="arrow" w="med" len="med"/>
        </a:ln>
      </xdr:spPr>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75142</xdr:colOff>
      <xdr:row>0</xdr:row>
      <xdr:rowOff>14217</xdr:rowOff>
    </xdr:from>
    <xdr:to>
      <xdr:col>6</xdr:col>
      <xdr:colOff>1123097</xdr:colOff>
      <xdr:row>1</xdr:row>
      <xdr:rowOff>127948</xdr:rowOff>
    </xdr:to>
    <xdr:sp macro="" textlink="">
      <xdr:nvSpPr>
        <xdr:cNvPr id="3" name="CaixaDeTexto 2"/>
        <xdr:cNvSpPr txBox="1"/>
      </xdr:nvSpPr>
      <xdr:spPr>
        <a:xfrm>
          <a:off x="3246967" y="14217"/>
          <a:ext cx="3238705" cy="275656"/>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pt-BR" sz="1100"/>
            <a:t>O "a" da descrição do período será sempre minúsculo</a:t>
          </a:r>
        </a:p>
      </xdr:txBody>
    </xdr:sp>
    <xdr:clientData/>
  </xdr:twoCellAnchor>
  <xdr:twoCellAnchor>
    <xdr:from>
      <xdr:col>3</xdr:col>
      <xdr:colOff>57150</xdr:colOff>
      <xdr:row>0</xdr:row>
      <xdr:rowOff>152400</xdr:rowOff>
    </xdr:from>
    <xdr:to>
      <xdr:col>3</xdr:col>
      <xdr:colOff>76200</xdr:colOff>
      <xdr:row>2</xdr:row>
      <xdr:rowOff>66675</xdr:rowOff>
    </xdr:to>
    <xdr:cxnSp macro="">
      <xdr:nvCxnSpPr>
        <xdr:cNvPr id="52229" name="Conector angulado 15"/>
        <xdr:cNvCxnSpPr>
          <a:cxnSpLocks noChangeShapeType="1"/>
          <a:stCxn id="3" idx="1"/>
        </xdr:cNvCxnSpPr>
      </xdr:nvCxnSpPr>
      <xdr:spPr bwMode="auto">
        <a:xfrm rot="10800000" flipV="1">
          <a:off x="3228975" y="152400"/>
          <a:ext cx="19050" cy="285750"/>
        </a:xfrm>
        <a:prstGeom prst="bentConnector2">
          <a:avLst/>
        </a:prstGeom>
        <a:noFill/>
        <a:ln w="9525" algn="ctr">
          <a:solidFill>
            <a:srgbClr val="FF0000"/>
          </a:solidFill>
          <a:round/>
          <a:headEnd/>
          <a:tailEnd type="arrow" w="med" len="med"/>
        </a:ln>
      </xdr:spPr>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83</xdr:row>
      <xdr:rowOff>0</xdr:rowOff>
    </xdr:from>
    <xdr:to>
      <xdr:col>14</xdr:col>
      <xdr:colOff>600075</xdr:colOff>
      <xdr:row>83</xdr:row>
      <xdr:rowOff>0</xdr:rowOff>
    </xdr:to>
    <xdr:sp macro="" textlink="">
      <xdr:nvSpPr>
        <xdr:cNvPr id="59431" name="Rectangle 2"/>
        <xdr:cNvSpPr>
          <a:spLocks noChangeArrowheads="1"/>
        </xdr:cNvSpPr>
      </xdr:nvSpPr>
      <xdr:spPr bwMode="auto">
        <a:xfrm>
          <a:off x="95250" y="13935075"/>
          <a:ext cx="13354050" cy="0"/>
        </a:xfrm>
        <a:prstGeom prst="rect">
          <a:avLst/>
        </a:prstGeom>
        <a:solidFill>
          <a:srgbClr val="FFFFFF"/>
        </a:solidFill>
        <a:ln w="9525">
          <a:noFill/>
          <a:miter lim="800000"/>
          <a:headEnd/>
          <a:tailEnd/>
        </a:ln>
      </xdr:spPr>
    </xdr:sp>
    <xdr:clientData/>
  </xdr:twoCellAnchor>
  <xdr:twoCellAnchor>
    <xdr:from>
      <xdr:col>3</xdr:col>
      <xdr:colOff>75142</xdr:colOff>
      <xdr:row>0</xdr:row>
      <xdr:rowOff>14217</xdr:rowOff>
    </xdr:from>
    <xdr:to>
      <xdr:col>6</xdr:col>
      <xdr:colOff>1123097</xdr:colOff>
      <xdr:row>1</xdr:row>
      <xdr:rowOff>127948</xdr:rowOff>
    </xdr:to>
    <xdr:sp macro="" textlink="">
      <xdr:nvSpPr>
        <xdr:cNvPr id="15" name="CaixaDeTexto 14"/>
        <xdr:cNvSpPr txBox="1"/>
      </xdr:nvSpPr>
      <xdr:spPr>
        <a:xfrm>
          <a:off x="3245403" y="14217"/>
          <a:ext cx="3223067" cy="270112"/>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pt-BR" sz="1100"/>
            <a:t>O "a" da descrição do período será sempre minúsculo</a:t>
          </a:r>
        </a:p>
      </xdr:txBody>
    </xdr:sp>
    <xdr:clientData/>
  </xdr:twoCellAnchor>
  <xdr:twoCellAnchor>
    <xdr:from>
      <xdr:col>3</xdr:col>
      <xdr:colOff>57150</xdr:colOff>
      <xdr:row>0</xdr:row>
      <xdr:rowOff>152400</xdr:rowOff>
    </xdr:from>
    <xdr:to>
      <xdr:col>3</xdr:col>
      <xdr:colOff>76200</xdr:colOff>
      <xdr:row>2</xdr:row>
      <xdr:rowOff>66675</xdr:rowOff>
    </xdr:to>
    <xdr:cxnSp macro="">
      <xdr:nvCxnSpPr>
        <xdr:cNvPr id="59433" name="Conector angulado 15"/>
        <xdr:cNvCxnSpPr>
          <a:cxnSpLocks noChangeShapeType="1"/>
          <a:stCxn id="15" idx="1"/>
        </xdr:cNvCxnSpPr>
      </xdr:nvCxnSpPr>
      <xdr:spPr bwMode="auto">
        <a:xfrm rot="10800000" flipV="1">
          <a:off x="3228975" y="152400"/>
          <a:ext cx="19050" cy="285750"/>
        </a:xfrm>
        <a:prstGeom prst="bentConnector2">
          <a:avLst/>
        </a:prstGeom>
        <a:noFill/>
        <a:ln w="9525" algn="ctr">
          <a:solidFill>
            <a:srgbClr val="FF0000"/>
          </a:solidFill>
          <a:round/>
          <a:headEnd/>
          <a:tailEnd type="arrow" w="med" len="med"/>
        </a:ln>
      </xdr:spPr>
    </xdr:cxnSp>
    <xdr:clientData/>
  </xdr:twoCellAnchor>
  <xdr:twoCellAnchor>
    <xdr:from>
      <xdr:col>2</xdr:col>
      <xdr:colOff>893329</xdr:colOff>
      <xdr:row>37</xdr:row>
      <xdr:rowOff>107157</xdr:rowOff>
    </xdr:from>
    <xdr:to>
      <xdr:col>6</xdr:col>
      <xdr:colOff>1047749</xdr:colOff>
      <xdr:row>39</xdr:row>
      <xdr:rowOff>23292</xdr:rowOff>
    </xdr:to>
    <xdr:sp macro="" textlink="">
      <xdr:nvSpPr>
        <xdr:cNvPr id="24" name="CaixaDeTexto 23"/>
        <xdr:cNvSpPr txBox="1"/>
      </xdr:nvSpPr>
      <xdr:spPr>
        <a:xfrm>
          <a:off x="2774517" y="4702970"/>
          <a:ext cx="3642951" cy="24951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pt-BR" sz="1100"/>
            <a:t>Quando houver somente um item não imprimir o sub-total</a:t>
          </a:r>
        </a:p>
      </xdr:txBody>
    </xdr:sp>
    <xdr:clientData/>
  </xdr:twoCellAnchor>
  <xdr:twoCellAnchor>
    <xdr:from>
      <xdr:col>7</xdr:col>
      <xdr:colOff>241679</xdr:colOff>
      <xdr:row>66</xdr:row>
      <xdr:rowOff>16177</xdr:rowOff>
    </xdr:from>
    <xdr:to>
      <xdr:col>12</xdr:col>
      <xdr:colOff>76066</xdr:colOff>
      <xdr:row>72</xdr:row>
      <xdr:rowOff>149052</xdr:rowOff>
    </xdr:to>
    <xdr:sp macro="" textlink="">
      <xdr:nvSpPr>
        <xdr:cNvPr id="35" name="CaixaDeTexto 26"/>
        <xdr:cNvSpPr txBox="1"/>
      </xdr:nvSpPr>
      <xdr:spPr>
        <a:xfrm>
          <a:off x="6802023" y="11458083"/>
          <a:ext cx="4430199" cy="113300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pt-BR" sz="1000"/>
            <a:t>As seções abaixo  (resumo nivel conta) não possuem totalizador: </a:t>
          </a:r>
        </a:p>
        <a:p>
          <a:pPr algn="l"/>
          <a:r>
            <a:rPr lang="pt-BR" sz="1000"/>
            <a:t>Créditos diversos</a:t>
          </a:r>
        </a:p>
        <a:p>
          <a:pPr algn="l"/>
          <a:r>
            <a:rPr lang="pt-BR" sz="1000"/>
            <a:t>Retenção tributária</a:t>
          </a:r>
        </a:p>
        <a:p>
          <a:pPr algn="l"/>
          <a:r>
            <a:rPr lang="pt-BR" sz="1000"/>
            <a:t>Multas e Juros</a:t>
          </a:r>
        </a:p>
        <a:p>
          <a:pPr algn="l"/>
          <a:r>
            <a:rPr lang="pt-BR" sz="1000"/>
            <a:t>Parcelamento de débitos</a:t>
          </a:r>
        </a:p>
        <a:p>
          <a:pPr algn="l"/>
          <a:r>
            <a:rPr lang="pt-BR" sz="1000"/>
            <a:t>Ref</a:t>
          </a:r>
          <a:r>
            <a:rPr lang="pt-BR" sz="1000">
              <a:solidFill>
                <a:sysClr val="windowText" lastClr="000000"/>
              </a:solidFill>
            </a:rPr>
            <a:t>atura</a:t>
          </a:r>
          <a:r>
            <a:rPr lang="pt-BR" sz="1000"/>
            <a:t>mento</a:t>
          </a:r>
          <a:r>
            <a:rPr lang="pt-BR" sz="1000" baseline="0"/>
            <a:t> de valores</a:t>
          </a:r>
          <a:endParaRPr lang="pt-BR" sz="1000"/>
        </a:p>
      </xdr:txBody>
    </xdr:sp>
    <xdr:clientData/>
  </xdr:twoCellAnchor>
  <xdr:twoCellAnchor>
    <xdr:from>
      <xdr:col>5</xdr:col>
      <xdr:colOff>523592</xdr:colOff>
      <xdr:row>89</xdr:row>
      <xdr:rowOff>56866</xdr:rowOff>
    </xdr:from>
    <xdr:to>
      <xdr:col>9</xdr:col>
      <xdr:colOff>995185</xdr:colOff>
      <xdr:row>91</xdr:row>
      <xdr:rowOff>122543</xdr:rowOff>
    </xdr:to>
    <xdr:sp macro="" textlink="">
      <xdr:nvSpPr>
        <xdr:cNvPr id="36" name="CaixaDeTexto 30"/>
        <xdr:cNvSpPr txBox="1"/>
      </xdr:nvSpPr>
      <xdr:spPr>
        <a:xfrm>
          <a:off x="4902249" y="15737575"/>
          <a:ext cx="4068346" cy="477953"/>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pt-BR" sz="1100">
              <a:solidFill>
                <a:srgbClr val="FF0000"/>
              </a:solidFill>
            </a:rPr>
            <a:t>Os quadros de fim de seção devem ter uma fonte maior</a:t>
          </a:r>
        </a:p>
      </xdr:txBody>
    </xdr:sp>
    <xdr:clientData/>
  </xdr:twoCellAnchor>
  <xdr:twoCellAnchor>
    <xdr:from>
      <xdr:col>2</xdr:col>
      <xdr:colOff>1133475</xdr:colOff>
      <xdr:row>90</xdr:row>
      <xdr:rowOff>133350</xdr:rowOff>
    </xdr:from>
    <xdr:to>
      <xdr:col>5</xdr:col>
      <xdr:colOff>523875</xdr:colOff>
      <xdr:row>92</xdr:row>
      <xdr:rowOff>76200</xdr:rowOff>
    </xdr:to>
    <xdr:cxnSp macro="">
      <xdr:nvCxnSpPr>
        <xdr:cNvPr id="59437" name="Conector de seta reta 34"/>
        <xdr:cNvCxnSpPr>
          <a:cxnSpLocks noChangeShapeType="1"/>
          <a:stCxn id="36" idx="1"/>
        </xdr:cNvCxnSpPr>
      </xdr:nvCxnSpPr>
      <xdr:spPr bwMode="auto">
        <a:xfrm rot="10800000" flipV="1">
          <a:off x="3009900" y="15249525"/>
          <a:ext cx="1905000" cy="390525"/>
        </a:xfrm>
        <a:prstGeom prst="straightConnector1">
          <a:avLst/>
        </a:prstGeom>
        <a:noFill/>
        <a:ln w="9525" algn="ctr">
          <a:solidFill>
            <a:srgbClr val="FF0000"/>
          </a:solidFill>
          <a:round/>
          <a:headEnd/>
          <a:tailEnd type="arrow" w="med" len="med"/>
        </a:ln>
      </xdr:spPr>
    </xdr:cxnSp>
    <xdr:clientData/>
  </xdr:twoCellAnchor>
  <xdr:oneCellAnchor>
    <xdr:from>
      <xdr:col>7</xdr:col>
      <xdr:colOff>497575</xdr:colOff>
      <xdr:row>94</xdr:row>
      <xdr:rowOff>0</xdr:rowOff>
    </xdr:from>
    <xdr:ext cx="4136572" cy="244928"/>
    <xdr:sp macro="" textlink="">
      <xdr:nvSpPr>
        <xdr:cNvPr id="42" name="CaixaDeTexto 23"/>
        <xdr:cNvSpPr txBox="1"/>
      </xdr:nvSpPr>
      <xdr:spPr>
        <a:xfrm>
          <a:off x="7037127" y="20215747"/>
          <a:ext cx="4136572" cy="244928"/>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pt-BR" sz="1100"/>
            <a:t>A descrição do desconto será concatenado com o n de parcelas por TI</a:t>
          </a:r>
        </a:p>
      </xdr:txBody>
    </xdr:sp>
    <xdr:clientData/>
  </xdr:oneCellAnchor>
  <xdr:oneCellAnchor>
    <xdr:from>
      <xdr:col>6</xdr:col>
      <xdr:colOff>860755</xdr:colOff>
      <xdr:row>94</xdr:row>
      <xdr:rowOff>0</xdr:rowOff>
    </xdr:from>
    <xdr:ext cx="5082647" cy="325440"/>
    <xdr:sp macro="" textlink="">
      <xdr:nvSpPr>
        <xdr:cNvPr id="46" name="CaixaDeTexto 23"/>
        <xdr:cNvSpPr txBox="1"/>
      </xdr:nvSpPr>
      <xdr:spPr>
        <a:xfrm>
          <a:off x="6206128" y="52302201"/>
          <a:ext cx="5082647" cy="325440"/>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pt-BR" sz="1100"/>
            <a:t>Os totais de sub-seção</a:t>
          </a:r>
          <a:r>
            <a:rPr lang="pt-BR" sz="1100" baseline="0"/>
            <a:t> só  serão  exibidos caso exista mais de 1 item na sub-seção</a:t>
          </a:r>
          <a:endParaRPr lang="pt-BR" sz="1100"/>
        </a:p>
      </xdr:txBody>
    </xdr:sp>
    <xdr:clientData/>
  </xdr:oneCellAnchor>
  <xdr:oneCellAnchor>
    <xdr:from>
      <xdr:col>10</xdr:col>
      <xdr:colOff>412276</xdr:colOff>
      <xdr:row>245</xdr:row>
      <xdr:rowOff>23026</xdr:rowOff>
    </xdr:from>
    <xdr:ext cx="3440907" cy="321469"/>
    <xdr:sp macro="" textlink="">
      <xdr:nvSpPr>
        <xdr:cNvPr id="52" name="CaixaDeTexto 23"/>
        <xdr:cNvSpPr txBox="1"/>
      </xdr:nvSpPr>
      <xdr:spPr>
        <a:xfrm>
          <a:off x="9596082" y="86942205"/>
          <a:ext cx="3440907" cy="321469"/>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pt-BR" sz="1100"/>
            <a:t>O código tarifário será concatenado</a:t>
          </a:r>
          <a:r>
            <a:rPr lang="pt-BR" sz="1100" baseline="0"/>
            <a:t> com o tipo de tarifa</a:t>
          </a:r>
          <a:endParaRPr lang="pt-BR" sz="1100"/>
        </a:p>
      </xdr:txBody>
    </xdr:sp>
    <xdr:clientData/>
  </xdr:oneCellAnchor>
  <xdr:twoCellAnchor>
    <xdr:from>
      <xdr:col>12</xdr:col>
      <xdr:colOff>180975</xdr:colOff>
      <xdr:row>242</xdr:row>
      <xdr:rowOff>0</xdr:rowOff>
    </xdr:from>
    <xdr:to>
      <xdr:col>12</xdr:col>
      <xdr:colOff>323850</xdr:colOff>
      <xdr:row>245</xdr:row>
      <xdr:rowOff>19050</xdr:rowOff>
    </xdr:to>
    <xdr:cxnSp macro="">
      <xdr:nvCxnSpPr>
        <xdr:cNvPr id="59441" name="Conector de seta reta 34"/>
        <xdr:cNvCxnSpPr>
          <a:cxnSpLocks noChangeShapeType="1"/>
          <a:stCxn id="52" idx="0"/>
        </xdr:cNvCxnSpPr>
      </xdr:nvCxnSpPr>
      <xdr:spPr bwMode="auto">
        <a:xfrm rot="5400000" flipH="1" flipV="1">
          <a:off x="11144250" y="40919400"/>
          <a:ext cx="504825" cy="142875"/>
        </a:xfrm>
        <a:prstGeom prst="straightConnector1">
          <a:avLst/>
        </a:prstGeom>
        <a:noFill/>
        <a:ln w="9525" algn="ctr">
          <a:solidFill>
            <a:srgbClr val="FF0000"/>
          </a:solidFill>
          <a:round/>
          <a:headEnd/>
          <a:tailEnd type="arrow" w="med" len="med"/>
        </a:ln>
      </xdr:spPr>
    </xdr:cxnSp>
    <xdr:clientData/>
  </xdr:twoCellAnchor>
  <xdr:oneCellAnchor>
    <xdr:from>
      <xdr:col>6</xdr:col>
      <xdr:colOff>846538</xdr:colOff>
      <xdr:row>298</xdr:row>
      <xdr:rowOff>127948</xdr:rowOff>
    </xdr:from>
    <xdr:ext cx="5082647" cy="325440"/>
    <xdr:sp macro="" textlink="">
      <xdr:nvSpPr>
        <xdr:cNvPr id="55" name="CaixaDeTexto 23"/>
        <xdr:cNvSpPr txBox="1"/>
      </xdr:nvSpPr>
      <xdr:spPr>
        <a:xfrm>
          <a:off x="6191911" y="95719142"/>
          <a:ext cx="5082647" cy="325440"/>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pt-BR" sz="1100"/>
            <a:t>Os totais de sub-seção</a:t>
          </a:r>
          <a:r>
            <a:rPr lang="pt-BR" sz="1100" baseline="0"/>
            <a:t> só  serão  exibidos caso exista mais de 1 item na sub-seção</a:t>
          </a:r>
          <a:endParaRPr lang="pt-BR" sz="1100"/>
        </a:p>
      </xdr:txBody>
    </xdr:sp>
    <xdr:clientData/>
  </xdr:oneCellAnchor>
  <xdr:twoCellAnchor>
    <xdr:from>
      <xdr:col>2</xdr:col>
      <xdr:colOff>571500</xdr:colOff>
      <xdr:row>299</xdr:row>
      <xdr:rowOff>104775</xdr:rowOff>
    </xdr:from>
    <xdr:to>
      <xdr:col>6</xdr:col>
      <xdr:colOff>847725</xdr:colOff>
      <xdr:row>299</xdr:row>
      <xdr:rowOff>133350</xdr:rowOff>
    </xdr:to>
    <xdr:cxnSp macro="">
      <xdr:nvCxnSpPr>
        <xdr:cNvPr id="59443" name="Conector de seta reta 34"/>
        <xdr:cNvCxnSpPr>
          <a:cxnSpLocks noChangeShapeType="1"/>
          <a:stCxn id="55" idx="1"/>
        </xdr:cNvCxnSpPr>
      </xdr:nvCxnSpPr>
      <xdr:spPr bwMode="auto">
        <a:xfrm rot="10800000">
          <a:off x="2447925" y="50377725"/>
          <a:ext cx="3762375" cy="28575"/>
        </a:xfrm>
        <a:prstGeom prst="straightConnector1">
          <a:avLst/>
        </a:prstGeom>
        <a:noFill/>
        <a:ln w="9525" algn="ctr">
          <a:solidFill>
            <a:srgbClr val="FF0000"/>
          </a:solidFill>
          <a:round/>
          <a:headEnd/>
          <a:tailEnd type="arrow" w="med" len="med"/>
        </a:ln>
      </xdr:spPr>
    </xdr:cxnSp>
    <xdr:clientData/>
  </xdr:twoCellAnchor>
  <xdr:twoCellAnchor>
    <xdr:from>
      <xdr:col>2</xdr:col>
      <xdr:colOff>1000125</xdr:colOff>
      <xdr:row>299</xdr:row>
      <xdr:rowOff>133350</xdr:rowOff>
    </xdr:from>
    <xdr:to>
      <xdr:col>6</xdr:col>
      <xdr:colOff>847725</xdr:colOff>
      <xdr:row>303</xdr:row>
      <xdr:rowOff>95250</xdr:rowOff>
    </xdr:to>
    <xdr:cxnSp macro="">
      <xdr:nvCxnSpPr>
        <xdr:cNvPr id="59444" name="Conector de seta reta 34"/>
        <xdr:cNvCxnSpPr>
          <a:cxnSpLocks noChangeShapeType="1"/>
          <a:stCxn id="55" idx="1"/>
        </xdr:cNvCxnSpPr>
      </xdr:nvCxnSpPr>
      <xdr:spPr bwMode="auto">
        <a:xfrm rot="10800000" flipV="1">
          <a:off x="2876550" y="50406300"/>
          <a:ext cx="3333750" cy="600075"/>
        </a:xfrm>
        <a:prstGeom prst="straightConnector1">
          <a:avLst/>
        </a:prstGeom>
        <a:noFill/>
        <a:ln w="9525" algn="ctr">
          <a:solidFill>
            <a:srgbClr val="FF0000"/>
          </a:solidFill>
          <a:round/>
          <a:headEnd/>
          <a:tailEnd type="arrow" w="med" len="med"/>
        </a:ln>
      </xdr:spPr>
    </xdr:cxnSp>
    <xdr:clientData/>
  </xdr:twoCellAnchor>
  <xdr:twoCellAnchor>
    <xdr:from>
      <xdr:col>7</xdr:col>
      <xdr:colOff>192102</xdr:colOff>
      <xdr:row>350</xdr:row>
      <xdr:rowOff>156381</xdr:rowOff>
    </xdr:from>
    <xdr:to>
      <xdr:col>10</xdr:col>
      <xdr:colOff>695634</xdr:colOff>
      <xdr:row>354</xdr:row>
      <xdr:rowOff>155569</xdr:rowOff>
    </xdr:to>
    <xdr:sp macro="" textlink="">
      <xdr:nvSpPr>
        <xdr:cNvPr id="58" name="CaixaDeTexto 30"/>
        <xdr:cNvSpPr txBox="1"/>
      </xdr:nvSpPr>
      <xdr:spPr>
        <a:xfrm>
          <a:off x="6731654" y="104874515"/>
          <a:ext cx="3147786" cy="653144"/>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pt-BR" sz="1100"/>
            <a:t>Concatenar descrição</a:t>
          </a:r>
          <a:r>
            <a:rPr lang="pt-BR" sz="1100" baseline="0"/>
            <a:t> com período</a:t>
          </a:r>
          <a:endParaRPr lang="pt-BR" sz="1100"/>
        </a:p>
      </xdr:txBody>
    </xdr:sp>
    <xdr:clientData/>
  </xdr:twoCellAnchor>
  <xdr:twoCellAnchor>
    <xdr:from>
      <xdr:col>5</xdr:col>
      <xdr:colOff>438150</xdr:colOff>
      <xdr:row>352</xdr:row>
      <xdr:rowOff>133350</xdr:rowOff>
    </xdr:from>
    <xdr:to>
      <xdr:col>7</xdr:col>
      <xdr:colOff>180975</xdr:colOff>
      <xdr:row>352</xdr:row>
      <xdr:rowOff>152400</xdr:rowOff>
    </xdr:to>
    <xdr:cxnSp macro="">
      <xdr:nvCxnSpPr>
        <xdr:cNvPr id="59446" name="Conector de seta reta 34"/>
        <xdr:cNvCxnSpPr>
          <a:cxnSpLocks noChangeShapeType="1"/>
        </xdr:cNvCxnSpPr>
      </xdr:nvCxnSpPr>
      <xdr:spPr bwMode="auto">
        <a:xfrm rot="10800000" flipV="1">
          <a:off x="4829175" y="59359800"/>
          <a:ext cx="1905000" cy="19050"/>
        </a:xfrm>
        <a:prstGeom prst="straightConnector1">
          <a:avLst/>
        </a:prstGeom>
        <a:noFill/>
        <a:ln w="9525" algn="ctr">
          <a:solidFill>
            <a:srgbClr val="FF0000"/>
          </a:solidFill>
          <a:round/>
          <a:headEnd/>
          <a:tailEnd type="arrow" w="med" len="med"/>
        </a:ln>
      </xdr:spPr>
    </xdr:cxnSp>
    <xdr:clientData/>
  </xdr:twoCellAnchor>
  <xdr:twoCellAnchor>
    <xdr:from>
      <xdr:col>7</xdr:col>
      <xdr:colOff>433781</xdr:colOff>
      <xdr:row>416</xdr:row>
      <xdr:rowOff>113731</xdr:rowOff>
    </xdr:from>
    <xdr:to>
      <xdr:col>10</xdr:col>
      <xdr:colOff>938824</xdr:colOff>
      <xdr:row>420</xdr:row>
      <xdr:rowOff>123504</xdr:rowOff>
    </xdr:to>
    <xdr:sp macro="" textlink="">
      <xdr:nvSpPr>
        <xdr:cNvPr id="65" name="CaixaDeTexto 30"/>
        <xdr:cNvSpPr txBox="1"/>
      </xdr:nvSpPr>
      <xdr:spPr>
        <a:xfrm>
          <a:off x="6973333" y="113191119"/>
          <a:ext cx="3149297" cy="663728"/>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pt-BR" sz="1100"/>
            <a:t>Concatenar descrição</a:t>
          </a:r>
          <a:r>
            <a:rPr lang="pt-BR" sz="1100" baseline="0"/>
            <a:t> com período</a:t>
          </a:r>
          <a:endParaRPr lang="pt-BR" sz="1100"/>
        </a:p>
      </xdr:txBody>
    </xdr:sp>
    <xdr:clientData/>
  </xdr:twoCellAnchor>
  <xdr:twoCellAnchor>
    <xdr:from>
      <xdr:col>5</xdr:col>
      <xdr:colOff>685800</xdr:colOff>
      <xdr:row>418</xdr:row>
      <xdr:rowOff>104775</xdr:rowOff>
    </xdr:from>
    <xdr:to>
      <xdr:col>7</xdr:col>
      <xdr:colOff>419100</xdr:colOff>
      <xdr:row>418</xdr:row>
      <xdr:rowOff>123825</xdr:rowOff>
    </xdr:to>
    <xdr:cxnSp macro="">
      <xdr:nvCxnSpPr>
        <xdr:cNvPr id="59448" name="Conector de seta reta 34"/>
        <xdr:cNvCxnSpPr>
          <a:cxnSpLocks noChangeShapeType="1"/>
        </xdr:cNvCxnSpPr>
      </xdr:nvCxnSpPr>
      <xdr:spPr bwMode="auto">
        <a:xfrm rot="10800000" flipV="1">
          <a:off x="5076825" y="70675500"/>
          <a:ext cx="1895475" cy="19050"/>
        </a:xfrm>
        <a:prstGeom prst="straightConnector1">
          <a:avLst/>
        </a:prstGeom>
        <a:noFill/>
        <a:ln w="9525" algn="ctr">
          <a:solidFill>
            <a:srgbClr val="FF0000"/>
          </a:solidFill>
          <a:round/>
          <a:headEnd/>
          <a:tailEnd type="arrow" w="med" len="med"/>
        </a:ln>
      </xdr:spPr>
    </xdr:cxnSp>
    <xdr:clientData/>
  </xdr:twoCellAnchor>
  <xdr:twoCellAnchor>
    <xdr:from>
      <xdr:col>8</xdr:col>
      <xdr:colOff>651886</xdr:colOff>
      <xdr:row>46</xdr:row>
      <xdr:rowOff>64680</xdr:rowOff>
    </xdr:from>
    <xdr:to>
      <xdr:col>11</xdr:col>
      <xdr:colOff>450948</xdr:colOff>
      <xdr:row>49</xdr:row>
      <xdr:rowOff>109751</xdr:rowOff>
    </xdr:to>
    <xdr:sp macro="" textlink="">
      <xdr:nvSpPr>
        <xdr:cNvPr id="63" name="CaixaDeTexto 62"/>
        <xdr:cNvSpPr txBox="1"/>
      </xdr:nvSpPr>
      <xdr:spPr>
        <a:xfrm>
          <a:off x="7944908" y="8793561"/>
          <a:ext cx="2898241" cy="670593"/>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pt-BR" sz="1400" b="1"/>
            <a:t>Benefícios Gratuitos ganhos na oferta ou pertencentes ao plano</a:t>
          </a:r>
        </a:p>
      </xdr:txBody>
    </xdr:sp>
    <xdr:clientData/>
  </xdr:twoCellAnchor>
  <xdr:twoCellAnchor>
    <xdr:from>
      <xdr:col>6</xdr:col>
      <xdr:colOff>638175</xdr:colOff>
      <xdr:row>47</xdr:row>
      <xdr:rowOff>0</xdr:rowOff>
    </xdr:from>
    <xdr:to>
      <xdr:col>8</xdr:col>
      <xdr:colOff>676275</xdr:colOff>
      <xdr:row>47</xdr:row>
      <xdr:rowOff>85725</xdr:rowOff>
    </xdr:to>
    <xdr:cxnSp macro="">
      <xdr:nvCxnSpPr>
        <xdr:cNvPr id="59450" name="Conector de seta reta 59"/>
        <xdr:cNvCxnSpPr>
          <a:cxnSpLocks noChangeShapeType="1"/>
        </xdr:cNvCxnSpPr>
      </xdr:nvCxnSpPr>
      <xdr:spPr bwMode="auto">
        <a:xfrm rot="10800000" flipV="1">
          <a:off x="6000750" y="7829550"/>
          <a:ext cx="1981200" cy="85725"/>
        </a:xfrm>
        <a:prstGeom prst="straightConnector1">
          <a:avLst/>
        </a:prstGeom>
        <a:noFill/>
        <a:ln w="19050" algn="ctr">
          <a:solidFill>
            <a:srgbClr val="FF0000"/>
          </a:solidFill>
          <a:round/>
          <a:headEnd/>
          <a:tailEnd type="arrow" w="med" len="med"/>
        </a:ln>
      </xdr:spPr>
    </xdr:cxnSp>
    <xdr:clientData/>
  </xdr:twoCellAnchor>
  <xdr:twoCellAnchor>
    <xdr:from>
      <xdr:col>6</xdr:col>
      <xdr:colOff>685800</xdr:colOff>
      <xdr:row>47</xdr:row>
      <xdr:rowOff>0</xdr:rowOff>
    </xdr:from>
    <xdr:to>
      <xdr:col>8</xdr:col>
      <xdr:colOff>657225</xdr:colOff>
      <xdr:row>48</xdr:row>
      <xdr:rowOff>38100</xdr:rowOff>
    </xdr:to>
    <xdr:cxnSp macro="">
      <xdr:nvCxnSpPr>
        <xdr:cNvPr id="59451" name="Conector de seta reta 59"/>
        <xdr:cNvCxnSpPr>
          <a:cxnSpLocks noChangeShapeType="1"/>
        </xdr:cNvCxnSpPr>
      </xdr:nvCxnSpPr>
      <xdr:spPr bwMode="auto">
        <a:xfrm rot="10800000" flipV="1">
          <a:off x="6048375" y="7829550"/>
          <a:ext cx="1914525" cy="200025"/>
        </a:xfrm>
        <a:prstGeom prst="straightConnector1">
          <a:avLst/>
        </a:prstGeom>
        <a:noFill/>
        <a:ln w="19050" algn="ctr">
          <a:solidFill>
            <a:srgbClr val="FF0000"/>
          </a:solidFill>
          <a:round/>
          <a:headEnd/>
          <a:tailEnd type="arrow" w="med" len="med"/>
        </a:ln>
      </xdr:spPr>
    </xdr:cxnSp>
    <xdr:clientData/>
  </xdr:twoCellAnchor>
  <xdr:twoCellAnchor>
    <xdr:from>
      <xdr:col>6</xdr:col>
      <xdr:colOff>723900</xdr:colOff>
      <xdr:row>47</xdr:row>
      <xdr:rowOff>0</xdr:rowOff>
    </xdr:from>
    <xdr:to>
      <xdr:col>8</xdr:col>
      <xdr:colOff>609600</xdr:colOff>
      <xdr:row>49</xdr:row>
      <xdr:rowOff>28575</xdr:rowOff>
    </xdr:to>
    <xdr:cxnSp macro="">
      <xdr:nvCxnSpPr>
        <xdr:cNvPr id="59452" name="Conector de seta reta 59"/>
        <xdr:cNvCxnSpPr>
          <a:cxnSpLocks noChangeShapeType="1"/>
        </xdr:cNvCxnSpPr>
      </xdr:nvCxnSpPr>
      <xdr:spPr bwMode="auto">
        <a:xfrm rot="10800000" flipV="1">
          <a:off x="6086475" y="7829550"/>
          <a:ext cx="1828800" cy="352425"/>
        </a:xfrm>
        <a:prstGeom prst="straightConnector1">
          <a:avLst/>
        </a:prstGeom>
        <a:noFill/>
        <a:ln w="19050" algn="ctr">
          <a:solidFill>
            <a:srgbClr val="FF0000"/>
          </a:solidFill>
          <a:round/>
          <a:headEnd/>
          <a:tailEnd type="arrow" w="med" len="med"/>
        </a:ln>
      </xdr:spPr>
    </xdr:cxnSp>
    <xdr:clientData/>
  </xdr:twoCellAnchor>
  <xdr:oneCellAnchor>
    <xdr:from>
      <xdr:col>6</xdr:col>
      <xdr:colOff>1095950</xdr:colOff>
      <xdr:row>49</xdr:row>
      <xdr:rowOff>69032</xdr:rowOff>
    </xdr:from>
    <xdr:ext cx="4136572" cy="244928"/>
    <xdr:sp macro="" textlink="">
      <xdr:nvSpPr>
        <xdr:cNvPr id="83" name="CaixaDeTexto 23"/>
        <xdr:cNvSpPr txBox="1"/>
      </xdr:nvSpPr>
      <xdr:spPr>
        <a:xfrm>
          <a:off x="6446413" y="11052180"/>
          <a:ext cx="4136572" cy="244928"/>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pt-BR" sz="1100"/>
            <a:t>Texto parametrizável no</a:t>
          </a:r>
          <a:r>
            <a:rPr lang="pt-BR" sz="1100" baseline="0"/>
            <a:t> Configurador de Benefícios</a:t>
          </a:r>
          <a:endParaRPr lang="pt-BR" sz="1100"/>
        </a:p>
      </xdr:txBody>
    </xdr:sp>
    <xdr:clientData/>
  </xdr:oneCellAnchor>
  <xdr:oneCellAnchor>
    <xdr:from>
      <xdr:col>9</xdr:col>
      <xdr:colOff>485776</xdr:colOff>
      <xdr:row>0</xdr:row>
      <xdr:rowOff>164305</xdr:rowOff>
    </xdr:from>
    <xdr:ext cx="2347912" cy="264319"/>
    <xdr:sp macro="" textlink="">
      <xdr:nvSpPr>
        <xdr:cNvPr id="67" name="CaixaDeTexto 23"/>
        <xdr:cNvSpPr txBox="1"/>
      </xdr:nvSpPr>
      <xdr:spPr>
        <a:xfrm>
          <a:off x="8474870" y="164305"/>
          <a:ext cx="2347912" cy="264319"/>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pt-BR" sz="1100"/>
            <a:t>Desconto  flat  (ilimitado)</a:t>
          </a:r>
        </a:p>
      </xdr:txBody>
    </xdr:sp>
    <xdr:clientData/>
  </xdr:oneCellAnchor>
  <xdr:oneCellAnchor>
    <xdr:from>
      <xdr:col>10</xdr:col>
      <xdr:colOff>1105371</xdr:colOff>
      <xdr:row>25</xdr:row>
      <xdr:rowOff>58796</xdr:rowOff>
    </xdr:from>
    <xdr:ext cx="2347912" cy="264319"/>
    <xdr:sp macro="" textlink="">
      <xdr:nvSpPr>
        <xdr:cNvPr id="73" name="CaixaDeTexto 23"/>
        <xdr:cNvSpPr txBox="1"/>
      </xdr:nvSpPr>
      <xdr:spPr>
        <a:xfrm>
          <a:off x="10289352" y="3175000"/>
          <a:ext cx="2347912" cy="264319"/>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pt-BR" sz="1100"/>
            <a:t>Desconto  flat  (ilimitado)</a:t>
          </a:r>
        </a:p>
      </xdr:txBody>
    </xdr:sp>
    <xdr:clientData/>
  </xdr:oneCellAnchor>
  <xdr:twoCellAnchor>
    <xdr:from>
      <xdr:col>10</xdr:col>
      <xdr:colOff>390525</xdr:colOff>
      <xdr:row>26</xdr:row>
      <xdr:rowOff>161925</xdr:rowOff>
    </xdr:from>
    <xdr:to>
      <xdr:col>12</xdr:col>
      <xdr:colOff>323850</xdr:colOff>
      <xdr:row>28</xdr:row>
      <xdr:rowOff>57150</xdr:rowOff>
    </xdr:to>
    <xdr:cxnSp macro="">
      <xdr:nvCxnSpPr>
        <xdr:cNvPr id="59456" name="Conector de seta reta 24"/>
        <xdr:cNvCxnSpPr>
          <a:cxnSpLocks noChangeShapeType="1"/>
          <a:stCxn id="73" idx="2"/>
        </xdr:cNvCxnSpPr>
      </xdr:nvCxnSpPr>
      <xdr:spPr bwMode="auto">
        <a:xfrm rot="5400000">
          <a:off x="10401300" y="3733800"/>
          <a:ext cx="247650" cy="1885950"/>
        </a:xfrm>
        <a:prstGeom prst="straightConnector1">
          <a:avLst/>
        </a:prstGeom>
        <a:noFill/>
        <a:ln w="9525" algn="ctr">
          <a:solidFill>
            <a:srgbClr val="FF0000"/>
          </a:solidFill>
          <a:round/>
          <a:headEnd/>
          <a:tailEnd type="arrow" w="med" len="med"/>
        </a:ln>
      </xdr:spPr>
    </xdr:cxnSp>
    <xdr:clientData/>
  </xdr:twoCellAnchor>
  <xdr:twoCellAnchor>
    <xdr:from>
      <xdr:col>10</xdr:col>
      <xdr:colOff>971550</xdr:colOff>
      <xdr:row>26</xdr:row>
      <xdr:rowOff>161925</xdr:rowOff>
    </xdr:from>
    <xdr:to>
      <xdr:col>12</xdr:col>
      <xdr:colOff>323850</xdr:colOff>
      <xdr:row>33</xdr:row>
      <xdr:rowOff>66675</xdr:rowOff>
    </xdr:to>
    <xdr:cxnSp macro="">
      <xdr:nvCxnSpPr>
        <xdr:cNvPr id="59457" name="Conector de seta reta 24"/>
        <xdr:cNvCxnSpPr>
          <a:cxnSpLocks noChangeShapeType="1"/>
          <a:stCxn id="73" idx="2"/>
        </xdr:cNvCxnSpPr>
      </xdr:nvCxnSpPr>
      <xdr:spPr bwMode="auto">
        <a:xfrm rot="5400000">
          <a:off x="10310813" y="4405312"/>
          <a:ext cx="1009650" cy="1304925"/>
        </a:xfrm>
        <a:prstGeom prst="straightConnector1">
          <a:avLst/>
        </a:prstGeom>
        <a:noFill/>
        <a:ln w="9525" algn="ctr">
          <a:solidFill>
            <a:srgbClr val="FF0000"/>
          </a:solidFill>
          <a:round/>
          <a:headEnd/>
          <a:tailEnd type="arrow" w="med" len="med"/>
        </a:ln>
      </xdr:spPr>
    </xdr:cxnSp>
    <xdr:clientData/>
  </xdr:twoCellAnchor>
  <xdr:oneCellAnchor>
    <xdr:from>
      <xdr:col>7</xdr:col>
      <xdr:colOff>423341</xdr:colOff>
      <xdr:row>51</xdr:row>
      <xdr:rowOff>35278</xdr:rowOff>
    </xdr:from>
    <xdr:ext cx="4515548" cy="258704"/>
    <xdr:sp macro="" textlink="">
      <xdr:nvSpPr>
        <xdr:cNvPr id="79" name="CaixaDeTexto 23"/>
        <xdr:cNvSpPr txBox="1"/>
      </xdr:nvSpPr>
      <xdr:spPr>
        <a:xfrm>
          <a:off x="6961489" y="11347685"/>
          <a:ext cx="4515548" cy="258704"/>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pt-BR" sz="1100"/>
            <a:t>A descrição da mensagem será concatenado com o n de parcelas por TI</a:t>
          </a:r>
        </a:p>
      </xdr:txBody>
    </xdr:sp>
    <xdr:clientData/>
  </xdr:oneCellAnchor>
  <xdr:twoCellAnchor>
    <xdr:from>
      <xdr:col>2</xdr:col>
      <xdr:colOff>893329</xdr:colOff>
      <xdr:row>111</xdr:row>
      <xdr:rowOff>107157</xdr:rowOff>
    </xdr:from>
    <xdr:to>
      <xdr:col>6</xdr:col>
      <xdr:colOff>1047749</xdr:colOff>
      <xdr:row>113</xdr:row>
      <xdr:rowOff>23292</xdr:rowOff>
    </xdr:to>
    <xdr:sp macro="" textlink="">
      <xdr:nvSpPr>
        <xdr:cNvPr id="54" name="CaixaDeTexto 53"/>
        <xdr:cNvSpPr txBox="1"/>
      </xdr:nvSpPr>
      <xdr:spPr>
        <a:xfrm>
          <a:off x="2771115" y="5359514"/>
          <a:ext cx="3637848" cy="242707"/>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pt-BR" sz="1100"/>
            <a:t>Quando houver somente um item não imprimir o sub-total</a:t>
          </a:r>
        </a:p>
      </xdr:txBody>
    </xdr:sp>
    <xdr:clientData/>
  </xdr:twoCellAnchor>
  <xdr:twoCellAnchor>
    <xdr:from>
      <xdr:col>11</xdr:col>
      <xdr:colOff>1910</xdr:colOff>
      <xdr:row>113</xdr:row>
      <xdr:rowOff>47622</xdr:rowOff>
    </xdr:from>
    <xdr:to>
      <xdr:col>14</xdr:col>
      <xdr:colOff>8693</xdr:colOff>
      <xdr:row>115</xdr:row>
      <xdr:rowOff>26874</xdr:rowOff>
    </xdr:to>
    <xdr:sp macro="" textlink="">
      <xdr:nvSpPr>
        <xdr:cNvPr id="59" name="CaixaDeTexto 58"/>
        <xdr:cNvSpPr txBox="1"/>
      </xdr:nvSpPr>
      <xdr:spPr>
        <a:xfrm>
          <a:off x="10411374" y="5626551"/>
          <a:ext cx="2456069" cy="31943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pt-BR" sz="1200"/>
            <a:t>Contém: </a:t>
          </a:r>
          <a:r>
            <a:rPr lang="pt-BR" sz="1200" baseline="0"/>
            <a:t>Ajustes e Créditos Diversos.</a:t>
          </a:r>
          <a:endParaRPr lang="pt-BR" sz="1200"/>
        </a:p>
      </xdr:txBody>
    </xdr:sp>
    <xdr:clientData/>
  </xdr:twoCellAnchor>
  <xdr:twoCellAnchor>
    <xdr:from>
      <xdr:col>12</xdr:col>
      <xdr:colOff>485775</xdr:colOff>
      <xdr:row>115</xdr:row>
      <xdr:rowOff>28575</xdr:rowOff>
    </xdr:from>
    <xdr:to>
      <xdr:col>12</xdr:col>
      <xdr:colOff>742950</xdr:colOff>
      <xdr:row>117</xdr:row>
      <xdr:rowOff>0</xdr:rowOff>
    </xdr:to>
    <xdr:cxnSp macro="">
      <xdr:nvCxnSpPr>
        <xdr:cNvPr id="59461" name="Conector de seta reta 60"/>
        <xdr:cNvCxnSpPr>
          <a:cxnSpLocks noChangeShapeType="1"/>
          <a:stCxn id="59" idx="2"/>
        </xdr:cNvCxnSpPr>
      </xdr:nvCxnSpPr>
      <xdr:spPr bwMode="auto">
        <a:xfrm rot="16200000" flipH="1">
          <a:off x="11587163" y="19388137"/>
          <a:ext cx="342900" cy="257175"/>
        </a:xfrm>
        <a:prstGeom prst="straightConnector1">
          <a:avLst/>
        </a:prstGeom>
        <a:noFill/>
        <a:ln w="19050" algn="ctr">
          <a:solidFill>
            <a:srgbClr val="FF0000"/>
          </a:solidFill>
          <a:round/>
          <a:headEnd/>
          <a:tailEnd type="arrow" w="med" len="med"/>
        </a:ln>
      </xdr:spPr>
    </xdr:cxnSp>
    <xdr:clientData/>
  </xdr:twoCellAnchor>
  <xdr:twoCellAnchor>
    <xdr:from>
      <xdr:col>8</xdr:col>
      <xdr:colOff>399970</xdr:colOff>
      <xdr:row>113</xdr:row>
      <xdr:rowOff>142874</xdr:rowOff>
    </xdr:from>
    <xdr:to>
      <xdr:col>10</xdr:col>
      <xdr:colOff>391051</xdr:colOff>
      <xdr:row>116</xdr:row>
      <xdr:rowOff>156380</xdr:rowOff>
    </xdr:to>
    <xdr:sp macro="" textlink="">
      <xdr:nvSpPr>
        <xdr:cNvPr id="62" name="CaixaDeTexto 61"/>
        <xdr:cNvSpPr txBox="1"/>
      </xdr:nvSpPr>
      <xdr:spPr>
        <a:xfrm>
          <a:off x="7707006" y="5721803"/>
          <a:ext cx="1882474" cy="557791"/>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pt-BR" sz="1100"/>
            <a:t>Contém: Serviços do Grupo, Serviços de terceiros, </a:t>
          </a:r>
          <a:r>
            <a:rPr lang="pt-BR" sz="1050">
              <a:solidFill>
                <a:schemeClr val="dk1"/>
              </a:solidFill>
              <a:latin typeface="+mn-lt"/>
              <a:ea typeface="+mn-ea"/>
              <a:cs typeface="+mn-cs"/>
            </a:rPr>
            <a:t>Outros serviços</a:t>
          </a:r>
          <a:r>
            <a:rPr lang="pt-BR" sz="1050" baseline="0">
              <a:solidFill>
                <a:schemeClr val="dk1"/>
              </a:solidFill>
              <a:latin typeface="+mn-lt"/>
              <a:ea typeface="+mn-ea"/>
              <a:cs typeface="+mn-cs"/>
            </a:rPr>
            <a:t> e</a:t>
          </a:r>
          <a:r>
            <a:rPr lang="pt-BR" sz="1050">
              <a:solidFill>
                <a:schemeClr val="dk1"/>
              </a:solidFill>
              <a:latin typeface="+mn-lt"/>
              <a:ea typeface="+mn-ea"/>
              <a:cs typeface="+mn-cs"/>
            </a:rPr>
            <a:t> </a:t>
          </a:r>
          <a:r>
            <a:rPr lang="pt-BR" sz="1100"/>
            <a:t>Débitos diversos</a:t>
          </a:r>
        </a:p>
      </xdr:txBody>
    </xdr:sp>
    <xdr:clientData/>
  </xdr:twoCellAnchor>
  <xdr:twoCellAnchor>
    <xdr:from>
      <xdr:col>10</xdr:col>
      <xdr:colOff>390525</xdr:colOff>
      <xdr:row>115</xdr:row>
      <xdr:rowOff>85725</xdr:rowOff>
    </xdr:from>
    <xdr:to>
      <xdr:col>10</xdr:col>
      <xdr:colOff>828675</xdr:colOff>
      <xdr:row>116</xdr:row>
      <xdr:rowOff>114300</xdr:rowOff>
    </xdr:to>
    <xdr:cxnSp macro="">
      <xdr:nvCxnSpPr>
        <xdr:cNvPr id="59463" name="Conector de seta reta 69"/>
        <xdr:cNvCxnSpPr>
          <a:cxnSpLocks noChangeShapeType="1"/>
          <a:stCxn id="62" idx="3"/>
        </xdr:cNvCxnSpPr>
      </xdr:nvCxnSpPr>
      <xdr:spPr bwMode="auto">
        <a:xfrm>
          <a:off x="9582150" y="19402425"/>
          <a:ext cx="438150" cy="228600"/>
        </a:xfrm>
        <a:prstGeom prst="straightConnector1">
          <a:avLst/>
        </a:prstGeom>
        <a:noFill/>
        <a:ln w="19050" algn="ctr">
          <a:solidFill>
            <a:srgbClr val="FF0000"/>
          </a:solidFill>
          <a:round/>
          <a:headEnd/>
          <a:tailEnd type="arrow" w="med" len="med"/>
        </a:ln>
      </xdr:spPr>
    </xdr:cxnSp>
    <xdr:clientData/>
  </xdr:twoCellAnchor>
  <xdr:oneCellAnchor>
    <xdr:from>
      <xdr:col>10</xdr:col>
      <xdr:colOff>1105371</xdr:colOff>
      <xdr:row>99</xdr:row>
      <xdr:rowOff>58796</xdr:rowOff>
    </xdr:from>
    <xdr:ext cx="2347912" cy="264319"/>
    <xdr:sp macro="" textlink="">
      <xdr:nvSpPr>
        <xdr:cNvPr id="72" name="CaixaDeTexto 23"/>
        <xdr:cNvSpPr txBox="1"/>
      </xdr:nvSpPr>
      <xdr:spPr>
        <a:xfrm>
          <a:off x="10303800" y="3378939"/>
          <a:ext cx="2347912" cy="264319"/>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pt-BR" sz="1100"/>
            <a:t>Desconto  flat  (ilimitado)</a:t>
          </a:r>
        </a:p>
      </xdr:txBody>
    </xdr:sp>
    <xdr:clientData/>
  </xdr:oneCellAnchor>
  <xdr:twoCellAnchor>
    <xdr:from>
      <xdr:col>10</xdr:col>
      <xdr:colOff>971550</xdr:colOff>
      <xdr:row>100</xdr:row>
      <xdr:rowOff>161925</xdr:rowOff>
    </xdr:from>
    <xdr:to>
      <xdr:col>12</xdr:col>
      <xdr:colOff>323850</xdr:colOff>
      <xdr:row>107</xdr:row>
      <xdr:rowOff>66675</xdr:rowOff>
    </xdr:to>
    <xdr:cxnSp macro="">
      <xdr:nvCxnSpPr>
        <xdr:cNvPr id="59465" name="Conector de seta reta 24"/>
        <xdr:cNvCxnSpPr>
          <a:cxnSpLocks noChangeShapeType="1"/>
          <a:stCxn id="72" idx="2"/>
        </xdr:cNvCxnSpPr>
      </xdr:nvCxnSpPr>
      <xdr:spPr bwMode="auto">
        <a:xfrm rot="5400000">
          <a:off x="10310813" y="16949737"/>
          <a:ext cx="1009650" cy="1304925"/>
        </a:xfrm>
        <a:prstGeom prst="straightConnector1">
          <a:avLst/>
        </a:prstGeom>
        <a:noFill/>
        <a:ln w="9525" algn="ctr">
          <a:solidFill>
            <a:srgbClr val="FF0000"/>
          </a:solidFill>
          <a:round/>
          <a:headEnd/>
          <a:tailEnd type="arrow" w="med" len="med"/>
        </a:ln>
      </xdr:spPr>
    </xdr:cxnSp>
    <xdr:clientData/>
  </xdr:twoCellAnchor>
  <xdr:twoCellAnchor>
    <xdr:from>
      <xdr:col>7</xdr:col>
      <xdr:colOff>433781</xdr:colOff>
      <xdr:row>147</xdr:row>
      <xdr:rowOff>113731</xdr:rowOff>
    </xdr:from>
    <xdr:to>
      <xdr:col>10</xdr:col>
      <xdr:colOff>938824</xdr:colOff>
      <xdr:row>151</xdr:row>
      <xdr:rowOff>123504</xdr:rowOff>
    </xdr:to>
    <xdr:sp macro="" textlink="">
      <xdr:nvSpPr>
        <xdr:cNvPr id="77" name="CaixaDeTexto 30"/>
        <xdr:cNvSpPr txBox="1"/>
      </xdr:nvSpPr>
      <xdr:spPr>
        <a:xfrm>
          <a:off x="6992424" y="67768445"/>
          <a:ext cx="3144829" cy="69013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pt-BR" sz="1100"/>
            <a:t>Concatenar descrição</a:t>
          </a:r>
          <a:r>
            <a:rPr lang="pt-BR" sz="1100" baseline="0"/>
            <a:t> com período</a:t>
          </a:r>
          <a:endParaRPr lang="pt-BR" sz="1100"/>
        </a:p>
      </xdr:txBody>
    </xdr:sp>
    <xdr:clientData/>
  </xdr:twoCellAnchor>
  <xdr:twoCellAnchor>
    <xdr:from>
      <xdr:col>5</xdr:col>
      <xdr:colOff>685800</xdr:colOff>
      <xdr:row>149</xdr:row>
      <xdr:rowOff>104775</xdr:rowOff>
    </xdr:from>
    <xdr:to>
      <xdr:col>7</xdr:col>
      <xdr:colOff>419100</xdr:colOff>
      <xdr:row>149</xdr:row>
      <xdr:rowOff>123825</xdr:rowOff>
    </xdr:to>
    <xdr:cxnSp macro="">
      <xdr:nvCxnSpPr>
        <xdr:cNvPr id="59467" name="Conector de seta reta 34"/>
        <xdr:cNvCxnSpPr>
          <a:cxnSpLocks noChangeShapeType="1"/>
        </xdr:cNvCxnSpPr>
      </xdr:nvCxnSpPr>
      <xdr:spPr bwMode="auto">
        <a:xfrm rot="10800000" flipV="1">
          <a:off x="5076825" y="25193625"/>
          <a:ext cx="1895475" cy="19050"/>
        </a:xfrm>
        <a:prstGeom prst="straightConnector1">
          <a:avLst/>
        </a:prstGeom>
        <a:noFill/>
        <a:ln w="9525" algn="ctr">
          <a:solidFill>
            <a:srgbClr val="FF0000"/>
          </a:solidFill>
          <a:round/>
          <a:headEnd/>
          <a:tailEnd type="arrow" w="med" len="med"/>
        </a:ln>
      </xdr:spPr>
    </xdr:cxnSp>
    <xdr:clientData/>
  </xdr:twoCellAnchor>
  <xdr:twoCellAnchor>
    <xdr:from>
      <xdr:col>16</xdr:col>
      <xdr:colOff>231323</xdr:colOff>
      <xdr:row>5</xdr:row>
      <xdr:rowOff>54426</xdr:rowOff>
    </xdr:from>
    <xdr:to>
      <xdr:col>19</xdr:col>
      <xdr:colOff>285752</xdr:colOff>
      <xdr:row>10</xdr:row>
      <xdr:rowOff>4534</xdr:rowOff>
    </xdr:to>
    <xdr:sp macro="" textlink="">
      <xdr:nvSpPr>
        <xdr:cNvPr id="82" name="CaixaDeTexto 30"/>
        <xdr:cNvSpPr txBox="1"/>
      </xdr:nvSpPr>
      <xdr:spPr>
        <a:xfrm>
          <a:off x="14033048" y="5788476"/>
          <a:ext cx="3045279" cy="740683"/>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pt-BR" sz="1100"/>
            <a:t>Quando houver somente um item por seção ou sub-seção, </a:t>
          </a:r>
        </a:p>
        <a:p>
          <a:r>
            <a:rPr lang="pt-BR" sz="1100"/>
            <a:t> não imprimir o sub-total</a:t>
          </a:r>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98"/>
  <sheetViews>
    <sheetView showGridLines="0" topLeftCell="A34" zoomScale="80" zoomScaleNormal="80" zoomScaleSheetLayoutView="80" workbookViewId="0">
      <selection activeCell="Z34" sqref="Z34"/>
    </sheetView>
  </sheetViews>
  <sheetFormatPr defaultRowHeight="12.75" x14ac:dyDescent="0.2"/>
  <cols>
    <col min="1" max="1" width="3.7109375" style="918" customWidth="1"/>
    <col min="2" max="2" width="1.28515625" style="919" customWidth="1"/>
    <col min="3" max="7" width="9.140625" style="919"/>
    <col min="8" max="8" width="9.42578125" style="919" customWidth="1"/>
    <col min="9" max="9" width="11.85546875" style="919" customWidth="1"/>
    <col min="10" max="10" width="9.28515625" style="919" customWidth="1"/>
    <col min="11" max="11" width="3.42578125" style="919" customWidth="1"/>
    <col min="12" max="12" width="10.28515625" style="919" customWidth="1"/>
    <col min="13" max="13" width="1.85546875" style="919" customWidth="1"/>
    <col min="14" max="14" width="1.85546875" style="918" customWidth="1"/>
    <col min="15" max="15" width="1.85546875" style="919" customWidth="1"/>
    <col min="16" max="16" width="9.140625" style="919"/>
    <col min="17" max="17" width="10.28515625" style="919" customWidth="1"/>
    <col min="18" max="18" width="15.140625" style="919" customWidth="1"/>
    <col min="19" max="19" width="2" style="919" customWidth="1"/>
    <col min="20" max="20" width="17.28515625" style="919" bestFit="1" customWidth="1"/>
    <col min="21" max="21" width="12.7109375" style="919" bestFit="1" customWidth="1"/>
    <col min="22" max="22" width="1.85546875" style="919" customWidth="1"/>
    <col min="23" max="23" width="3.28515625" style="918" customWidth="1"/>
    <col min="24" max="246" width="9.140625" style="918"/>
    <col min="247" max="247" width="3.7109375" style="918" customWidth="1"/>
    <col min="248" max="248" width="1.85546875" style="918" customWidth="1"/>
    <col min="249" max="253" width="9.140625" style="918"/>
    <col min="254" max="254" width="9.42578125" style="918" customWidth="1"/>
    <col min="255" max="16384" width="9.140625" style="918"/>
  </cols>
  <sheetData>
    <row r="1" spans="2:24" x14ac:dyDescent="0.2">
      <c r="C1" s="920"/>
      <c r="D1" s="920"/>
      <c r="E1" s="920"/>
      <c r="F1" s="920"/>
      <c r="G1" s="920"/>
      <c r="H1" s="920"/>
      <c r="I1" s="920"/>
      <c r="J1" s="920"/>
      <c r="K1" s="920"/>
      <c r="L1" s="920"/>
      <c r="M1" s="920"/>
      <c r="N1" s="921"/>
      <c r="O1" s="920"/>
      <c r="P1" s="920"/>
      <c r="Q1" s="920"/>
      <c r="R1" s="920"/>
      <c r="S1" s="920"/>
      <c r="T1" s="920"/>
      <c r="U1" s="920"/>
      <c r="X1" s="1148"/>
    </row>
    <row r="2" spans="2:24" ht="18" x14ac:dyDescent="0.25">
      <c r="O2" s="1208" t="s">
        <v>475</v>
      </c>
      <c r="S2" s="920"/>
      <c r="T2" s="920"/>
      <c r="U2" s="920"/>
      <c r="X2" s="1148"/>
    </row>
    <row r="3" spans="2:24" ht="15" x14ac:dyDescent="0.25">
      <c r="E3" s="922" t="s">
        <v>497</v>
      </c>
      <c r="O3" s="922" t="s">
        <v>497</v>
      </c>
      <c r="S3" s="920"/>
      <c r="T3" s="920"/>
      <c r="U3" s="920"/>
      <c r="X3" s="1148"/>
    </row>
    <row r="4" spans="2:24" ht="14.25" x14ac:dyDescent="0.2">
      <c r="E4" s="923" t="s">
        <v>411</v>
      </c>
      <c r="O4" s="923" t="s">
        <v>412</v>
      </c>
      <c r="S4" s="920"/>
      <c r="T4" s="920"/>
      <c r="U4" s="920"/>
      <c r="X4" s="1148"/>
    </row>
    <row r="5" spans="2:24" ht="14.25" x14ac:dyDescent="0.2">
      <c r="E5" s="923" t="s">
        <v>413</v>
      </c>
      <c r="O5" s="923" t="s">
        <v>414</v>
      </c>
      <c r="S5" s="920"/>
      <c r="T5" s="920"/>
      <c r="U5" s="920"/>
      <c r="X5" s="1148"/>
    </row>
    <row r="6" spans="2:24" s="921" customFormat="1" ht="14.25" x14ac:dyDescent="0.2">
      <c r="B6" s="920"/>
      <c r="C6" s="920"/>
      <c r="D6" s="920"/>
      <c r="E6" s="924" t="s">
        <v>415</v>
      </c>
      <c r="F6" s="920"/>
      <c r="G6" s="920"/>
      <c r="H6" s="920"/>
      <c r="I6" s="920"/>
      <c r="J6" s="920"/>
      <c r="K6" s="920"/>
      <c r="L6" s="920"/>
      <c r="M6" s="920"/>
      <c r="O6" s="923" t="s">
        <v>416</v>
      </c>
      <c r="P6" s="920"/>
      <c r="Q6" s="920"/>
      <c r="R6" s="920"/>
      <c r="S6" s="920"/>
      <c r="T6" s="920"/>
      <c r="U6" s="920"/>
      <c r="V6" s="920"/>
      <c r="X6" s="1148"/>
    </row>
    <row r="7" spans="2:24" ht="14.25" x14ac:dyDescent="0.2">
      <c r="E7" s="923" t="s">
        <v>417</v>
      </c>
      <c r="O7" s="923" t="s">
        <v>418</v>
      </c>
      <c r="S7" s="920"/>
      <c r="T7" s="920"/>
      <c r="U7" s="920"/>
      <c r="X7" s="1148"/>
    </row>
    <row r="8" spans="2:24" ht="14.25" x14ac:dyDescent="0.2">
      <c r="O8" s="923" t="s">
        <v>419</v>
      </c>
      <c r="R8" s="923"/>
      <c r="S8" s="920"/>
      <c r="T8" s="920"/>
      <c r="U8" s="920"/>
      <c r="X8" s="1148"/>
    </row>
    <row r="9" spans="2:24" ht="6" customHeight="1" x14ac:dyDescent="0.2">
      <c r="C9" s="920"/>
      <c r="D9" s="920"/>
      <c r="E9" s="920"/>
      <c r="F9" s="925"/>
      <c r="G9" s="920"/>
      <c r="H9" s="920"/>
      <c r="I9" s="920"/>
      <c r="J9" s="920"/>
      <c r="K9" s="920"/>
      <c r="L9" s="920"/>
      <c r="M9" s="925"/>
      <c r="N9" s="926"/>
      <c r="O9" s="920"/>
      <c r="P9" s="920"/>
      <c r="Q9" s="920"/>
      <c r="R9" s="920"/>
      <c r="S9" s="920"/>
      <c r="T9" s="920"/>
      <c r="U9" s="920"/>
      <c r="X9" s="1148"/>
    </row>
    <row r="10" spans="2:24" x14ac:dyDescent="0.2">
      <c r="K10" s="927"/>
      <c r="X10" s="1148"/>
    </row>
    <row r="11" spans="2:24" x14ac:dyDescent="0.2">
      <c r="K11" s="927"/>
      <c r="X11" s="1148"/>
    </row>
    <row r="12" spans="2:24" x14ac:dyDescent="0.2">
      <c r="X12" s="1148"/>
    </row>
    <row r="13" spans="2:24" x14ac:dyDescent="0.2">
      <c r="N13" s="928"/>
      <c r="X13" s="1148"/>
    </row>
    <row r="14" spans="2:24" ht="13.5" customHeight="1" x14ac:dyDescent="0.2">
      <c r="E14" s="929" t="s">
        <v>456</v>
      </c>
      <c r="F14" s="930"/>
      <c r="G14" s="930"/>
      <c r="H14" s="930"/>
      <c r="I14" s="930"/>
      <c r="J14" s="930"/>
      <c r="K14" s="930"/>
      <c r="L14" s="931"/>
      <c r="M14" s="931"/>
      <c r="N14" s="932"/>
      <c r="O14" s="933"/>
      <c r="P14" s="933"/>
      <c r="Q14" s="933"/>
      <c r="R14" s="920"/>
      <c r="S14" s="920"/>
      <c r="T14" s="920"/>
      <c r="U14" s="920"/>
      <c r="V14" s="920"/>
      <c r="X14" s="1148"/>
    </row>
    <row r="15" spans="2:24" ht="15" x14ac:dyDescent="0.25">
      <c r="C15" s="927"/>
      <c r="E15" s="929" t="s">
        <v>457</v>
      </c>
      <c r="F15" s="930"/>
      <c r="G15" s="934"/>
      <c r="H15" s="930"/>
      <c r="I15" s="930"/>
      <c r="J15" s="934"/>
      <c r="K15" s="930"/>
      <c r="L15" s="931"/>
      <c r="M15" s="931"/>
      <c r="N15" s="932"/>
      <c r="O15" s="933"/>
      <c r="P15" s="935"/>
      <c r="Q15" s="933"/>
      <c r="R15" s="920"/>
      <c r="S15" s="920"/>
      <c r="T15" s="920"/>
      <c r="U15" s="920"/>
      <c r="V15" s="920"/>
      <c r="X15" s="1148"/>
    </row>
    <row r="16" spans="2:24" ht="14.25" x14ac:dyDescent="0.2">
      <c r="C16" s="927"/>
      <c r="E16" s="929" t="s">
        <v>458</v>
      </c>
      <c r="F16" s="930"/>
      <c r="G16" s="934"/>
      <c r="H16" s="930"/>
      <c r="I16" s="930"/>
      <c r="J16" s="934"/>
      <c r="K16" s="930"/>
      <c r="L16" s="931"/>
      <c r="M16" s="931"/>
      <c r="N16" s="932"/>
      <c r="O16" s="933"/>
      <c r="P16" s="933"/>
      <c r="Q16" s="916"/>
      <c r="R16" s="820"/>
      <c r="S16" s="820"/>
      <c r="T16" s="820"/>
      <c r="U16" s="820"/>
      <c r="V16" s="820"/>
      <c r="X16" s="1148"/>
    </row>
    <row r="17" spans="2:24" ht="15.75" x14ac:dyDescent="0.25">
      <c r="C17" s="927"/>
      <c r="E17" s="929" t="s">
        <v>459</v>
      </c>
      <c r="F17" s="930"/>
      <c r="G17" s="930"/>
      <c r="H17" s="930"/>
      <c r="I17" s="930"/>
      <c r="J17" s="934"/>
      <c r="K17" s="930"/>
      <c r="L17" s="931"/>
      <c r="M17" s="931"/>
      <c r="N17" s="932"/>
      <c r="O17" s="933"/>
      <c r="P17" s="1266"/>
      <c r="Q17" s="1266"/>
      <c r="R17" s="936"/>
      <c r="S17" s="936"/>
      <c r="T17" s="936"/>
      <c r="U17" s="937"/>
      <c r="V17" s="820"/>
      <c r="X17" s="1148"/>
    </row>
    <row r="18" spans="2:24" ht="12" customHeight="1" x14ac:dyDescent="0.25">
      <c r="E18" s="552"/>
      <c r="L18" s="923"/>
      <c r="M18" s="923"/>
      <c r="N18" s="932"/>
      <c r="O18" s="924"/>
      <c r="P18" s="936"/>
      <c r="Q18" s="936"/>
      <c r="R18" s="936"/>
      <c r="S18" s="936"/>
      <c r="T18" s="936"/>
      <c r="U18" s="937"/>
      <c r="V18" s="820"/>
      <c r="X18" s="1148"/>
    </row>
    <row r="19" spans="2:24" ht="15" x14ac:dyDescent="0.2">
      <c r="O19" s="820"/>
      <c r="P19" s="1267"/>
      <c r="Q19" s="1268"/>
      <c r="R19" s="1268"/>
      <c r="S19" s="1268"/>
      <c r="T19" s="1268"/>
      <c r="U19" s="1268"/>
      <c r="V19" s="820"/>
      <c r="X19" s="1148"/>
    </row>
    <row r="20" spans="2:24" x14ac:dyDescent="0.2">
      <c r="O20" s="820"/>
      <c r="P20" s="820"/>
      <c r="Q20" s="820"/>
      <c r="R20" s="820"/>
      <c r="S20" s="820"/>
      <c r="T20" s="820"/>
      <c r="U20" s="820"/>
      <c r="V20" s="820"/>
      <c r="X20" s="1148"/>
    </row>
    <row r="21" spans="2:24" x14ac:dyDescent="0.2">
      <c r="C21" s="938"/>
      <c r="O21" s="820"/>
      <c r="P21" s="820"/>
      <c r="Q21" s="820"/>
      <c r="R21" s="820"/>
      <c r="S21" s="820"/>
      <c r="T21" s="820"/>
      <c r="U21" s="820"/>
      <c r="V21" s="820"/>
      <c r="X21" s="1148"/>
    </row>
    <row r="22" spans="2:24" ht="12" customHeight="1" x14ac:dyDescent="0.2">
      <c r="C22" s="925"/>
      <c r="D22" s="920"/>
      <c r="E22" s="920"/>
      <c r="F22" s="920"/>
      <c r="G22" s="925"/>
      <c r="H22" s="920"/>
      <c r="I22" s="920"/>
      <c r="J22" s="925"/>
      <c r="K22" s="925"/>
      <c r="L22" s="920"/>
      <c r="M22" s="920"/>
      <c r="O22" s="920"/>
      <c r="P22" s="920"/>
      <c r="Q22" s="920"/>
      <c r="R22" s="920"/>
      <c r="S22" s="920"/>
      <c r="T22" s="920"/>
      <c r="U22" s="920"/>
      <c r="V22" s="920"/>
      <c r="X22" s="1148"/>
    </row>
    <row r="23" spans="2:24" x14ac:dyDescent="0.2">
      <c r="C23" s="920"/>
      <c r="D23" s="920"/>
      <c r="E23" s="920"/>
      <c r="F23" s="920"/>
      <c r="G23" s="920"/>
      <c r="H23" s="920"/>
      <c r="I23" s="920"/>
      <c r="J23" s="920"/>
      <c r="K23" s="920"/>
      <c r="L23" s="920"/>
      <c r="M23" s="920"/>
      <c r="X23" s="1148"/>
    </row>
    <row r="24" spans="2:24" ht="16.5" thickBot="1" x14ac:dyDescent="0.3">
      <c r="B24" s="939"/>
      <c r="C24" s="939"/>
      <c r="D24" s="939"/>
      <c r="E24" s="939"/>
      <c r="F24" s="939"/>
      <c r="G24" s="939"/>
      <c r="H24" s="939"/>
      <c r="I24" s="939"/>
      <c r="J24" s="939"/>
      <c r="K24" s="939"/>
      <c r="L24" s="939"/>
      <c r="M24" s="939"/>
      <c r="O24" s="940" t="s">
        <v>420</v>
      </c>
      <c r="P24" s="940"/>
      <c r="Q24" s="941"/>
      <c r="R24" s="942">
        <v>0</v>
      </c>
      <c r="S24" s="941"/>
      <c r="T24" s="939"/>
      <c r="U24" s="939"/>
      <c r="V24" s="939"/>
      <c r="X24" s="1148"/>
    </row>
    <row r="25" spans="2:24" ht="14.25" customHeight="1" x14ac:dyDescent="0.25">
      <c r="B25" s="943"/>
      <c r="C25" s="944" t="s">
        <v>421</v>
      </c>
      <c r="D25" s="945"/>
      <c r="E25" s="945"/>
      <c r="F25" s="945"/>
      <c r="G25" s="945"/>
      <c r="H25" s="945"/>
      <c r="I25" s="946"/>
      <c r="J25" s="946"/>
      <c r="K25" s="945"/>
      <c r="L25" s="944" t="s">
        <v>0</v>
      </c>
      <c r="M25" s="947"/>
      <c r="N25" s="921"/>
      <c r="O25" s="948"/>
      <c r="P25" s="1269" t="s">
        <v>422</v>
      </c>
      <c r="Q25" s="1269"/>
      <c r="R25" s="1269"/>
      <c r="S25" s="949"/>
      <c r="T25" s="1270" t="s">
        <v>423</v>
      </c>
      <c r="U25" s="1270"/>
      <c r="V25" s="950"/>
      <c r="X25" s="1148"/>
    </row>
    <row r="26" spans="2:24" ht="14.25" customHeight="1" x14ac:dyDescent="0.25">
      <c r="B26" s="943"/>
      <c r="C26" s="918"/>
      <c r="M26" s="947"/>
      <c r="N26" s="921"/>
      <c r="O26" s="948"/>
      <c r="P26" s="1269"/>
      <c r="Q26" s="1269"/>
      <c r="R26" s="1269"/>
      <c r="S26" s="949"/>
      <c r="T26" s="1270"/>
      <c r="U26" s="1270"/>
      <c r="V26" s="950"/>
      <c r="X26" s="1148"/>
    </row>
    <row r="27" spans="2:24" ht="14.25" customHeight="1" x14ac:dyDescent="0.25">
      <c r="B27" s="943"/>
      <c r="C27" s="1181" t="s">
        <v>460</v>
      </c>
      <c r="D27" s="1182"/>
      <c r="E27" s="1182"/>
      <c r="F27" s="1182"/>
      <c r="G27" s="1182"/>
      <c r="H27" s="1182"/>
      <c r="I27" s="1182"/>
      <c r="J27" s="1182"/>
      <c r="K27" s="1182"/>
      <c r="L27" s="1183">
        <f>SUM(L28:L30)</f>
        <v>0</v>
      </c>
      <c r="M27" s="1184"/>
      <c r="N27" s="921"/>
      <c r="O27" s="948"/>
      <c r="P27" s="1269" t="s">
        <v>112</v>
      </c>
      <c r="Q27" s="1269"/>
      <c r="R27" s="1269"/>
      <c r="S27" s="952"/>
      <c r="T27" s="1271">
        <f>L59</f>
        <v>0</v>
      </c>
      <c r="U27" s="1271"/>
      <c r="V27" s="950"/>
      <c r="X27" s="1148"/>
    </row>
    <row r="28" spans="2:24" ht="14.25" customHeight="1" x14ac:dyDescent="0.25">
      <c r="B28" s="943"/>
      <c r="C28" s="1185" t="s">
        <v>470</v>
      </c>
      <c r="D28" s="1052"/>
      <c r="E28" s="1052"/>
      <c r="F28" s="1052"/>
      <c r="G28" s="1052"/>
      <c r="H28" s="1052"/>
      <c r="I28" s="1052"/>
      <c r="J28" s="1052"/>
      <c r="K28" s="1052"/>
      <c r="L28" s="956">
        <f>'Detalhamento da Fatura'!O12</f>
        <v>0</v>
      </c>
      <c r="M28" s="1184"/>
      <c r="N28" s="921"/>
      <c r="O28" s="948"/>
      <c r="P28" s="953"/>
      <c r="Q28" s="953"/>
      <c r="R28" s="953"/>
      <c r="S28" s="953"/>
      <c r="T28" s="953"/>
      <c r="U28" s="953"/>
      <c r="V28" s="950"/>
      <c r="X28" s="1148"/>
    </row>
    <row r="29" spans="2:24" ht="14.25" customHeight="1" x14ac:dyDescent="0.25">
      <c r="B29" s="954"/>
      <c r="C29" s="1186" t="s">
        <v>461</v>
      </c>
      <c r="D29" s="1052"/>
      <c r="E29" s="1052"/>
      <c r="F29" s="1052"/>
      <c r="G29" s="1052"/>
      <c r="H29" s="1052"/>
      <c r="I29" s="1052"/>
      <c r="J29" s="1052"/>
      <c r="K29" s="1052"/>
      <c r="L29" s="956">
        <f>'Detalhamento da Fatura'!O43</f>
        <v>0</v>
      </c>
      <c r="M29" s="1187"/>
      <c r="N29" s="921"/>
      <c r="O29" s="948"/>
      <c r="P29" s="958" t="s">
        <v>293</v>
      </c>
      <c r="Q29" s="959"/>
      <c r="R29" s="959"/>
      <c r="S29" s="952"/>
      <c r="T29" s="960"/>
      <c r="U29" s="960"/>
      <c r="V29" s="950"/>
      <c r="X29" s="1148"/>
    </row>
    <row r="30" spans="2:24" ht="14.25" customHeight="1" x14ac:dyDescent="0.25">
      <c r="B30" s="954"/>
      <c r="C30" s="1186" t="s">
        <v>474</v>
      </c>
      <c r="D30" s="1052"/>
      <c r="E30" s="1052"/>
      <c r="F30" s="1052"/>
      <c r="G30" s="1052"/>
      <c r="H30" s="1052"/>
      <c r="I30" s="1188"/>
      <c r="J30" s="1188"/>
      <c r="K30" s="1052"/>
      <c r="L30" s="956">
        <f>'Detalhamento da Fatura'!O52</f>
        <v>0</v>
      </c>
      <c r="M30" s="1187"/>
      <c r="N30" s="921"/>
      <c r="O30" s="948"/>
      <c r="P30" s="961" t="s">
        <v>424</v>
      </c>
      <c r="Q30" s="953"/>
      <c r="R30" s="953"/>
      <c r="S30" s="953"/>
      <c r="T30" s="953"/>
      <c r="U30" s="953"/>
      <c r="V30" s="950"/>
      <c r="X30" s="1148"/>
    </row>
    <row r="31" spans="2:24" ht="15" customHeight="1" x14ac:dyDescent="0.4">
      <c r="B31" s="954"/>
      <c r="C31" s="955" t="s">
        <v>70</v>
      </c>
      <c r="D31" s="918"/>
      <c r="E31" s="918"/>
      <c r="F31" s="918"/>
      <c r="G31" s="918"/>
      <c r="H31" s="918"/>
      <c r="I31" s="918"/>
      <c r="J31" s="918"/>
      <c r="K31" s="918"/>
      <c r="L31" s="956">
        <f>'Detalhamento da Fatura'!O25</f>
        <v>0</v>
      </c>
      <c r="M31" s="957"/>
      <c r="N31" s="921"/>
      <c r="O31" s="948"/>
      <c r="P31" s="961" t="s">
        <v>425</v>
      </c>
      <c r="Q31" s="953"/>
      <c r="R31" s="953"/>
      <c r="S31" s="953"/>
      <c r="T31" s="962"/>
      <c r="U31" s="962"/>
      <c r="V31" s="950"/>
      <c r="X31" s="1148"/>
    </row>
    <row r="32" spans="2:24" ht="15" customHeight="1" thickBot="1" x14ac:dyDescent="0.45">
      <c r="B32" s="943"/>
      <c r="C32" s="955" t="s">
        <v>405</v>
      </c>
      <c r="D32" s="955"/>
      <c r="E32" s="955"/>
      <c r="F32" s="955"/>
      <c r="G32" s="955"/>
      <c r="H32" s="955"/>
      <c r="I32" s="955"/>
      <c r="J32" s="985"/>
      <c r="K32" s="985"/>
      <c r="L32" s="956">
        <f>'Detalhamento da Fatura'!O35</f>
        <v>0</v>
      </c>
      <c r="M32" s="947"/>
      <c r="N32" s="921"/>
      <c r="O32" s="963"/>
      <c r="P32" s="964"/>
      <c r="Q32" s="965"/>
      <c r="R32" s="965"/>
      <c r="S32" s="965"/>
      <c r="T32" s="966"/>
      <c r="U32" s="966"/>
      <c r="V32" s="967"/>
      <c r="X32" s="1148"/>
    </row>
    <row r="33" spans="2:24" ht="15" customHeight="1" x14ac:dyDescent="0.4">
      <c r="B33" s="968"/>
      <c r="C33" s="918"/>
      <c r="D33" s="918"/>
      <c r="E33" s="918"/>
      <c r="F33" s="918"/>
      <c r="G33" s="918"/>
      <c r="H33" s="918"/>
      <c r="I33" s="918"/>
      <c r="J33" s="918"/>
      <c r="K33" s="918"/>
      <c r="L33" s="918"/>
      <c r="M33" s="969"/>
      <c r="N33" s="921"/>
      <c r="O33" s="970"/>
      <c r="P33" s="971"/>
      <c r="Q33" s="921"/>
      <c r="R33" s="921"/>
      <c r="S33" s="921"/>
      <c r="T33" s="972"/>
      <c r="U33" s="972"/>
      <c r="V33" s="970"/>
      <c r="X33" s="1148"/>
    </row>
    <row r="34" spans="2:24" ht="14.25" customHeight="1" thickBot="1" x14ac:dyDescent="0.45">
      <c r="B34" s="968"/>
      <c r="C34" s="995" t="s">
        <v>462</v>
      </c>
      <c r="D34" s="955"/>
      <c r="E34" s="955"/>
      <c r="F34" s="955"/>
      <c r="G34" s="955"/>
      <c r="H34" s="955"/>
      <c r="I34" s="955"/>
      <c r="J34" s="985"/>
      <c r="K34" s="985"/>
      <c r="L34" s="1053">
        <f>SUM(L28:L32)</f>
        <v>0</v>
      </c>
      <c r="M34" s="969"/>
      <c r="N34" s="921"/>
      <c r="O34" s="970"/>
      <c r="P34" s="921"/>
      <c r="Q34" s="970"/>
      <c r="R34" s="970"/>
      <c r="S34" s="921"/>
      <c r="T34" s="972"/>
      <c r="U34" s="972"/>
      <c r="V34" s="970"/>
      <c r="X34" s="1148"/>
    </row>
    <row r="35" spans="2:24" ht="14.25" customHeight="1" x14ac:dyDescent="0.25">
      <c r="B35" s="943"/>
      <c r="C35" s="977"/>
      <c r="D35" s="978"/>
      <c r="E35" s="978"/>
      <c r="F35" s="978"/>
      <c r="G35" s="978"/>
      <c r="H35" s="978"/>
      <c r="I35" s="978"/>
      <c r="J35" s="979"/>
      <c r="K35" s="979"/>
      <c r="L35" s="980"/>
      <c r="M35" s="947"/>
      <c r="N35" s="921"/>
      <c r="O35" s="974"/>
      <c r="P35" s="1170" t="s">
        <v>476</v>
      </c>
      <c r="Q35" s="1171"/>
      <c r="R35" s="1171"/>
      <c r="S35" s="1171"/>
      <c r="T35" s="1171"/>
      <c r="U35" s="1172" t="s">
        <v>426</v>
      </c>
      <c r="V35" s="976"/>
      <c r="X35" s="1148"/>
    </row>
    <row r="36" spans="2:24" ht="14.25" customHeight="1" x14ac:dyDescent="0.2">
      <c r="B36" s="943"/>
      <c r="M36" s="947"/>
      <c r="N36" s="921"/>
      <c r="O36" s="1168"/>
      <c r="P36" s="971" t="s">
        <v>5</v>
      </c>
      <c r="Q36" s="971"/>
      <c r="R36" s="971"/>
      <c r="S36" s="971"/>
      <c r="T36" s="971"/>
      <c r="U36" s="1173">
        <v>0</v>
      </c>
      <c r="V36" s="1174"/>
      <c r="X36" s="1148"/>
    </row>
    <row r="37" spans="2:24" ht="14.25" customHeight="1" x14ac:dyDescent="0.2">
      <c r="B37" s="943"/>
      <c r="C37" s="1220" t="s">
        <v>439</v>
      </c>
      <c r="D37" s="1221"/>
      <c r="E37" s="1221"/>
      <c r="F37" s="1221"/>
      <c r="G37" s="1221"/>
      <c r="H37" s="1221"/>
      <c r="I37" s="1221"/>
      <c r="J37" s="1221"/>
      <c r="K37" s="1221"/>
      <c r="L37" s="1222">
        <f>'Detalhamento da Fatura'!O79</f>
        <v>0</v>
      </c>
      <c r="M37" s="947"/>
      <c r="N37" s="921"/>
      <c r="O37" s="1168"/>
      <c r="P37" s="971" t="s">
        <v>6</v>
      </c>
      <c r="Q37" s="971"/>
      <c r="R37" s="971"/>
      <c r="S37" s="971"/>
      <c r="T37" s="971"/>
      <c r="U37" s="1175">
        <v>0</v>
      </c>
      <c r="V37" s="1174"/>
      <c r="X37" s="1148"/>
    </row>
    <row r="38" spans="2:24" ht="14.25" customHeight="1" thickBot="1" x14ac:dyDescent="0.25">
      <c r="B38" s="943"/>
      <c r="C38" s="1223" t="s">
        <v>427</v>
      </c>
      <c r="D38" s="1223"/>
      <c r="E38" s="1223"/>
      <c r="F38" s="1223"/>
      <c r="G38" s="1223"/>
      <c r="H38" s="1223"/>
      <c r="I38" s="1224"/>
      <c r="J38" s="1223"/>
      <c r="K38" s="1223"/>
      <c r="L38" s="1222">
        <f>'Detalhamento da Fatura'!O158</f>
        <v>0</v>
      </c>
      <c r="M38" s="947"/>
      <c r="N38" s="921"/>
      <c r="O38" s="1169"/>
      <c r="P38" s="1176" t="s">
        <v>7</v>
      </c>
      <c r="Q38" s="1176"/>
      <c r="R38" s="1176"/>
      <c r="S38" s="1176"/>
      <c r="T38" s="1176"/>
      <c r="U38" s="1177">
        <v>0</v>
      </c>
      <c r="V38" s="1178"/>
      <c r="X38" s="1148"/>
    </row>
    <row r="39" spans="2:24" ht="14.25" customHeight="1" thickBot="1" x14ac:dyDescent="0.25">
      <c r="B39" s="943"/>
      <c r="C39" s="1223" t="s">
        <v>290</v>
      </c>
      <c r="D39" s="1225"/>
      <c r="E39" s="1225"/>
      <c r="F39" s="1225"/>
      <c r="G39" s="1225"/>
      <c r="H39" s="1225"/>
      <c r="I39" s="1225"/>
      <c r="J39" s="1225"/>
      <c r="K39" s="1225"/>
      <c r="L39" s="1222">
        <v>0</v>
      </c>
      <c r="M39" s="957"/>
      <c r="N39" s="921"/>
      <c r="O39" s="1179"/>
      <c r="P39" s="1180"/>
      <c r="Q39" s="1180"/>
      <c r="R39" s="1180"/>
      <c r="S39" s="1180"/>
      <c r="T39" s="1180"/>
      <c r="U39" s="1180"/>
      <c r="V39" s="1179"/>
      <c r="X39" s="1148"/>
    </row>
    <row r="40" spans="2:24" ht="14.25" customHeight="1" x14ac:dyDescent="0.25">
      <c r="B40" s="943"/>
      <c r="C40" s="1220" t="s">
        <v>28</v>
      </c>
      <c r="D40" s="1226"/>
      <c r="E40" s="1226"/>
      <c r="F40" s="1226"/>
      <c r="G40" s="1226"/>
      <c r="H40" s="1226"/>
      <c r="I40" s="1226"/>
      <c r="J40" s="1226"/>
      <c r="K40" s="1226"/>
      <c r="L40" s="1222">
        <v>0</v>
      </c>
      <c r="M40" s="957"/>
      <c r="N40" s="921"/>
      <c r="O40" s="974"/>
      <c r="P40" s="1170" t="s">
        <v>477</v>
      </c>
      <c r="Q40" s="1171"/>
      <c r="R40" s="1171"/>
      <c r="S40" s="1171"/>
      <c r="T40" s="1171"/>
      <c r="U40" s="1172" t="s">
        <v>426</v>
      </c>
      <c r="V40" s="976"/>
      <c r="X40" s="1148"/>
    </row>
    <row r="41" spans="2:24" ht="14.25" customHeight="1" x14ac:dyDescent="0.2">
      <c r="B41" s="943"/>
      <c r="C41" s="1223" t="s">
        <v>27</v>
      </c>
      <c r="D41" s="1226"/>
      <c r="E41" s="1226"/>
      <c r="F41" s="1226"/>
      <c r="G41" s="1226"/>
      <c r="H41" s="1226"/>
      <c r="I41" s="1226"/>
      <c r="J41" s="1226"/>
      <c r="K41" s="1226"/>
      <c r="L41" s="1222">
        <v>0</v>
      </c>
      <c r="M41" s="957"/>
      <c r="N41" s="921"/>
      <c r="O41" s="1168"/>
      <c r="P41" s="971" t="s">
        <v>5</v>
      </c>
      <c r="Q41" s="971"/>
      <c r="R41" s="971"/>
      <c r="S41" s="971"/>
      <c r="T41" s="971"/>
      <c r="U41" s="1173">
        <v>0</v>
      </c>
      <c r="V41" s="1174"/>
      <c r="X41" s="1148"/>
    </row>
    <row r="42" spans="2:24" ht="14.25" customHeight="1" x14ac:dyDescent="0.25">
      <c r="B42" s="943"/>
      <c r="C42" s="1227" t="s">
        <v>449</v>
      </c>
      <c r="D42" s="1228"/>
      <c r="E42" s="1228"/>
      <c r="F42" s="1228"/>
      <c r="G42" s="1228"/>
      <c r="H42" s="1228"/>
      <c r="I42" s="1228"/>
      <c r="J42" s="1228"/>
      <c r="K42" s="1228"/>
      <c r="L42" s="1229">
        <f>SUM(L37:L41)</f>
        <v>0</v>
      </c>
      <c r="M42" s="957"/>
      <c r="N42" s="921"/>
      <c r="O42" s="1168"/>
      <c r="P42" s="971" t="s">
        <v>6</v>
      </c>
      <c r="Q42" s="971"/>
      <c r="R42" s="971"/>
      <c r="S42" s="971"/>
      <c r="T42" s="971"/>
      <c r="U42" s="1175">
        <v>0</v>
      </c>
      <c r="V42" s="1174"/>
      <c r="X42" s="1148"/>
    </row>
    <row r="43" spans="2:24" ht="14.25" customHeight="1" thickBot="1" x14ac:dyDescent="0.25">
      <c r="B43" s="943"/>
      <c r="C43" s="999"/>
      <c r="D43" s="999"/>
      <c r="E43" s="999"/>
      <c r="F43" s="999"/>
      <c r="G43" s="999"/>
      <c r="H43" s="999"/>
      <c r="I43" s="999"/>
      <c r="J43" s="999"/>
      <c r="K43" s="999"/>
      <c r="L43" s="999"/>
      <c r="M43" s="998"/>
      <c r="N43" s="921"/>
      <c r="O43" s="1169"/>
      <c r="P43" s="1176" t="s">
        <v>7</v>
      </c>
      <c r="Q43" s="1176"/>
      <c r="R43" s="1176"/>
      <c r="S43" s="1176"/>
      <c r="T43" s="1176"/>
      <c r="U43" s="1177">
        <v>0</v>
      </c>
      <c r="V43" s="1178"/>
      <c r="X43" s="1148"/>
    </row>
    <row r="44" spans="2:24" ht="14.25" customHeight="1" thickBot="1" x14ac:dyDescent="0.25">
      <c r="B44" s="943"/>
      <c r="M44" s="998"/>
      <c r="N44" s="921"/>
      <c r="X44" s="1148"/>
    </row>
    <row r="45" spans="2:24" ht="14.25" customHeight="1" x14ac:dyDescent="0.25">
      <c r="B45" s="943"/>
      <c r="C45" s="955" t="s">
        <v>26</v>
      </c>
      <c r="D45" s="992"/>
      <c r="E45" s="992"/>
      <c r="F45" s="992"/>
      <c r="G45" s="992"/>
      <c r="H45" s="992"/>
      <c r="I45" s="992"/>
      <c r="J45" s="992"/>
      <c r="K45" s="992"/>
      <c r="L45" s="985">
        <f>'Detalhamento da Fatura'!O175</f>
        <v>0</v>
      </c>
      <c r="M45" s="957"/>
      <c r="N45" s="921"/>
      <c r="O45" s="821"/>
      <c r="P45" s="975" t="s">
        <v>428</v>
      </c>
      <c r="Q45" s="988"/>
      <c r="R45" s="988"/>
      <c r="S45" s="988"/>
      <c r="T45" s="988"/>
      <c r="U45" s="989" t="s">
        <v>8</v>
      </c>
      <c r="V45" s="990"/>
      <c r="X45" s="1148"/>
    </row>
    <row r="46" spans="2:24" ht="14.25" customHeight="1" x14ac:dyDescent="0.2">
      <c r="B46" s="943"/>
      <c r="C46" s="955" t="s">
        <v>37</v>
      </c>
      <c r="D46" s="992"/>
      <c r="E46" s="992"/>
      <c r="F46" s="992"/>
      <c r="G46" s="992"/>
      <c r="H46" s="992"/>
      <c r="I46" s="992"/>
      <c r="J46" s="992"/>
      <c r="K46" s="992"/>
      <c r="L46" s="985">
        <f>'Detalhamento da Fatura'!O188</f>
        <v>0</v>
      </c>
      <c r="M46" s="957"/>
      <c r="N46" s="921"/>
      <c r="O46" s="822"/>
      <c r="V46" s="991"/>
      <c r="X46" s="1148"/>
    </row>
    <row r="47" spans="2:24" ht="14.25" customHeight="1" x14ac:dyDescent="0.2">
      <c r="B47" s="943"/>
      <c r="C47" s="955" t="s">
        <v>440</v>
      </c>
      <c r="D47" s="955"/>
      <c r="E47" s="955"/>
      <c r="F47" s="955"/>
      <c r="G47" s="955"/>
      <c r="H47" s="955"/>
      <c r="I47" s="955"/>
      <c r="J47" s="955"/>
      <c r="K47" s="955"/>
      <c r="L47" s="985">
        <f>'Detalhamento da Fatura'!O166</f>
        <v>0</v>
      </c>
      <c r="M47" s="957"/>
      <c r="N47" s="921"/>
      <c r="O47" s="822"/>
      <c r="P47" s="993" t="s">
        <v>429</v>
      </c>
      <c r="Q47" s="820"/>
      <c r="R47" s="820"/>
      <c r="S47" s="820"/>
      <c r="T47" s="994" t="s">
        <v>430</v>
      </c>
      <c r="U47" s="994"/>
      <c r="V47" s="991"/>
      <c r="X47" s="1148"/>
    </row>
    <row r="48" spans="2:24" ht="14.25" customHeight="1" x14ac:dyDescent="0.2">
      <c r="B48" s="943"/>
      <c r="C48" s="995" t="s">
        <v>400</v>
      </c>
      <c r="D48" s="984"/>
      <c r="E48" s="984"/>
      <c r="F48" s="984"/>
      <c r="G48" s="1054"/>
      <c r="H48" s="984"/>
      <c r="I48" s="984"/>
      <c r="J48" s="984"/>
      <c r="K48" s="984"/>
      <c r="L48" s="997">
        <f>SUM(L45:L47)</f>
        <v>0</v>
      </c>
      <c r="M48" s="947"/>
      <c r="N48" s="921"/>
      <c r="O48" s="822"/>
      <c r="P48" s="1061" t="s">
        <v>5</v>
      </c>
      <c r="Q48" s="820"/>
      <c r="R48" s="820"/>
      <c r="S48" s="820"/>
      <c r="T48" s="820"/>
      <c r="U48" s="982">
        <v>0</v>
      </c>
      <c r="V48" s="991"/>
      <c r="X48" s="1148"/>
    </row>
    <row r="49" spans="2:24" ht="14.25" customHeight="1" x14ac:dyDescent="0.2">
      <c r="B49" s="943"/>
      <c r="C49" s="999"/>
      <c r="D49" s="999"/>
      <c r="E49" s="999"/>
      <c r="F49" s="999"/>
      <c r="G49" s="999"/>
      <c r="H49" s="999"/>
      <c r="I49" s="999"/>
      <c r="J49" s="999"/>
      <c r="K49" s="999"/>
      <c r="L49" s="999"/>
      <c r="M49" s="947"/>
      <c r="N49" s="921"/>
      <c r="O49" s="822"/>
      <c r="P49" s="1061" t="s">
        <v>6</v>
      </c>
      <c r="Q49" s="820"/>
      <c r="R49" s="820"/>
      <c r="S49" s="820"/>
      <c r="T49" s="820"/>
      <c r="U49" s="1022">
        <v>0</v>
      </c>
      <c r="V49" s="991"/>
      <c r="X49" s="1148"/>
    </row>
    <row r="50" spans="2:24" ht="14.25" customHeight="1" x14ac:dyDescent="0.2">
      <c r="B50" s="943"/>
      <c r="C50" s="945"/>
      <c r="D50" s="945"/>
      <c r="E50" s="945"/>
      <c r="F50" s="945"/>
      <c r="G50" s="945"/>
      <c r="H50" s="945"/>
      <c r="I50" s="945"/>
      <c r="J50" s="945"/>
      <c r="K50" s="945"/>
      <c r="L50" s="973"/>
      <c r="M50" s="947"/>
      <c r="N50" s="921"/>
      <c r="O50" s="822"/>
      <c r="P50" s="1061"/>
      <c r="Q50" s="820"/>
      <c r="R50" s="820"/>
      <c r="S50" s="820"/>
      <c r="T50" s="820"/>
      <c r="U50" s="1022"/>
      <c r="V50" s="991"/>
      <c r="X50" s="1148"/>
    </row>
    <row r="51" spans="2:24" ht="14.25" customHeight="1" x14ac:dyDescent="0.2">
      <c r="B51" s="943"/>
      <c r="C51" s="945" t="s">
        <v>30</v>
      </c>
      <c r="D51" s="996"/>
      <c r="E51" s="996"/>
      <c r="F51" s="996"/>
      <c r="G51" s="996"/>
      <c r="H51" s="996"/>
      <c r="I51" s="996"/>
      <c r="J51" s="996"/>
      <c r="K51" s="996"/>
      <c r="L51" s="973">
        <f>'Detalhamento da Fatura'!O181</f>
        <v>0</v>
      </c>
      <c r="M51" s="947"/>
      <c r="N51" s="921"/>
      <c r="O51" s="822"/>
      <c r="P51" s="1064" t="s">
        <v>431</v>
      </c>
      <c r="Q51" s="1001"/>
      <c r="R51" s="1001"/>
      <c r="S51" s="1001"/>
      <c r="T51" s="1001"/>
      <c r="U51" s="1001"/>
      <c r="V51" s="991"/>
      <c r="X51" s="1148"/>
    </row>
    <row r="52" spans="2:24" ht="14.25" customHeight="1" x14ac:dyDescent="0.2">
      <c r="B52" s="943"/>
      <c r="C52" s="945" t="s">
        <v>113</v>
      </c>
      <c r="D52" s="945"/>
      <c r="E52" s="945"/>
      <c r="F52" s="996"/>
      <c r="G52" s="945"/>
      <c r="H52" s="945"/>
      <c r="I52" s="945"/>
      <c r="J52" s="945"/>
      <c r="K52" s="945"/>
      <c r="L52" s="973">
        <f>'Detalhamento da Fatura'!O196</f>
        <v>0</v>
      </c>
      <c r="M52" s="947"/>
      <c r="N52" s="921"/>
      <c r="O52" s="822"/>
      <c r="P52" s="971" t="s">
        <v>5</v>
      </c>
      <c r="Q52" s="1001"/>
      <c r="R52" s="1001"/>
      <c r="S52" s="1001"/>
      <c r="T52" s="1001"/>
      <c r="U52" s="982">
        <v>0</v>
      </c>
      <c r="V52" s="991"/>
      <c r="X52" s="1148"/>
    </row>
    <row r="53" spans="2:24" ht="14.25" customHeight="1" x14ac:dyDescent="0.2">
      <c r="B53" s="943"/>
      <c r="C53" s="945" t="s">
        <v>114</v>
      </c>
      <c r="D53" s="996"/>
      <c r="E53" s="945"/>
      <c r="F53" s="996"/>
      <c r="G53" s="945"/>
      <c r="H53" s="945"/>
      <c r="I53" s="945"/>
      <c r="J53" s="945"/>
      <c r="K53" s="945"/>
      <c r="L53" s="973">
        <v>0</v>
      </c>
      <c r="M53" s="947"/>
      <c r="N53" s="921"/>
      <c r="O53" s="822"/>
      <c r="P53" s="971" t="s">
        <v>6</v>
      </c>
      <c r="Q53" s="1001"/>
      <c r="R53" s="1001"/>
      <c r="S53" s="1001"/>
      <c r="T53" s="1001"/>
      <c r="U53" s="1022">
        <v>0</v>
      </c>
      <c r="V53" s="991"/>
      <c r="X53" s="1148"/>
    </row>
    <row r="54" spans="2:24" ht="14.25" customHeight="1" x14ac:dyDescent="0.2">
      <c r="B54" s="943"/>
      <c r="C54" s="945" t="s">
        <v>115</v>
      </c>
      <c r="D54" s="951"/>
      <c r="E54" s="951"/>
      <c r="F54" s="951"/>
      <c r="G54" s="951"/>
      <c r="H54" s="951"/>
      <c r="I54" s="951"/>
      <c r="J54" s="951"/>
      <c r="K54" s="951"/>
      <c r="L54" s="973">
        <v>0</v>
      </c>
      <c r="M54" s="947"/>
      <c r="N54" s="921"/>
      <c r="O54" s="822"/>
      <c r="P54" s="1064"/>
      <c r="Q54" s="1001"/>
      <c r="R54" s="1001"/>
      <c r="S54" s="1001"/>
      <c r="T54" s="1001"/>
      <c r="U54" s="1002"/>
      <c r="V54" s="991"/>
      <c r="X54" s="1148"/>
    </row>
    <row r="55" spans="2:24" ht="14.25" customHeight="1" x14ac:dyDescent="0.2">
      <c r="B55" s="943"/>
      <c r="C55" s="944" t="s">
        <v>432</v>
      </c>
      <c r="D55" s="945"/>
      <c r="E55" s="945"/>
      <c r="F55" s="945"/>
      <c r="G55" s="945"/>
      <c r="H55" s="945"/>
      <c r="I55" s="945"/>
      <c r="J55" s="945"/>
      <c r="K55" s="945"/>
      <c r="L55" s="1000">
        <f>SUM(L51:L54)</f>
        <v>0</v>
      </c>
      <c r="M55" s="947"/>
      <c r="N55" s="921"/>
      <c r="O55" s="822"/>
      <c r="P55" s="1062" t="s">
        <v>433</v>
      </c>
      <c r="Q55" s="1003"/>
      <c r="R55" s="1003"/>
      <c r="S55" s="1003"/>
      <c r="T55" s="1003"/>
      <c r="U55" s="1004"/>
      <c r="V55" s="991"/>
      <c r="X55" s="1148"/>
    </row>
    <row r="56" spans="2:24" ht="14.25" customHeight="1" x14ac:dyDescent="0.2">
      <c r="B56" s="943"/>
      <c r="C56" s="999"/>
      <c r="D56" s="999"/>
      <c r="E56" s="999"/>
      <c r="F56" s="999"/>
      <c r="G56" s="999"/>
      <c r="H56" s="999"/>
      <c r="I56" s="999"/>
      <c r="J56" s="999"/>
      <c r="K56" s="999"/>
      <c r="L56" s="999"/>
      <c r="M56" s="947"/>
      <c r="N56" s="921"/>
      <c r="O56" s="822"/>
      <c r="P56" s="1063" t="s">
        <v>443</v>
      </c>
      <c r="Q56" s="1003"/>
      <c r="R56" s="1003"/>
      <c r="S56" s="1003"/>
      <c r="T56" s="1003"/>
      <c r="U56" s="1004">
        <v>0</v>
      </c>
      <c r="V56" s="991"/>
      <c r="X56" s="1148"/>
    </row>
    <row r="57" spans="2:24" ht="14.25" customHeight="1" x14ac:dyDescent="0.2">
      <c r="B57" s="943"/>
      <c r="C57" s="920"/>
      <c r="D57" s="920"/>
      <c r="E57" s="920"/>
      <c r="F57" s="920"/>
      <c r="G57" s="920"/>
      <c r="H57" s="920"/>
      <c r="I57" s="920"/>
      <c r="J57" s="920"/>
      <c r="K57" s="920"/>
      <c r="L57" s="920"/>
      <c r="M57" s="947"/>
      <c r="N57" s="921"/>
      <c r="O57" s="822"/>
      <c r="P57" s="1063" t="s">
        <v>6</v>
      </c>
      <c r="Q57" s="1003"/>
      <c r="R57" s="1003"/>
      <c r="S57" s="1003"/>
      <c r="T57" s="1003"/>
      <c r="U57" s="1022">
        <v>0</v>
      </c>
      <c r="V57" s="991"/>
      <c r="X57" s="1148"/>
    </row>
    <row r="58" spans="2:24" ht="14.25" customHeight="1" x14ac:dyDescent="0.2">
      <c r="B58" s="943"/>
      <c r="M58" s="947"/>
      <c r="N58" s="921"/>
      <c r="O58" s="822"/>
      <c r="V58" s="991"/>
      <c r="X58" s="1148"/>
    </row>
    <row r="59" spans="2:24" ht="16.5" customHeight="1" thickBot="1" x14ac:dyDescent="0.25">
      <c r="B59" s="1005"/>
      <c r="C59" s="1006" t="s">
        <v>56</v>
      </c>
      <c r="D59" s="1007"/>
      <c r="E59" s="1007"/>
      <c r="F59" s="1007"/>
      <c r="G59" s="1007"/>
      <c r="H59" s="1007"/>
      <c r="I59" s="1007"/>
      <c r="J59" s="1007"/>
      <c r="K59" s="1007"/>
      <c r="L59" s="1008">
        <f>L34+L42+L48+L55</f>
        <v>0</v>
      </c>
      <c r="M59" s="1009"/>
      <c r="N59" s="921"/>
      <c r="O59" s="1010"/>
      <c r="P59" s="939"/>
      <c r="Q59" s="939"/>
      <c r="R59" s="939"/>
      <c r="S59" s="939"/>
      <c r="T59" s="939"/>
      <c r="U59" s="939"/>
      <c r="V59" s="987"/>
      <c r="X59" s="1148"/>
    </row>
    <row r="60" spans="2:24" ht="14.25" customHeight="1" x14ac:dyDescent="0.2">
      <c r="B60" s="1011"/>
      <c r="C60" s="1012"/>
      <c r="D60" s="951"/>
      <c r="E60" s="951"/>
      <c r="F60" s="951"/>
      <c r="G60" s="951"/>
      <c r="H60" s="951"/>
      <c r="I60" s="951"/>
      <c r="J60" s="951"/>
      <c r="K60" s="951"/>
      <c r="L60" s="951"/>
      <c r="M60" s="1013"/>
      <c r="N60" s="921"/>
      <c r="X60" s="1148"/>
    </row>
    <row r="61" spans="2:24" ht="14.1" customHeight="1" x14ac:dyDescent="0.2">
      <c r="B61" s="1011"/>
      <c r="C61" s="920"/>
      <c r="D61" s="920"/>
      <c r="E61" s="920"/>
      <c r="F61" s="920"/>
      <c r="G61" s="920"/>
      <c r="H61" s="920"/>
      <c r="I61" s="920"/>
      <c r="J61" s="920"/>
      <c r="K61" s="920"/>
      <c r="L61" s="920"/>
      <c r="M61" s="1011"/>
      <c r="N61" s="921"/>
      <c r="X61" s="1148"/>
    </row>
    <row r="62" spans="2:24" ht="14.1" customHeight="1" x14ac:dyDescent="0.2">
      <c r="B62" s="1011"/>
      <c r="C62" s="920"/>
      <c r="D62" s="920"/>
      <c r="E62" s="920"/>
      <c r="F62" s="920"/>
      <c r="G62" s="920"/>
      <c r="H62" s="920"/>
      <c r="I62" s="920"/>
      <c r="J62" s="920"/>
      <c r="K62" s="920"/>
      <c r="L62" s="920"/>
      <c r="M62" s="1011"/>
      <c r="N62" s="921"/>
      <c r="X62" s="1148"/>
    </row>
    <row r="63" spans="2:24" ht="14.1" customHeight="1" x14ac:dyDescent="0.2">
      <c r="B63" s="1011"/>
      <c r="C63" s="920"/>
      <c r="D63" s="920"/>
      <c r="E63" s="920"/>
      <c r="F63" s="920"/>
      <c r="G63" s="920"/>
      <c r="H63" s="920"/>
      <c r="I63" s="920"/>
      <c r="J63" s="920"/>
      <c r="K63" s="920"/>
      <c r="L63" s="920"/>
      <c r="M63" s="1011"/>
      <c r="N63" s="921"/>
      <c r="X63" s="1148"/>
    </row>
    <row r="64" spans="2:24" ht="14.1" customHeight="1" x14ac:dyDescent="0.2">
      <c r="B64" s="1011"/>
      <c r="C64" s="920"/>
      <c r="D64" s="920"/>
      <c r="E64" s="920"/>
      <c r="F64" s="920"/>
      <c r="G64" s="920"/>
      <c r="H64" s="920"/>
      <c r="I64" s="920"/>
      <c r="J64" s="920"/>
      <c r="K64" s="920"/>
      <c r="L64" s="920"/>
      <c r="M64" s="1011"/>
      <c r="N64" s="921"/>
      <c r="X64" s="1148"/>
    </row>
    <row r="65" spans="2:24" ht="14.1" customHeight="1" x14ac:dyDescent="0.2">
      <c r="B65" s="1011"/>
      <c r="C65" s="920"/>
      <c r="D65" s="920"/>
      <c r="E65" s="920"/>
      <c r="F65" s="920"/>
      <c r="G65" s="920"/>
      <c r="H65" s="920"/>
      <c r="I65" s="920"/>
      <c r="J65" s="920"/>
      <c r="K65" s="920"/>
      <c r="L65" s="920"/>
      <c r="M65" s="1011"/>
      <c r="N65" s="921"/>
      <c r="X65" s="1148"/>
    </row>
    <row r="66" spans="2:24" ht="14.1" customHeight="1" x14ac:dyDescent="0.2">
      <c r="B66" s="1011"/>
      <c r="C66" s="920"/>
      <c r="D66" s="920"/>
      <c r="E66" s="920"/>
      <c r="F66" s="920"/>
      <c r="G66" s="920"/>
      <c r="H66" s="920"/>
      <c r="I66" s="920"/>
      <c r="J66" s="920"/>
      <c r="K66" s="920"/>
      <c r="L66" s="920"/>
      <c r="M66" s="1011"/>
      <c r="N66" s="921"/>
      <c r="X66" s="1148"/>
    </row>
    <row r="67" spans="2:24" ht="14.1" customHeight="1" x14ac:dyDescent="0.2">
      <c r="B67" s="1011"/>
      <c r="C67" s="920"/>
      <c r="D67" s="920"/>
      <c r="E67" s="920"/>
      <c r="F67" s="920"/>
      <c r="G67" s="920"/>
      <c r="H67" s="920"/>
      <c r="I67" s="920"/>
      <c r="J67" s="920"/>
      <c r="K67" s="920"/>
      <c r="L67" s="920"/>
      <c r="M67" s="1011"/>
      <c r="N67" s="921"/>
      <c r="X67" s="1148"/>
    </row>
    <row r="68" spans="2:24" ht="14.1" customHeight="1" x14ac:dyDescent="0.2">
      <c r="B68" s="1011"/>
      <c r="C68" s="920"/>
      <c r="D68" s="920"/>
      <c r="E68" s="920"/>
      <c r="F68" s="920"/>
      <c r="G68" s="920"/>
      <c r="H68" s="920"/>
      <c r="I68" s="920"/>
      <c r="J68" s="920"/>
      <c r="K68" s="920"/>
      <c r="L68" s="920"/>
      <c r="M68" s="1011"/>
      <c r="N68" s="921"/>
      <c r="X68" s="1148"/>
    </row>
    <row r="69" spans="2:24" ht="14.1" customHeight="1" x14ac:dyDescent="0.2">
      <c r="B69" s="1011"/>
      <c r="C69" s="920"/>
      <c r="D69" s="920"/>
      <c r="E69" s="920"/>
      <c r="F69" s="920"/>
      <c r="G69" s="920"/>
      <c r="H69" s="920"/>
      <c r="I69" s="920"/>
      <c r="J69" s="920"/>
      <c r="K69" s="920"/>
      <c r="L69" s="920"/>
      <c r="M69" s="1011"/>
      <c r="N69" s="921"/>
      <c r="X69" s="1148"/>
    </row>
    <row r="70" spans="2:24" ht="14.1" customHeight="1" x14ac:dyDescent="0.2">
      <c r="B70" s="1011"/>
      <c r="C70" s="920"/>
      <c r="D70" s="920"/>
      <c r="E70" s="920"/>
      <c r="F70" s="920"/>
      <c r="G70" s="920"/>
      <c r="H70" s="920"/>
      <c r="I70" s="920"/>
      <c r="J70" s="920"/>
      <c r="K70" s="920"/>
      <c r="L70" s="920"/>
      <c r="M70" s="1011"/>
      <c r="N70" s="921"/>
      <c r="X70" s="1148"/>
    </row>
    <row r="71" spans="2:24" ht="14.1" customHeight="1" x14ac:dyDescent="0.2">
      <c r="B71" s="1011"/>
      <c r="C71" s="920"/>
      <c r="D71" s="920"/>
      <c r="E71" s="920"/>
      <c r="F71" s="920"/>
      <c r="G71" s="920"/>
      <c r="H71" s="920"/>
      <c r="I71" s="920"/>
      <c r="J71" s="920"/>
      <c r="K71" s="920"/>
      <c r="L71" s="920"/>
      <c r="M71" s="1011"/>
      <c r="N71" s="921"/>
      <c r="X71" s="1148"/>
    </row>
    <row r="72" spans="2:24" ht="14.1" customHeight="1" x14ac:dyDescent="0.2">
      <c r="B72" s="1011"/>
      <c r="C72" s="920"/>
      <c r="D72" s="920"/>
      <c r="E72" s="920"/>
      <c r="F72" s="920"/>
      <c r="G72" s="920"/>
      <c r="H72" s="920"/>
      <c r="I72" s="920"/>
      <c r="J72" s="920"/>
      <c r="K72" s="920"/>
      <c r="L72" s="920"/>
      <c r="M72" s="1011"/>
      <c r="N72" s="921"/>
      <c r="X72" s="1148"/>
    </row>
    <row r="73" spans="2:24" ht="14.1" customHeight="1" x14ac:dyDescent="0.2">
      <c r="B73" s="1011"/>
      <c r="C73" s="920"/>
      <c r="D73" s="920"/>
      <c r="E73" s="920"/>
      <c r="F73" s="920"/>
      <c r="G73" s="920"/>
      <c r="H73" s="920"/>
      <c r="I73" s="920"/>
      <c r="J73" s="920"/>
      <c r="K73" s="920"/>
      <c r="L73" s="920"/>
      <c r="M73" s="1011"/>
      <c r="N73" s="921"/>
      <c r="X73" s="1148"/>
    </row>
    <row r="74" spans="2:24" ht="14.1" customHeight="1" x14ac:dyDescent="0.2">
      <c r="B74" s="920"/>
      <c r="C74" s="920"/>
      <c r="D74" s="920"/>
      <c r="E74" s="920"/>
      <c r="F74" s="920"/>
      <c r="G74" s="920"/>
      <c r="H74" s="920"/>
      <c r="I74" s="920"/>
      <c r="J74" s="920"/>
      <c r="K74" s="920"/>
      <c r="L74" s="920"/>
      <c r="M74" s="920"/>
      <c r="N74" s="921"/>
      <c r="O74" s="820"/>
      <c r="V74" s="820"/>
      <c r="X74" s="1148"/>
    </row>
    <row r="75" spans="2:24" ht="9.75" customHeight="1" x14ac:dyDescent="0.2">
      <c r="B75" s="920"/>
      <c r="C75" s="920"/>
      <c r="D75" s="920"/>
      <c r="E75" s="920"/>
      <c r="F75" s="920"/>
      <c r="G75" s="920"/>
      <c r="H75" s="920"/>
      <c r="I75" s="920"/>
      <c r="J75" s="920"/>
      <c r="K75" s="920"/>
      <c r="L75" s="920"/>
      <c r="M75" s="920"/>
      <c r="O75" s="820"/>
      <c r="V75" s="820"/>
      <c r="X75" s="1148"/>
    </row>
    <row r="76" spans="2:24" x14ac:dyDescent="0.2">
      <c r="B76" s="920"/>
      <c r="C76" s="920"/>
      <c r="D76" s="920"/>
      <c r="E76" s="920"/>
      <c r="F76" s="920"/>
      <c r="G76" s="920"/>
      <c r="H76" s="920"/>
      <c r="I76" s="920"/>
      <c r="J76" s="920"/>
      <c r="K76" s="920"/>
      <c r="L76" s="920"/>
      <c r="X76" s="1148"/>
    </row>
    <row r="77" spans="2:24" x14ac:dyDescent="0.2">
      <c r="X77" s="1148"/>
    </row>
    <row r="78" spans="2:24" ht="15.75" x14ac:dyDescent="0.25">
      <c r="E78" s="1014" t="s">
        <v>498</v>
      </c>
      <c r="Q78" s="1014" t="s">
        <v>169</v>
      </c>
      <c r="R78" s="1016"/>
      <c r="X78" s="1148"/>
    </row>
    <row r="79" spans="2:24" ht="15" x14ac:dyDescent="0.2">
      <c r="E79" s="1015" t="s">
        <v>434</v>
      </c>
      <c r="Q79" s="1016" t="s">
        <v>437</v>
      </c>
      <c r="R79" s="1016"/>
      <c r="X79" s="1148"/>
    </row>
    <row r="80" spans="2:24" ht="15" x14ac:dyDescent="0.2">
      <c r="E80" s="1015" t="s">
        <v>435</v>
      </c>
      <c r="M80" s="920"/>
      <c r="Q80" s="1016" t="s">
        <v>438</v>
      </c>
      <c r="R80" s="1016"/>
      <c r="S80" s="1016"/>
      <c r="X80" s="1148"/>
    </row>
    <row r="81" spans="3:24" ht="15" x14ac:dyDescent="0.2">
      <c r="E81" s="1015" t="s">
        <v>436</v>
      </c>
      <c r="I81" s="920"/>
      <c r="J81" s="920"/>
      <c r="K81" s="920"/>
      <c r="L81" s="920"/>
      <c r="Q81" s="1016" t="s">
        <v>147</v>
      </c>
      <c r="S81" s="1016"/>
      <c r="X81" s="1148"/>
    </row>
    <row r="82" spans="3:24" ht="15" x14ac:dyDescent="0.2">
      <c r="E82" s="1015" t="s">
        <v>408</v>
      </c>
      <c r="S82" s="1016"/>
      <c r="X82" s="1148"/>
    </row>
    <row r="83" spans="3:24" x14ac:dyDescent="0.2">
      <c r="E83" s="1015" t="s">
        <v>409</v>
      </c>
      <c r="I83" s="925"/>
      <c r="J83" s="920"/>
      <c r="K83" s="920"/>
      <c r="L83" s="920"/>
      <c r="X83" s="1148"/>
    </row>
    <row r="84" spans="3:24" x14ac:dyDescent="0.2">
      <c r="X84" s="1148"/>
    </row>
    <row r="85" spans="3:24" x14ac:dyDescent="0.2">
      <c r="M85" s="920"/>
      <c r="X85" s="1148"/>
    </row>
    <row r="86" spans="3:24" ht="20.25" thickBot="1" x14ac:dyDescent="0.35">
      <c r="C86" s="1017" t="s">
        <v>57</v>
      </c>
      <c r="D86" s="1018"/>
      <c r="E86" s="1018"/>
      <c r="F86" s="1018"/>
      <c r="G86" s="1018"/>
      <c r="H86" s="1018"/>
      <c r="I86" s="1018"/>
      <c r="J86" s="1018"/>
      <c r="K86" s="1018"/>
      <c r="L86" s="1018"/>
      <c r="P86" s="1011"/>
      <c r="Q86" s="1011"/>
      <c r="R86" s="1011"/>
      <c r="S86" s="1011"/>
      <c r="T86" s="1011"/>
      <c r="U86" s="1011"/>
      <c r="X86" s="1148"/>
    </row>
    <row r="87" spans="3:24" ht="15.75" x14ac:dyDescent="0.25">
      <c r="M87" s="920"/>
      <c r="N87" s="1203"/>
      <c r="O87" s="1204"/>
      <c r="P87" s="1205" t="s">
        <v>499</v>
      </c>
      <c r="Q87" s="1019"/>
      <c r="R87" s="1019"/>
      <c r="S87" s="1206"/>
      <c r="T87" s="1207"/>
      <c r="U87" s="1019"/>
      <c r="V87" s="1202"/>
      <c r="X87" s="1148"/>
    </row>
    <row r="88" spans="3:24" ht="12.75" customHeight="1" x14ac:dyDescent="0.2">
      <c r="N88" s="981"/>
      <c r="O88" s="920"/>
      <c r="V88" s="983"/>
      <c r="X88" s="1148"/>
    </row>
    <row r="89" spans="3:24" x14ac:dyDescent="0.2">
      <c r="N89" s="981"/>
      <c r="O89" s="920"/>
      <c r="P89" s="1011"/>
      <c r="Q89" s="1011"/>
      <c r="R89" s="1011"/>
      <c r="S89" s="1011"/>
      <c r="T89" s="1011"/>
      <c r="U89" s="1201"/>
      <c r="V89" s="983"/>
      <c r="X89" s="1148"/>
    </row>
    <row r="90" spans="3:24" ht="15.75" x14ac:dyDescent="0.25">
      <c r="N90" s="981"/>
      <c r="O90" s="920"/>
      <c r="P90" s="1200" t="s">
        <v>500</v>
      </c>
      <c r="Q90" s="1011"/>
      <c r="R90" s="1011"/>
      <c r="S90" s="1020"/>
      <c r="T90" s="920"/>
      <c r="U90" s="1199">
        <f>T27</f>
        <v>0</v>
      </c>
      <c r="V90" s="983"/>
      <c r="X90" s="1148"/>
    </row>
    <row r="91" spans="3:24" ht="13.5" thickBot="1" x14ac:dyDescent="0.25">
      <c r="N91" s="986"/>
      <c r="O91" s="939"/>
      <c r="P91" s="1021"/>
      <c r="Q91" s="1021"/>
      <c r="R91" s="1021"/>
      <c r="S91" s="1021"/>
      <c r="T91" s="1021"/>
      <c r="U91" s="1021"/>
      <c r="V91" s="987"/>
      <c r="X91" s="1148"/>
    </row>
    <row r="92" spans="3:24" x14ac:dyDescent="0.2">
      <c r="X92" s="1148"/>
    </row>
    <row r="93" spans="3:24" x14ac:dyDescent="0.2">
      <c r="X93" s="1148"/>
    </row>
    <row r="94" spans="3:24" x14ac:dyDescent="0.2">
      <c r="X94" s="1148"/>
    </row>
    <row r="95" spans="3:24" x14ac:dyDescent="0.2">
      <c r="X95" s="1148"/>
    </row>
    <row r="96" spans="3:24" x14ac:dyDescent="0.2">
      <c r="X96" s="1148"/>
    </row>
    <row r="97" spans="24:24" x14ac:dyDescent="0.2">
      <c r="X97" s="921"/>
    </row>
    <row r="98" spans="24:24" x14ac:dyDescent="0.2">
      <c r="X98" s="921"/>
    </row>
  </sheetData>
  <mergeCells count="6">
    <mergeCell ref="P17:Q17"/>
    <mergeCell ref="P19:U19"/>
    <mergeCell ref="P25:R26"/>
    <mergeCell ref="T25:U26"/>
    <mergeCell ref="P27:R27"/>
    <mergeCell ref="T27:U27"/>
  </mergeCells>
  <pageMargins left="0.78740157499999996" right="0.78740157499999996" top="0.984251969" bottom="0.984251969" header="0.49212598499999999" footer="0.49212598499999999"/>
  <pageSetup paperSize="9" scale="48"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738"/>
  <sheetViews>
    <sheetView showGridLines="0" tabSelected="1" zoomScale="90" zoomScaleNormal="90" zoomScaleSheetLayoutView="80" workbookViewId="0">
      <selection activeCell="G17" sqref="G17"/>
    </sheetView>
  </sheetViews>
  <sheetFormatPr defaultRowHeight="12.75" customHeight="1" x14ac:dyDescent="0.2"/>
  <cols>
    <col min="1" max="1" width="1.28515625" style="276" customWidth="1"/>
    <col min="2" max="2" width="20.7109375" style="276" customWidth="1"/>
    <col min="3" max="3" width="12.7109375" style="276" customWidth="1"/>
    <col min="4" max="4" width="13.140625" style="276" customWidth="1"/>
    <col min="5" max="5" width="3.85546875" style="276" customWidth="1"/>
    <col min="6" max="6" width="17.42578125" style="276" customWidth="1"/>
    <col min="7" max="7" width="17.85546875" style="276" customWidth="1"/>
    <col min="8" max="8" width="10.42578125" style="276" customWidth="1"/>
    <col min="9" max="9" width="10.140625" style="276" customWidth="1"/>
    <col min="10" max="10" width="17.5703125" style="276" customWidth="1"/>
    <col min="11" max="11" width="12.28515625" style="278" customWidth="1"/>
    <col min="12" max="12" width="11.140625" style="278" bestFit="1" customWidth="1"/>
    <col min="13" max="13" width="8.5703125" style="276" customWidth="1"/>
    <col min="14" max="14" width="9.7109375" style="276" customWidth="1"/>
    <col min="15" max="15" width="10" style="427" bestFit="1" customWidth="1"/>
    <col min="16" max="16" width="1.140625" style="553" customWidth="1"/>
    <col min="17" max="17" width="5.140625" style="1149" customWidth="1"/>
    <col min="18" max="43" width="9.140625" style="243"/>
    <col min="44" max="16384" width="9.140625" style="276"/>
  </cols>
  <sheetData>
    <row r="1" spans="1:43" s="555" customFormat="1" ht="12.75" customHeight="1" x14ac:dyDescent="0.2">
      <c r="A1" s="276"/>
      <c r="B1" s="276"/>
      <c r="C1" s="276"/>
      <c r="D1" s="276"/>
      <c r="E1" s="276"/>
      <c r="F1" s="276"/>
      <c r="G1" s="276"/>
      <c r="H1" s="276"/>
      <c r="I1" s="276"/>
      <c r="J1" s="276"/>
      <c r="K1" s="278"/>
      <c r="L1" s="278"/>
      <c r="M1" s="276"/>
      <c r="N1" s="276"/>
      <c r="O1" s="427"/>
      <c r="P1" s="553"/>
      <c r="Q1" s="1149"/>
      <c r="R1" s="243"/>
      <c r="S1" s="243"/>
      <c r="T1" s="243"/>
      <c r="U1" s="243"/>
      <c r="V1" s="243"/>
      <c r="W1" s="243"/>
      <c r="X1" s="243"/>
      <c r="Y1" s="243"/>
      <c r="Z1" s="243"/>
      <c r="AA1" s="243"/>
      <c r="AB1" s="243"/>
      <c r="AC1" s="243"/>
      <c r="AD1" s="243"/>
      <c r="AE1" s="243"/>
      <c r="AF1" s="243"/>
      <c r="AG1" s="243"/>
      <c r="AH1" s="243"/>
      <c r="AI1" s="243"/>
      <c r="AJ1" s="243"/>
      <c r="AK1" s="243"/>
      <c r="AL1" s="243"/>
      <c r="AM1" s="243"/>
      <c r="AN1" s="243"/>
      <c r="AO1" s="243"/>
      <c r="AP1" s="243"/>
      <c r="AQ1" s="243"/>
    </row>
    <row r="2" spans="1:43" s="555" customFormat="1" ht="12.75" customHeight="1" x14ac:dyDescent="0.2">
      <c r="A2" s="276"/>
      <c r="B2" s="276"/>
      <c r="C2" s="551" t="s">
        <v>395</v>
      </c>
      <c r="D2" s="243"/>
      <c r="E2" s="243"/>
      <c r="F2" s="243"/>
      <c r="G2" s="243"/>
      <c r="H2" s="243"/>
      <c r="I2" s="243"/>
      <c r="J2" s="276"/>
      <c r="K2" s="278"/>
      <c r="L2" s="556"/>
      <c r="M2" s="557"/>
      <c r="N2" s="557"/>
      <c r="O2" s="558"/>
      <c r="P2" s="559"/>
      <c r="Q2" s="1149"/>
      <c r="R2" s="243"/>
      <c r="S2" s="243"/>
      <c r="T2" s="243"/>
      <c r="U2" s="243"/>
      <c r="V2" s="243"/>
      <c r="W2" s="243"/>
      <c r="X2" s="243"/>
      <c r="Y2" s="243"/>
      <c r="Z2" s="243"/>
      <c r="AA2" s="243"/>
      <c r="AB2" s="243"/>
      <c r="AC2" s="243"/>
      <c r="AD2" s="243"/>
      <c r="AE2" s="243"/>
      <c r="AF2" s="243"/>
      <c r="AG2" s="243"/>
      <c r="AH2" s="243"/>
      <c r="AI2" s="243"/>
      <c r="AJ2" s="243"/>
      <c r="AK2" s="243"/>
      <c r="AL2" s="243"/>
      <c r="AM2" s="243"/>
      <c r="AN2" s="243"/>
      <c r="AO2" s="243"/>
      <c r="AP2" s="243"/>
      <c r="AQ2" s="243"/>
    </row>
    <row r="3" spans="1:43" s="555" customFormat="1" ht="12.75" customHeight="1" x14ac:dyDescent="0.2">
      <c r="A3" s="276"/>
      <c r="B3" s="276"/>
      <c r="C3" s="271" t="s">
        <v>354</v>
      </c>
      <c r="D3" s="276"/>
      <c r="E3" s="276"/>
      <c r="F3" s="276"/>
      <c r="G3" s="276"/>
      <c r="H3" s="276"/>
      <c r="I3" s="276"/>
      <c r="J3" s="276"/>
      <c r="K3" s="278"/>
      <c r="L3" s="556"/>
      <c r="M3" s="557"/>
      <c r="N3" s="557"/>
      <c r="O3" s="558"/>
      <c r="P3" s="559"/>
      <c r="Q3" s="1149"/>
      <c r="R3" s="243"/>
      <c r="S3" s="243"/>
      <c r="T3" s="243"/>
      <c r="U3" s="243"/>
      <c r="V3" s="243"/>
      <c r="W3" s="243"/>
      <c r="X3" s="243"/>
      <c r="Y3" s="243"/>
      <c r="Z3" s="243"/>
      <c r="AA3" s="243"/>
      <c r="AB3" s="243"/>
      <c r="AC3" s="243"/>
      <c r="AD3" s="243"/>
      <c r="AE3" s="243"/>
      <c r="AF3" s="243"/>
      <c r="AG3" s="243"/>
      <c r="AH3" s="243"/>
      <c r="AI3" s="243"/>
      <c r="AJ3" s="243"/>
      <c r="AK3" s="243"/>
      <c r="AL3" s="243"/>
      <c r="AM3" s="243"/>
      <c r="AN3" s="243"/>
      <c r="AO3" s="243"/>
      <c r="AP3" s="243"/>
      <c r="AQ3" s="243"/>
    </row>
    <row r="4" spans="1:43" s="555" customFormat="1" ht="12.75" customHeight="1" x14ac:dyDescent="0.2">
      <c r="A4" s="276"/>
      <c r="B4" s="276"/>
      <c r="C4" s="419"/>
      <c r="D4" s="276"/>
      <c r="E4" s="276"/>
      <c r="F4" s="276"/>
      <c r="G4" s="276"/>
      <c r="H4" s="276"/>
      <c r="I4" s="276"/>
      <c r="J4" s="276"/>
      <c r="K4" s="278"/>
      <c r="L4" s="556"/>
      <c r="M4" s="557"/>
      <c r="N4" s="557"/>
      <c r="O4" s="558"/>
      <c r="P4" s="559"/>
      <c r="Q4" s="1149"/>
      <c r="R4" s="243"/>
      <c r="S4" s="243"/>
      <c r="T4" s="243"/>
      <c r="U4" s="243"/>
      <c r="V4" s="243"/>
      <c r="W4" s="243"/>
      <c r="X4" s="243"/>
      <c r="Y4" s="243"/>
      <c r="Z4" s="243"/>
      <c r="AA4" s="243"/>
      <c r="AB4" s="243"/>
      <c r="AC4" s="243"/>
      <c r="AD4" s="243"/>
      <c r="AE4" s="243"/>
      <c r="AF4" s="243"/>
      <c r="AG4" s="243"/>
      <c r="AH4" s="243"/>
      <c r="AI4" s="243"/>
      <c r="AJ4" s="243"/>
      <c r="AK4" s="243"/>
      <c r="AL4" s="243"/>
      <c r="AM4" s="243"/>
      <c r="AN4" s="243"/>
      <c r="AO4" s="243"/>
      <c r="AP4" s="243"/>
      <c r="AQ4" s="243"/>
    </row>
    <row r="5" spans="1:43" s="555" customFormat="1" ht="12.75" customHeight="1" thickBot="1" x14ac:dyDescent="0.25">
      <c r="A5" s="276"/>
      <c r="B5" s="589"/>
      <c r="C5" s="590"/>
      <c r="D5" s="1272"/>
      <c r="E5" s="1272"/>
      <c r="F5" s="591"/>
      <c r="G5" s="592"/>
      <c r="H5" s="593"/>
      <c r="I5" s="593"/>
      <c r="J5" s="591"/>
      <c r="K5" s="1272"/>
      <c r="L5" s="1272"/>
      <c r="M5" s="1272"/>
      <c r="N5" s="1272"/>
      <c r="O5" s="1272"/>
      <c r="P5" s="1272"/>
      <c r="Q5" s="1149"/>
      <c r="R5" s="243"/>
      <c r="S5" s="243"/>
      <c r="T5" s="243"/>
      <c r="U5" s="243"/>
      <c r="V5" s="243"/>
      <c r="W5" s="243"/>
      <c r="X5" s="243"/>
      <c r="Y5" s="243"/>
      <c r="Z5" s="243"/>
      <c r="AA5" s="243"/>
      <c r="AB5" s="243"/>
      <c r="AC5" s="243"/>
      <c r="AD5" s="243"/>
      <c r="AE5" s="243"/>
      <c r="AF5" s="243"/>
      <c r="AG5" s="243"/>
      <c r="AH5" s="243"/>
      <c r="AI5" s="243"/>
      <c r="AJ5" s="243"/>
      <c r="AK5" s="243"/>
      <c r="AL5" s="243"/>
      <c r="AM5" s="243"/>
      <c r="AN5" s="243"/>
      <c r="AO5" s="243"/>
      <c r="AP5" s="243"/>
      <c r="AQ5" s="243"/>
    </row>
    <row r="6" spans="1:43" s="352" customFormat="1" ht="12.75" customHeight="1" thickBot="1" x14ac:dyDescent="0.25">
      <c r="B6" s="1238" t="s">
        <v>463</v>
      </c>
      <c r="C6" s="1239"/>
      <c r="D6" s="1240"/>
      <c r="E6" s="1239"/>
      <c r="F6" s="1239"/>
      <c r="G6" s="1239"/>
      <c r="H6" s="1239"/>
      <c r="I6" s="1241"/>
      <c r="J6" s="1239"/>
      <c r="K6" s="1242"/>
      <c r="L6" s="1240"/>
      <c r="M6" s="1239"/>
      <c r="N6" s="1239"/>
      <c r="O6" s="1243"/>
      <c r="P6" s="384"/>
      <c r="Q6" s="1152"/>
      <c r="R6" s="253"/>
      <c r="S6" s="253"/>
      <c r="T6" s="253"/>
      <c r="U6" s="253"/>
      <c r="V6" s="253"/>
      <c r="W6" s="253"/>
      <c r="X6" s="253"/>
      <c r="Y6" s="253"/>
      <c r="Z6" s="253"/>
      <c r="AA6" s="253"/>
      <c r="AB6" s="253"/>
      <c r="AC6" s="253"/>
      <c r="AD6" s="253"/>
      <c r="AE6" s="253"/>
      <c r="AF6" s="253"/>
      <c r="AG6" s="253"/>
      <c r="AH6" s="253"/>
      <c r="AI6" s="253"/>
      <c r="AJ6" s="253"/>
      <c r="AK6" s="253"/>
      <c r="AL6" s="253"/>
      <c r="AM6" s="253"/>
      <c r="AN6" s="253"/>
      <c r="AO6" s="253"/>
      <c r="AP6" s="253"/>
      <c r="AQ6" s="253"/>
    </row>
    <row r="7" spans="1:43" s="352" customFormat="1" ht="12.75" customHeight="1" x14ac:dyDescent="0.2">
      <c r="B7" s="550"/>
      <c r="C7" s="550"/>
      <c r="D7" s="1244"/>
      <c r="E7" s="550"/>
      <c r="F7" s="550"/>
      <c r="G7" s="550"/>
      <c r="H7" s="550"/>
      <c r="I7" s="1245"/>
      <c r="J7" s="550"/>
      <c r="K7" s="1246"/>
      <c r="L7" s="1244"/>
      <c r="M7" s="550"/>
      <c r="N7" s="550"/>
      <c r="O7" s="1247"/>
      <c r="P7" s="384"/>
      <c r="Q7" s="1152"/>
      <c r="R7" s="253"/>
      <c r="S7" s="253"/>
      <c r="T7" s="253"/>
      <c r="U7" s="253"/>
      <c r="V7" s="253"/>
      <c r="W7" s="253"/>
      <c r="X7" s="253"/>
      <c r="Y7" s="253"/>
      <c r="Z7" s="253"/>
      <c r="AA7" s="253"/>
      <c r="AB7" s="253"/>
      <c r="AC7" s="253"/>
      <c r="AD7" s="253"/>
      <c r="AE7" s="253"/>
      <c r="AF7" s="253"/>
      <c r="AG7" s="253"/>
      <c r="AH7" s="253"/>
      <c r="AI7" s="253"/>
      <c r="AJ7" s="253"/>
      <c r="AK7" s="253"/>
      <c r="AL7" s="253"/>
      <c r="AM7" s="253"/>
      <c r="AN7" s="253"/>
      <c r="AO7" s="253"/>
      <c r="AP7" s="253"/>
      <c r="AQ7" s="253"/>
    </row>
    <row r="8" spans="1:43" s="555" customFormat="1" ht="12.75" customHeight="1" x14ac:dyDescent="0.2">
      <c r="A8" s="276"/>
      <c r="B8" s="1248"/>
      <c r="C8" s="1249"/>
      <c r="D8" s="550" t="s">
        <v>388</v>
      </c>
      <c r="E8" s="1250"/>
      <c r="F8" s="1250"/>
      <c r="G8" s="1250"/>
      <c r="H8" s="1251" t="s">
        <v>22</v>
      </c>
      <c r="I8" s="1250"/>
      <c r="J8" s="1250"/>
      <c r="K8" s="1252"/>
      <c r="L8" s="1252"/>
      <c r="M8" s="1250"/>
      <c r="N8" s="1250"/>
      <c r="O8" s="1247" t="s">
        <v>0</v>
      </c>
      <c r="P8" s="559"/>
      <c r="Q8" s="1152"/>
      <c r="R8" s="642"/>
      <c r="S8" s="642"/>
      <c r="T8" s="642"/>
      <c r="U8" s="642"/>
      <c r="V8" s="642"/>
      <c r="W8" s="642"/>
      <c r="X8" s="243"/>
      <c r="Y8" s="243"/>
      <c r="Z8" s="243"/>
      <c r="AA8" s="243"/>
      <c r="AB8" s="243"/>
      <c r="AC8" s="243"/>
      <c r="AD8" s="243"/>
      <c r="AE8" s="243"/>
      <c r="AF8" s="243"/>
      <c r="AG8" s="243"/>
      <c r="AH8" s="243"/>
      <c r="AI8" s="243"/>
      <c r="AJ8" s="243"/>
      <c r="AK8" s="243"/>
      <c r="AL8" s="243"/>
      <c r="AM8" s="243"/>
      <c r="AN8" s="243"/>
      <c r="AO8" s="243"/>
      <c r="AP8" s="243"/>
      <c r="AQ8" s="243"/>
    </row>
    <row r="9" spans="1:43" s="555" customFormat="1" ht="12.75" customHeight="1" x14ac:dyDescent="0.2">
      <c r="A9" s="276"/>
      <c r="B9" s="1253">
        <v>1</v>
      </c>
      <c r="C9" s="1249"/>
      <c r="D9" s="1254" t="s">
        <v>252</v>
      </c>
      <c r="E9" s="1250"/>
      <c r="F9" s="1250"/>
      <c r="G9" s="1250"/>
      <c r="H9" s="1255" t="s">
        <v>519</v>
      </c>
      <c r="I9" s="1250"/>
      <c r="J9" s="1250"/>
      <c r="K9" s="1252"/>
      <c r="L9" s="1252"/>
      <c r="M9" s="1250"/>
      <c r="N9" s="1250"/>
      <c r="O9" s="1256">
        <v>0</v>
      </c>
      <c r="P9" s="559"/>
      <c r="Q9" s="1152"/>
      <c r="R9" s="642"/>
      <c r="S9" s="642"/>
      <c r="T9" s="642"/>
      <c r="U9" s="642"/>
      <c r="V9" s="642"/>
      <c r="W9" s="642"/>
      <c r="X9" s="243"/>
      <c r="Y9" s="243"/>
      <c r="Z9" s="243"/>
      <c r="AA9" s="243"/>
      <c r="AB9" s="243"/>
      <c r="AC9" s="243"/>
      <c r="AD9" s="243"/>
      <c r="AE9" s="243"/>
      <c r="AF9" s="243"/>
      <c r="AG9" s="243"/>
      <c r="AH9" s="243"/>
      <c r="AI9" s="243"/>
      <c r="AJ9" s="243"/>
      <c r="AK9" s="243"/>
      <c r="AL9" s="243"/>
      <c r="AM9" s="243"/>
      <c r="AN9" s="243"/>
      <c r="AO9" s="243"/>
      <c r="AP9" s="243"/>
      <c r="AQ9" s="243"/>
    </row>
    <row r="10" spans="1:43" s="555" customFormat="1" ht="12.75" customHeight="1" x14ac:dyDescent="0.2">
      <c r="A10" s="276"/>
      <c r="B10" s="1253">
        <f>B9+1</f>
        <v>2</v>
      </c>
      <c r="C10" s="1249"/>
      <c r="D10" s="1254" t="s">
        <v>389</v>
      </c>
      <c r="E10" s="1250"/>
      <c r="F10" s="1250"/>
      <c r="G10" s="1250"/>
      <c r="H10" s="1255" t="s">
        <v>520</v>
      </c>
      <c r="I10" s="1250"/>
      <c r="J10" s="1250"/>
      <c r="K10" s="1252"/>
      <c r="L10" s="1252"/>
      <c r="M10" s="1250"/>
      <c r="N10" s="1250"/>
      <c r="O10" s="1256">
        <v>0</v>
      </c>
      <c r="P10" s="559"/>
      <c r="Q10" s="1152"/>
      <c r="R10" s="642"/>
      <c r="S10" s="642"/>
      <c r="T10" s="642"/>
      <c r="U10" s="642"/>
      <c r="V10" s="642"/>
      <c r="W10" s="642"/>
      <c r="X10" s="243"/>
      <c r="Y10" s="243"/>
      <c r="Z10" s="243"/>
      <c r="AA10" s="243"/>
      <c r="AB10" s="243"/>
      <c r="AC10" s="243"/>
      <c r="AD10" s="243"/>
      <c r="AE10" s="243"/>
      <c r="AF10" s="243"/>
      <c r="AG10" s="243"/>
      <c r="AH10" s="243"/>
      <c r="AI10" s="243"/>
      <c r="AJ10" s="243"/>
      <c r="AK10" s="243"/>
      <c r="AL10" s="243"/>
      <c r="AM10" s="243"/>
      <c r="AN10" s="243"/>
      <c r="AO10" s="243"/>
      <c r="AP10" s="243"/>
      <c r="AQ10" s="243"/>
    </row>
    <row r="11" spans="1:43" s="555" customFormat="1" ht="12.75" customHeight="1" x14ac:dyDescent="0.2">
      <c r="A11" s="276"/>
      <c r="B11" s="1253"/>
      <c r="C11" s="1255"/>
      <c r="D11" s="1255"/>
      <c r="E11" s="1255"/>
      <c r="F11" s="1255"/>
      <c r="G11" s="1255"/>
      <c r="H11" s="1257"/>
      <c r="I11" s="1255"/>
      <c r="J11" s="1255"/>
      <c r="K11" s="1255"/>
      <c r="L11" s="1258"/>
      <c r="M11" s="1259"/>
      <c r="N11" s="1259"/>
      <c r="O11" s="1247"/>
      <c r="P11" s="559"/>
      <c r="Q11" s="1152"/>
      <c r="R11" s="642"/>
      <c r="S11" s="642"/>
      <c r="T11" s="642"/>
      <c r="U11" s="642"/>
      <c r="V11" s="642"/>
      <c r="W11" s="642"/>
      <c r="X11" s="243"/>
      <c r="Y11" s="243"/>
      <c r="Z11" s="243"/>
      <c r="AA11" s="243"/>
      <c r="AB11" s="243"/>
      <c r="AC11" s="243"/>
      <c r="AD11" s="243"/>
      <c r="AE11" s="243"/>
      <c r="AF11" s="243"/>
      <c r="AG11" s="243"/>
      <c r="AH11" s="243"/>
      <c r="AI11" s="243"/>
      <c r="AJ11" s="243"/>
      <c r="AK11" s="243"/>
      <c r="AL11" s="243"/>
      <c r="AM11" s="243"/>
      <c r="AN11" s="243"/>
      <c r="AO11" s="243"/>
      <c r="AP11" s="243"/>
      <c r="AQ11" s="243"/>
    </row>
    <row r="12" spans="1:43" s="555" customFormat="1" ht="12.75" customHeight="1" x14ac:dyDescent="0.2">
      <c r="A12" s="276"/>
      <c r="B12" s="1253"/>
      <c r="C12" s="1255"/>
      <c r="D12" s="1255"/>
      <c r="E12" s="1255"/>
      <c r="F12" s="1255"/>
      <c r="G12" s="1255"/>
      <c r="H12" s="1260" t="s">
        <v>466</v>
      </c>
      <c r="I12" s="1255"/>
      <c r="J12" s="1255"/>
      <c r="K12" s="1255"/>
      <c r="L12" s="1261"/>
      <c r="M12" s="1262"/>
      <c r="N12" s="1262"/>
      <c r="O12" s="1263">
        <f>O9+O10</f>
        <v>0</v>
      </c>
      <c r="P12" s="559"/>
      <c r="Q12" s="1152"/>
      <c r="R12" s="642"/>
      <c r="S12" s="642"/>
      <c r="T12" s="642"/>
      <c r="U12" s="642"/>
      <c r="V12" s="642"/>
      <c r="W12" s="642"/>
      <c r="X12" s="243"/>
      <c r="Y12" s="243"/>
      <c r="Z12" s="243"/>
      <c r="AA12" s="243"/>
      <c r="AB12" s="243"/>
      <c r="AC12" s="243"/>
      <c r="AD12" s="243"/>
      <c r="AE12" s="243"/>
      <c r="AF12" s="243"/>
      <c r="AG12" s="243"/>
      <c r="AH12" s="243"/>
      <c r="AI12" s="243"/>
      <c r="AJ12" s="243"/>
      <c r="AK12" s="243"/>
      <c r="AL12" s="243"/>
      <c r="AM12" s="243"/>
      <c r="AN12" s="243"/>
      <c r="AO12" s="243"/>
      <c r="AP12" s="243"/>
      <c r="AQ12" s="243"/>
    </row>
    <row r="13" spans="1:43" s="352" customFormat="1" ht="12.75" customHeight="1" thickBot="1" x14ac:dyDescent="0.25">
      <c r="B13" s="551"/>
      <c r="C13" s="551"/>
      <c r="D13" s="1024"/>
      <c r="E13" s="551"/>
      <c r="F13" s="551"/>
      <c r="G13" s="551"/>
      <c r="H13" s="551"/>
      <c r="I13" s="1025"/>
      <c r="J13" s="551"/>
      <c r="K13" s="1026"/>
      <c r="L13" s="1024"/>
      <c r="M13" s="551"/>
      <c r="N13" s="551"/>
      <c r="O13" s="1027"/>
      <c r="P13" s="1028"/>
      <c r="Q13" s="1152"/>
      <c r="R13" s="253"/>
      <c r="S13" s="253"/>
      <c r="T13" s="253"/>
      <c r="U13" s="253"/>
      <c r="V13" s="253"/>
      <c r="W13" s="253"/>
      <c r="X13" s="253"/>
      <c r="Y13" s="253"/>
      <c r="Z13" s="253"/>
      <c r="AA13" s="253"/>
      <c r="AB13" s="253"/>
      <c r="AC13" s="253"/>
      <c r="AD13" s="253"/>
      <c r="AE13" s="253"/>
      <c r="AF13" s="253"/>
      <c r="AG13" s="253"/>
      <c r="AH13" s="253"/>
      <c r="AI13" s="253"/>
      <c r="AJ13" s="253"/>
      <c r="AK13" s="253"/>
      <c r="AL13" s="253"/>
      <c r="AM13" s="253"/>
      <c r="AN13" s="253"/>
      <c r="AO13" s="253"/>
      <c r="AP13" s="253"/>
      <c r="AQ13" s="253"/>
    </row>
    <row r="14" spans="1:43" s="352" customFormat="1" ht="12.75" customHeight="1" thickBot="1" x14ac:dyDescent="0.25">
      <c r="B14" s="1238" t="s">
        <v>70</v>
      </c>
      <c r="C14" s="1239"/>
      <c r="D14" s="1240"/>
      <c r="E14" s="1239"/>
      <c r="F14" s="1239"/>
      <c r="G14" s="1239"/>
      <c r="H14" s="1239"/>
      <c r="I14" s="1241"/>
      <c r="J14" s="1239"/>
      <c r="K14" s="1242"/>
      <c r="L14" s="1240"/>
      <c r="M14" s="1239"/>
      <c r="N14" s="1239"/>
      <c r="O14" s="1243"/>
      <c r="P14" s="1028"/>
      <c r="Q14" s="1152"/>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row>
    <row r="15" spans="1:43" s="352" customFormat="1" ht="12.75" customHeight="1" x14ac:dyDescent="0.2">
      <c r="B15" s="551"/>
      <c r="C15" s="551"/>
      <c r="D15" s="1024"/>
      <c r="E15" s="551"/>
      <c r="F15" s="551"/>
      <c r="G15" s="551"/>
      <c r="H15" s="551"/>
      <c r="I15" s="1025"/>
      <c r="J15" s="551"/>
      <c r="K15" s="1026"/>
      <c r="L15" s="1024"/>
      <c r="M15" s="551"/>
      <c r="N15" s="551"/>
      <c r="O15" s="1027"/>
      <c r="P15" s="1028"/>
      <c r="Q15" s="1152"/>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c r="AP15" s="253"/>
      <c r="AQ15" s="253"/>
    </row>
    <row r="16" spans="1:43" s="555" customFormat="1" ht="12.75" customHeight="1" x14ac:dyDescent="0.2">
      <c r="A16" s="276"/>
      <c r="B16" s="1035"/>
      <c r="C16" s="1036"/>
      <c r="D16" s="551" t="s">
        <v>388</v>
      </c>
      <c r="E16" s="1038"/>
      <c r="F16" s="1038"/>
      <c r="G16" s="1038"/>
      <c r="H16" s="586" t="s">
        <v>22</v>
      </c>
      <c r="I16" s="1038"/>
      <c r="J16" s="1038"/>
      <c r="K16" s="1154"/>
      <c r="L16" s="1154"/>
      <c r="M16" s="1038"/>
      <c r="N16" s="1038"/>
      <c r="O16" s="1027" t="s">
        <v>0</v>
      </c>
      <c r="P16" s="1037"/>
      <c r="Q16" s="1152"/>
      <c r="R16" s="642"/>
      <c r="S16" s="642"/>
      <c r="T16" s="642"/>
      <c r="U16" s="642"/>
      <c r="V16" s="642"/>
      <c r="W16" s="642"/>
      <c r="X16" s="243"/>
      <c r="Y16" s="243"/>
      <c r="Z16" s="243"/>
      <c r="AA16" s="243"/>
      <c r="AB16" s="243"/>
      <c r="AC16" s="243"/>
      <c r="AD16" s="243"/>
      <c r="AE16" s="243"/>
      <c r="AF16" s="243"/>
      <c r="AG16" s="243"/>
      <c r="AH16" s="243"/>
      <c r="AI16" s="243"/>
      <c r="AJ16" s="243"/>
      <c r="AK16" s="243"/>
      <c r="AL16" s="243"/>
      <c r="AM16" s="243"/>
      <c r="AN16" s="243"/>
      <c r="AO16" s="243"/>
      <c r="AP16" s="243"/>
      <c r="AQ16" s="243"/>
    </row>
    <row r="17" spans="1:43" s="573" customFormat="1" ht="12.75" customHeight="1" x14ac:dyDescent="0.2">
      <c r="A17" s="352"/>
      <c r="B17" s="602">
        <f>B10+1</f>
        <v>3</v>
      </c>
      <c r="C17" s="551"/>
      <c r="D17" s="1038"/>
      <c r="E17" s="586"/>
      <c r="F17" s="586"/>
      <c r="G17" s="586"/>
      <c r="H17" s="1060" t="s">
        <v>453</v>
      </c>
      <c r="I17" s="586"/>
      <c r="J17" s="586"/>
      <c r="K17" s="917"/>
      <c r="L17" s="917"/>
      <c r="M17" s="586"/>
      <c r="N17" s="586"/>
      <c r="O17" s="1037">
        <v>0</v>
      </c>
      <c r="P17" s="1027"/>
      <c r="Q17" s="1152"/>
      <c r="R17" s="253"/>
      <c r="S17" s="253"/>
      <c r="T17" s="253"/>
      <c r="U17" s="253"/>
      <c r="V17" s="253"/>
      <c r="W17" s="253"/>
      <c r="X17" s="253"/>
      <c r="Y17" s="253"/>
      <c r="Z17" s="253"/>
      <c r="AA17" s="253"/>
      <c r="AB17" s="253"/>
      <c r="AC17" s="253"/>
      <c r="AD17" s="253"/>
      <c r="AE17" s="253"/>
      <c r="AF17" s="253"/>
      <c r="AG17" s="253"/>
      <c r="AH17" s="253"/>
      <c r="AI17" s="253"/>
      <c r="AJ17" s="253"/>
      <c r="AK17" s="253"/>
      <c r="AL17" s="253"/>
      <c r="AM17" s="253"/>
      <c r="AN17" s="253"/>
      <c r="AO17" s="253"/>
      <c r="AP17" s="253"/>
      <c r="AQ17" s="253"/>
    </row>
    <row r="18" spans="1:43" s="573" customFormat="1" ht="12.75" customHeight="1" x14ac:dyDescent="0.2">
      <c r="A18" s="352"/>
      <c r="B18" s="602">
        <f>B17+1</f>
        <v>4</v>
      </c>
      <c r="C18" s="551"/>
      <c r="D18" s="1038" t="s">
        <v>390</v>
      </c>
      <c r="E18" s="586"/>
      <c r="F18" s="586"/>
      <c r="G18" s="586"/>
      <c r="H18" s="254" t="s">
        <v>454</v>
      </c>
      <c r="I18" s="586"/>
      <c r="J18" s="586"/>
      <c r="K18" s="917"/>
      <c r="L18" s="917"/>
      <c r="M18" s="586"/>
      <c r="N18" s="586"/>
      <c r="O18" s="1037">
        <v>0</v>
      </c>
      <c r="P18" s="1027"/>
      <c r="Q18" s="1152"/>
      <c r="R18" s="253"/>
      <c r="S18" s="253"/>
      <c r="T18" s="253"/>
      <c r="U18" s="253"/>
      <c r="V18" s="253"/>
      <c r="W18" s="253"/>
      <c r="X18" s="253"/>
      <c r="Y18" s="253"/>
      <c r="Z18" s="253"/>
      <c r="AA18" s="253"/>
      <c r="AB18" s="253"/>
      <c r="AC18" s="253"/>
      <c r="AD18" s="253"/>
      <c r="AE18" s="253"/>
      <c r="AF18" s="253"/>
      <c r="AG18" s="253"/>
      <c r="AH18" s="253"/>
      <c r="AI18" s="253"/>
      <c r="AJ18" s="253"/>
      <c r="AK18" s="253"/>
      <c r="AL18" s="253"/>
      <c r="AM18" s="253"/>
      <c r="AN18" s="253"/>
      <c r="AO18" s="253"/>
      <c r="AP18" s="253"/>
      <c r="AQ18" s="253"/>
    </row>
    <row r="19" spans="1:43" s="573" customFormat="1" ht="12.75" customHeight="1" x14ac:dyDescent="0.2">
      <c r="A19" s="352"/>
      <c r="B19" s="1253">
        <f>B18+1</f>
        <v>5</v>
      </c>
      <c r="C19" s="550"/>
      <c r="D19" s="1250" t="s">
        <v>390</v>
      </c>
      <c r="E19" s="1251"/>
      <c r="F19" s="1251"/>
      <c r="G19" s="1251"/>
      <c r="H19" s="1294" t="s">
        <v>521</v>
      </c>
      <c r="I19" s="1251"/>
      <c r="J19" s="1251"/>
      <c r="K19" s="1295"/>
      <c r="L19" s="1295"/>
      <c r="M19" s="1251"/>
      <c r="N19" s="1251"/>
      <c r="O19" s="1256">
        <v>0</v>
      </c>
      <c r="P19" s="1027"/>
      <c r="Q19" s="1152"/>
      <c r="R19" s="253"/>
      <c r="S19" s="253"/>
      <c r="T19" s="253"/>
      <c r="U19" s="253"/>
      <c r="V19" s="253"/>
      <c r="W19" s="253"/>
      <c r="X19" s="253"/>
      <c r="Y19" s="253"/>
      <c r="Z19" s="253"/>
      <c r="AA19" s="253"/>
      <c r="AB19" s="253"/>
      <c r="AC19" s="253"/>
      <c r="AD19" s="253"/>
      <c r="AE19" s="253"/>
      <c r="AF19" s="253"/>
      <c r="AG19" s="253"/>
      <c r="AH19" s="253"/>
      <c r="AI19" s="253"/>
      <c r="AJ19" s="253"/>
      <c r="AK19" s="253"/>
      <c r="AL19" s="253"/>
      <c r="AM19" s="253"/>
      <c r="AN19" s="253"/>
      <c r="AO19" s="253"/>
      <c r="AP19" s="253"/>
      <c r="AQ19" s="253"/>
    </row>
    <row r="20" spans="1:43" s="573" customFormat="1" ht="12.75" customHeight="1" x14ac:dyDescent="0.2">
      <c r="A20" s="352"/>
      <c r="B20" s="1253">
        <f>B19+1</f>
        <v>6</v>
      </c>
      <c r="C20" s="550"/>
      <c r="D20" s="1250" t="s">
        <v>390</v>
      </c>
      <c r="E20" s="1251"/>
      <c r="F20" s="1251"/>
      <c r="G20" s="1251"/>
      <c r="H20" s="1294" t="s">
        <v>522</v>
      </c>
      <c r="I20" s="1251"/>
      <c r="J20" s="1251"/>
      <c r="K20" s="1295"/>
      <c r="L20" s="1295"/>
      <c r="M20" s="1251"/>
      <c r="N20" s="1251"/>
      <c r="O20" s="1256">
        <v>0</v>
      </c>
      <c r="P20" s="1027"/>
      <c r="Q20" s="1152"/>
      <c r="R20" s="253"/>
      <c r="S20" s="253"/>
      <c r="T20" s="253"/>
      <c r="U20" s="253"/>
      <c r="V20" s="253"/>
      <c r="W20" s="253"/>
      <c r="X20" s="253"/>
      <c r="Y20" s="253"/>
      <c r="Z20" s="253"/>
      <c r="AA20" s="253"/>
      <c r="AB20" s="253"/>
      <c r="AC20" s="253"/>
      <c r="AD20" s="253"/>
      <c r="AE20" s="253"/>
      <c r="AF20" s="253"/>
      <c r="AG20" s="253"/>
      <c r="AH20" s="253"/>
      <c r="AI20" s="253"/>
      <c r="AJ20" s="253"/>
      <c r="AK20" s="253"/>
      <c r="AL20" s="253"/>
      <c r="AM20" s="253"/>
      <c r="AN20" s="253"/>
      <c r="AO20" s="253"/>
      <c r="AP20" s="253"/>
      <c r="AQ20" s="253"/>
    </row>
    <row r="21" spans="1:43" s="573" customFormat="1" ht="12.75" customHeight="1" x14ac:dyDescent="0.2">
      <c r="A21" s="352"/>
      <c r="B21" s="1253">
        <f t="shared" ref="B21:B23" si="0">B20+1</f>
        <v>7</v>
      </c>
      <c r="C21" s="550"/>
      <c r="D21" s="1250" t="s">
        <v>390</v>
      </c>
      <c r="E21" s="1251"/>
      <c r="F21" s="1251"/>
      <c r="G21" s="1251"/>
      <c r="H21" s="1296" t="s">
        <v>523</v>
      </c>
      <c r="I21" s="1251"/>
      <c r="J21" s="1251"/>
      <c r="K21" s="1295"/>
      <c r="L21" s="1295"/>
      <c r="M21" s="1251"/>
      <c r="N21" s="1251"/>
      <c r="O21" s="1256">
        <v>0</v>
      </c>
      <c r="P21" s="1027"/>
      <c r="Q21" s="1152"/>
      <c r="R21" s="253"/>
      <c r="S21" s="253"/>
      <c r="T21" s="253"/>
      <c r="U21" s="253"/>
      <c r="V21" s="253"/>
      <c r="W21" s="253"/>
      <c r="X21" s="253"/>
      <c r="Y21" s="253"/>
      <c r="Z21" s="253"/>
      <c r="AA21" s="253"/>
      <c r="AB21" s="253"/>
      <c r="AC21" s="253"/>
      <c r="AD21" s="253"/>
      <c r="AE21" s="253"/>
      <c r="AF21" s="253"/>
      <c r="AG21" s="253"/>
      <c r="AH21" s="253"/>
      <c r="AI21" s="253"/>
      <c r="AJ21" s="253"/>
      <c r="AK21" s="253"/>
      <c r="AL21" s="253"/>
      <c r="AM21" s="253"/>
      <c r="AN21" s="253"/>
      <c r="AO21" s="253"/>
      <c r="AP21" s="253"/>
      <c r="AQ21" s="253"/>
    </row>
    <row r="22" spans="1:43" s="573" customFormat="1" ht="12.75" customHeight="1" x14ac:dyDescent="0.2">
      <c r="A22" s="352"/>
      <c r="B22" s="602">
        <f t="shared" si="0"/>
        <v>8</v>
      </c>
      <c r="C22" s="551"/>
      <c r="D22" s="1038" t="s">
        <v>390</v>
      </c>
      <c r="E22" s="586"/>
      <c r="F22" s="586"/>
      <c r="G22" s="586"/>
      <c r="H22" s="254" t="s">
        <v>451</v>
      </c>
      <c r="I22" s="586"/>
      <c r="J22" s="586"/>
      <c r="K22" s="917"/>
      <c r="L22" s="917"/>
      <c r="M22" s="586"/>
      <c r="N22" s="586"/>
      <c r="O22" s="1037">
        <v>0</v>
      </c>
      <c r="P22" s="1027"/>
      <c r="Q22" s="1152"/>
      <c r="R22" s="253"/>
      <c r="S22" s="253"/>
      <c r="T22" s="253"/>
      <c r="U22" s="253"/>
      <c r="V22" s="253"/>
      <c r="W22" s="253"/>
      <c r="X22" s="253"/>
      <c r="Y22" s="253"/>
      <c r="Z22" s="253"/>
      <c r="AA22" s="253"/>
      <c r="AB22" s="253"/>
      <c r="AC22" s="253"/>
      <c r="AD22" s="253"/>
      <c r="AE22" s="253"/>
      <c r="AF22" s="253"/>
      <c r="AG22" s="253"/>
      <c r="AH22" s="253"/>
      <c r="AI22" s="253"/>
      <c r="AJ22" s="253"/>
      <c r="AK22" s="253"/>
      <c r="AL22" s="253"/>
      <c r="AM22" s="253"/>
      <c r="AN22" s="253"/>
      <c r="AO22" s="253"/>
      <c r="AP22" s="253"/>
      <c r="AQ22" s="253"/>
    </row>
    <row r="23" spans="1:43" s="352" customFormat="1" ht="12.75" customHeight="1" x14ac:dyDescent="0.2">
      <c r="B23" s="602">
        <f t="shared" si="0"/>
        <v>9</v>
      </c>
      <c r="C23" s="551"/>
      <c r="D23" s="1038" t="s">
        <v>390</v>
      </c>
      <c r="E23" s="551"/>
      <c r="F23" s="551"/>
      <c r="G23" s="551"/>
      <c r="H23" s="616" t="s">
        <v>452</v>
      </c>
      <c r="I23" s="1025"/>
      <c r="J23" s="551"/>
      <c r="K23" s="1026"/>
      <c r="L23" s="1024"/>
      <c r="M23" s="551"/>
      <c r="N23" s="551"/>
      <c r="O23" s="1027">
        <v>0</v>
      </c>
      <c r="P23" s="1028"/>
      <c r="Q23" s="1152"/>
      <c r="R23" s="253"/>
      <c r="S23" s="253"/>
      <c r="T23" s="253"/>
      <c r="U23" s="253"/>
      <c r="V23" s="253"/>
      <c r="W23" s="253"/>
      <c r="X23" s="253"/>
      <c r="Y23" s="253"/>
      <c r="Z23" s="253"/>
      <c r="AA23" s="253"/>
      <c r="AB23" s="253"/>
      <c r="AC23" s="253"/>
      <c r="AD23" s="253"/>
      <c r="AE23" s="253"/>
      <c r="AF23" s="253"/>
      <c r="AG23" s="253"/>
      <c r="AH23" s="253"/>
      <c r="AI23" s="253"/>
      <c r="AJ23" s="253"/>
      <c r="AK23" s="253"/>
      <c r="AL23" s="253"/>
      <c r="AM23" s="253"/>
      <c r="AN23" s="253"/>
      <c r="AO23" s="253"/>
      <c r="AP23" s="253"/>
      <c r="AQ23" s="253"/>
    </row>
    <row r="24" spans="1:43" s="352" customFormat="1" ht="12.75" customHeight="1" x14ac:dyDescent="0.2">
      <c r="B24" s="602"/>
      <c r="C24" s="551"/>
      <c r="D24" s="1038"/>
      <c r="E24" s="551"/>
      <c r="F24" s="551"/>
      <c r="G24" s="551"/>
      <c r="H24" s="551"/>
      <c r="I24" s="1025"/>
      <c r="J24" s="551"/>
      <c r="K24" s="1026"/>
      <c r="L24" s="1024"/>
      <c r="M24" s="551"/>
      <c r="N24" s="551"/>
      <c r="O24" s="1027"/>
      <c r="P24" s="1028"/>
      <c r="Q24" s="1152"/>
      <c r="R24" s="253"/>
      <c r="S24" s="253"/>
      <c r="T24" s="253"/>
      <c r="U24" s="253"/>
      <c r="V24" s="253"/>
      <c r="W24" s="253"/>
      <c r="X24" s="253"/>
      <c r="Y24" s="253"/>
      <c r="Z24" s="253"/>
      <c r="AA24" s="253"/>
      <c r="AB24" s="253"/>
      <c r="AC24" s="253"/>
      <c r="AD24" s="253"/>
      <c r="AE24" s="253"/>
      <c r="AF24" s="253"/>
      <c r="AG24" s="253"/>
      <c r="AH24" s="253"/>
      <c r="AI24" s="253"/>
      <c r="AJ24" s="253"/>
      <c r="AK24" s="253"/>
      <c r="AL24" s="253"/>
      <c r="AM24" s="253"/>
      <c r="AN24" s="253"/>
      <c r="AO24" s="253"/>
      <c r="AP24" s="253"/>
      <c r="AQ24" s="253"/>
    </row>
    <row r="25" spans="1:43" s="352" customFormat="1" ht="12.75" customHeight="1" thickBot="1" x14ac:dyDescent="0.25">
      <c r="B25" s="602">
        <f>B23+1</f>
        <v>10</v>
      </c>
      <c r="C25" s="551"/>
      <c r="D25" s="1038" t="s">
        <v>390</v>
      </c>
      <c r="E25" s="551"/>
      <c r="F25" s="551"/>
      <c r="G25" s="551"/>
      <c r="H25" s="618" t="s">
        <v>467</v>
      </c>
      <c r="I25" s="1039"/>
      <c r="J25" s="616"/>
      <c r="K25" s="1040"/>
      <c r="L25" s="1041"/>
      <c r="M25" s="616"/>
      <c r="N25" s="616"/>
      <c r="O25" s="778">
        <f>O17+O18+O19+O20</f>
        <v>0</v>
      </c>
      <c r="P25" s="1028"/>
      <c r="Q25" s="1152"/>
      <c r="R25" s="253"/>
      <c r="S25" s="253"/>
      <c r="T25" s="253"/>
      <c r="U25" s="253"/>
      <c r="V25" s="253"/>
      <c r="W25" s="253"/>
      <c r="X25" s="253"/>
      <c r="Y25" s="253"/>
      <c r="Z25" s="253"/>
      <c r="AA25" s="253"/>
      <c r="AB25" s="253"/>
      <c r="AC25" s="253"/>
      <c r="AD25" s="253"/>
      <c r="AE25" s="253"/>
      <c r="AF25" s="253"/>
      <c r="AG25" s="253"/>
      <c r="AH25" s="253"/>
      <c r="AI25" s="253"/>
      <c r="AJ25" s="253"/>
      <c r="AK25" s="253"/>
      <c r="AL25" s="253"/>
      <c r="AM25" s="253"/>
      <c r="AN25" s="253"/>
      <c r="AO25" s="253"/>
      <c r="AP25" s="253"/>
      <c r="AQ25" s="253"/>
    </row>
    <row r="26" spans="1:43" ht="12.75" customHeight="1" thickBot="1" x14ac:dyDescent="0.25">
      <c r="B26" s="579"/>
      <c r="C26" s="1065"/>
      <c r="D26" s="281"/>
      <c r="E26" s="281"/>
      <c r="F26" s="281"/>
      <c r="G26" s="281"/>
      <c r="H26" s="420"/>
      <c r="I26" s="281"/>
      <c r="J26" s="281"/>
      <c r="K26" s="345"/>
      <c r="L26" s="345"/>
      <c r="M26" s="281"/>
      <c r="N26" s="281"/>
      <c r="O26" s="1023"/>
      <c r="P26" s="575"/>
      <c r="Q26" s="1152"/>
      <c r="R26" s="667"/>
      <c r="S26" s="667"/>
      <c r="T26" s="667"/>
      <c r="U26" s="667"/>
      <c r="V26" s="667"/>
      <c r="W26" s="667"/>
      <c r="X26" s="276"/>
      <c r="Y26" s="276"/>
      <c r="Z26" s="276"/>
      <c r="AA26" s="276"/>
      <c r="AB26" s="276"/>
      <c r="AC26" s="276"/>
      <c r="AD26" s="276"/>
      <c r="AE26" s="276"/>
      <c r="AF26" s="276"/>
      <c r="AG26" s="276"/>
      <c r="AH26" s="276"/>
      <c r="AI26" s="276"/>
      <c r="AJ26" s="276"/>
      <c r="AK26" s="276"/>
      <c r="AL26" s="276"/>
      <c r="AM26" s="276"/>
      <c r="AN26" s="276"/>
      <c r="AO26" s="276"/>
      <c r="AP26" s="276"/>
      <c r="AQ26" s="276"/>
    </row>
    <row r="27" spans="1:43" s="893" customFormat="1" ht="13.5" thickBot="1" x14ac:dyDescent="0.25">
      <c r="B27" s="894" t="s">
        <v>405</v>
      </c>
      <c r="C27" s="895"/>
      <c r="D27" s="895"/>
      <c r="E27" s="895"/>
      <c r="F27" s="895"/>
      <c r="G27" s="895"/>
      <c r="H27" s="895"/>
      <c r="I27" s="896"/>
      <c r="J27" s="897"/>
      <c r="K27" s="898"/>
      <c r="L27" s="897"/>
      <c r="M27" s="897"/>
      <c r="N27" s="895"/>
      <c r="O27" s="899"/>
      <c r="P27" s="645"/>
      <c r="Q27" s="1152"/>
    </row>
    <row r="28" spans="1:43" s="893" customFormat="1" x14ac:dyDescent="0.2">
      <c r="B28" s="713"/>
      <c r="C28" s="713"/>
      <c r="D28" s="713"/>
      <c r="E28" s="713"/>
      <c r="F28" s="713"/>
      <c r="G28" s="713"/>
      <c r="H28" s="713"/>
      <c r="I28" s="901"/>
      <c r="J28" s="712"/>
      <c r="K28" s="902"/>
      <c r="L28" s="712"/>
      <c r="M28" s="712"/>
      <c r="N28" s="713"/>
      <c r="O28" s="903"/>
      <c r="P28" s="645"/>
      <c r="Q28" s="1152"/>
    </row>
    <row r="29" spans="1:43" s="900" customFormat="1" x14ac:dyDescent="0.2">
      <c r="B29" s="713"/>
      <c r="C29" s="713" t="s">
        <v>10</v>
      </c>
      <c r="D29" s="713" t="s">
        <v>11</v>
      </c>
      <c r="E29" s="713"/>
      <c r="F29" s="713" t="s">
        <v>383</v>
      </c>
      <c r="G29" s="713"/>
      <c r="H29" s="713" t="s">
        <v>22</v>
      </c>
      <c r="I29" s="901"/>
      <c r="J29" s="712"/>
      <c r="K29" s="902"/>
      <c r="L29" s="712"/>
      <c r="M29" s="712"/>
      <c r="N29" s="713"/>
      <c r="O29" s="903" t="s">
        <v>0</v>
      </c>
      <c r="P29" s="904"/>
      <c r="Q29" s="1152"/>
      <c r="R29" s="1155"/>
      <c r="S29" s="1155"/>
      <c r="T29" s="1155"/>
      <c r="U29" s="1155"/>
      <c r="V29" s="1155"/>
      <c r="W29" s="1155"/>
    </row>
    <row r="30" spans="1:43" s="251" customFormat="1" x14ac:dyDescent="0.2">
      <c r="B30" s="905">
        <f>B25+1</f>
        <v>11</v>
      </c>
      <c r="C30" s="906">
        <v>39947</v>
      </c>
      <c r="D30" s="907">
        <v>0.54130787037036998</v>
      </c>
      <c r="E30" s="908"/>
      <c r="F30" s="651" t="s">
        <v>277</v>
      </c>
      <c r="G30" s="652"/>
      <c r="H30" s="653" t="s">
        <v>274</v>
      </c>
      <c r="K30" s="909"/>
      <c r="L30" s="607"/>
      <c r="M30" s="910"/>
      <c r="N30" s="652"/>
      <c r="O30" s="911">
        <v>0</v>
      </c>
      <c r="P30" s="904"/>
      <c r="Q30" s="1149"/>
    </row>
    <row r="31" spans="1:43" s="251" customFormat="1" ht="12.75" customHeight="1" x14ac:dyDescent="0.2">
      <c r="A31" s="655"/>
      <c r="B31" s="905">
        <f>B30+1</f>
        <v>12</v>
      </c>
      <c r="C31" s="906">
        <v>39947</v>
      </c>
      <c r="D31" s="907">
        <v>0.54130787037036998</v>
      </c>
      <c r="E31" s="644"/>
      <c r="F31" s="651" t="s">
        <v>277</v>
      </c>
      <c r="G31" s="644"/>
      <c r="H31" s="653" t="s">
        <v>276</v>
      </c>
      <c r="I31" s="644"/>
      <c r="K31" s="909"/>
      <c r="L31" s="912" t="s">
        <v>88</v>
      </c>
      <c r="M31" s="607"/>
      <c r="N31" s="644"/>
      <c r="O31" s="911">
        <v>0</v>
      </c>
      <c r="P31" s="904"/>
      <c r="Q31" s="1149"/>
    </row>
    <row r="32" spans="1:43" s="251" customFormat="1" x14ac:dyDescent="0.2">
      <c r="B32" s="905">
        <f>B31+1</f>
        <v>13</v>
      </c>
      <c r="C32" s="906">
        <v>39947</v>
      </c>
      <c r="D32" s="907">
        <v>0.54130787037036998</v>
      </c>
      <c r="E32" s="908"/>
      <c r="F32" s="651" t="s">
        <v>277</v>
      </c>
      <c r="G32" s="652"/>
      <c r="H32" s="653" t="s">
        <v>280</v>
      </c>
      <c r="K32" s="909"/>
      <c r="L32" s="607"/>
      <c r="M32" s="910"/>
      <c r="N32" s="652"/>
      <c r="O32" s="911">
        <v>0</v>
      </c>
      <c r="P32" s="904"/>
      <c r="Q32" s="1149"/>
    </row>
    <row r="33" spans="1:43" s="251" customFormat="1" x14ac:dyDescent="0.2">
      <c r="B33" s="905">
        <f>B32+1</f>
        <v>14</v>
      </c>
      <c r="C33" s="906">
        <v>39947</v>
      </c>
      <c r="D33" s="907">
        <v>0.54130787037036998</v>
      </c>
      <c r="E33" s="908"/>
      <c r="F33" s="651" t="s">
        <v>278</v>
      </c>
      <c r="G33" s="652"/>
      <c r="H33" s="653" t="s">
        <v>410</v>
      </c>
      <c r="K33" s="909"/>
      <c r="L33" s="607"/>
      <c r="M33" s="910"/>
      <c r="N33" s="652"/>
      <c r="O33" s="911">
        <v>0</v>
      </c>
      <c r="P33" s="913"/>
      <c r="Q33" s="1149"/>
    </row>
    <row r="34" spans="1:43" s="1" customFormat="1" x14ac:dyDescent="0.2">
      <c r="B34" s="285"/>
      <c r="C34" s="288"/>
      <c r="D34" s="375"/>
      <c r="E34" s="305"/>
      <c r="F34" s="277"/>
      <c r="G34" s="290"/>
      <c r="H34" s="280"/>
      <c r="I34" s="286"/>
      <c r="K34" s="297"/>
      <c r="L34" s="289"/>
      <c r="M34" s="287"/>
      <c r="N34" s="290"/>
      <c r="O34" s="279"/>
      <c r="P34" s="23"/>
      <c r="Q34" s="1149"/>
    </row>
    <row r="35" spans="1:43" ht="12.75" customHeight="1" x14ac:dyDescent="0.2">
      <c r="H35" s="352" t="s">
        <v>468</v>
      </c>
      <c r="O35" s="778">
        <f>SUM(O30:O33)</f>
        <v>0</v>
      </c>
    </row>
    <row r="36" spans="1:43" ht="12.75" customHeight="1" thickBot="1" x14ac:dyDescent="0.25">
      <c r="B36" s="579"/>
      <c r="C36" s="466"/>
      <c r="D36" s="454"/>
      <c r="E36" s="454"/>
      <c r="F36" s="454"/>
      <c r="G36" s="454"/>
      <c r="H36" s="579"/>
      <c r="I36" s="454"/>
      <c r="J36" s="454"/>
      <c r="K36" s="455"/>
      <c r="L36" s="455"/>
      <c r="M36" s="454"/>
      <c r="N36" s="454"/>
      <c r="O36" s="576"/>
      <c r="P36" s="559"/>
      <c r="R36" s="276"/>
      <c r="S36" s="276"/>
      <c r="T36" s="276"/>
      <c r="U36" s="276"/>
      <c r="V36" s="276"/>
      <c r="W36" s="276"/>
      <c r="X36" s="276"/>
      <c r="Y36" s="276"/>
      <c r="Z36" s="276"/>
      <c r="AA36" s="276"/>
      <c r="AB36" s="276"/>
      <c r="AC36" s="276"/>
      <c r="AD36" s="276"/>
      <c r="AE36" s="276"/>
      <c r="AF36" s="276"/>
      <c r="AG36" s="276"/>
      <c r="AH36" s="276"/>
      <c r="AI36" s="276"/>
      <c r="AJ36" s="276"/>
      <c r="AK36" s="276"/>
      <c r="AL36" s="276"/>
      <c r="AM36" s="276"/>
      <c r="AN36" s="276"/>
      <c r="AO36" s="276"/>
      <c r="AP36" s="276"/>
      <c r="AQ36" s="276"/>
    </row>
    <row r="37" spans="1:43" s="352" customFormat="1" ht="12.75" customHeight="1" thickBot="1" x14ac:dyDescent="0.25">
      <c r="B37" s="340" t="s">
        <v>464</v>
      </c>
      <c r="C37" s="265"/>
      <c r="D37" s="341"/>
      <c r="E37" s="265"/>
      <c r="F37" s="265"/>
      <c r="G37" s="265"/>
      <c r="H37" s="265"/>
      <c r="I37" s="342"/>
      <c r="J37" s="265"/>
      <c r="K37" s="343"/>
      <c r="L37" s="341"/>
      <c r="M37" s="265"/>
      <c r="N37" s="265"/>
      <c r="O37" s="344"/>
      <c r="P37" s="384"/>
      <c r="Q37" s="1149"/>
      <c r="R37" s="253"/>
      <c r="S37" s="253"/>
      <c r="T37" s="253"/>
      <c r="U37" s="253"/>
      <c r="V37" s="253"/>
      <c r="W37" s="253"/>
      <c r="X37" s="253"/>
      <c r="Y37" s="253"/>
      <c r="Z37" s="253"/>
      <c r="AA37" s="253"/>
      <c r="AB37" s="253"/>
      <c r="AC37" s="253"/>
      <c r="AD37" s="253"/>
      <c r="AE37" s="253"/>
      <c r="AF37" s="253"/>
      <c r="AG37" s="253"/>
      <c r="AH37" s="253"/>
      <c r="AI37" s="253"/>
      <c r="AJ37" s="253"/>
      <c r="AK37" s="253"/>
      <c r="AL37" s="253"/>
      <c r="AM37" s="253"/>
      <c r="AN37" s="253"/>
      <c r="AO37" s="253"/>
      <c r="AP37" s="253"/>
      <c r="AQ37" s="253"/>
    </row>
    <row r="38" spans="1:43" ht="12.75" customHeight="1" x14ac:dyDescent="0.2">
      <c r="B38" s="667"/>
      <c r="C38" s="1065"/>
      <c r="D38" s="281"/>
      <c r="E38" s="281"/>
      <c r="F38" s="281"/>
      <c r="G38" s="281"/>
      <c r="H38" s="579"/>
      <c r="I38" s="281"/>
      <c r="J38" s="281"/>
      <c r="K38" s="455"/>
      <c r="L38" s="455"/>
      <c r="M38" s="454"/>
      <c r="N38" s="454"/>
      <c r="O38" s="454"/>
      <c r="P38" s="575"/>
      <c r="R38" s="276"/>
      <c r="S38" s="276"/>
      <c r="T38" s="276"/>
      <c r="U38" s="276"/>
      <c r="V38" s="276"/>
      <c r="W38" s="276"/>
      <c r="X38" s="276"/>
      <c r="Y38" s="276"/>
      <c r="Z38" s="276"/>
      <c r="AA38" s="276"/>
      <c r="AB38" s="276"/>
      <c r="AC38" s="276"/>
      <c r="AD38" s="276"/>
      <c r="AE38" s="276"/>
      <c r="AF38" s="276"/>
      <c r="AG38" s="276"/>
      <c r="AH38" s="276"/>
      <c r="AI38" s="276"/>
      <c r="AJ38" s="276"/>
      <c r="AK38" s="276"/>
      <c r="AL38" s="276"/>
      <c r="AM38" s="276"/>
      <c r="AN38" s="276"/>
      <c r="AO38" s="276"/>
      <c r="AP38" s="276"/>
      <c r="AQ38" s="276"/>
    </row>
    <row r="39" spans="1:43" s="555" customFormat="1" ht="12.75" customHeight="1" x14ac:dyDescent="0.2">
      <c r="A39" s="276"/>
      <c r="B39" s="271"/>
      <c r="C39" s="456"/>
      <c r="D39" s="378" t="s">
        <v>388</v>
      </c>
      <c r="E39" s="448"/>
      <c r="F39" s="448"/>
      <c r="G39" s="448"/>
      <c r="H39" s="443" t="s">
        <v>22</v>
      </c>
      <c r="I39" s="448"/>
      <c r="J39" s="448"/>
      <c r="K39" s="458"/>
      <c r="L39" s="458"/>
      <c r="M39" s="459"/>
      <c r="N39" s="459"/>
      <c r="O39" s="282" t="s">
        <v>0</v>
      </c>
      <c r="P39" s="463"/>
      <c r="Q39" s="1149"/>
      <c r="R39" s="243"/>
      <c r="S39" s="243"/>
      <c r="T39" s="243"/>
      <c r="U39" s="243"/>
      <c r="V39" s="243"/>
      <c r="W39" s="243"/>
      <c r="X39" s="243"/>
      <c r="Y39" s="243"/>
      <c r="Z39" s="243"/>
      <c r="AA39" s="243"/>
      <c r="AB39" s="243"/>
      <c r="AC39" s="243"/>
      <c r="AD39" s="243"/>
      <c r="AE39" s="243"/>
      <c r="AF39" s="243"/>
      <c r="AG39" s="243"/>
      <c r="AH39" s="243"/>
      <c r="AI39" s="243"/>
      <c r="AJ39" s="243"/>
      <c r="AK39" s="243"/>
      <c r="AL39" s="243"/>
      <c r="AM39" s="243"/>
      <c r="AN39" s="243"/>
      <c r="AO39" s="243"/>
      <c r="AP39" s="243"/>
      <c r="AQ39" s="243"/>
    </row>
    <row r="40" spans="1:43" s="573" customFormat="1" ht="12.75" customHeight="1" x14ac:dyDescent="0.2">
      <c r="A40" s="352"/>
      <c r="B40" s="274">
        <f>B33+1</f>
        <v>15</v>
      </c>
      <c r="C40" s="378"/>
      <c r="D40" s="448" t="s">
        <v>389</v>
      </c>
      <c r="E40" s="443"/>
      <c r="F40" s="443"/>
      <c r="G40" s="443"/>
      <c r="H40" s="500" t="s">
        <v>486</v>
      </c>
      <c r="I40" s="443"/>
      <c r="J40" s="443"/>
      <c r="K40" s="444"/>
      <c r="L40" s="444"/>
      <c r="M40" s="443"/>
      <c r="N40" s="443"/>
      <c r="O40" s="463">
        <v>0</v>
      </c>
      <c r="P40" s="282"/>
      <c r="Q40" s="1152"/>
      <c r="R40" s="253"/>
      <c r="S40" s="253"/>
      <c r="T40" s="253"/>
      <c r="U40" s="253"/>
      <c r="V40" s="253"/>
      <c r="W40" s="253"/>
      <c r="X40" s="253"/>
      <c r="Y40" s="253"/>
      <c r="Z40" s="253"/>
      <c r="AA40" s="253"/>
      <c r="AB40" s="253"/>
      <c r="AC40" s="253"/>
      <c r="AD40" s="253"/>
      <c r="AE40" s="253"/>
      <c r="AF40" s="253"/>
      <c r="AG40" s="253"/>
      <c r="AH40" s="253"/>
      <c r="AI40" s="253"/>
      <c r="AJ40" s="253"/>
      <c r="AK40" s="253"/>
      <c r="AL40" s="253"/>
      <c r="AM40" s="253"/>
      <c r="AN40" s="253"/>
      <c r="AO40" s="253"/>
      <c r="AP40" s="253"/>
      <c r="AQ40" s="253"/>
    </row>
    <row r="41" spans="1:43" s="573" customFormat="1" ht="12.75" customHeight="1" x14ac:dyDescent="0.2">
      <c r="A41" s="352"/>
      <c r="B41" s="274">
        <f>B40+1</f>
        <v>16</v>
      </c>
      <c r="C41" s="378"/>
      <c r="D41" s="448" t="s">
        <v>389</v>
      </c>
      <c r="E41" s="443"/>
      <c r="F41" s="443"/>
      <c r="G41" s="443"/>
      <c r="H41" s="500" t="s">
        <v>518</v>
      </c>
      <c r="I41" s="443"/>
      <c r="J41" s="443"/>
      <c r="K41" s="444"/>
      <c r="L41" s="444"/>
      <c r="M41" s="443"/>
      <c r="N41" s="443"/>
      <c r="O41" s="463">
        <v>0</v>
      </c>
      <c r="P41" s="282"/>
      <c r="Q41" s="1152"/>
      <c r="R41" s="253"/>
      <c r="S41" s="253"/>
      <c r="T41" s="253"/>
      <c r="U41" s="253"/>
      <c r="V41" s="253"/>
      <c r="W41" s="253"/>
      <c r="X41" s="253"/>
      <c r="Y41" s="253"/>
      <c r="Z41" s="253"/>
      <c r="AA41" s="253"/>
      <c r="AB41" s="253"/>
      <c r="AC41" s="253"/>
      <c r="AD41" s="253"/>
      <c r="AE41" s="253"/>
      <c r="AF41" s="253"/>
      <c r="AG41" s="253"/>
      <c r="AH41" s="253"/>
      <c r="AI41" s="253"/>
      <c r="AJ41" s="253"/>
      <c r="AK41" s="253"/>
      <c r="AL41" s="253"/>
      <c r="AM41" s="253"/>
      <c r="AN41" s="253"/>
      <c r="AO41" s="253"/>
    </row>
    <row r="42" spans="1:43" s="352" customFormat="1" ht="12.75" customHeight="1" x14ac:dyDescent="0.2">
      <c r="B42" s="274"/>
      <c r="C42" s="378"/>
      <c r="D42" s="417"/>
      <c r="E42" s="378"/>
      <c r="F42" s="378"/>
      <c r="G42" s="378"/>
      <c r="H42" s="378"/>
      <c r="I42" s="457"/>
      <c r="J42" s="378"/>
      <c r="K42" s="598"/>
      <c r="L42" s="417"/>
      <c r="M42" s="378"/>
      <c r="N42" s="378"/>
      <c r="O42" s="463"/>
      <c r="P42" s="384"/>
      <c r="Q42" s="1152"/>
      <c r="R42" s="253"/>
      <c r="S42" s="253"/>
      <c r="T42" s="253"/>
      <c r="U42" s="253"/>
      <c r="V42" s="253"/>
      <c r="W42" s="253"/>
      <c r="X42" s="253"/>
      <c r="Y42" s="253"/>
      <c r="Z42" s="253"/>
      <c r="AA42" s="253"/>
      <c r="AB42" s="253"/>
      <c r="AC42" s="253"/>
      <c r="AD42" s="253"/>
      <c r="AE42" s="253"/>
      <c r="AF42" s="253"/>
      <c r="AG42" s="253"/>
      <c r="AH42" s="253"/>
      <c r="AI42" s="253"/>
      <c r="AJ42" s="253"/>
      <c r="AK42" s="253"/>
      <c r="AL42" s="253"/>
      <c r="AM42" s="253"/>
      <c r="AN42" s="253"/>
      <c r="AO42" s="253"/>
      <c r="AP42" s="253"/>
      <c r="AQ42" s="253"/>
    </row>
    <row r="43" spans="1:43" s="352" customFormat="1" ht="12.75" customHeight="1" x14ac:dyDescent="0.2">
      <c r="B43" s="378"/>
      <c r="C43" s="378"/>
      <c r="D43" s="417"/>
      <c r="E43" s="378"/>
      <c r="F43" s="378"/>
      <c r="G43" s="378"/>
      <c r="H43" s="420" t="s">
        <v>469</v>
      </c>
      <c r="I43" s="1264"/>
      <c r="J43" s="462"/>
      <c r="K43" s="1265"/>
      <c r="L43" s="418"/>
      <c r="M43" s="462"/>
      <c r="N43" s="462"/>
      <c r="O43" s="778">
        <f>SUM(O40:O42)</f>
        <v>0</v>
      </c>
      <c r="P43" s="384"/>
      <c r="Q43" s="1152"/>
      <c r="R43" s="253"/>
      <c r="S43" s="253"/>
      <c r="T43" s="253"/>
      <c r="U43" s="253"/>
      <c r="V43" s="253"/>
      <c r="W43" s="253"/>
      <c r="X43" s="253"/>
      <c r="Y43" s="253"/>
      <c r="Z43" s="253"/>
      <c r="AA43" s="253"/>
      <c r="AB43" s="253"/>
      <c r="AC43" s="253"/>
      <c r="AD43" s="253"/>
      <c r="AE43" s="253"/>
      <c r="AF43" s="253"/>
      <c r="AG43" s="253"/>
      <c r="AH43" s="253"/>
      <c r="AI43" s="253"/>
      <c r="AJ43" s="253"/>
      <c r="AK43" s="253"/>
      <c r="AL43" s="253"/>
      <c r="AM43" s="253"/>
      <c r="AN43" s="253"/>
      <c r="AO43" s="253"/>
      <c r="AP43" s="253"/>
      <c r="AQ43" s="253"/>
    </row>
    <row r="44" spans="1:43" ht="12.75" customHeight="1" thickBot="1" x14ac:dyDescent="0.25">
      <c r="B44" s="579"/>
      <c r="C44" s="466"/>
      <c r="D44" s="454"/>
      <c r="E44" s="454"/>
      <c r="F44" s="454"/>
      <c r="G44" s="454"/>
      <c r="H44" s="579"/>
      <c r="I44" s="454"/>
      <c r="J44" s="454"/>
      <c r="K44" s="455"/>
      <c r="L44" s="455"/>
      <c r="M44" s="454"/>
      <c r="N44" s="454"/>
      <c r="O44" s="430"/>
      <c r="P44" s="575"/>
      <c r="Q44" s="1152"/>
      <c r="R44" s="276"/>
      <c r="S44" s="276"/>
      <c r="T44" s="276"/>
      <c r="U44" s="276"/>
      <c r="V44" s="276"/>
      <c r="W44" s="276"/>
      <c r="X44" s="276"/>
      <c r="Y44" s="276"/>
      <c r="Z44" s="276"/>
      <c r="AA44" s="276"/>
      <c r="AB44" s="276"/>
      <c r="AC44" s="276"/>
      <c r="AD44" s="276"/>
      <c r="AE44" s="276"/>
      <c r="AF44" s="276"/>
      <c r="AG44" s="276"/>
      <c r="AH44" s="276"/>
      <c r="AI44" s="276"/>
      <c r="AJ44" s="276"/>
      <c r="AK44" s="276"/>
      <c r="AL44" s="276"/>
      <c r="AM44" s="276"/>
      <c r="AN44" s="276"/>
      <c r="AO44" s="276"/>
      <c r="AP44" s="276"/>
      <c r="AQ44" s="276"/>
    </row>
    <row r="45" spans="1:43" s="352" customFormat="1" ht="12.75" customHeight="1" thickBot="1" x14ac:dyDescent="0.25">
      <c r="B45" s="340" t="s">
        <v>465</v>
      </c>
      <c r="C45" s="265" t="s">
        <v>455</v>
      </c>
      <c r="D45" s="341"/>
      <c r="E45" s="265"/>
      <c r="F45" s="265"/>
      <c r="G45" s="265"/>
      <c r="H45" s="265"/>
      <c r="I45" s="342"/>
      <c r="J45" s="265"/>
      <c r="K45" s="343"/>
      <c r="L45" s="341"/>
      <c r="M45" s="265"/>
      <c r="N45" s="265"/>
      <c r="O45" s="344"/>
      <c r="P45" s="384"/>
      <c r="Q45" s="1152"/>
      <c r="R45" s="253"/>
      <c r="S45" s="253"/>
      <c r="T45" s="253"/>
      <c r="U45" s="253"/>
      <c r="V45" s="253"/>
      <c r="W45" s="253"/>
      <c r="X45" s="253"/>
      <c r="Y45" s="253"/>
      <c r="Z45" s="253"/>
      <c r="AA45" s="253"/>
      <c r="AB45" s="253"/>
      <c r="AC45" s="253"/>
      <c r="AD45" s="253"/>
      <c r="AE45" s="253"/>
      <c r="AF45" s="253"/>
      <c r="AG45" s="253"/>
      <c r="AH45" s="253"/>
      <c r="AI45" s="253"/>
      <c r="AJ45" s="253"/>
      <c r="AK45" s="253"/>
      <c r="AL45" s="253"/>
      <c r="AM45" s="253"/>
      <c r="AN45" s="253"/>
      <c r="AO45" s="253"/>
      <c r="AP45" s="253"/>
      <c r="AQ45" s="253"/>
    </row>
    <row r="46" spans="1:43" ht="12.75" customHeight="1" x14ac:dyDescent="0.2">
      <c r="B46" s="667"/>
      <c r="C46" s="1065"/>
      <c r="D46" s="281"/>
      <c r="E46" s="281"/>
      <c r="F46" s="281"/>
      <c r="G46" s="454"/>
      <c r="H46" s="579"/>
      <c r="I46" s="454"/>
      <c r="J46" s="454"/>
      <c r="K46" s="455"/>
      <c r="L46" s="455"/>
      <c r="M46" s="454"/>
      <c r="N46" s="454"/>
      <c r="O46" s="454"/>
      <c r="P46" s="575"/>
      <c r="Q46" s="1152"/>
      <c r="R46" s="276"/>
      <c r="S46" s="276"/>
      <c r="T46" s="276"/>
      <c r="U46" s="276"/>
      <c r="V46" s="276"/>
      <c r="W46" s="276"/>
      <c r="X46" s="276"/>
      <c r="Y46" s="276"/>
      <c r="Z46" s="276"/>
      <c r="AA46" s="276"/>
      <c r="AB46" s="276"/>
      <c r="AC46" s="276"/>
      <c r="AD46" s="276"/>
      <c r="AE46" s="276"/>
      <c r="AF46" s="276"/>
      <c r="AG46" s="276"/>
      <c r="AH46" s="276"/>
      <c r="AI46" s="276"/>
      <c r="AJ46" s="276"/>
      <c r="AK46" s="276"/>
      <c r="AL46" s="276"/>
      <c r="AM46" s="276"/>
      <c r="AN46" s="276"/>
      <c r="AO46" s="276"/>
      <c r="AP46" s="276"/>
      <c r="AQ46" s="276"/>
    </row>
    <row r="47" spans="1:43" s="555" customFormat="1" ht="12.75" customHeight="1" x14ac:dyDescent="0.2">
      <c r="A47" s="276"/>
      <c r="B47" s="1153" t="s">
        <v>484</v>
      </c>
      <c r="C47" s="693"/>
      <c r="D47" s="693"/>
      <c r="E47" s="693"/>
      <c r="F47" s="693"/>
      <c r="G47" s="580"/>
      <c r="H47" s="817"/>
      <c r="I47" s="580"/>
      <c r="J47" s="580"/>
      <c r="K47" s="580"/>
      <c r="L47" s="580"/>
      <c r="M47" s="580"/>
      <c r="N47" s="580"/>
      <c r="O47" s="581"/>
      <c r="P47" s="559"/>
      <c r="Q47" s="1152"/>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row>
    <row r="48" spans="1:43" s="555" customFormat="1" ht="12.75" customHeight="1" x14ac:dyDescent="0.2">
      <c r="A48" s="276"/>
      <c r="B48" s="271"/>
      <c r="C48" s="456"/>
      <c r="D48" s="378" t="s">
        <v>388</v>
      </c>
      <c r="E48" s="448"/>
      <c r="F48" s="448"/>
      <c r="G48" s="459"/>
      <c r="H48" s="443" t="s">
        <v>22</v>
      </c>
      <c r="I48" s="459"/>
      <c r="J48" s="459"/>
      <c r="K48" s="458"/>
      <c r="L48" s="444"/>
      <c r="M48" s="459"/>
      <c r="N48" s="459"/>
      <c r="O48" s="282" t="s">
        <v>0</v>
      </c>
      <c r="P48" s="463"/>
      <c r="Q48" s="1152"/>
      <c r="R48" s="243"/>
      <c r="S48" s="243"/>
      <c r="T48" s="243"/>
      <c r="U48" s="243"/>
      <c r="V48" s="243"/>
      <c r="W48" s="243"/>
      <c r="X48" s="243"/>
      <c r="Y48" s="243"/>
      <c r="Z48" s="243"/>
      <c r="AA48" s="243"/>
      <c r="AB48" s="243"/>
      <c r="AC48" s="243"/>
      <c r="AD48" s="243"/>
      <c r="AE48" s="243"/>
      <c r="AF48" s="243"/>
      <c r="AG48" s="243"/>
      <c r="AH48" s="243"/>
      <c r="AI48" s="243"/>
      <c r="AJ48" s="243"/>
      <c r="AK48" s="243"/>
      <c r="AL48" s="243"/>
      <c r="AM48" s="243"/>
      <c r="AN48" s="243"/>
      <c r="AO48" s="243"/>
      <c r="AP48" s="243"/>
      <c r="AQ48" s="243"/>
    </row>
    <row r="49" spans="1:43" s="573" customFormat="1" ht="12.75" customHeight="1" x14ac:dyDescent="0.2">
      <c r="A49" s="352"/>
      <c r="B49" s="445">
        <f>B41+1</f>
        <v>17</v>
      </c>
      <c r="C49" s="378"/>
      <c r="D49" s="448" t="s">
        <v>390</v>
      </c>
      <c r="E49" s="443"/>
      <c r="F49" s="443"/>
      <c r="G49" s="443"/>
      <c r="H49" s="532" t="s">
        <v>471</v>
      </c>
      <c r="I49" s="586"/>
      <c r="J49" s="586"/>
      <c r="K49" s="444"/>
      <c r="L49" s="461"/>
      <c r="M49" s="443"/>
      <c r="N49" s="443"/>
      <c r="O49" s="463">
        <v>0</v>
      </c>
      <c r="P49" s="282"/>
      <c r="Q49" s="1152"/>
      <c r="R49" s="253"/>
      <c r="S49" s="253"/>
      <c r="T49" s="253"/>
      <c r="U49" s="253"/>
      <c r="V49" s="253"/>
      <c r="W49" s="253"/>
      <c r="X49" s="253"/>
      <c r="Y49" s="253"/>
      <c r="Z49" s="253"/>
      <c r="AA49" s="253"/>
      <c r="AB49" s="253"/>
      <c r="AC49" s="253"/>
      <c r="AD49" s="253"/>
      <c r="AE49" s="253"/>
      <c r="AF49" s="253"/>
      <c r="AG49" s="253"/>
      <c r="AH49" s="253"/>
      <c r="AI49" s="253"/>
      <c r="AJ49" s="253"/>
      <c r="AK49" s="253"/>
      <c r="AL49" s="253"/>
      <c r="AM49" s="253"/>
      <c r="AN49" s="253"/>
      <c r="AO49" s="253"/>
      <c r="AP49" s="253"/>
      <c r="AQ49" s="253"/>
    </row>
    <row r="50" spans="1:43" s="573" customFormat="1" ht="12.75" customHeight="1" x14ac:dyDescent="0.2">
      <c r="A50" s="352"/>
      <c r="B50" s="445">
        <f>B49+1</f>
        <v>18</v>
      </c>
      <c r="C50" s="378"/>
      <c r="D50" s="448" t="s">
        <v>390</v>
      </c>
      <c r="E50" s="443"/>
      <c r="F50" s="443"/>
      <c r="G50" s="443"/>
      <c r="H50" s="532" t="s">
        <v>491</v>
      </c>
      <c r="I50" s="586"/>
      <c r="J50" s="586"/>
      <c r="K50" s="444"/>
      <c r="L50" s="461"/>
      <c r="M50" s="443"/>
      <c r="N50" s="443"/>
      <c r="O50" s="463">
        <v>0</v>
      </c>
      <c r="P50" s="282"/>
      <c r="Q50" s="1152"/>
      <c r="R50" s="253"/>
      <c r="S50" s="253"/>
      <c r="T50" s="253"/>
      <c r="U50" s="253"/>
      <c r="V50" s="253"/>
      <c r="W50" s="253"/>
      <c r="X50" s="253"/>
      <c r="Y50" s="253"/>
      <c r="Z50" s="253"/>
      <c r="AA50" s="253"/>
      <c r="AB50" s="253"/>
      <c r="AC50" s="253"/>
      <c r="AD50" s="253"/>
      <c r="AE50" s="253"/>
      <c r="AF50" s="253"/>
      <c r="AG50" s="253"/>
      <c r="AH50" s="253"/>
      <c r="AI50" s="253"/>
      <c r="AJ50" s="253"/>
      <c r="AK50" s="253"/>
      <c r="AL50" s="253"/>
      <c r="AM50" s="253"/>
      <c r="AN50" s="253"/>
      <c r="AO50" s="253"/>
      <c r="AP50" s="253"/>
      <c r="AQ50" s="253"/>
    </row>
    <row r="51" spans="1:43" s="352" customFormat="1" ht="12.75" customHeight="1" x14ac:dyDescent="0.2">
      <c r="B51" s="274"/>
      <c r="C51" s="378"/>
      <c r="D51" s="417"/>
      <c r="E51" s="378"/>
      <c r="F51" s="378"/>
      <c r="G51" s="378"/>
      <c r="H51" s="378"/>
      <c r="I51" s="457"/>
      <c r="J51" s="378"/>
      <c r="K51" s="598"/>
      <c r="L51" s="417"/>
      <c r="M51" s="378"/>
      <c r="N51" s="378"/>
      <c r="O51" s="463"/>
      <c r="P51" s="384"/>
      <c r="Q51" s="1152"/>
      <c r="R51" s="253"/>
      <c r="S51" s="253"/>
      <c r="T51" s="253"/>
      <c r="U51" s="253"/>
      <c r="V51" s="253"/>
      <c r="W51" s="253"/>
      <c r="X51" s="253"/>
      <c r="Y51" s="253"/>
      <c r="Z51" s="253"/>
      <c r="AA51" s="253"/>
      <c r="AB51" s="253"/>
      <c r="AC51" s="253"/>
      <c r="AD51" s="253"/>
      <c r="AE51" s="253"/>
      <c r="AF51" s="253"/>
      <c r="AG51" s="253"/>
      <c r="AH51" s="253"/>
      <c r="AI51" s="253"/>
      <c r="AJ51" s="253"/>
      <c r="AK51" s="253"/>
      <c r="AL51" s="253"/>
      <c r="AM51" s="253"/>
      <c r="AN51" s="253"/>
      <c r="AO51" s="253"/>
      <c r="AP51" s="253"/>
      <c r="AQ51" s="253"/>
    </row>
    <row r="52" spans="1:43" s="555" customFormat="1" ht="12.75" customHeight="1" x14ac:dyDescent="0.2">
      <c r="A52" s="276"/>
      <c r="B52" s="274"/>
      <c r="C52" s="667"/>
      <c r="D52" s="667"/>
      <c r="E52" s="667"/>
      <c r="F52" s="667"/>
      <c r="G52" s="276"/>
      <c r="H52" s="632" t="s">
        <v>472</v>
      </c>
      <c r="I52" s="448"/>
      <c r="J52" s="448"/>
      <c r="K52" s="448"/>
      <c r="L52" s="418"/>
      <c r="M52" s="462"/>
      <c r="N52" s="462"/>
      <c r="O52" s="778">
        <f>SUM(O49:O51)</f>
        <v>0</v>
      </c>
      <c r="P52" s="559"/>
      <c r="Q52" s="1152"/>
      <c r="R52" s="243"/>
      <c r="S52" s="243"/>
      <c r="T52" s="243"/>
      <c r="U52" s="243"/>
      <c r="V52" s="243"/>
      <c r="W52" s="243"/>
      <c r="X52" s="243"/>
      <c r="Y52" s="243"/>
      <c r="Z52" s="243"/>
      <c r="AA52" s="243"/>
      <c r="AB52" s="243"/>
      <c r="AC52" s="243"/>
      <c r="AD52" s="243"/>
      <c r="AE52" s="243"/>
      <c r="AF52" s="243"/>
      <c r="AG52" s="243"/>
      <c r="AH52" s="243"/>
      <c r="AI52" s="243"/>
      <c r="AJ52" s="243"/>
      <c r="AK52" s="243"/>
      <c r="AL52" s="243"/>
      <c r="AM52" s="243"/>
      <c r="AN52" s="243"/>
      <c r="AO52" s="243"/>
      <c r="AP52" s="243"/>
      <c r="AQ52" s="243"/>
    </row>
    <row r="53" spans="1:43" ht="12.75" customHeight="1" thickBot="1" x14ac:dyDescent="0.25">
      <c r="B53" s="579"/>
      <c r="C53" s="1065"/>
      <c r="D53" s="281"/>
      <c r="E53" s="281"/>
      <c r="F53" s="281"/>
      <c r="G53" s="454"/>
      <c r="H53" s="579"/>
      <c r="I53" s="454"/>
      <c r="J53" s="454"/>
      <c r="K53" s="455"/>
      <c r="L53" s="455"/>
      <c r="M53" s="454"/>
      <c r="N53" s="454"/>
      <c r="O53" s="430"/>
      <c r="P53" s="575"/>
      <c r="R53" s="276"/>
      <c r="S53" s="276"/>
      <c r="T53" s="276"/>
      <c r="U53" s="276"/>
      <c r="V53" s="276"/>
      <c r="W53" s="276"/>
      <c r="X53" s="276"/>
      <c r="Y53" s="276"/>
      <c r="Z53" s="276"/>
      <c r="AA53" s="276"/>
      <c r="AB53" s="276"/>
      <c r="AC53" s="276"/>
      <c r="AD53" s="276"/>
      <c r="AE53" s="276"/>
      <c r="AF53" s="276"/>
      <c r="AG53" s="276"/>
      <c r="AH53" s="276"/>
      <c r="AI53" s="276"/>
      <c r="AJ53" s="276"/>
      <c r="AK53" s="276"/>
      <c r="AL53" s="276"/>
      <c r="AM53" s="276"/>
      <c r="AN53" s="276"/>
      <c r="AO53" s="276"/>
      <c r="AP53" s="276"/>
      <c r="AQ53" s="276"/>
    </row>
    <row r="54" spans="1:43" s="352" customFormat="1" ht="12.75" customHeight="1" thickBot="1" x14ac:dyDescent="0.25">
      <c r="B54" s="340" t="s">
        <v>55</v>
      </c>
      <c r="C54" s="265"/>
      <c r="D54" s="341"/>
      <c r="E54" s="265"/>
      <c r="F54" s="265"/>
      <c r="G54" s="265"/>
      <c r="H54" s="265"/>
      <c r="I54" s="342"/>
      <c r="J54" s="265"/>
      <c r="K54" s="343"/>
      <c r="L54" s="341"/>
      <c r="M54" s="265"/>
      <c r="N54" s="265"/>
      <c r="O54" s="344"/>
      <c r="P54" s="384"/>
      <c r="Q54" s="1149"/>
      <c r="R54" s="253"/>
      <c r="S54" s="253"/>
      <c r="T54" s="253"/>
      <c r="U54" s="253"/>
      <c r="V54" s="253"/>
      <c r="W54" s="253"/>
      <c r="X54" s="253"/>
      <c r="Y54" s="253"/>
      <c r="Z54" s="253"/>
      <c r="AA54" s="253"/>
      <c r="AB54" s="253"/>
      <c r="AC54" s="253"/>
      <c r="AD54" s="253"/>
      <c r="AE54" s="253"/>
      <c r="AF54" s="253"/>
      <c r="AG54" s="253"/>
      <c r="AH54" s="253"/>
      <c r="AI54" s="253"/>
      <c r="AJ54" s="253"/>
      <c r="AK54" s="253"/>
      <c r="AL54" s="253"/>
      <c r="AM54" s="253"/>
      <c r="AN54" s="253"/>
      <c r="AO54" s="253"/>
      <c r="AP54" s="253"/>
      <c r="AQ54" s="253"/>
    </row>
    <row r="55" spans="1:43" customFormat="1" ht="12.75" customHeight="1" x14ac:dyDescent="0.2">
      <c r="A55" s="280"/>
      <c r="B55" s="551"/>
      <c r="C55" s="607" t="s">
        <v>10</v>
      </c>
      <c r="D55" s="607" t="s">
        <v>11</v>
      </c>
      <c r="E55" s="642"/>
      <c r="F55" s="607" t="s">
        <v>12</v>
      </c>
      <c r="G55" s="607" t="s">
        <v>13</v>
      </c>
      <c r="H55" s="607"/>
      <c r="I55" s="607" t="s">
        <v>14</v>
      </c>
      <c r="J55" s="640"/>
      <c r="K55" s="607" t="s">
        <v>15</v>
      </c>
      <c r="L55" s="641"/>
      <c r="M55" s="607" t="s">
        <v>298</v>
      </c>
      <c r="N55" s="642"/>
      <c r="O55" s="643" t="s">
        <v>0</v>
      </c>
      <c r="Q55" s="1149"/>
    </row>
    <row r="56" spans="1:43" s="243" customFormat="1" ht="12.75" customHeight="1" x14ac:dyDescent="0.2">
      <c r="A56" s="276"/>
      <c r="B56" s="602"/>
      <c r="C56" s="603"/>
      <c r="D56" s="604"/>
      <c r="E56" s="604"/>
      <c r="F56" s="604"/>
      <c r="G56" s="604"/>
      <c r="H56" s="605"/>
      <c r="I56" s="606"/>
      <c r="J56" s="604"/>
      <c r="K56" s="607"/>
      <c r="L56" s="607"/>
      <c r="M56" s="604"/>
      <c r="N56" s="604"/>
      <c r="O56" s="608"/>
      <c r="P56" s="559"/>
      <c r="Q56" s="1149"/>
    </row>
    <row r="57" spans="1:43" customFormat="1" ht="12.75" customHeight="1" x14ac:dyDescent="0.2">
      <c r="A57" s="290"/>
      <c r="B57" s="321" t="s">
        <v>473</v>
      </c>
      <c r="C57" s="758"/>
      <c r="D57" s="758"/>
      <c r="E57" s="758"/>
      <c r="F57" s="323"/>
      <c r="G57" s="738"/>
      <c r="H57" s="738"/>
      <c r="I57" s="738"/>
      <c r="J57" s="738"/>
      <c r="K57" s="738"/>
      <c r="L57" s="738"/>
      <c r="M57" s="739"/>
      <c r="N57" s="740"/>
      <c r="O57" s="741"/>
      <c r="Q57" s="1149"/>
    </row>
    <row r="58" spans="1:43" customFormat="1" ht="12.75" customHeight="1" x14ac:dyDescent="0.2">
      <c r="A58" s="290"/>
      <c r="B58" s="660">
        <f>B49+1+1</f>
        <v>19</v>
      </c>
      <c r="C58" s="661">
        <v>40988</v>
      </c>
      <c r="D58" s="662">
        <v>0.53009259259259256</v>
      </c>
      <c r="E58" s="667"/>
      <c r="F58" s="313">
        <v>2199889999</v>
      </c>
      <c r="G58" s="313" t="s">
        <v>68</v>
      </c>
      <c r="H58" s="276"/>
      <c r="I58" s="313" t="s">
        <v>68</v>
      </c>
      <c r="J58" s="276"/>
      <c r="K58" s="662">
        <v>6.9444444444444447E-4</v>
      </c>
      <c r="L58" s="666"/>
      <c r="M58" s="313" t="s">
        <v>20</v>
      </c>
      <c r="N58" s="667"/>
      <c r="O58" s="326">
        <v>0</v>
      </c>
      <c r="P58">
        <v>0</v>
      </c>
      <c r="Q58" s="1149"/>
    </row>
    <row r="59" spans="1:43" customFormat="1" ht="12.75" customHeight="1" x14ac:dyDescent="0.2">
      <c r="A59" s="290"/>
      <c r="B59" s="660">
        <f>B58+1</f>
        <v>20</v>
      </c>
      <c r="C59" s="661">
        <f>C58+1</f>
        <v>40989</v>
      </c>
      <c r="D59" s="662">
        <v>0.61342592592592593</v>
      </c>
      <c r="E59" s="667"/>
      <c r="F59" s="313">
        <v>2188888888</v>
      </c>
      <c r="G59" s="313" t="s">
        <v>68</v>
      </c>
      <c r="H59" s="276"/>
      <c r="I59" s="313" t="s">
        <v>68</v>
      </c>
      <c r="J59" s="276"/>
      <c r="K59" s="662">
        <v>6.9444444444444447E-4</v>
      </c>
      <c r="L59" s="666"/>
      <c r="M59" s="313" t="s">
        <v>20</v>
      </c>
      <c r="N59" s="667"/>
      <c r="O59" s="326">
        <v>0</v>
      </c>
      <c r="Q59" s="1149"/>
    </row>
    <row r="60" spans="1:43" customFormat="1" ht="12.75" customHeight="1" x14ac:dyDescent="0.2">
      <c r="A60" s="290"/>
      <c r="B60" s="660">
        <f>B59+1</f>
        <v>21</v>
      </c>
      <c r="C60" s="661">
        <f>C59+1</f>
        <v>40990</v>
      </c>
      <c r="D60" s="662">
        <v>0.65907407407407403</v>
      </c>
      <c r="E60" s="667"/>
      <c r="F60" s="313">
        <v>2188888888</v>
      </c>
      <c r="G60" s="313" t="s">
        <v>68</v>
      </c>
      <c r="H60" s="276"/>
      <c r="I60" s="313" t="s">
        <v>68</v>
      </c>
      <c r="J60" s="276"/>
      <c r="K60" s="662">
        <v>6.9444444444444404E-4</v>
      </c>
      <c r="L60" s="666"/>
      <c r="M60" s="313" t="s">
        <v>24</v>
      </c>
      <c r="N60" s="667"/>
      <c r="O60" s="326">
        <v>0</v>
      </c>
      <c r="Q60" s="1149"/>
    </row>
    <row r="61" spans="1:43" customFormat="1" ht="12.75" customHeight="1" x14ac:dyDescent="0.2">
      <c r="A61" s="290"/>
      <c r="B61" s="660">
        <f t="shared" ref="B61:B66" si="1">B60+1</f>
        <v>22</v>
      </c>
      <c r="C61" s="661">
        <v>40988</v>
      </c>
      <c r="D61" s="662">
        <v>0.53009259259259256</v>
      </c>
      <c r="E61" s="667"/>
      <c r="F61" s="313">
        <v>2199889999</v>
      </c>
      <c r="G61" s="313" t="s">
        <v>68</v>
      </c>
      <c r="H61" s="276"/>
      <c r="I61" s="313" t="s">
        <v>68</v>
      </c>
      <c r="J61" s="276"/>
      <c r="K61" s="662">
        <v>6.9444444444444404E-4</v>
      </c>
      <c r="L61" s="666"/>
      <c r="M61" s="313" t="s">
        <v>20</v>
      </c>
      <c r="N61" s="667"/>
      <c r="O61" s="326">
        <v>0</v>
      </c>
      <c r="Q61" s="1149"/>
    </row>
    <row r="62" spans="1:43" customFormat="1" ht="12.75" customHeight="1" x14ac:dyDescent="0.2">
      <c r="A62" s="290"/>
      <c r="B62" s="660">
        <f t="shared" si="1"/>
        <v>23</v>
      </c>
      <c r="C62" s="661">
        <f>C61+1</f>
        <v>40989</v>
      </c>
      <c r="D62" s="662">
        <v>0.61342592592592593</v>
      </c>
      <c r="E62" s="667"/>
      <c r="F62" s="313">
        <v>2188888888</v>
      </c>
      <c r="G62" s="313" t="s">
        <v>68</v>
      </c>
      <c r="H62" s="276"/>
      <c r="I62" s="313" t="s">
        <v>68</v>
      </c>
      <c r="J62" s="276"/>
      <c r="K62" s="662">
        <v>6.9444444444444404E-4</v>
      </c>
      <c r="L62" s="662"/>
      <c r="M62" s="313" t="s">
        <v>20</v>
      </c>
      <c r="N62" s="667"/>
      <c r="O62" s="326">
        <v>0</v>
      </c>
      <c r="P62" s="654"/>
      <c r="Q62" s="1159"/>
      <c r="R62" s="627"/>
    </row>
    <row r="63" spans="1:43" customFormat="1" ht="12.75" customHeight="1" x14ac:dyDescent="0.2">
      <c r="A63" s="290"/>
      <c r="B63" s="660">
        <f t="shared" si="1"/>
        <v>24</v>
      </c>
      <c r="C63" s="661">
        <f>C62+1</f>
        <v>40990</v>
      </c>
      <c r="D63" s="662">
        <v>0.65907407407407403</v>
      </c>
      <c r="E63" s="667"/>
      <c r="F63" s="313">
        <v>2188888888</v>
      </c>
      <c r="G63" s="313" t="s">
        <v>68</v>
      </c>
      <c r="H63" s="276"/>
      <c r="I63" s="313" t="s">
        <v>68</v>
      </c>
      <c r="J63" s="276"/>
      <c r="K63" s="662">
        <v>6.9444444444444404E-4</v>
      </c>
      <c r="L63" s="1156"/>
      <c r="M63" s="313" t="s">
        <v>24</v>
      </c>
      <c r="N63" s="667"/>
      <c r="O63" s="326">
        <v>0</v>
      </c>
      <c r="P63" s="654"/>
      <c r="Q63" s="1159"/>
    </row>
    <row r="64" spans="1:43" customFormat="1" ht="12.75" customHeight="1" x14ac:dyDescent="0.2">
      <c r="A64" s="290"/>
      <c r="B64" s="660">
        <f t="shared" si="1"/>
        <v>25</v>
      </c>
      <c r="C64" s="661">
        <v>40988</v>
      </c>
      <c r="D64" s="662">
        <v>0.53009259259259256</v>
      </c>
      <c r="E64" s="667"/>
      <c r="F64" s="313">
        <v>2199889999</v>
      </c>
      <c r="G64" s="313" t="s">
        <v>68</v>
      </c>
      <c r="H64" s="276"/>
      <c r="I64" s="313" t="s">
        <v>68</v>
      </c>
      <c r="J64" s="276"/>
      <c r="K64" s="662">
        <v>6.9444444444444404E-4</v>
      </c>
      <c r="L64" s="666"/>
      <c r="M64" s="313" t="s">
        <v>20</v>
      </c>
      <c r="N64" s="667"/>
      <c r="O64" s="326">
        <v>0</v>
      </c>
      <c r="P64" s="654"/>
      <c r="Q64" s="1159"/>
    </row>
    <row r="65" spans="1:18" customFormat="1" ht="12.75" customHeight="1" x14ac:dyDescent="0.2">
      <c r="A65" s="290"/>
      <c r="B65" s="660">
        <f t="shared" si="1"/>
        <v>26</v>
      </c>
      <c r="C65" s="661">
        <f>C64+1</f>
        <v>40989</v>
      </c>
      <c r="D65" s="662">
        <v>0.61342592592592593</v>
      </c>
      <c r="E65" s="667"/>
      <c r="F65" s="313">
        <v>2188888888</v>
      </c>
      <c r="G65" s="313" t="s">
        <v>68</v>
      </c>
      <c r="H65" s="276"/>
      <c r="I65" s="313" t="s">
        <v>68</v>
      </c>
      <c r="J65" s="276"/>
      <c r="K65" s="662">
        <v>6.9444444444444404E-4</v>
      </c>
      <c r="L65" s="666"/>
      <c r="M65" s="313" t="s">
        <v>20</v>
      </c>
      <c r="N65" s="667"/>
      <c r="O65" s="326">
        <v>0</v>
      </c>
      <c r="P65" s="654"/>
      <c r="Q65" s="1159"/>
      <c r="R65" s="627"/>
    </row>
    <row r="66" spans="1:18" customFormat="1" ht="12.75" customHeight="1" x14ac:dyDescent="0.2">
      <c r="A66" s="290"/>
      <c r="B66" s="660">
        <f t="shared" si="1"/>
        <v>27</v>
      </c>
      <c r="C66" s="661">
        <f>C65+1</f>
        <v>40990</v>
      </c>
      <c r="D66" s="662">
        <v>0.65907407407407403</v>
      </c>
      <c r="E66" s="667"/>
      <c r="F66" s="313">
        <v>2188888888</v>
      </c>
      <c r="G66" s="313" t="s">
        <v>68</v>
      </c>
      <c r="H66" s="276"/>
      <c r="I66" s="313" t="s">
        <v>68</v>
      </c>
      <c r="J66" s="276"/>
      <c r="K66" s="662">
        <v>6.9444444444444404E-4</v>
      </c>
      <c r="L66" s="666"/>
      <c r="M66" s="313" t="s">
        <v>24</v>
      </c>
      <c r="N66" s="667"/>
      <c r="O66" s="326">
        <v>0</v>
      </c>
      <c r="P66" s="654"/>
      <c r="Q66" s="1159"/>
    </row>
    <row r="67" spans="1:18" customFormat="1" ht="12.75" customHeight="1" x14ac:dyDescent="0.2">
      <c r="A67" s="290"/>
      <c r="B67" s="660"/>
      <c r="C67" s="661"/>
      <c r="D67" s="662"/>
      <c r="E67" s="667"/>
      <c r="F67" s="313"/>
      <c r="G67" s="313"/>
      <c r="H67" s="276"/>
      <c r="I67" s="313"/>
      <c r="J67" s="276"/>
      <c r="K67" s="662"/>
      <c r="L67" s="666"/>
      <c r="M67" s="313"/>
      <c r="N67" s="667"/>
      <c r="O67" s="326"/>
      <c r="P67" s="654"/>
      <c r="Q67" s="1159"/>
    </row>
    <row r="68" spans="1:18" customFormat="1" ht="12.75" customHeight="1" x14ac:dyDescent="0.2">
      <c r="A68" s="290"/>
      <c r="B68" s="321" t="s">
        <v>485</v>
      </c>
      <c r="C68" s="758"/>
      <c r="D68" s="758"/>
      <c r="E68" s="758"/>
      <c r="F68" s="323"/>
      <c r="G68" s="738"/>
      <c r="H68" s="738"/>
      <c r="I68" s="738"/>
      <c r="J68" s="738"/>
      <c r="K68" s="758"/>
      <c r="L68" s="758"/>
      <c r="M68" s="748"/>
      <c r="N68" s="1157"/>
      <c r="O68" s="1158"/>
      <c r="P68" s="654"/>
      <c r="Q68" s="1159"/>
    </row>
    <row r="69" spans="1:18" customFormat="1" ht="12.75" customHeight="1" x14ac:dyDescent="0.2">
      <c r="A69" s="290"/>
      <c r="B69" s="660">
        <f>B61+1</f>
        <v>23</v>
      </c>
      <c r="C69" s="661">
        <v>40988</v>
      </c>
      <c r="D69" s="662">
        <v>0.53009259259259256</v>
      </c>
      <c r="E69" s="667"/>
      <c r="F69" s="313">
        <v>2199889999</v>
      </c>
      <c r="G69" s="313" t="s">
        <v>68</v>
      </c>
      <c r="H69" s="276"/>
      <c r="I69" s="313" t="s">
        <v>68</v>
      </c>
      <c r="J69" s="276"/>
      <c r="K69" s="662">
        <v>6.9444444444444447E-4</v>
      </c>
      <c r="L69" s="666"/>
      <c r="M69" s="313" t="s">
        <v>20</v>
      </c>
      <c r="N69" s="667"/>
      <c r="O69" s="326">
        <v>0</v>
      </c>
      <c r="P69" s="654"/>
      <c r="Q69" s="1159"/>
    </row>
    <row r="70" spans="1:18" customFormat="1" ht="12.75" customHeight="1" x14ac:dyDescent="0.2">
      <c r="A70" s="290"/>
      <c r="B70" s="660">
        <f>B69+1</f>
        <v>24</v>
      </c>
      <c r="C70" s="661">
        <f>C69+1</f>
        <v>40989</v>
      </c>
      <c r="D70" s="662">
        <v>0.61342592592592593</v>
      </c>
      <c r="E70" s="667"/>
      <c r="F70" s="313">
        <v>2188888888</v>
      </c>
      <c r="G70" s="313" t="s">
        <v>68</v>
      </c>
      <c r="H70" s="276"/>
      <c r="I70" s="313" t="s">
        <v>68</v>
      </c>
      <c r="J70" s="276"/>
      <c r="K70" s="662">
        <v>6.9444444444444447E-4</v>
      </c>
      <c r="L70" s="666"/>
      <c r="M70" s="313" t="s">
        <v>20</v>
      </c>
      <c r="N70" s="667"/>
      <c r="O70" s="326">
        <v>0</v>
      </c>
      <c r="P70" s="654"/>
      <c r="Q70" s="1159"/>
    </row>
    <row r="71" spans="1:18" customFormat="1" ht="12.75" customHeight="1" x14ac:dyDescent="0.2">
      <c r="A71" s="290"/>
      <c r="B71" s="660">
        <f>B70+1</f>
        <v>25</v>
      </c>
      <c r="C71" s="661">
        <f>C70+1</f>
        <v>40990</v>
      </c>
      <c r="D71" s="662">
        <v>0.65907407407407403</v>
      </c>
      <c r="E71" s="667"/>
      <c r="F71" s="313">
        <v>2188888888</v>
      </c>
      <c r="G71" s="313" t="s">
        <v>68</v>
      </c>
      <c r="H71" s="276"/>
      <c r="I71" s="313" t="s">
        <v>68</v>
      </c>
      <c r="J71" s="276"/>
      <c r="K71" s="662">
        <v>6.9444444444444404E-4</v>
      </c>
      <c r="L71" s="666"/>
      <c r="M71" s="313" t="s">
        <v>24</v>
      </c>
      <c r="N71" s="667"/>
      <c r="O71" s="326">
        <v>0</v>
      </c>
      <c r="P71" s="654"/>
      <c r="Q71" s="1159"/>
    </row>
    <row r="72" spans="1:18" customFormat="1" ht="12.75" customHeight="1" x14ac:dyDescent="0.2">
      <c r="A72" s="290"/>
      <c r="B72" s="660">
        <f>B64+1</f>
        <v>26</v>
      </c>
      <c r="C72" s="661">
        <v>40988</v>
      </c>
      <c r="D72" s="662">
        <v>0.53009259259259256</v>
      </c>
      <c r="E72" s="667"/>
      <c r="F72" s="313">
        <v>2199889999</v>
      </c>
      <c r="G72" s="313" t="s">
        <v>68</v>
      </c>
      <c r="H72" s="276"/>
      <c r="I72" s="313" t="s">
        <v>68</v>
      </c>
      <c r="J72" s="276"/>
      <c r="K72" s="662">
        <v>6.9444444444444404E-4</v>
      </c>
      <c r="L72" s="666"/>
      <c r="M72" s="313" t="s">
        <v>20</v>
      </c>
      <c r="N72" s="667"/>
      <c r="O72" s="326">
        <v>0</v>
      </c>
      <c r="P72" s="654"/>
      <c r="Q72" s="1159"/>
    </row>
    <row r="73" spans="1:18" customFormat="1" ht="12.75" customHeight="1" x14ac:dyDescent="0.2">
      <c r="A73" s="290"/>
      <c r="B73" s="660">
        <f t="shared" ref="B73:C75" si="2">B72+1</f>
        <v>27</v>
      </c>
      <c r="C73" s="661">
        <f t="shared" si="2"/>
        <v>40989</v>
      </c>
      <c r="D73" s="662">
        <v>0.61342592592592593</v>
      </c>
      <c r="E73" s="667"/>
      <c r="F73" s="313">
        <v>2188888888</v>
      </c>
      <c r="G73" s="313" t="s">
        <v>68</v>
      </c>
      <c r="H73" s="276"/>
      <c r="I73" s="313" t="s">
        <v>68</v>
      </c>
      <c r="J73" s="276"/>
      <c r="K73" s="662">
        <v>6.9444444444444404E-4</v>
      </c>
      <c r="L73" s="666"/>
      <c r="M73" s="313" t="s">
        <v>20</v>
      </c>
      <c r="N73" s="667"/>
      <c r="O73" s="326">
        <v>0</v>
      </c>
      <c r="P73" s="654"/>
      <c r="Q73" s="1159"/>
      <c r="R73" s="627"/>
    </row>
    <row r="74" spans="1:18" customFormat="1" ht="12.75" customHeight="1" x14ac:dyDescent="0.2">
      <c r="A74" s="290"/>
      <c r="B74" s="660">
        <f t="shared" si="2"/>
        <v>28</v>
      </c>
      <c r="C74" s="661">
        <f t="shared" si="2"/>
        <v>40990</v>
      </c>
      <c r="D74" s="662">
        <v>0.61342592592592593</v>
      </c>
      <c r="E74" s="667"/>
      <c r="F74" s="313">
        <v>2188888888</v>
      </c>
      <c r="G74" s="313" t="s">
        <v>68</v>
      </c>
      <c r="H74" s="276"/>
      <c r="I74" s="313" t="s">
        <v>68</v>
      </c>
      <c r="J74" s="276"/>
      <c r="K74" s="662">
        <v>6.9444444444444404E-4</v>
      </c>
      <c r="L74" s="666"/>
      <c r="M74" s="313" t="s">
        <v>20</v>
      </c>
      <c r="N74" s="667"/>
      <c r="O74" s="326">
        <v>0</v>
      </c>
      <c r="P74" s="654"/>
      <c r="Q74" s="1159"/>
      <c r="R74" s="627"/>
    </row>
    <row r="75" spans="1:18" customFormat="1" ht="12.75" customHeight="1" x14ac:dyDescent="0.2">
      <c r="A75" s="290"/>
      <c r="B75" s="660">
        <f t="shared" si="2"/>
        <v>29</v>
      </c>
      <c r="C75" s="661">
        <f t="shared" si="2"/>
        <v>40991</v>
      </c>
      <c r="D75" s="662">
        <v>0.61342592592592593</v>
      </c>
      <c r="E75" s="667"/>
      <c r="F75" s="313">
        <v>2188888888</v>
      </c>
      <c r="G75" s="313" t="s">
        <v>68</v>
      </c>
      <c r="H75" s="276"/>
      <c r="I75" s="313" t="s">
        <v>68</v>
      </c>
      <c r="J75" s="276"/>
      <c r="K75" s="662">
        <v>6.9444444444444404E-4</v>
      </c>
      <c r="L75" s="666"/>
      <c r="M75" s="313" t="s">
        <v>20</v>
      </c>
      <c r="N75" s="667"/>
      <c r="O75" s="326">
        <v>0</v>
      </c>
      <c r="P75" s="654"/>
      <c r="Q75" s="1159"/>
      <c r="R75" s="627"/>
    </row>
    <row r="76" spans="1:18" customFormat="1" ht="12.75" customHeight="1" x14ac:dyDescent="0.2">
      <c r="A76" s="290"/>
      <c r="B76" s="660"/>
      <c r="C76" s="661"/>
      <c r="D76" s="662"/>
      <c r="E76" s="667"/>
      <c r="F76" s="313"/>
      <c r="G76" s="313"/>
      <c r="H76" s="276"/>
      <c r="I76" s="313"/>
      <c r="J76" s="276"/>
      <c r="K76" s="662"/>
      <c r="L76" s="666"/>
      <c r="M76" s="313"/>
      <c r="N76" s="667"/>
      <c r="O76" s="326"/>
      <c r="P76" s="654"/>
      <c r="Q76" s="1159"/>
    </row>
    <row r="77" spans="1:18" customFormat="1" ht="12.75" customHeight="1" x14ac:dyDescent="0.2">
      <c r="A77" s="290"/>
      <c r="B77" s="644" t="s">
        <v>300</v>
      </c>
      <c r="C77" s="658"/>
      <c r="D77" s="658"/>
      <c r="E77" s="642"/>
      <c r="F77" s="658"/>
      <c r="G77" s="243"/>
      <c r="H77" s="658"/>
      <c r="I77" s="243"/>
      <c r="J77" s="658"/>
      <c r="K77" s="1189">
        <f>SUM(K58:K75)</f>
        <v>1.1111111111111105E-2</v>
      </c>
      <c r="L77" s="641"/>
      <c r="M77" s="658"/>
      <c r="N77" s="642"/>
      <c r="O77" s="1190"/>
      <c r="P77" s="654"/>
      <c r="Q77" s="1159"/>
      <c r="R77" s="627"/>
    </row>
    <row r="78" spans="1:18" customFormat="1" ht="12.75" customHeight="1" x14ac:dyDescent="0.2">
      <c r="A78" s="277"/>
      <c r="B78" s="277"/>
      <c r="C78" s="277"/>
      <c r="D78" s="277"/>
      <c r="E78" s="277"/>
      <c r="F78" s="277"/>
      <c r="G78" s="277"/>
      <c r="H78" s="277"/>
      <c r="I78" s="277"/>
      <c r="J78" s="277"/>
      <c r="K78" s="742"/>
      <c r="L78" s="277"/>
      <c r="M78" s="277"/>
      <c r="N78" s="654"/>
      <c r="O78" s="654"/>
      <c r="P78" s="654"/>
      <c r="Q78" s="1159"/>
    </row>
    <row r="79" spans="1:18" ht="12.75" customHeight="1" x14ac:dyDescent="0.2">
      <c r="B79" s="725" t="s">
        <v>492</v>
      </c>
      <c r="C79" s="462"/>
      <c r="D79" s="281"/>
      <c r="E79" s="281"/>
      <c r="F79" s="281"/>
      <c r="G79" s="281"/>
      <c r="I79" s="587"/>
      <c r="J79" s="281"/>
      <c r="K79" s="345"/>
      <c r="L79" s="345"/>
      <c r="M79" s="281"/>
      <c r="N79" s="281"/>
      <c r="O79" s="585">
        <f>SUM(O57:O77)</f>
        <v>0</v>
      </c>
      <c r="P79" s="559"/>
    </row>
    <row r="80" spans="1:18" ht="12.75" customHeight="1" thickBot="1" x14ac:dyDescent="0.25">
      <c r="B80" s="602"/>
      <c r="C80" s="616"/>
      <c r="D80" s="617"/>
      <c r="E80" s="617"/>
      <c r="F80" s="617"/>
      <c r="G80" s="617"/>
      <c r="H80" s="618"/>
      <c r="I80" s="619"/>
      <c r="J80" s="617"/>
      <c r="K80" s="250"/>
      <c r="L80" s="250"/>
      <c r="M80" s="617"/>
      <c r="N80" s="617"/>
      <c r="O80" s="620"/>
      <c r="P80" s="559"/>
    </row>
    <row r="81" spans="1:43" s="352" customFormat="1" ht="12.75" customHeight="1" thickBot="1" x14ac:dyDescent="0.25">
      <c r="B81" s="340" t="s">
        <v>396</v>
      </c>
      <c r="C81" s="265"/>
      <c r="D81" s="341"/>
      <c r="E81" s="265"/>
      <c r="F81" s="265"/>
      <c r="G81" s="265"/>
      <c r="H81" s="265"/>
      <c r="I81" s="342"/>
      <c r="J81" s="265"/>
      <c r="K81" s="343"/>
      <c r="L81" s="341"/>
      <c r="M81" s="265"/>
      <c r="N81" s="265"/>
      <c r="O81" s="344"/>
      <c r="P81" s="384"/>
      <c r="Q81" s="1149"/>
      <c r="R81" s="253"/>
      <c r="S81" s="253"/>
      <c r="T81" s="253"/>
      <c r="U81" s="253"/>
      <c r="V81" s="253"/>
      <c r="W81" s="253"/>
      <c r="X81" s="253"/>
      <c r="Y81" s="253"/>
      <c r="Z81" s="253"/>
      <c r="AA81" s="253"/>
      <c r="AB81" s="253"/>
      <c r="AC81" s="253"/>
      <c r="AD81" s="253"/>
      <c r="AE81" s="253"/>
      <c r="AF81" s="253"/>
      <c r="AG81" s="253"/>
      <c r="AH81" s="253"/>
      <c r="AI81" s="253"/>
      <c r="AJ81" s="253"/>
      <c r="AK81" s="253"/>
      <c r="AL81" s="253"/>
      <c r="AM81" s="253"/>
      <c r="AN81" s="253"/>
      <c r="AO81" s="253"/>
      <c r="AP81" s="253"/>
      <c r="AQ81" s="253"/>
    </row>
    <row r="82" spans="1:43" customFormat="1" ht="12.75" customHeight="1" x14ac:dyDescent="0.2">
      <c r="A82" s="280"/>
      <c r="B82" s="551"/>
      <c r="C82" s="607" t="s">
        <v>10</v>
      </c>
      <c r="D82" s="607" t="s">
        <v>11</v>
      </c>
      <c r="E82" s="243"/>
      <c r="F82" s="607" t="s">
        <v>12</v>
      </c>
      <c r="G82" s="607" t="s">
        <v>13</v>
      </c>
      <c r="H82" s="607"/>
      <c r="I82" s="607" t="s">
        <v>14</v>
      </c>
      <c r="J82" s="640"/>
      <c r="K82" s="607" t="s">
        <v>15</v>
      </c>
      <c r="L82" s="641"/>
      <c r="M82" s="607" t="s">
        <v>298</v>
      </c>
      <c r="N82" s="642"/>
      <c r="O82" s="643" t="s">
        <v>0</v>
      </c>
      <c r="Q82" s="1149"/>
    </row>
    <row r="83" spans="1:43" customFormat="1" ht="12.75" customHeight="1" x14ac:dyDescent="0.2">
      <c r="A83" s="286"/>
      <c r="B83" s="644"/>
      <c r="C83" s="251"/>
      <c r="D83" s="251"/>
      <c r="E83" s="251"/>
      <c r="F83" s="251"/>
      <c r="G83" s="251"/>
      <c r="H83" s="251"/>
      <c r="I83" s="251"/>
      <c r="J83" s="251"/>
      <c r="K83" s="251"/>
      <c r="L83" s="251"/>
      <c r="M83" s="645"/>
      <c r="N83" s="251"/>
      <c r="O83" s="251"/>
      <c r="Q83" s="1149"/>
    </row>
    <row r="84" spans="1:43" s="20" customFormat="1" ht="12.75" customHeight="1" x14ac:dyDescent="0.2">
      <c r="A84" s="277"/>
      <c r="B84" s="646" t="s">
        <v>489</v>
      </c>
      <c r="C84" s="647"/>
      <c r="D84" s="647"/>
      <c r="E84" s="647"/>
      <c r="F84" s="647"/>
      <c r="G84" s="758"/>
      <c r="H84" s="758"/>
      <c r="I84" s="758"/>
      <c r="J84" s="758"/>
      <c r="K84" s="758"/>
      <c r="L84" s="758"/>
      <c r="M84" s="648"/>
      <c r="N84" s="649"/>
      <c r="O84" s="649"/>
      <c r="Q84" s="1149"/>
    </row>
    <row r="85" spans="1:43" s="20" customFormat="1" ht="12.75" customHeight="1" x14ac:dyDescent="0.2">
      <c r="A85" s="277"/>
      <c r="B85" s="644"/>
      <c r="C85" s="651"/>
      <c r="D85" s="651"/>
      <c r="E85" s="651"/>
      <c r="F85" s="651"/>
      <c r="G85" s="651"/>
      <c r="H85" s="651"/>
      <c r="I85" s="651"/>
      <c r="J85" s="651"/>
      <c r="K85" s="651"/>
      <c r="L85" s="651"/>
      <c r="M85" s="645"/>
      <c r="N85" s="652"/>
      <c r="O85" s="652"/>
      <c r="Q85" s="1149"/>
    </row>
    <row r="86" spans="1:43" s="20" customFormat="1" ht="12.75" customHeight="1" x14ac:dyDescent="0.2">
      <c r="A86" s="277"/>
      <c r="B86" s="713" t="s">
        <v>493</v>
      </c>
      <c r="C86" s="651"/>
      <c r="D86" s="651"/>
      <c r="E86" s="651"/>
      <c r="F86" s="651"/>
      <c r="G86" s="651"/>
      <c r="H86" s="651"/>
      <c r="I86" s="651"/>
      <c r="J86" s="651"/>
      <c r="K86" s="651"/>
      <c r="L86" s="651"/>
      <c r="M86" s="645"/>
      <c r="N86" s="651"/>
      <c r="O86" s="651"/>
      <c r="Q86" s="1149"/>
    </row>
    <row r="87" spans="1:43" customFormat="1" ht="12.75" customHeight="1" x14ac:dyDescent="0.2">
      <c r="A87" s="654"/>
      <c r="B87" s="655"/>
      <c r="C87" s="607"/>
      <c r="D87" s="607"/>
      <c r="E87" s="243"/>
      <c r="F87" s="607"/>
      <c r="G87" s="607"/>
      <c r="H87" s="607"/>
      <c r="I87" s="607"/>
      <c r="J87" s="640"/>
      <c r="K87" s="607"/>
      <c r="L87" s="641"/>
      <c r="M87" s="607"/>
      <c r="N87" s="642"/>
      <c r="O87" s="643"/>
      <c r="Q87" s="1149"/>
    </row>
    <row r="88" spans="1:43" customFormat="1" ht="12.75" customHeight="1" x14ac:dyDescent="0.2">
      <c r="A88" s="654"/>
      <c r="B88" s="656">
        <f>B75+1</f>
        <v>30</v>
      </c>
      <c r="C88" s="613">
        <f>C59</f>
        <v>40989</v>
      </c>
      <c r="D88" s="657">
        <v>0.37464120370370368</v>
      </c>
      <c r="E88" s="243"/>
      <c r="F88" s="658">
        <v>8128010000</v>
      </c>
      <c r="G88" s="658" t="s">
        <v>68</v>
      </c>
      <c r="H88" s="659"/>
      <c r="I88" s="658" t="s">
        <v>18</v>
      </c>
      <c r="J88" s="655"/>
      <c r="K88" s="662">
        <v>6.9444444444444447E-4</v>
      </c>
      <c r="L88" s="641"/>
      <c r="M88" s="658" t="s">
        <v>20</v>
      </c>
      <c r="N88" s="642"/>
      <c r="O88" s="794">
        <v>0</v>
      </c>
      <c r="Q88" s="1149"/>
    </row>
    <row r="89" spans="1:43" customFormat="1" ht="12.75" customHeight="1" x14ac:dyDescent="0.2">
      <c r="A89" s="654"/>
      <c r="B89" s="656">
        <f>B88+1</f>
        <v>31</v>
      </c>
      <c r="C89" s="613">
        <f>C88+2</f>
        <v>40991</v>
      </c>
      <c r="D89" s="657">
        <v>0.41630787037036998</v>
      </c>
      <c r="E89" s="243"/>
      <c r="F89" s="658">
        <v>9138010001</v>
      </c>
      <c r="G89" s="658" t="s">
        <v>68</v>
      </c>
      <c r="H89" s="659"/>
      <c r="I89" s="658" t="s">
        <v>309</v>
      </c>
      <c r="J89" s="655"/>
      <c r="K89" s="662">
        <v>6.9444444444444447E-4</v>
      </c>
      <c r="L89" s="641"/>
      <c r="M89" s="658" t="s">
        <v>20</v>
      </c>
      <c r="N89" s="642"/>
      <c r="O89" s="794">
        <v>0</v>
      </c>
      <c r="Q89" s="1149"/>
      <c r="R89" s="627"/>
    </row>
    <row r="90" spans="1:43" customFormat="1" ht="12.75" customHeight="1" x14ac:dyDescent="0.2">
      <c r="A90" s="654"/>
      <c r="B90" s="656">
        <f>B89+1</f>
        <v>32</v>
      </c>
      <c r="C90" s="613">
        <f>C89+2</f>
        <v>40993</v>
      </c>
      <c r="D90" s="657">
        <v>0.457974537037037</v>
      </c>
      <c r="E90" s="243"/>
      <c r="F90" s="658">
        <v>3121234567</v>
      </c>
      <c r="G90" s="658" t="s">
        <v>68</v>
      </c>
      <c r="H90" s="659"/>
      <c r="I90" s="658" t="s">
        <v>80</v>
      </c>
      <c r="J90" s="655"/>
      <c r="K90" s="662">
        <v>6.9444444444444404E-4</v>
      </c>
      <c r="L90" s="641"/>
      <c r="M90" s="658" t="s">
        <v>20</v>
      </c>
      <c r="N90" s="642"/>
      <c r="O90" s="794">
        <v>0</v>
      </c>
      <c r="Q90" s="1149"/>
    </row>
    <row r="91" spans="1:43" customFormat="1" ht="12.75" customHeight="1" x14ac:dyDescent="0.2">
      <c r="A91" s="654"/>
      <c r="B91" s="656">
        <f>B90+1</f>
        <v>33</v>
      </c>
      <c r="C91" s="613">
        <f>C90+2</f>
        <v>40995</v>
      </c>
      <c r="D91" s="657">
        <v>0.49964120370370402</v>
      </c>
      <c r="E91" s="243"/>
      <c r="F91" s="658">
        <v>3131234568</v>
      </c>
      <c r="G91" s="658" t="s">
        <v>68</v>
      </c>
      <c r="H91" s="659"/>
      <c r="I91" s="658" t="s">
        <v>80</v>
      </c>
      <c r="J91" s="655"/>
      <c r="K91" s="662">
        <v>6.9444444444444404E-4</v>
      </c>
      <c r="L91" s="641"/>
      <c r="M91" s="658" t="s">
        <v>20</v>
      </c>
      <c r="N91" s="642"/>
      <c r="O91" s="794">
        <v>0</v>
      </c>
      <c r="Q91" s="1149"/>
      <c r="R91" s="627"/>
    </row>
    <row r="92" spans="1:43" customFormat="1" ht="12.75" customHeight="1" x14ac:dyDescent="0.2">
      <c r="A92" s="654"/>
      <c r="B92" s="656">
        <f>B91+1</f>
        <v>34</v>
      </c>
      <c r="C92" s="613">
        <f>C91+2</f>
        <v>40997</v>
      </c>
      <c r="D92" s="657">
        <v>0.54130787037036998</v>
      </c>
      <c r="E92" s="243"/>
      <c r="F92" s="658">
        <v>8528454545</v>
      </c>
      <c r="G92" s="658" t="s">
        <v>68</v>
      </c>
      <c r="H92" s="659"/>
      <c r="I92" s="658" t="s">
        <v>81</v>
      </c>
      <c r="J92" s="655"/>
      <c r="K92" s="662">
        <v>6.9444444444444404E-4</v>
      </c>
      <c r="L92" s="641"/>
      <c r="M92" s="658" t="s">
        <v>20</v>
      </c>
      <c r="N92" s="642"/>
      <c r="O92" s="794">
        <v>0</v>
      </c>
      <c r="Q92" s="1149"/>
    </row>
    <row r="93" spans="1:43" customFormat="1" ht="12.75" customHeight="1" x14ac:dyDescent="0.2">
      <c r="A93" s="654"/>
      <c r="B93" s="656"/>
      <c r="C93" s="613"/>
      <c r="D93" s="657"/>
      <c r="E93" s="243"/>
      <c r="F93" s="658"/>
      <c r="G93" s="658"/>
      <c r="H93" s="659"/>
      <c r="I93" s="658"/>
      <c r="J93" s="655"/>
      <c r="K93" s="657"/>
      <c r="L93" s="641"/>
      <c r="M93" s="658"/>
      <c r="N93" s="642"/>
      <c r="O93" s="794"/>
      <c r="Q93" s="1149"/>
    </row>
    <row r="94" spans="1:43" s="20" customFormat="1" ht="12.75" customHeight="1" x14ac:dyDescent="0.2">
      <c r="A94" s="277"/>
      <c r="B94" s="713" t="s">
        <v>494</v>
      </c>
      <c r="C94" s="651"/>
      <c r="D94" s="651"/>
      <c r="E94" s="651"/>
      <c r="F94" s="651"/>
      <c r="G94" s="651"/>
      <c r="H94" s="651"/>
      <c r="I94" s="651"/>
      <c r="J94" s="651"/>
      <c r="K94" s="651"/>
      <c r="L94" s="651"/>
      <c r="M94" s="645"/>
      <c r="N94" s="651"/>
      <c r="O94" s="651"/>
      <c r="Q94" s="1149"/>
    </row>
    <row r="95" spans="1:43" customFormat="1" ht="12.75" customHeight="1" x14ac:dyDescent="0.2">
      <c r="A95" s="654"/>
      <c r="B95" s="655"/>
      <c r="C95" s="607"/>
      <c r="D95" s="607"/>
      <c r="E95" s="243"/>
      <c r="F95" s="607"/>
      <c r="G95" s="607"/>
      <c r="H95" s="607"/>
      <c r="I95" s="607"/>
      <c r="J95" s="640"/>
      <c r="K95" s="607"/>
      <c r="L95" s="641"/>
      <c r="M95" s="607"/>
      <c r="N95" s="642"/>
      <c r="O95" s="643"/>
      <c r="Q95" s="1149"/>
    </row>
    <row r="96" spans="1:43" customFormat="1" ht="12.75" customHeight="1" x14ac:dyDescent="0.2">
      <c r="A96" s="654"/>
      <c r="B96" s="656">
        <f>B92+1</f>
        <v>35</v>
      </c>
      <c r="C96" s="613">
        <f>C67</f>
        <v>0</v>
      </c>
      <c r="D96" s="657">
        <v>0.37464120370370368</v>
      </c>
      <c r="E96" s="243"/>
      <c r="F96" s="658">
        <v>8128010000</v>
      </c>
      <c r="G96" s="658" t="s">
        <v>68</v>
      </c>
      <c r="H96" s="659"/>
      <c r="I96" s="658" t="s">
        <v>18</v>
      </c>
      <c r="J96" s="655"/>
      <c r="K96" s="662">
        <v>6.9444444444444447E-4</v>
      </c>
      <c r="L96" s="641"/>
      <c r="M96" s="658" t="s">
        <v>20</v>
      </c>
      <c r="N96" s="642"/>
      <c r="O96" s="794">
        <v>0</v>
      </c>
      <c r="Q96" s="1149"/>
    </row>
    <row r="97" spans="1:18" customFormat="1" ht="12.75" customHeight="1" x14ac:dyDescent="0.2">
      <c r="A97" s="654"/>
      <c r="B97" s="656">
        <f>B96+1</f>
        <v>36</v>
      </c>
      <c r="C97" s="613">
        <f>C96+2</f>
        <v>2</v>
      </c>
      <c r="D97" s="657">
        <v>0.41630787037036998</v>
      </c>
      <c r="E97" s="243"/>
      <c r="F97" s="658">
        <v>9138010001</v>
      </c>
      <c r="G97" s="658" t="s">
        <v>68</v>
      </c>
      <c r="H97" s="659"/>
      <c r="I97" s="658" t="s">
        <v>309</v>
      </c>
      <c r="J97" s="655"/>
      <c r="K97" s="662">
        <v>6.9444444444444447E-4</v>
      </c>
      <c r="L97" s="641"/>
      <c r="M97" s="658" t="s">
        <v>20</v>
      </c>
      <c r="N97" s="642"/>
      <c r="O97" s="794">
        <v>0</v>
      </c>
      <c r="Q97" s="1149"/>
      <c r="R97" s="627"/>
    </row>
    <row r="98" spans="1:18" customFormat="1" ht="12.75" customHeight="1" x14ac:dyDescent="0.2">
      <c r="A98" s="654"/>
      <c r="B98" s="656">
        <f>B97+1</f>
        <v>37</v>
      </c>
      <c r="C98" s="613">
        <f>C97+2</f>
        <v>4</v>
      </c>
      <c r="D98" s="657">
        <v>0.457974537037037</v>
      </c>
      <c r="E98" s="243"/>
      <c r="F98" s="658">
        <v>3121234567</v>
      </c>
      <c r="G98" s="658" t="s">
        <v>68</v>
      </c>
      <c r="H98" s="659"/>
      <c r="I98" s="658" t="s">
        <v>80</v>
      </c>
      <c r="J98" s="655"/>
      <c r="K98" s="662">
        <v>6.9444444444444404E-4</v>
      </c>
      <c r="L98" s="641"/>
      <c r="M98" s="658" t="s">
        <v>20</v>
      </c>
      <c r="N98" s="642"/>
      <c r="O98" s="794">
        <v>0</v>
      </c>
      <c r="Q98" s="1149"/>
    </row>
    <row r="99" spans="1:18" customFormat="1" ht="12.75" customHeight="1" x14ac:dyDescent="0.2">
      <c r="A99" s="654"/>
      <c r="B99" s="656">
        <f>B98+1</f>
        <v>38</v>
      </c>
      <c r="C99" s="613">
        <f>C98+2</f>
        <v>6</v>
      </c>
      <c r="D99" s="657">
        <v>0.49964120370370402</v>
      </c>
      <c r="E99" s="243"/>
      <c r="F99" s="658">
        <v>3131234568</v>
      </c>
      <c r="G99" s="658" t="s">
        <v>68</v>
      </c>
      <c r="H99" s="659"/>
      <c r="I99" s="658" t="s">
        <v>80</v>
      </c>
      <c r="J99" s="655"/>
      <c r="K99" s="662">
        <v>6.9444444444444404E-4</v>
      </c>
      <c r="L99" s="641"/>
      <c r="M99" s="658" t="s">
        <v>20</v>
      </c>
      <c r="N99" s="642"/>
      <c r="O99" s="794">
        <v>0</v>
      </c>
      <c r="Q99" s="1149"/>
      <c r="R99" s="627"/>
    </row>
    <row r="100" spans="1:18" customFormat="1" ht="12.75" customHeight="1" x14ac:dyDescent="0.2">
      <c r="A100" s="654"/>
      <c r="B100" s="656">
        <f>B99+1</f>
        <v>39</v>
      </c>
      <c r="C100" s="613">
        <f>C99+2</f>
        <v>8</v>
      </c>
      <c r="D100" s="657">
        <v>0.54130787037036998</v>
      </c>
      <c r="E100" s="243"/>
      <c r="F100" s="658">
        <v>8528454545</v>
      </c>
      <c r="G100" s="658" t="s">
        <v>68</v>
      </c>
      <c r="H100" s="659"/>
      <c r="I100" s="658" t="s">
        <v>81</v>
      </c>
      <c r="J100" s="655"/>
      <c r="K100" s="662">
        <v>6.9444444444444404E-4</v>
      </c>
      <c r="L100" s="641"/>
      <c r="M100" s="658" t="s">
        <v>20</v>
      </c>
      <c r="N100" s="642"/>
      <c r="O100" s="794">
        <v>0</v>
      </c>
      <c r="Q100" s="1149"/>
      <c r="R100" s="243"/>
    </row>
    <row r="101" spans="1:18" customFormat="1" ht="12.75" customHeight="1" x14ac:dyDescent="0.2">
      <c r="A101" s="654"/>
      <c r="B101" s="656"/>
      <c r="C101" s="613"/>
      <c r="D101" s="657"/>
      <c r="E101" s="243"/>
      <c r="F101" s="658"/>
      <c r="G101" s="658"/>
      <c r="H101" s="659"/>
      <c r="I101" s="658"/>
      <c r="J101" s="655"/>
      <c r="K101" s="657"/>
      <c r="L101" s="641"/>
      <c r="M101" s="658"/>
      <c r="N101" s="642"/>
      <c r="O101" s="794"/>
      <c r="Q101" s="1149"/>
    </row>
    <row r="102" spans="1:18" s="20" customFormat="1" ht="12.75" customHeight="1" x14ac:dyDescent="0.2">
      <c r="A102" s="277"/>
      <c r="B102" s="713" t="s">
        <v>488</v>
      </c>
      <c r="C102" s="651"/>
      <c r="D102" s="651"/>
      <c r="E102" s="651"/>
      <c r="F102" s="651"/>
      <c r="G102" s="651"/>
      <c r="H102" s="651"/>
      <c r="I102" s="651"/>
      <c r="J102" s="651"/>
      <c r="K102" s="651"/>
      <c r="L102" s="651"/>
      <c r="M102" s="645"/>
      <c r="N102" s="651"/>
      <c r="O102" s="651"/>
      <c r="Q102" s="1149"/>
    </row>
    <row r="103" spans="1:18" customFormat="1" ht="12.75" customHeight="1" x14ac:dyDescent="0.2">
      <c r="A103" s="654"/>
      <c r="B103" s="655"/>
      <c r="C103" s="607"/>
      <c r="D103" s="607"/>
      <c r="E103" s="243"/>
      <c r="F103" s="607"/>
      <c r="G103" s="607"/>
      <c r="H103" s="607"/>
      <c r="I103" s="607"/>
      <c r="J103" s="640"/>
      <c r="K103" s="607"/>
      <c r="L103" s="641"/>
      <c r="M103" s="607"/>
      <c r="N103" s="642"/>
      <c r="O103" s="643"/>
      <c r="Q103" s="1149"/>
    </row>
    <row r="104" spans="1:18" customFormat="1" ht="12.75" customHeight="1" x14ac:dyDescent="0.2">
      <c r="A104" s="654"/>
      <c r="B104" s="656">
        <f>B100+1</f>
        <v>40</v>
      </c>
      <c r="C104" s="613">
        <f>C75</f>
        <v>40991</v>
      </c>
      <c r="D104" s="657">
        <v>0.37464120370370368</v>
      </c>
      <c r="E104" s="243"/>
      <c r="F104" s="658">
        <v>8128010000</v>
      </c>
      <c r="G104" s="658" t="s">
        <v>68</v>
      </c>
      <c r="H104" s="659"/>
      <c r="I104" s="658" t="s">
        <v>18</v>
      </c>
      <c r="J104" s="655"/>
      <c r="K104" s="662">
        <v>6.9444444444444447E-4</v>
      </c>
      <c r="L104" s="641"/>
      <c r="M104" s="658" t="s">
        <v>20</v>
      </c>
      <c r="N104" s="642"/>
      <c r="O104" s="794">
        <v>0</v>
      </c>
      <c r="Q104" s="1149"/>
    </row>
    <row r="105" spans="1:18" customFormat="1" ht="12.75" customHeight="1" x14ac:dyDescent="0.2">
      <c r="A105" s="654"/>
      <c r="B105" s="656">
        <f>B104+1</f>
        <v>41</v>
      </c>
      <c r="C105" s="613">
        <f>C104+2</f>
        <v>40993</v>
      </c>
      <c r="D105" s="657">
        <v>0.41630787037036998</v>
      </c>
      <c r="E105" s="243"/>
      <c r="F105" s="658">
        <v>9138010001</v>
      </c>
      <c r="G105" s="658" t="s">
        <v>68</v>
      </c>
      <c r="H105" s="659"/>
      <c r="I105" s="658" t="s">
        <v>309</v>
      </c>
      <c r="J105" s="655"/>
      <c r="K105" s="662">
        <v>6.9444444444444447E-4</v>
      </c>
      <c r="L105" s="641"/>
      <c r="M105" s="658" t="s">
        <v>20</v>
      </c>
      <c r="N105" s="642"/>
      <c r="O105" s="794">
        <v>0</v>
      </c>
      <c r="Q105" s="1149"/>
    </row>
    <row r="106" spans="1:18" customFormat="1" ht="12.75" customHeight="1" x14ac:dyDescent="0.2">
      <c r="A106" s="654"/>
      <c r="B106" s="656">
        <f>B105+1</f>
        <v>42</v>
      </c>
      <c r="C106" s="613">
        <f>C105+2</f>
        <v>40995</v>
      </c>
      <c r="D106" s="657">
        <v>0.457974537037037</v>
      </c>
      <c r="E106" s="243"/>
      <c r="F106" s="658">
        <v>3121234567</v>
      </c>
      <c r="G106" s="658" t="s">
        <v>68</v>
      </c>
      <c r="H106" s="659"/>
      <c r="I106" s="658" t="s">
        <v>80</v>
      </c>
      <c r="J106" s="655"/>
      <c r="K106" s="662">
        <v>6.9444444444444404E-4</v>
      </c>
      <c r="L106" s="641"/>
      <c r="M106" s="658" t="s">
        <v>20</v>
      </c>
      <c r="N106" s="642"/>
      <c r="O106" s="794">
        <v>0</v>
      </c>
      <c r="Q106" s="1149"/>
      <c r="R106" s="627"/>
    </row>
    <row r="107" spans="1:18" customFormat="1" ht="12.75" customHeight="1" x14ac:dyDescent="0.2">
      <c r="A107" s="654"/>
      <c r="B107" s="656">
        <f>B106+1</f>
        <v>43</v>
      </c>
      <c r="C107" s="613">
        <f>C106+2</f>
        <v>40997</v>
      </c>
      <c r="D107" s="657">
        <v>0.49964120370370402</v>
      </c>
      <c r="E107" s="243"/>
      <c r="F107" s="658">
        <v>3131234568</v>
      </c>
      <c r="G107" s="658" t="s">
        <v>68</v>
      </c>
      <c r="H107" s="659"/>
      <c r="I107" s="658" t="s">
        <v>80</v>
      </c>
      <c r="J107" s="655"/>
      <c r="K107" s="662">
        <v>6.9444444444444404E-4</v>
      </c>
      <c r="L107" s="641"/>
      <c r="M107" s="658" t="s">
        <v>20</v>
      </c>
      <c r="N107" s="642"/>
      <c r="O107" s="794">
        <v>0</v>
      </c>
      <c r="Q107" s="1149"/>
    </row>
    <row r="108" spans="1:18" customFormat="1" ht="12.75" customHeight="1" x14ac:dyDescent="0.2">
      <c r="A108" s="654"/>
      <c r="B108" s="656">
        <f>B107+1</f>
        <v>44</v>
      </c>
      <c r="C108" s="613">
        <f>C107+2</f>
        <v>40999</v>
      </c>
      <c r="D108" s="657">
        <v>0.54130787037036998</v>
      </c>
      <c r="E108" s="243"/>
      <c r="F108" s="658">
        <v>8528454545</v>
      </c>
      <c r="G108" s="658" t="s">
        <v>68</v>
      </c>
      <c r="H108" s="659"/>
      <c r="I108" s="658" t="s">
        <v>81</v>
      </c>
      <c r="J108" s="655"/>
      <c r="K108" s="662">
        <v>6.9444444444444404E-4</v>
      </c>
      <c r="L108" s="641"/>
      <c r="M108" s="658" t="s">
        <v>20</v>
      </c>
      <c r="N108" s="642"/>
      <c r="O108" s="794">
        <v>0</v>
      </c>
      <c r="Q108" s="1149"/>
    </row>
    <row r="109" spans="1:18" customFormat="1" ht="12.75" customHeight="1" x14ac:dyDescent="0.2">
      <c r="A109" s="654"/>
      <c r="B109" s="656"/>
      <c r="C109" s="613"/>
      <c r="D109" s="657"/>
      <c r="E109" s="243"/>
      <c r="F109" s="658"/>
      <c r="G109" s="658"/>
      <c r="H109" s="659"/>
      <c r="I109" s="658"/>
      <c r="J109" s="655"/>
      <c r="K109" s="657"/>
      <c r="L109" s="641"/>
      <c r="M109" s="658"/>
      <c r="N109" s="642"/>
      <c r="O109" s="794"/>
      <c r="Q109" s="1149"/>
    </row>
    <row r="110" spans="1:18" s="20" customFormat="1" ht="12.75" customHeight="1" x14ac:dyDescent="0.2">
      <c r="A110" s="277"/>
      <c r="B110" s="713" t="s">
        <v>490</v>
      </c>
      <c r="C110" s="651"/>
      <c r="D110" s="651"/>
      <c r="E110" s="651"/>
      <c r="F110" s="651"/>
      <c r="G110" s="651"/>
      <c r="H110" s="651"/>
      <c r="I110" s="651"/>
      <c r="J110" s="651"/>
      <c r="K110" s="651"/>
      <c r="L110" s="651"/>
      <c r="M110" s="645"/>
      <c r="N110" s="651"/>
      <c r="O110" s="651"/>
      <c r="Q110" s="1149"/>
    </row>
    <row r="111" spans="1:18" customFormat="1" ht="12.75" customHeight="1" x14ac:dyDescent="0.2">
      <c r="A111" s="654"/>
      <c r="B111" s="655"/>
      <c r="C111" s="607"/>
      <c r="D111" s="607"/>
      <c r="E111" s="243"/>
      <c r="F111" s="607"/>
      <c r="G111" s="607"/>
      <c r="H111" s="607"/>
      <c r="I111" s="607"/>
      <c r="J111" s="640"/>
      <c r="K111" s="607"/>
      <c r="L111" s="641"/>
      <c r="M111" s="607"/>
      <c r="N111" s="642"/>
      <c r="O111" s="643"/>
      <c r="Q111" s="1149"/>
    </row>
    <row r="112" spans="1:18" customFormat="1" ht="12.75" customHeight="1" x14ac:dyDescent="0.2">
      <c r="A112" s="654"/>
      <c r="B112" s="656">
        <f>B108+1</f>
        <v>45</v>
      </c>
      <c r="C112" s="613">
        <f>C80</f>
        <v>0</v>
      </c>
      <c r="D112" s="657">
        <v>0.37464120370370368</v>
      </c>
      <c r="E112" s="243"/>
      <c r="F112" s="658">
        <v>8128010000</v>
      </c>
      <c r="G112" s="658" t="s">
        <v>68</v>
      </c>
      <c r="H112" s="659"/>
      <c r="I112" s="658" t="s">
        <v>18</v>
      </c>
      <c r="J112" s="655"/>
      <c r="K112" s="662">
        <v>6.9444444444444447E-4</v>
      </c>
      <c r="L112" s="641"/>
      <c r="M112" s="658" t="s">
        <v>20</v>
      </c>
      <c r="N112" s="642"/>
      <c r="O112" s="794">
        <v>0</v>
      </c>
      <c r="Q112" s="1149"/>
    </row>
    <row r="113" spans="1:18" customFormat="1" ht="12.75" customHeight="1" x14ac:dyDescent="0.2">
      <c r="A113" s="654"/>
      <c r="B113" s="656">
        <f>B112+1</f>
        <v>46</v>
      </c>
      <c r="C113" s="613">
        <f>C112+2</f>
        <v>2</v>
      </c>
      <c r="D113" s="657">
        <v>0.41630787037036998</v>
      </c>
      <c r="E113" s="243"/>
      <c r="F113" s="658">
        <v>9138010001</v>
      </c>
      <c r="G113" s="658" t="s">
        <v>68</v>
      </c>
      <c r="H113" s="659"/>
      <c r="I113" s="658" t="s">
        <v>309</v>
      </c>
      <c r="J113" s="655"/>
      <c r="K113" s="662">
        <v>6.9444444444444447E-4</v>
      </c>
      <c r="L113" s="641"/>
      <c r="M113" s="658" t="s">
        <v>20</v>
      </c>
      <c r="N113" s="642"/>
      <c r="O113" s="794">
        <v>0</v>
      </c>
      <c r="Q113" s="1149"/>
    </row>
    <row r="114" spans="1:18" customFormat="1" ht="12.75" customHeight="1" x14ac:dyDescent="0.2">
      <c r="A114" s="654"/>
      <c r="B114" s="656">
        <f>B113+1</f>
        <v>47</v>
      </c>
      <c r="C114" s="613">
        <f>C113+2</f>
        <v>4</v>
      </c>
      <c r="D114" s="657">
        <v>0.457974537037037</v>
      </c>
      <c r="E114" s="243"/>
      <c r="F114" s="658">
        <v>3121234567</v>
      </c>
      <c r="G114" s="658" t="s">
        <v>68</v>
      </c>
      <c r="H114" s="659"/>
      <c r="I114" s="658" t="s">
        <v>80</v>
      </c>
      <c r="J114" s="655"/>
      <c r="K114" s="662">
        <v>6.9444444444444404E-4</v>
      </c>
      <c r="L114" s="641"/>
      <c r="M114" s="658" t="s">
        <v>20</v>
      </c>
      <c r="N114" s="642"/>
      <c r="O114" s="794">
        <v>0</v>
      </c>
      <c r="Q114" s="1149"/>
      <c r="R114" s="627"/>
    </row>
    <row r="115" spans="1:18" customFormat="1" ht="12.75" customHeight="1" x14ac:dyDescent="0.2">
      <c r="A115" s="654"/>
      <c r="B115" s="656">
        <f>B114+1</f>
        <v>48</v>
      </c>
      <c r="C115" s="613">
        <f>C114+2</f>
        <v>6</v>
      </c>
      <c r="D115" s="657">
        <v>0.49964120370370402</v>
      </c>
      <c r="E115" s="243"/>
      <c r="F115" s="658">
        <v>3131234568</v>
      </c>
      <c r="G115" s="658" t="s">
        <v>68</v>
      </c>
      <c r="H115" s="659"/>
      <c r="I115" s="658" t="s">
        <v>80</v>
      </c>
      <c r="J115" s="655"/>
      <c r="K115" s="662">
        <v>6.9444444444444404E-4</v>
      </c>
      <c r="L115" s="641"/>
      <c r="M115" s="658" t="s">
        <v>20</v>
      </c>
      <c r="N115" s="642"/>
      <c r="O115" s="794">
        <v>0</v>
      </c>
      <c r="Q115" s="1149"/>
    </row>
    <row r="116" spans="1:18" customFormat="1" ht="12.75" customHeight="1" x14ac:dyDescent="0.2">
      <c r="A116" s="654"/>
      <c r="B116" s="656">
        <f>B115+1</f>
        <v>49</v>
      </c>
      <c r="C116" s="613">
        <f>C115+2</f>
        <v>8</v>
      </c>
      <c r="D116" s="657">
        <v>0.54130787037036998</v>
      </c>
      <c r="E116" s="243"/>
      <c r="F116" s="658">
        <v>8528454545</v>
      </c>
      <c r="G116" s="658" t="s">
        <v>68</v>
      </c>
      <c r="H116" s="659"/>
      <c r="I116" s="658" t="s">
        <v>81</v>
      </c>
      <c r="J116" s="655"/>
      <c r="K116" s="662">
        <v>6.9444444444444404E-4</v>
      </c>
      <c r="L116" s="641"/>
      <c r="M116" s="658" t="s">
        <v>20</v>
      </c>
      <c r="N116" s="642"/>
      <c r="O116" s="794">
        <v>0</v>
      </c>
      <c r="Q116" s="1149"/>
    </row>
    <row r="117" spans="1:18" customFormat="1" ht="12.75" customHeight="1" x14ac:dyDescent="0.2">
      <c r="A117" s="654"/>
      <c r="B117" s="656"/>
      <c r="C117" s="613"/>
      <c r="D117" s="657"/>
      <c r="E117" s="243"/>
      <c r="F117" s="658"/>
      <c r="G117" s="658"/>
      <c r="H117" s="659"/>
      <c r="I117" s="658"/>
      <c r="J117" s="655"/>
      <c r="K117" s="657"/>
      <c r="L117" s="641"/>
      <c r="M117" s="658"/>
      <c r="N117" s="642"/>
      <c r="O117" s="794"/>
      <c r="Q117" s="1149"/>
    </row>
    <row r="118" spans="1:18" customFormat="1" ht="12.75" customHeight="1" x14ac:dyDescent="0.2">
      <c r="A118" s="277"/>
      <c r="B118" s="40" t="s">
        <v>487</v>
      </c>
      <c r="C118" s="661"/>
      <c r="D118" s="662"/>
      <c r="E118" s="276"/>
      <c r="F118" s="313"/>
      <c r="G118" s="313"/>
      <c r="H118" s="313"/>
      <c r="I118" s="313"/>
      <c r="J118" s="276"/>
      <c r="K118" s="884">
        <f>SUM(K88:K116)</f>
        <v>1.3888888888888879E-2</v>
      </c>
      <c r="L118" s="250"/>
      <c r="M118" s="617"/>
      <c r="N118" s="617"/>
      <c r="O118" s="1028">
        <f>SUM(O88:O116)</f>
        <v>0</v>
      </c>
      <c r="Q118" s="1149"/>
    </row>
    <row r="119" spans="1:18" customFormat="1" ht="12.75" customHeight="1" x14ac:dyDescent="0.2">
      <c r="A119" s="277"/>
      <c r="B119" s="634"/>
      <c r="C119" s="661"/>
      <c r="D119" s="662"/>
      <c r="E119" s="276"/>
      <c r="F119" s="313"/>
      <c r="G119" s="313"/>
      <c r="H119" s="313"/>
      <c r="I119" s="313"/>
      <c r="J119" s="276"/>
      <c r="K119" s="884"/>
      <c r="L119" s="250"/>
      <c r="M119" s="617"/>
      <c r="N119" s="617"/>
      <c r="O119" s="818"/>
      <c r="Q119" s="1149"/>
    </row>
    <row r="120" spans="1:18" customFormat="1" ht="12.75" customHeight="1" x14ac:dyDescent="0.2">
      <c r="A120" s="277"/>
      <c r="B120" s="281"/>
      <c r="C120" s="661"/>
      <c r="D120" s="662"/>
      <c r="E120" s="276"/>
      <c r="F120" s="313"/>
      <c r="G120" s="313"/>
      <c r="H120" s="313"/>
      <c r="I120" s="313"/>
      <c r="J120" s="276"/>
      <c r="K120" s="345"/>
      <c r="L120" s="345"/>
      <c r="M120" s="281"/>
      <c r="N120" s="281"/>
      <c r="O120" s="430"/>
      <c r="P120" s="286"/>
      <c r="Q120" s="1149"/>
    </row>
    <row r="121" spans="1:18" s="20" customFormat="1" ht="12.75" customHeight="1" x14ac:dyDescent="0.2">
      <c r="A121" s="277"/>
      <c r="B121" s="713" t="s">
        <v>450</v>
      </c>
      <c r="C121" s="651"/>
      <c r="D121" s="651"/>
      <c r="E121" s="651"/>
      <c r="F121" s="651"/>
      <c r="G121" s="651"/>
      <c r="H121" s="651"/>
      <c r="I121" s="651"/>
      <c r="J121" s="651"/>
      <c r="K121" s="651"/>
      <c r="L121" s="651"/>
      <c r="M121" s="645"/>
      <c r="N121" s="651"/>
      <c r="O121" s="651"/>
      <c r="Q121" s="1149"/>
    </row>
    <row r="122" spans="1:18" s="20" customFormat="1" ht="12.75" customHeight="1" x14ac:dyDescent="0.2">
      <c r="A122" s="277"/>
      <c r="B122" s="713"/>
      <c r="C122" s="651"/>
      <c r="D122" s="651"/>
      <c r="E122" s="651"/>
      <c r="F122" s="651"/>
      <c r="G122" s="651"/>
      <c r="H122" s="651"/>
      <c r="I122" s="651"/>
      <c r="J122" s="651"/>
      <c r="K122" s="651"/>
      <c r="L122" s="651"/>
      <c r="M122" s="645"/>
      <c r="N122" s="651"/>
      <c r="O122" s="651"/>
      <c r="Q122" s="1149"/>
    </row>
    <row r="123" spans="1:18" s="243" customFormat="1" ht="12.75" customHeight="1" x14ac:dyDescent="0.2">
      <c r="A123" s="276"/>
      <c r="B123" s="348">
        <f>B116+1</f>
        <v>50</v>
      </c>
      <c r="C123" s="613">
        <f>C122+2</f>
        <v>2</v>
      </c>
      <c r="D123" s="614">
        <v>0.54130787037036998</v>
      </c>
      <c r="E123" s="278"/>
      <c r="F123" s="637">
        <v>541151307349</v>
      </c>
      <c r="G123" s="462"/>
      <c r="H123" s="419" t="s">
        <v>306</v>
      </c>
      <c r="I123" s="276"/>
      <c r="J123" s="350" t="s">
        <v>307</v>
      </c>
      <c r="K123" s="662">
        <v>6.9444444444444404E-4</v>
      </c>
      <c r="L123" s="276"/>
      <c r="M123" s="350" t="s">
        <v>69</v>
      </c>
      <c r="N123" s="462"/>
      <c r="O123" s="427">
        <v>0</v>
      </c>
      <c r="P123" s="559"/>
      <c r="Q123" s="1149"/>
    </row>
    <row r="124" spans="1:18" s="243" customFormat="1" ht="12.75" customHeight="1" x14ac:dyDescent="0.2">
      <c r="A124" s="276"/>
      <c r="B124" s="348"/>
      <c r="C124" s="754"/>
      <c r="D124" s="614"/>
      <c r="E124" s="278"/>
      <c r="F124" s="331"/>
      <c r="G124" s="462"/>
      <c r="H124" s="350"/>
      <c r="I124" s="276"/>
      <c r="J124" s="281"/>
      <c r="K124" s="345"/>
      <c r="L124" s="345"/>
      <c r="M124" s="281"/>
      <c r="N124" s="281"/>
      <c r="O124" s="430"/>
      <c r="P124" s="559"/>
      <c r="Q124" s="1149"/>
    </row>
    <row r="125" spans="1:18" s="253" customFormat="1" ht="12.75" customHeight="1" x14ac:dyDescent="0.2">
      <c r="A125" s="352"/>
      <c r="B125" s="281" t="s">
        <v>310</v>
      </c>
      <c r="C125" s="1150"/>
      <c r="D125" s="405"/>
      <c r="E125" s="346"/>
      <c r="F125" s="315"/>
      <c r="G125" s="378"/>
      <c r="H125" s="345"/>
      <c r="I125" s="352"/>
      <c r="K125" s="885">
        <f>SUM(K123)</f>
        <v>6.9444444444444404E-4</v>
      </c>
      <c r="L125" s="345"/>
      <c r="M125" s="281"/>
      <c r="N125" s="281"/>
      <c r="O125" s="384">
        <v>0</v>
      </c>
      <c r="P125" s="576"/>
      <c r="Q125" s="1151"/>
    </row>
    <row r="126" spans="1:18" customFormat="1" ht="12.75" customHeight="1" x14ac:dyDescent="0.2">
      <c r="A126" s="277"/>
      <c r="B126" s="660"/>
      <c r="C126" s="661"/>
      <c r="D126" s="662"/>
      <c r="E126" s="276"/>
      <c r="F126" s="313"/>
      <c r="G126" s="313"/>
      <c r="H126" s="313"/>
      <c r="I126" s="313"/>
      <c r="J126" s="277"/>
      <c r="K126" s="662"/>
      <c r="L126" s="666"/>
      <c r="M126" s="313"/>
      <c r="N126" s="667"/>
      <c r="O126" s="326"/>
      <c r="P126" s="286"/>
      <c r="Q126" s="1149"/>
    </row>
    <row r="127" spans="1:18" customFormat="1" ht="12.75" customHeight="1" x14ac:dyDescent="0.2">
      <c r="A127" s="277"/>
      <c r="B127" s="306" t="s">
        <v>375</v>
      </c>
      <c r="C127" s="313"/>
      <c r="D127" s="313"/>
      <c r="E127" s="276"/>
      <c r="F127" s="313"/>
      <c r="G127" s="313"/>
      <c r="H127" s="313"/>
      <c r="I127" s="313"/>
      <c r="J127" s="277"/>
      <c r="K127" s="1160">
        <f>K118+K125</f>
        <v>1.4583333333333323E-2</v>
      </c>
      <c r="L127" s="666"/>
      <c r="M127" s="313"/>
      <c r="N127" s="667"/>
      <c r="O127" s="795">
        <f>O98121+O118+O125</f>
        <v>0</v>
      </c>
      <c r="P127" s="286"/>
      <c r="Q127" s="1149"/>
    </row>
    <row r="128" spans="1:18" customFormat="1" ht="12.75" customHeight="1" x14ac:dyDescent="0.2">
      <c r="A128" s="277"/>
      <c r="B128" s="277"/>
      <c r="C128" s="313"/>
      <c r="D128" s="313"/>
      <c r="E128" s="276"/>
      <c r="F128" s="313"/>
      <c r="G128" s="313"/>
      <c r="H128" s="313"/>
      <c r="I128" s="313"/>
      <c r="J128" s="277"/>
      <c r="K128" s="306"/>
      <c r="L128" s="666"/>
      <c r="M128" s="313"/>
      <c r="N128" s="667"/>
      <c r="O128" s="304"/>
      <c r="Q128" s="1149"/>
    </row>
    <row r="129" spans="1:17" s="286" customFormat="1" ht="12.75" customHeight="1" x14ac:dyDescent="0.2">
      <c r="A129" s="277"/>
      <c r="B129" s="284"/>
      <c r="C129" s="313"/>
      <c r="D129" s="313"/>
      <c r="E129" s="276"/>
      <c r="F129" s="313"/>
      <c r="G129" s="313"/>
      <c r="H129" s="313"/>
      <c r="I129" s="313"/>
      <c r="J129" s="277"/>
      <c r="K129" s="277"/>
      <c r="L129" s="666"/>
      <c r="M129" s="313"/>
      <c r="N129" s="667"/>
      <c r="O129" s="757"/>
      <c r="Q129" s="1149"/>
    </row>
    <row r="130" spans="1:17" s="290" customFormat="1" ht="12.75" customHeight="1" x14ac:dyDescent="0.2">
      <c r="A130" s="277"/>
      <c r="B130" s="321" t="s">
        <v>397</v>
      </c>
      <c r="C130" s="744"/>
      <c r="D130" s="744"/>
      <c r="E130" s="738"/>
      <c r="F130" s="744"/>
      <c r="G130" s="744"/>
      <c r="H130" s="744"/>
      <c r="I130" s="744"/>
      <c r="J130" s="758"/>
      <c r="K130" s="758"/>
      <c r="L130" s="758"/>
      <c r="M130" s="744"/>
      <c r="N130" s="758"/>
      <c r="O130" s="759"/>
      <c r="Q130" s="1149"/>
    </row>
    <row r="131" spans="1:17" s="290" customFormat="1" ht="12.75" customHeight="1" x14ac:dyDescent="0.2">
      <c r="A131" s="277"/>
      <c r="B131" s="284"/>
      <c r="C131" s="331"/>
      <c r="D131" s="331"/>
      <c r="E131" s="318"/>
      <c r="F131" s="331"/>
      <c r="G131" s="331"/>
      <c r="H131" s="331"/>
      <c r="I131" s="331"/>
      <c r="J131" s="280"/>
      <c r="K131" s="280"/>
      <c r="L131" s="280"/>
      <c r="M131" s="331"/>
      <c r="N131" s="280"/>
      <c r="O131" s="752"/>
      <c r="Q131" s="1149"/>
    </row>
    <row r="132" spans="1:17" s="290" customFormat="1" ht="12.75" customHeight="1" x14ac:dyDescent="0.2">
      <c r="A132" s="277"/>
      <c r="B132" s="284" t="s">
        <v>123</v>
      </c>
      <c r="C132" s="331"/>
      <c r="D132" s="331"/>
      <c r="E132" s="318"/>
      <c r="F132" s="331"/>
      <c r="G132" s="331"/>
      <c r="H132" s="331"/>
      <c r="I132" s="331"/>
      <c r="J132" s="280"/>
      <c r="K132" s="280"/>
      <c r="L132" s="280"/>
      <c r="M132" s="331"/>
      <c r="N132" s="280"/>
      <c r="O132" s="752"/>
      <c r="Q132" s="1149"/>
    </row>
    <row r="133" spans="1:17" s="290" customFormat="1" ht="12.75" customHeight="1" x14ac:dyDescent="0.2">
      <c r="A133" s="277"/>
      <c r="B133" s="284"/>
      <c r="C133" s="331"/>
      <c r="D133" s="331"/>
      <c r="E133" s="318"/>
      <c r="F133" s="331"/>
      <c r="G133" s="331"/>
      <c r="H133" s="331"/>
      <c r="I133" s="331"/>
      <c r="J133" s="280"/>
      <c r="K133" s="280"/>
      <c r="L133" s="280"/>
      <c r="M133" s="331"/>
      <c r="N133" s="280"/>
      <c r="O133" s="752"/>
      <c r="Q133" s="1149"/>
    </row>
    <row r="134" spans="1:17" s="286" customFormat="1" ht="12.75" customHeight="1" x14ac:dyDescent="0.2">
      <c r="A134" s="277"/>
      <c r="B134" s="277" t="s">
        <v>19</v>
      </c>
      <c r="C134" s="313"/>
      <c r="D134" s="313"/>
      <c r="E134" s="276"/>
      <c r="F134" s="313"/>
      <c r="G134" s="313"/>
      <c r="H134" s="313"/>
      <c r="I134" s="313"/>
      <c r="J134" s="277"/>
      <c r="K134" s="277"/>
      <c r="L134" s="666"/>
      <c r="M134" s="313"/>
      <c r="N134" s="667"/>
      <c r="O134" s="312"/>
      <c r="Q134" s="1149"/>
    </row>
    <row r="135" spans="1:17" s="286" customFormat="1" ht="12.75" customHeight="1" x14ac:dyDescent="0.2">
      <c r="A135" s="277"/>
      <c r="B135" s="277"/>
      <c r="C135" s="289"/>
      <c r="D135" s="289"/>
      <c r="E135" s="276"/>
      <c r="F135" s="289"/>
      <c r="G135" s="289"/>
      <c r="H135" s="289"/>
      <c r="I135" s="289"/>
      <c r="J135" s="308"/>
      <c r="K135" s="289"/>
      <c r="L135" s="666"/>
      <c r="M135" s="289"/>
      <c r="N135" s="667"/>
      <c r="O135" s="761"/>
      <c r="Q135" s="1149"/>
    </row>
    <row r="136" spans="1:17" s="762" customFormat="1" ht="12.75" customHeight="1" x14ac:dyDescent="0.2">
      <c r="A136" s="277"/>
      <c r="B136" s="660">
        <f>B123+1</f>
        <v>51</v>
      </c>
      <c r="C136" s="661">
        <v>40988</v>
      </c>
      <c r="D136" s="662">
        <v>0.332974537037037</v>
      </c>
      <c r="F136" s="313">
        <v>7188050000</v>
      </c>
      <c r="G136" s="313" t="s">
        <v>16</v>
      </c>
      <c r="H136" s="313"/>
      <c r="I136" s="313" t="s">
        <v>17</v>
      </c>
      <c r="J136" s="277"/>
      <c r="K136" s="662">
        <v>3.472222222222222E-3</v>
      </c>
      <c r="L136" s="277"/>
      <c r="M136" s="662" t="s">
        <v>20</v>
      </c>
      <c r="N136" s="277"/>
      <c r="O136" s="326">
        <v>0</v>
      </c>
      <c r="Q136" s="1149"/>
    </row>
    <row r="137" spans="1:17" s="762" customFormat="1" ht="12.75" customHeight="1" x14ac:dyDescent="0.2">
      <c r="A137" s="277"/>
      <c r="B137" s="660">
        <f>B136+1</f>
        <v>52</v>
      </c>
      <c r="C137" s="661">
        <v>40990</v>
      </c>
      <c r="D137" s="662">
        <v>0.37464120370370368</v>
      </c>
      <c r="F137" s="313">
        <v>8188012336</v>
      </c>
      <c r="G137" s="313" t="s">
        <v>16</v>
      </c>
      <c r="H137" s="313"/>
      <c r="I137" s="313" t="s">
        <v>18</v>
      </c>
      <c r="J137" s="277"/>
      <c r="K137" s="662">
        <v>3.472222222222222E-3</v>
      </c>
      <c r="L137" s="277"/>
      <c r="M137" s="662" t="s">
        <v>20</v>
      </c>
      <c r="N137" s="277"/>
      <c r="O137" s="326">
        <v>0</v>
      </c>
      <c r="Q137" s="1149"/>
    </row>
    <row r="138" spans="1:17" s="762" customFormat="1" ht="12.75" customHeight="1" x14ac:dyDescent="0.2">
      <c r="A138" s="277"/>
      <c r="B138" s="660">
        <f>B137+1</f>
        <v>53</v>
      </c>
      <c r="C138" s="661">
        <v>40992</v>
      </c>
      <c r="D138" s="662">
        <v>0.41630787037036998</v>
      </c>
      <c r="F138" s="313">
        <v>9188011235</v>
      </c>
      <c r="G138" s="313" t="s">
        <v>16</v>
      </c>
      <c r="H138" s="313"/>
      <c r="I138" s="313" t="s">
        <v>309</v>
      </c>
      <c r="J138" s="277"/>
      <c r="K138" s="662">
        <v>3.472222222222222E-3</v>
      </c>
      <c r="L138" s="277"/>
      <c r="M138" s="662" t="s">
        <v>20</v>
      </c>
      <c r="N138" s="277"/>
      <c r="O138" s="326">
        <v>0</v>
      </c>
      <c r="Q138" s="1149"/>
    </row>
    <row r="139" spans="1:17" s="762" customFormat="1" ht="12.75" customHeight="1" x14ac:dyDescent="0.2">
      <c r="A139" s="277"/>
      <c r="B139" s="660"/>
      <c r="C139" s="661"/>
      <c r="D139" s="662"/>
      <c r="F139" s="313"/>
      <c r="G139" s="313"/>
      <c r="H139" s="313"/>
      <c r="I139" s="313"/>
      <c r="J139" s="277"/>
      <c r="K139" s="662"/>
      <c r="L139" s="277"/>
      <c r="M139" s="662"/>
      <c r="N139" s="277"/>
      <c r="O139" s="326"/>
      <c r="Q139" s="1149"/>
    </row>
    <row r="140" spans="1:17" s="286" customFormat="1" ht="12.75" customHeight="1" x14ac:dyDescent="0.2">
      <c r="A140" s="277"/>
      <c r="B140" s="419" t="s">
        <v>124</v>
      </c>
      <c r="C140" s="661"/>
      <c r="D140" s="662"/>
      <c r="E140" s="276"/>
      <c r="F140" s="313"/>
      <c r="G140" s="313"/>
      <c r="H140" s="313"/>
      <c r="I140" s="313"/>
      <c r="K140" s="345"/>
      <c r="L140" s="345"/>
      <c r="M140" s="281"/>
      <c r="N140" s="281"/>
      <c r="O140" s="502">
        <v>0</v>
      </c>
      <c r="Q140" s="1149"/>
    </row>
    <row r="141" spans="1:17" s="286" customFormat="1" ht="12.75" customHeight="1" x14ac:dyDescent="0.2">
      <c r="A141" s="277"/>
      <c r="B141" s="277"/>
      <c r="C141" s="313"/>
      <c r="D141" s="313"/>
      <c r="E141" s="276"/>
      <c r="F141" s="313"/>
      <c r="G141" s="313"/>
      <c r="H141" s="313"/>
      <c r="I141" s="313"/>
      <c r="J141" s="277"/>
      <c r="K141" s="277"/>
      <c r="L141" s="666"/>
      <c r="M141" s="313"/>
      <c r="N141" s="667"/>
      <c r="O141" s="312"/>
      <c r="Q141" s="1149"/>
    </row>
    <row r="142" spans="1:17" s="290" customFormat="1" ht="12.75" customHeight="1" x14ac:dyDescent="0.2">
      <c r="A142" s="277"/>
      <c r="B142" s="280" t="s">
        <v>73</v>
      </c>
      <c r="C142" s="331"/>
      <c r="D142" s="331"/>
      <c r="E142" s="318"/>
      <c r="F142" s="331"/>
      <c r="G142" s="331"/>
      <c r="H142" s="331"/>
      <c r="I142" s="331"/>
      <c r="J142" s="280"/>
      <c r="K142" s="280"/>
      <c r="L142" s="280"/>
      <c r="M142" s="331"/>
      <c r="N142" s="280"/>
      <c r="O142" s="752"/>
      <c r="Q142" s="1149"/>
    </row>
    <row r="143" spans="1:17" s="290" customFormat="1" ht="12.75" customHeight="1" x14ac:dyDescent="0.2">
      <c r="A143" s="277"/>
      <c r="B143" s="284"/>
      <c r="C143" s="331"/>
      <c r="D143" s="331"/>
      <c r="E143" s="318"/>
      <c r="F143" s="331"/>
      <c r="G143" s="331"/>
      <c r="H143" s="331"/>
      <c r="I143" s="331"/>
      <c r="J143" s="280"/>
      <c r="K143" s="280"/>
      <c r="L143" s="280"/>
      <c r="M143" s="331"/>
      <c r="N143" s="280"/>
      <c r="O143" s="752"/>
      <c r="Q143" s="1149"/>
    </row>
    <row r="144" spans="1:17" s="286" customFormat="1" ht="12.75" customHeight="1" x14ac:dyDescent="0.2">
      <c r="A144" s="277"/>
      <c r="B144" s="660">
        <f>B138+1</f>
        <v>54</v>
      </c>
      <c r="C144" s="661">
        <v>40990</v>
      </c>
      <c r="D144" s="662">
        <v>0.37464120370370368</v>
      </c>
      <c r="E144" s="276"/>
      <c r="F144" s="313">
        <v>8188010000</v>
      </c>
      <c r="G144" s="313" t="s">
        <v>68</v>
      </c>
      <c r="H144" s="313"/>
      <c r="I144" s="313" t="s">
        <v>18</v>
      </c>
      <c r="J144" s="277"/>
      <c r="K144" s="662">
        <v>3.472222222222222E-3</v>
      </c>
      <c r="L144" s="666"/>
      <c r="M144" s="313" t="s">
        <v>20</v>
      </c>
      <c r="N144" s="667"/>
      <c r="O144" s="326">
        <v>0</v>
      </c>
      <c r="Q144" s="1149"/>
    </row>
    <row r="145" spans="1:43" s="286" customFormat="1" ht="12.75" customHeight="1" x14ac:dyDescent="0.2">
      <c r="A145" s="277"/>
      <c r="B145" s="660">
        <f>B144+1</f>
        <v>55</v>
      </c>
      <c r="C145" s="661">
        <v>40992</v>
      </c>
      <c r="D145" s="662">
        <v>0.41630787037036998</v>
      </c>
      <c r="E145" s="276"/>
      <c r="F145" s="313">
        <v>9188010001</v>
      </c>
      <c r="G145" s="313" t="s">
        <v>68</v>
      </c>
      <c r="H145" s="313"/>
      <c r="I145" s="313" t="s">
        <v>309</v>
      </c>
      <c r="J145" s="277"/>
      <c r="K145" s="662">
        <v>3.472222222222222E-3</v>
      </c>
      <c r="L145" s="666"/>
      <c r="M145" s="313" t="s">
        <v>20</v>
      </c>
      <c r="N145" s="667"/>
      <c r="O145" s="326">
        <v>0</v>
      </c>
      <c r="Q145" s="1149"/>
    </row>
    <row r="146" spans="1:43" s="286" customFormat="1" ht="12.75" customHeight="1" x14ac:dyDescent="0.2">
      <c r="A146" s="277"/>
      <c r="B146" s="660"/>
      <c r="C146" s="661"/>
      <c r="D146" s="662"/>
      <c r="E146" s="276"/>
      <c r="F146" s="313"/>
      <c r="G146" s="313"/>
      <c r="H146" s="313"/>
      <c r="I146" s="313"/>
      <c r="J146" s="277"/>
      <c r="K146" s="662"/>
      <c r="L146" s="666"/>
      <c r="M146" s="313"/>
      <c r="N146" s="667"/>
      <c r="O146" s="326"/>
      <c r="Q146" s="1149"/>
    </row>
    <row r="147" spans="1:43" s="286" customFormat="1" ht="12.75" customHeight="1" x14ac:dyDescent="0.2">
      <c r="A147" s="277"/>
      <c r="B147" s="419" t="s">
        <v>125</v>
      </c>
      <c r="C147" s="661"/>
      <c r="D147" s="662"/>
      <c r="E147" s="276"/>
      <c r="F147" s="313"/>
      <c r="G147" s="313"/>
      <c r="H147" s="313"/>
      <c r="I147" s="313"/>
      <c r="K147" s="345"/>
      <c r="L147" s="345"/>
      <c r="M147" s="281"/>
      <c r="N147" s="281"/>
      <c r="O147" s="502">
        <v>0</v>
      </c>
      <c r="Q147" s="1149"/>
    </row>
    <row r="148" spans="1:43" s="286" customFormat="1" ht="12.75" customHeight="1" x14ac:dyDescent="0.2">
      <c r="A148" s="277"/>
      <c r="B148" s="660"/>
      <c r="C148" s="661"/>
      <c r="D148" s="662"/>
      <c r="E148" s="276"/>
      <c r="F148" s="313"/>
      <c r="G148" s="313"/>
      <c r="H148" s="313"/>
      <c r="I148" s="313"/>
      <c r="J148" s="277"/>
      <c r="K148" s="662"/>
      <c r="L148" s="666"/>
      <c r="M148" s="313"/>
      <c r="N148" s="667"/>
      <c r="O148" s="326"/>
      <c r="Q148" s="1149"/>
    </row>
    <row r="149" spans="1:43" ht="12.75" customHeight="1" x14ac:dyDescent="0.2">
      <c r="B149" s="445" t="s">
        <v>267</v>
      </c>
      <c r="C149" s="462"/>
      <c r="D149" s="378"/>
      <c r="E149" s="378"/>
      <c r="F149" s="378"/>
      <c r="G149" s="378"/>
      <c r="H149" s="632"/>
      <c r="I149" s="633"/>
      <c r="J149" s="378"/>
      <c r="K149" s="417"/>
      <c r="L149" s="417"/>
      <c r="M149" s="378"/>
      <c r="N149" s="378"/>
      <c r="O149" s="430"/>
      <c r="P149" s="559"/>
      <c r="R149" s="276"/>
      <c r="S149" s="276"/>
      <c r="T149" s="276"/>
      <c r="U149" s="276"/>
      <c r="V149" s="276"/>
      <c r="W149" s="276"/>
      <c r="X149" s="276"/>
      <c r="Y149" s="276"/>
      <c r="Z149" s="276"/>
      <c r="AA149" s="276"/>
      <c r="AB149" s="276"/>
      <c r="AC149" s="276"/>
      <c r="AD149" s="276"/>
      <c r="AE149" s="276"/>
      <c r="AF149" s="276"/>
      <c r="AG149" s="276"/>
      <c r="AH149" s="276"/>
      <c r="AI149" s="276"/>
      <c r="AJ149" s="276"/>
      <c r="AK149" s="276"/>
      <c r="AL149" s="276"/>
      <c r="AM149" s="276"/>
      <c r="AN149" s="276"/>
      <c r="AO149" s="276"/>
      <c r="AP149" s="276"/>
      <c r="AQ149" s="276"/>
    </row>
    <row r="150" spans="1:43" ht="12.75" customHeight="1" x14ac:dyDescent="0.2">
      <c r="B150" s="753"/>
      <c r="C150" s="462"/>
      <c r="D150" s="378"/>
      <c r="E150" s="378"/>
      <c r="F150" s="378"/>
      <c r="G150" s="378"/>
      <c r="H150" s="632"/>
      <c r="I150" s="633"/>
      <c r="J150" s="378"/>
      <c r="K150" s="417"/>
      <c r="L150" s="417"/>
      <c r="M150" s="378"/>
      <c r="N150" s="378"/>
      <c r="O150" s="430"/>
      <c r="P150" s="559"/>
      <c r="R150" s="276"/>
      <c r="S150" s="276"/>
      <c r="T150" s="276"/>
      <c r="U150" s="276"/>
      <c r="V150" s="276"/>
      <c r="W150" s="276"/>
      <c r="X150" s="276"/>
      <c r="Y150" s="276"/>
      <c r="Z150" s="276"/>
      <c r="AA150" s="276"/>
      <c r="AB150" s="276"/>
      <c r="AC150" s="276"/>
      <c r="AD150" s="276"/>
      <c r="AE150" s="276"/>
      <c r="AF150" s="276"/>
      <c r="AG150" s="276"/>
      <c r="AH150" s="276"/>
      <c r="AI150" s="276"/>
      <c r="AJ150" s="276"/>
      <c r="AK150" s="276"/>
      <c r="AL150" s="276"/>
      <c r="AM150" s="276"/>
      <c r="AN150" s="276"/>
      <c r="AO150" s="276"/>
      <c r="AP150" s="276"/>
      <c r="AQ150" s="276"/>
    </row>
    <row r="151" spans="1:43" s="286" customFormat="1" ht="12.75" customHeight="1" x14ac:dyDescent="0.2">
      <c r="A151" s="277"/>
      <c r="B151" s="277" t="s">
        <v>19</v>
      </c>
      <c r="C151" s="331"/>
      <c r="D151" s="313"/>
      <c r="E151" s="276"/>
      <c r="F151" s="313"/>
      <c r="G151" s="313"/>
      <c r="H151" s="313"/>
      <c r="I151" s="313"/>
      <c r="J151" s="277"/>
      <c r="K151" s="277"/>
      <c r="L151" s="666"/>
      <c r="M151" s="313"/>
      <c r="N151" s="667"/>
      <c r="O151" s="752"/>
      <c r="Q151" s="1149"/>
    </row>
    <row r="152" spans="1:43" ht="12.75" customHeight="1" x14ac:dyDescent="0.2">
      <c r="B152" s="348">
        <f>B145+1</f>
        <v>56</v>
      </c>
      <c r="C152" s="661">
        <v>40990</v>
      </c>
      <c r="D152" s="614">
        <v>0.54130787037036998</v>
      </c>
      <c r="E152" s="278"/>
      <c r="F152" s="637">
        <v>541151307349</v>
      </c>
      <c r="G152" s="462"/>
      <c r="H152" s="419" t="s">
        <v>306</v>
      </c>
      <c r="J152" s="350" t="s">
        <v>307</v>
      </c>
      <c r="K152" s="614">
        <v>6.9444444444444441E-3</v>
      </c>
      <c r="L152" s="276"/>
      <c r="M152" s="350" t="s">
        <v>69</v>
      </c>
      <c r="N152" s="462"/>
      <c r="O152" s="427">
        <v>0</v>
      </c>
      <c r="P152" s="559"/>
      <c r="R152" s="276"/>
      <c r="S152" s="276"/>
      <c r="T152" s="276"/>
      <c r="U152" s="276"/>
      <c r="V152" s="276"/>
      <c r="W152" s="276"/>
      <c r="X152" s="276"/>
      <c r="Y152" s="276"/>
      <c r="Z152" s="276"/>
      <c r="AA152" s="276"/>
      <c r="AB152" s="276"/>
      <c r="AC152" s="276"/>
      <c r="AD152" s="276"/>
      <c r="AE152" s="276"/>
      <c r="AF152" s="276"/>
      <c r="AG152" s="276"/>
      <c r="AH152" s="276"/>
      <c r="AI152" s="276"/>
      <c r="AJ152" s="276"/>
      <c r="AK152" s="276"/>
      <c r="AL152" s="276"/>
      <c r="AM152" s="276"/>
      <c r="AN152" s="276"/>
      <c r="AO152" s="276"/>
      <c r="AP152" s="276"/>
      <c r="AQ152" s="276"/>
    </row>
    <row r="153" spans="1:43" ht="12.75" customHeight="1" x14ac:dyDescent="0.2">
      <c r="B153" s="348"/>
      <c r="C153" s="754"/>
      <c r="D153" s="614"/>
      <c r="E153" s="278"/>
      <c r="F153" s="331"/>
      <c r="G153" s="462"/>
      <c r="H153" s="350"/>
      <c r="J153" s="281"/>
      <c r="K153" s="345"/>
      <c r="L153" s="345"/>
      <c r="M153" s="281"/>
      <c r="N153" s="281"/>
      <c r="O153" s="430"/>
      <c r="P153" s="559"/>
      <c r="R153" s="276"/>
      <c r="S153" s="276"/>
      <c r="T153" s="276"/>
      <c r="U153" s="276"/>
      <c r="V153" s="276"/>
      <c r="W153" s="276"/>
      <c r="X153" s="276"/>
      <c r="Y153" s="276"/>
      <c r="Z153" s="276"/>
      <c r="AA153" s="276"/>
      <c r="AB153" s="276"/>
      <c r="AC153" s="276"/>
      <c r="AD153" s="276"/>
      <c r="AE153" s="276"/>
      <c r="AF153" s="276"/>
      <c r="AG153" s="276"/>
      <c r="AH153" s="276"/>
      <c r="AI153" s="276"/>
      <c r="AJ153" s="276"/>
      <c r="AK153" s="276"/>
      <c r="AL153" s="276"/>
      <c r="AM153" s="276"/>
      <c r="AN153" s="276"/>
      <c r="AO153" s="276"/>
      <c r="AP153" s="276"/>
      <c r="AQ153" s="276"/>
    </row>
    <row r="154" spans="1:43" ht="12.75" customHeight="1" x14ac:dyDescent="0.2">
      <c r="B154" s="419" t="s">
        <v>312</v>
      </c>
      <c r="C154" s="754"/>
      <c r="D154" s="614"/>
      <c r="E154" s="278"/>
      <c r="F154" s="331"/>
      <c r="G154" s="462"/>
      <c r="H154" s="350"/>
      <c r="K154" s="345"/>
      <c r="L154" s="345"/>
      <c r="M154" s="281"/>
      <c r="N154" s="281"/>
      <c r="O154" s="502">
        <f>O152</f>
        <v>0</v>
      </c>
      <c r="P154" s="559"/>
      <c r="R154" s="276"/>
      <c r="S154" s="276"/>
      <c r="T154" s="276"/>
      <c r="U154" s="276"/>
      <c r="V154" s="276"/>
      <c r="W154" s="276"/>
      <c r="X154" s="276"/>
      <c r="Y154" s="276"/>
      <c r="Z154" s="276"/>
      <c r="AA154" s="276"/>
      <c r="AB154" s="276"/>
      <c r="AC154" s="276"/>
      <c r="AD154" s="276"/>
      <c r="AE154" s="276"/>
      <c r="AF154" s="276"/>
      <c r="AG154" s="276"/>
      <c r="AH154" s="276"/>
      <c r="AI154" s="276"/>
      <c r="AJ154" s="276"/>
      <c r="AK154" s="276"/>
      <c r="AL154" s="276"/>
      <c r="AM154" s="276"/>
      <c r="AN154" s="276"/>
      <c r="AO154" s="276"/>
      <c r="AP154" s="276"/>
      <c r="AQ154" s="276"/>
    </row>
    <row r="155" spans="1:43" s="286" customFormat="1" ht="12.75" customHeight="1" x14ac:dyDescent="0.2">
      <c r="A155" s="277"/>
      <c r="B155" s="276"/>
      <c r="C155" s="277"/>
      <c r="D155" s="277"/>
      <c r="E155" s="277"/>
      <c r="F155" s="277"/>
      <c r="G155" s="277"/>
      <c r="H155" s="277"/>
      <c r="I155" s="277"/>
      <c r="J155" s="277"/>
      <c r="K155" s="277"/>
      <c r="L155" s="666"/>
      <c r="M155" s="667"/>
      <c r="N155" s="277"/>
      <c r="O155" s="312"/>
      <c r="Q155" s="1149"/>
    </row>
    <row r="156" spans="1:43" s="286" customFormat="1" ht="12.75" customHeight="1" x14ac:dyDescent="0.2">
      <c r="A156" s="277"/>
      <c r="B156" s="277" t="s">
        <v>391</v>
      </c>
      <c r="C156" s="277"/>
      <c r="D156" s="277"/>
      <c r="E156" s="277"/>
      <c r="F156" s="277"/>
      <c r="I156" s="277"/>
      <c r="J156" s="277"/>
      <c r="K156" s="277"/>
      <c r="L156" s="666"/>
      <c r="M156" s="667"/>
      <c r="N156" s="277"/>
      <c r="O156" s="819">
        <f>O140+O147+O154</f>
        <v>0</v>
      </c>
      <c r="Q156" s="1149"/>
    </row>
    <row r="157" spans="1:43" s="286" customFormat="1" ht="12.75" customHeight="1" x14ac:dyDescent="0.2">
      <c r="A157" s="277"/>
      <c r="B157" s="756"/>
      <c r="C157" s="277"/>
      <c r="D157" s="277"/>
      <c r="E157" s="277"/>
      <c r="F157" s="277"/>
      <c r="G157" s="277"/>
      <c r="H157" s="277"/>
      <c r="I157" s="277"/>
      <c r="J157" s="277"/>
      <c r="K157" s="277"/>
      <c r="L157" s="666"/>
      <c r="M157" s="667"/>
      <c r="N157" s="277"/>
      <c r="O157" s="273"/>
      <c r="Q157" s="1149"/>
    </row>
    <row r="158" spans="1:43" s="286" customFormat="1" ht="12.75" customHeight="1" x14ac:dyDescent="0.25">
      <c r="A158" s="277"/>
      <c r="B158" s="306" t="s">
        <v>398</v>
      </c>
      <c r="C158" s="277"/>
      <c r="D158" s="277"/>
      <c r="E158" s="277"/>
      <c r="F158" s="277"/>
      <c r="G158" s="277"/>
      <c r="H158" s="277"/>
      <c r="I158" s="277"/>
      <c r="J158" s="277"/>
      <c r="K158" s="277"/>
      <c r="L158" s="666"/>
      <c r="M158" s="667"/>
      <c r="N158" s="277"/>
      <c r="O158" s="796">
        <f>O156+O127</f>
        <v>0</v>
      </c>
      <c r="Q158" s="1149"/>
    </row>
    <row r="159" spans="1:43" customFormat="1" ht="12.75" customHeight="1" thickBot="1" x14ac:dyDescent="0.3">
      <c r="A159" s="290"/>
      <c r="B159" s="1043"/>
      <c r="C159" s="1044"/>
      <c r="D159" s="1044"/>
      <c r="E159" s="1044"/>
      <c r="F159" s="1044"/>
      <c r="G159" s="1044"/>
      <c r="H159" s="1044"/>
      <c r="I159" s="1044"/>
      <c r="J159" s="644"/>
      <c r="K159" s="1044"/>
      <c r="L159" s="644"/>
      <c r="M159" s="1045"/>
      <c r="N159" s="251"/>
      <c r="O159" s="1046"/>
      <c r="Q159" s="1149"/>
    </row>
    <row r="160" spans="1:43" s="352" customFormat="1" ht="12.75" customHeight="1" thickBot="1" x14ac:dyDescent="0.25">
      <c r="B160" s="1029" t="s">
        <v>440</v>
      </c>
      <c r="C160" s="1030"/>
      <c r="D160" s="1031"/>
      <c r="E160" s="1030"/>
      <c r="F160" s="1030"/>
      <c r="G160" s="1030"/>
      <c r="H160" s="1030"/>
      <c r="I160" s="1032"/>
      <c r="J160" s="1030"/>
      <c r="K160" s="1033"/>
      <c r="L160" s="1031"/>
      <c r="M160" s="1030"/>
      <c r="N160" s="1030"/>
      <c r="O160" s="1034"/>
      <c r="P160" s="384"/>
      <c r="Q160" s="1149"/>
      <c r="R160" s="253"/>
      <c r="S160" s="253"/>
      <c r="T160" s="253"/>
      <c r="U160" s="253"/>
      <c r="V160" s="253"/>
      <c r="W160" s="253"/>
      <c r="X160" s="253"/>
      <c r="Y160" s="253"/>
      <c r="Z160" s="253"/>
      <c r="AA160" s="253"/>
      <c r="AB160" s="253"/>
      <c r="AC160" s="253"/>
      <c r="AD160" s="253"/>
      <c r="AE160" s="253"/>
      <c r="AF160" s="253"/>
      <c r="AG160" s="253"/>
      <c r="AH160" s="253"/>
      <c r="AI160" s="253"/>
      <c r="AJ160" s="253"/>
      <c r="AK160" s="253"/>
      <c r="AL160" s="253"/>
      <c r="AM160" s="253"/>
      <c r="AN160" s="253"/>
      <c r="AO160" s="253"/>
      <c r="AP160" s="253"/>
      <c r="AQ160" s="253"/>
    </row>
    <row r="161" spans="1:43" s="352" customFormat="1" ht="12.75" customHeight="1" x14ac:dyDescent="0.2">
      <c r="B161" s="551"/>
      <c r="C161" s="551"/>
      <c r="D161" s="1024"/>
      <c r="E161" s="551"/>
      <c r="F161" s="551"/>
      <c r="G161" s="551"/>
      <c r="H161" s="551"/>
      <c r="I161" s="1025"/>
      <c r="J161" s="551"/>
      <c r="K161" s="1026"/>
      <c r="L161" s="1024"/>
      <c r="M161" s="551"/>
      <c r="N161" s="551"/>
      <c r="O161" s="1027"/>
      <c r="P161" s="384"/>
      <c r="Q161" s="1149"/>
      <c r="R161" s="253"/>
      <c r="S161" s="253"/>
      <c r="T161" s="253"/>
      <c r="U161" s="253"/>
      <c r="V161" s="253"/>
      <c r="W161" s="253"/>
      <c r="X161" s="253"/>
      <c r="Y161" s="253"/>
      <c r="Z161" s="253"/>
      <c r="AA161" s="253"/>
      <c r="AB161" s="253"/>
      <c r="AC161" s="253"/>
      <c r="AD161" s="253"/>
      <c r="AE161" s="253"/>
      <c r="AF161" s="253"/>
      <c r="AG161" s="253"/>
      <c r="AH161" s="253"/>
      <c r="AI161" s="253"/>
      <c r="AJ161" s="253"/>
      <c r="AK161" s="253"/>
      <c r="AL161" s="253"/>
      <c r="AM161" s="253"/>
      <c r="AN161" s="253"/>
      <c r="AO161" s="253"/>
      <c r="AP161" s="253"/>
      <c r="AQ161" s="253"/>
    </row>
    <row r="162" spans="1:43" ht="12.75" customHeight="1" x14ac:dyDescent="0.2">
      <c r="B162" s="602">
        <f>B152+1</f>
        <v>57</v>
      </c>
      <c r="C162" s="1047"/>
      <c r="D162" s="1048"/>
      <c r="E162" s="617"/>
      <c r="F162" s="617"/>
      <c r="G162" s="1042">
        <v>0.3</v>
      </c>
      <c r="H162" s="653" t="s">
        <v>441</v>
      </c>
      <c r="I162" s="619"/>
      <c r="J162" s="617"/>
      <c r="K162" s="250"/>
      <c r="L162" s="250"/>
      <c r="M162" s="617"/>
      <c r="N162" s="617"/>
      <c r="O162" s="326">
        <f>-G162*O12</f>
        <v>0</v>
      </c>
      <c r="P162" s="559"/>
    </row>
    <row r="163" spans="1:43" ht="12.75" customHeight="1" x14ac:dyDescent="0.2">
      <c r="B163" s="602">
        <f>B162+1</f>
        <v>58</v>
      </c>
      <c r="C163" s="1047"/>
      <c r="D163" s="1048"/>
      <c r="E163" s="617"/>
      <c r="F163" s="617"/>
      <c r="G163" s="1042">
        <v>0.5</v>
      </c>
      <c r="H163" s="653" t="s">
        <v>442</v>
      </c>
      <c r="I163" s="619"/>
      <c r="J163" s="617"/>
      <c r="K163" s="250"/>
      <c r="L163" s="250"/>
      <c r="M163" s="617"/>
      <c r="N163" s="617"/>
      <c r="O163" s="326">
        <f>-G163*O43</f>
        <v>0</v>
      </c>
      <c r="P163" s="559"/>
    </row>
    <row r="164" spans="1:43" s="161" customFormat="1" ht="14.25" customHeight="1" x14ac:dyDescent="0.2">
      <c r="B164" s="602">
        <f>B163+1</f>
        <v>59</v>
      </c>
      <c r="C164" s="893"/>
      <c r="D164" s="644"/>
      <c r="E164" s="644"/>
      <c r="F164" s="644"/>
      <c r="G164" s="1056">
        <v>1</v>
      </c>
      <c r="H164" s="653" t="s">
        <v>444</v>
      </c>
      <c r="I164" s="640"/>
      <c r="J164" s="607"/>
      <c r="K164" s="1049"/>
      <c r="L164" s="607"/>
      <c r="M164" s="607"/>
      <c r="N164" s="644"/>
      <c r="O164" s="1057">
        <f>-G164*O52</f>
        <v>0</v>
      </c>
      <c r="P164" s="695"/>
      <c r="Q164" s="1149"/>
    </row>
    <row r="165" spans="1:43" s="161" customFormat="1" ht="14.25" customHeight="1" x14ac:dyDescent="0.2">
      <c r="B165" s="602"/>
      <c r="C165" s="893"/>
      <c r="D165" s="644"/>
      <c r="E165" s="644"/>
      <c r="F165" s="644"/>
      <c r="G165" s="1056"/>
      <c r="H165" s="653"/>
      <c r="I165" s="640"/>
      <c r="J165" s="607"/>
      <c r="K165" s="1049"/>
      <c r="L165" s="607"/>
      <c r="M165" s="607"/>
      <c r="N165" s="644"/>
      <c r="O165" s="1057"/>
      <c r="P165" s="695"/>
      <c r="Q165" s="1149"/>
    </row>
    <row r="166" spans="1:43" s="161" customFormat="1" ht="14.25" customHeight="1" x14ac:dyDescent="0.2">
      <c r="B166" s="253" t="s">
        <v>445</v>
      </c>
      <c r="C166" s="243"/>
      <c r="D166" s="243"/>
      <c r="E166" s="243"/>
      <c r="F166" s="243"/>
      <c r="G166" s="243"/>
      <c r="H166" s="243"/>
      <c r="I166" s="243"/>
      <c r="J166" s="243"/>
      <c r="K166" s="247"/>
      <c r="L166" s="247"/>
      <c r="M166" s="243"/>
      <c r="N166" s="243"/>
      <c r="O166" s="1050">
        <f>SUM(O162:O164)</f>
        <v>0</v>
      </c>
      <c r="P166" s="695"/>
      <c r="Q166" s="1149"/>
    </row>
    <row r="167" spans="1:43" s="161" customFormat="1" ht="14.25" customHeight="1" thickBot="1" x14ac:dyDescent="0.25">
      <c r="B167" s="253"/>
      <c r="C167" s="243"/>
      <c r="D167" s="243"/>
      <c r="E167" s="243"/>
      <c r="F167" s="243"/>
      <c r="G167" s="243"/>
      <c r="H167" s="243"/>
      <c r="I167" s="243"/>
      <c r="J167" s="243"/>
      <c r="K167" s="247"/>
      <c r="L167" s="247"/>
      <c r="M167" s="243"/>
      <c r="N167" s="243"/>
      <c r="O167" s="1051"/>
      <c r="P167" s="695"/>
      <c r="Q167" s="1149"/>
    </row>
    <row r="168" spans="1:43" s="352" customFormat="1" ht="12.75" customHeight="1" thickBot="1" x14ac:dyDescent="0.25">
      <c r="B168" s="1029" t="s">
        <v>236</v>
      </c>
      <c r="C168" s="1030"/>
      <c r="D168" s="1031"/>
      <c r="E168" s="1030"/>
      <c r="F168" s="1030"/>
      <c r="G168" s="1030"/>
      <c r="H168" s="1030"/>
      <c r="I168" s="1032"/>
      <c r="J168" s="1030"/>
      <c r="K168" s="1033"/>
      <c r="L168" s="1031"/>
      <c r="M168" s="1030"/>
      <c r="N168" s="1030"/>
      <c r="O168" s="1034"/>
      <c r="P168" s="384"/>
      <c r="Q168" s="1149"/>
      <c r="R168" s="253"/>
      <c r="S168" s="253"/>
      <c r="T168" s="253"/>
      <c r="U168" s="253"/>
      <c r="V168" s="253"/>
      <c r="W168" s="253"/>
      <c r="X168" s="253"/>
      <c r="Y168" s="253"/>
      <c r="Z168" s="253"/>
      <c r="AA168" s="253"/>
      <c r="AB168" s="253"/>
      <c r="AC168" s="253"/>
      <c r="AD168" s="253"/>
      <c r="AE168" s="253"/>
      <c r="AF168" s="253"/>
      <c r="AG168" s="253"/>
      <c r="AH168" s="253"/>
      <c r="AI168" s="253"/>
      <c r="AJ168" s="253"/>
      <c r="AK168" s="253"/>
      <c r="AL168" s="253"/>
      <c r="AM168" s="253"/>
      <c r="AN168" s="253"/>
      <c r="AO168" s="253"/>
      <c r="AP168" s="253"/>
      <c r="AQ168" s="253"/>
    </row>
    <row r="169" spans="1:43" s="352" customFormat="1" ht="12.75" customHeight="1" x14ac:dyDescent="0.2">
      <c r="B169" s="378"/>
      <c r="C169" s="378"/>
      <c r="D169" s="417"/>
      <c r="E169" s="378"/>
      <c r="F169" s="378"/>
      <c r="G169" s="378"/>
      <c r="H169" s="378"/>
      <c r="I169" s="457"/>
      <c r="J169" s="378"/>
      <c r="K169" s="598"/>
      <c r="L169" s="417"/>
      <c r="M169" s="378"/>
      <c r="N169" s="378"/>
      <c r="O169" s="282"/>
      <c r="P169" s="384"/>
      <c r="Q169" s="1149"/>
      <c r="R169" s="253"/>
      <c r="S169" s="253"/>
      <c r="T169" s="253"/>
      <c r="U169" s="253"/>
      <c r="V169" s="253"/>
      <c r="W169" s="253"/>
      <c r="X169" s="253"/>
      <c r="Y169" s="253"/>
      <c r="Z169" s="253"/>
      <c r="AA169" s="253"/>
      <c r="AB169" s="253"/>
      <c r="AC169" s="253"/>
      <c r="AD169" s="253"/>
      <c r="AE169" s="253"/>
      <c r="AF169" s="253"/>
      <c r="AG169" s="253"/>
      <c r="AH169" s="253"/>
      <c r="AI169" s="253"/>
      <c r="AJ169" s="253"/>
      <c r="AK169" s="253"/>
      <c r="AL169" s="253"/>
      <c r="AM169" s="253"/>
      <c r="AN169" s="253"/>
      <c r="AO169" s="253"/>
      <c r="AP169" s="253"/>
      <c r="AQ169" s="253"/>
    </row>
    <row r="170" spans="1:43" s="627" customFormat="1" ht="12.75" customHeight="1" x14ac:dyDescent="0.2">
      <c r="A170" s="277"/>
      <c r="B170" s="192" t="s">
        <v>446</v>
      </c>
      <c r="C170" s="224"/>
      <c r="D170" s="224"/>
      <c r="E170" s="224"/>
      <c r="F170" s="690"/>
      <c r="G170" s="224"/>
      <c r="H170" s="224"/>
      <c r="I170" s="224"/>
      <c r="J170" s="691"/>
      <c r="K170" s="691"/>
      <c r="L170" s="692"/>
      <c r="M170" s="224"/>
      <c r="N170" s="693"/>
      <c r="O170" s="694"/>
      <c r="Q170" s="1149"/>
    </row>
    <row r="171" spans="1:43" s="627" customFormat="1" ht="12.75" customHeight="1" x14ac:dyDescent="0.2">
      <c r="A171" s="277"/>
      <c r="B171" s="284"/>
      <c r="C171" s="886" t="s">
        <v>10</v>
      </c>
      <c r="D171" s="886" t="s">
        <v>11</v>
      </c>
      <c r="E171" s="331"/>
      <c r="F171" s="1058"/>
      <c r="G171" s="331"/>
      <c r="H171" s="315" t="s">
        <v>22</v>
      </c>
      <c r="I171" s="331"/>
      <c r="J171" s="19"/>
      <c r="K171" s="19"/>
      <c r="L171" s="461"/>
      <c r="M171" s="331"/>
      <c r="N171" s="448"/>
      <c r="O171" s="128" t="s">
        <v>0</v>
      </c>
      <c r="Q171" s="1149"/>
    </row>
    <row r="172" spans="1:43" ht="12.75" customHeight="1" x14ac:dyDescent="0.2">
      <c r="B172" s="602">
        <f>B187+1</f>
        <v>1</v>
      </c>
      <c r="C172" s="316">
        <v>40043</v>
      </c>
      <c r="D172" s="1059">
        <v>0.52222222222222225</v>
      </c>
      <c r="E172" s="617"/>
      <c r="F172" s="617"/>
      <c r="G172" s="617"/>
      <c r="H172" s="286" t="s">
        <v>52</v>
      </c>
      <c r="I172" s="619"/>
      <c r="J172" s="617"/>
      <c r="K172" s="250"/>
      <c r="L172" s="250"/>
      <c r="M172" s="617"/>
      <c r="N172" s="617"/>
      <c r="O172" s="326">
        <v>0</v>
      </c>
      <c r="P172" s="559"/>
    </row>
    <row r="173" spans="1:43" ht="12.75" customHeight="1" x14ac:dyDescent="0.2">
      <c r="B173" s="602">
        <f>B172+1</f>
        <v>2</v>
      </c>
      <c r="C173" s="316">
        <v>40043</v>
      </c>
      <c r="D173" s="1059">
        <v>0.52222222222222225</v>
      </c>
      <c r="E173" s="617"/>
      <c r="F173" s="617"/>
      <c r="G173" s="617"/>
      <c r="H173" s="286" t="s">
        <v>52</v>
      </c>
      <c r="I173" s="619"/>
      <c r="J173" s="617"/>
      <c r="K173" s="250"/>
      <c r="L173" s="250"/>
      <c r="M173" s="617"/>
      <c r="N173" s="617"/>
      <c r="O173" s="326">
        <v>0</v>
      </c>
      <c r="P173" s="559"/>
    </row>
    <row r="174" spans="1:43" ht="12.75" customHeight="1" x14ac:dyDescent="0.2">
      <c r="B174" s="602"/>
      <c r="C174" s="616"/>
      <c r="D174" s="617"/>
      <c r="E174" s="617"/>
      <c r="F174" s="617"/>
      <c r="G174" s="617"/>
      <c r="H174" s="618"/>
      <c r="I174" s="619"/>
      <c r="J174" s="617"/>
      <c r="K174" s="250"/>
      <c r="L174" s="250"/>
      <c r="M174" s="617"/>
      <c r="N174" s="617"/>
      <c r="O174" s="326"/>
      <c r="P174" s="559"/>
    </row>
    <row r="175" spans="1:43" ht="12.75" customHeight="1" x14ac:dyDescent="0.2">
      <c r="C175" s="316"/>
      <c r="D175" s="1059"/>
      <c r="E175" s="617"/>
      <c r="F175" s="617"/>
      <c r="G175" s="617"/>
      <c r="H175" s="602" t="s">
        <v>447</v>
      </c>
      <c r="I175" s="619"/>
      <c r="J175" s="617"/>
      <c r="K175" s="250"/>
      <c r="L175" s="250"/>
      <c r="M175" s="617"/>
      <c r="N175" s="617"/>
      <c r="O175" s="326">
        <f>SUM(O171:O174)</f>
        <v>0</v>
      </c>
      <c r="P175" s="559"/>
    </row>
    <row r="176" spans="1:43" ht="12.75" customHeight="1" x14ac:dyDescent="0.2">
      <c r="B176" s="192" t="s">
        <v>30</v>
      </c>
      <c r="C176" s="224"/>
      <c r="D176" s="224"/>
      <c r="E176" s="224"/>
      <c r="F176" s="1161"/>
      <c r="G176" s="224"/>
      <c r="H176" s="224"/>
      <c r="I176" s="224"/>
      <c r="J176" s="691"/>
      <c r="K176" s="691"/>
      <c r="L176" s="692"/>
      <c r="M176" s="224"/>
      <c r="N176" s="693"/>
      <c r="O176" s="694"/>
      <c r="P176" s="559"/>
    </row>
    <row r="177" spans="1:17" ht="12.75" customHeight="1" x14ac:dyDescent="0.2">
      <c r="B177" s="284"/>
      <c r="C177" s="886" t="s">
        <v>10</v>
      </c>
      <c r="D177" s="886" t="s">
        <v>11</v>
      </c>
      <c r="E177" s="331"/>
      <c r="F177" s="1162"/>
      <c r="G177" s="331"/>
      <c r="H177" s="315" t="s">
        <v>22</v>
      </c>
      <c r="I177" s="331"/>
      <c r="J177" s="19"/>
      <c r="K177" s="19"/>
      <c r="L177" s="461"/>
      <c r="M177" s="331"/>
      <c r="N177" s="448"/>
      <c r="O177" s="128" t="s">
        <v>0</v>
      </c>
      <c r="P177" s="559"/>
    </row>
    <row r="178" spans="1:17" ht="12.75" customHeight="1" x14ac:dyDescent="0.2">
      <c r="B178" s="602">
        <f>B194+1</f>
        <v>66</v>
      </c>
      <c r="C178" s="613">
        <v>40981</v>
      </c>
      <c r="D178" s="1163">
        <v>0.54130787037036998</v>
      </c>
      <c r="E178" s="651"/>
      <c r="F178" s="651"/>
      <c r="G178" s="651"/>
      <c r="H178" s="653" t="s">
        <v>478</v>
      </c>
      <c r="I178" s="655"/>
      <c r="J178" s="655"/>
      <c r="K178" s="659"/>
      <c r="L178" s="607"/>
      <c r="M178" s="658"/>
      <c r="N178" s="651"/>
      <c r="O178" s="911">
        <v>0</v>
      </c>
      <c r="P178" s="559"/>
    </row>
    <row r="179" spans="1:17" ht="12.75" customHeight="1" x14ac:dyDescent="0.2">
      <c r="B179" s="602">
        <f>B178+1</f>
        <v>67</v>
      </c>
      <c r="C179" s="613">
        <v>39947</v>
      </c>
      <c r="D179" s="1163">
        <v>0.54130787037036998</v>
      </c>
      <c r="E179" s="651"/>
      <c r="F179" s="651"/>
      <c r="G179" s="651"/>
      <c r="H179" s="653" t="s">
        <v>410</v>
      </c>
      <c r="I179" s="1164"/>
      <c r="J179" s="617"/>
      <c r="K179" s="250"/>
      <c r="L179" s="250"/>
      <c r="M179" s="617"/>
      <c r="N179" s="617"/>
      <c r="O179" s="326">
        <v>0</v>
      </c>
      <c r="P179" s="559"/>
    </row>
    <row r="180" spans="1:17" ht="12.75" customHeight="1" x14ac:dyDescent="0.2">
      <c r="B180" s="602"/>
      <c r="C180" s="616"/>
      <c r="D180" s="617"/>
      <c r="E180" s="617"/>
      <c r="F180" s="617"/>
      <c r="G180" s="617"/>
      <c r="H180" s="618"/>
      <c r="I180" s="1164"/>
      <c r="J180" s="617"/>
      <c r="K180" s="250"/>
      <c r="L180" s="250"/>
      <c r="M180" s="617"/>
      <c r="N180" s="617"/>
      <c r="O180" s="326"/>
      <c r="P180" s="559"/>
    </row>
    <row r="181" spans="1:17" ht="12.75" customHeight="1" x14ac:dyDescent="0.2">
      <c r="B181" s="667"/>
      <c r="C181" s="1165"/>
      <c r="D181" s="1059"/>
      <c r="E181" s="617"/>
      <c r="F181" s="617"/>
      <c r="G181" s="617"/>
      <c r="H181" s="602" t="s">
        <v>479</v>
      </c>
      <c r="I181" s="1164"/>
      <c r="J181" s="617"/>
      <c r="K181" s="250"/>
      <c r="L181" s="250"/>
      <c r="M181" s="617"/>
      <c r="N181" s="617"/>
      <c r="O181" s="326">
        <f>SUM(O177:O180)</f>
        <v>0</v>
      </c>
      <c r="P181" s="559"/>
    </row>
    <row r="182" spans="1:17" s="627" customFormat="1" ht="12.75" customHeight="1" x14ac:dyDescent="0.2">
      <c r="A182" s="277"/>
      <c r="B182" s="192" t="s">
        <v>37</v>
      </c>
      <c r="C182" s="224"/>
      <c r="D182" s="224"/>
      <c r="E182" s="224"/>
      <c r="F182" s="1161"/>
      <c r="G182" s="224"/>
      <c r="H182" s="224"/>
      <c r="I182" s="224"/>
      <c r="J182" s="691"/>
      <c r="K182" s="691"/>
      <c r="L182" s="692"/>
      <c r="M182" s="224"/>
      <c r="N182" s="693"/>
      <c r="O182" s="694"/>
      <c r="Q182" s="1149"/>
    </row>
    <row r="183" spans="1:17" s="627" customFormat="1" ht="12.75" customHeight="1" x14ac:dyDescent="0.2">
      <c r="A183" s="277"/>
      <c r="B183" s="284"/>
      <c r="C183" s="886" t="s">
        <v>10</v>
      </c>
      <c r="D183" s="886" t="s">
        <v>11</v>
      </c>
      <c r="E183" s="331"/>
      <c r="F183" s="306" t="s">
        <v>38</v>
      </c>
      <c r="G183" s="331"/>
      <c r="H183" s="315" t="s">
        <v>22</v>
      </c>
      <c r="I183" s="331"/>
      <c r="J183" s="19"/>
      <c r="K183" s="19"/>
      <c r="L183" s="461"/>
      <c r="M183" s="331"/>
      <c r="N183" s="448"/>
      <c r="O183" s="128" t="s">
        <v>0</v>
      </c>
      <c r="Q183" s="1149"/>
    </row>
    <row r="184" spans="1:17" ht="12.75" customHeight="1" x14ac:dyDescent="0.2">
      <c r="B184" s="602">
        <f>B163+1</f>
        <v>59</v>
      </c>
      <c r="C184" s="316">
        <v>40043</v>
      </c>
      <c r="D184" s="317">
        <v>0.52222222222222225</v>
      </c>
      <c r="E184" s="617"/>
      <c r="F184" s="1055">
        <v>201100080413200</v>
      </c>
      <c r="G184" s="617"/>
      <c r="H184" s="318" t="s">
        <v>40</v>
      </c>
      <c r="I184" s="619"/>
      <c r="J184" s="617"/>
      <c r="K184" s="250"/>
      <c r="L184" s="250"/>
      <c r="M184" s="617"/>
      <c r="N184" s="617"/>
      <c r="O184" s="326">
        <v>0</v>
      </c>
      <c r="P184" s="559"/>
    </row>
    <row r="185" spans="1:17" ht="12.75" customHeight="1" x14ac:dyDescent="0.2">
      <c r="B185" s="602">
        <f>B184+1</f>
        <v>60</v>
      </c>
      <c r="C185" s="316">
        <v>40043</v>
      </c>
      <c r="D185" s="317">
        <v>0.52222222222222225</v>
      </c>
      <c r="E185" s="617"/>
      <c r="F185" s="1055">
        <v>201100080413200</v>
      </c>
      <c r="G185" s="617"/>
      <c r="H185" s="318" t="s">
        <v>41</v>
      </c>
      <c r="I185" s="619"/>
      <c r="J185" s="617"/>
      <c r="K185" s="250"/>
      <c r="L185" s="250"/>
      <c r="M185" s="617"/>
      <c r="N185" s="617"/>
      <c r="O185" s="326">
        <v>0</v>
      </c>
      <c r="P185" s="559"/>
    </row>
    <row r="186" spans="1:17" x14ac:dyDescent="0.2">
      <c r="B186" s="602">
        <f>B185+1</f>
        <v>61</v>
      </c>
      <c r="C186" s="316">
        <v>40043</v>
      </c>
      <c r="D186" s="317">
        <v>0.52222222222222225</v>
      </c>
      <c r="E186" s="617"/>
      <c r="F186" s="1055">
        <v>201100080436754</v>
      </c>
      <c r="G186" s="617"/>
      <c r="H186" s="290" t="s">
        <v>42</v>
      </c>
      <c r="I186" s="619"/>
      <c r="J186" s="617"/>
      <c r="K186" s="250"/>
      <c r="L186" s="250"/>
      <c r="M186" s="617"/>
      <c r="N186" s="617"/>
      <c r="O186" s="326">
        <v>0</v>
      </c>
      <c r="P186" s="559"/>
    </row>
    <row r="187" spans="1:17" ht="12.75" customHeight="1" x14ac:dyDescent="0.2">
      <c r="B187" s="602"/>
      <c r="C187" s="316"/>
      <c r="D187" s="317"/>
      <c r="E187" s="617"/>
      <c r="F187" s="617"/>
      <c r="G187" s="617"/>
      <c r="H187" s="290"/>
      <c r="I187" s="619"/>
      <c r="J187" s="617"/>
      <c r="K187" s="250"/>
      <c r="L187" s="250"/>
      <c r="M187" s="617"/>
      <c r="N187" s="617"/>
      <c r="O187" s="326"/>
      <c r="P187" s="559"/>
    </row>
    <row r="188" spans="1:17" ht="12.75" customHeight="1" x14ac:dyDescent="0.2">
      <c r="C188" s="316"/>
      <c r="D188" s="317"/>
      <c r="E188" s="617"/>
      <c r="F188" s="617"/>
      <c r="G188" s="617"/>
      <c r="H188" s="602" t="s">
        <v>399</v>
      </c>
      <c r="I188" s="619"/>
      <c r="J188" s="617"/>
      <c r="K188" s="250"/>
      <c r="L188" s="250"/>
      <c r="M188" s="617"/>
      <c r="N188" s="617"/>
      <c r="O188" s="326">
        <f>SUM(O184:O186)</f>
        <v>0</v>
      </c>
      <c r="P188" s="559"/>
    </row>
    <row r="189" spans="1:17" s="627" customFormat="1" ht="12.75" customHeight="1" x14ac:dyDescent="0.2">
      <c r="A189" s="277"/>
      <c r="B189" s="192" t="s">
        <v>2</v>
      </c>
      <c r="C189" s="224"/>
      <c r="D189" s="224"/>
      <c r="E189" s="224"/>
      <c r="F189" s="690"/>
      <c r="G189" s="224"/>
      <c r="H189" s="224"/>
      <c r="I189" s="224"/>
      <c r="J189" s="691"/>
      <c r="K189" s="691"/>
      <c r="L189" s="692"/>
      <c r="M189" s="224"/>
      <c r="N189" s="693"/>
      <c r="O189" s="694"/>
      <c r="Q189" s="1149"/>
    </row>
    <row r="190" spans="1:17" s="32" customFormat="1" ht="12.75" customHeight="1" x14ac:dyDescent="0.2">
      <c r="A190" s="276"/>
      <c r="B190" s="84"/>
      <c r="D190" s="84" t="s">
        <v>10</v>
      </c>
      <c r="E190" s="93"/>
      <c r="F190" s="94" t="s">
        <v>32</v>
      </c>
      <c r="H190" s="84" t="s">
        <v>22</v>
      </c>
      <c r="M190" s="93"/>
      <c r="N190" s="93"/>
      <c r="O190" s="128" t="s">
        <v>0</v>
      </c>
      <c r="P190" s="776"/>
      <c r="Q190" s="1149"/>
    </row>
    <row r="191" spans="1:17" s="32" customFormat="1" ht="12.75" customHeight="1" x14ac:dyDescent="0.2">
      <c r="A191" s="276"/>
      <c r="B191" s="602">
        <f>B186+1</f>
        <v>62</v>
      </c>
      <c r="D191" s="379">
        <v>39950</v>
      </c>
      <c r="E191" s="93"/>
      <c r="F191" s="93" t="s">
        <v>35</v>
      </c>
      <c r="H191" s="19" t="s">
        <v>85</v>
      </c>
      <c r="M191" s="93"/>
      <c r="N191" s="93"/>
      <c r="O191" s="326">
        <v>0</v>
      </c>
      <c r="P191" s="776"/>
      <c r="Q191" s="1149"/>
    </row>
    <row r="192" spans="1:17" s="32" customFormat="1" ht="12.75" customHeight="1" x14ac:dyDescent="0.2">
      <c r="A192" s="276"/>
      <c r="B192" s="71">
        <f>B191+1</f>
        <v>63</v>
      </c>
      <c r="D192" s="379">
        <v>39950</v>
      </c>
      <c r="E192" s="93"/>
      <c r="F192" s="93" t="s">
        <v>35</v>
      </c>
      <c r="H192" s="19" t="s">
        <v>339</v>
      </c>
      <c r="M192" s="93"/>
      <c r="N192" s="93"/>
      <c r="O192" s="326">
        <v>0</v>
      </c>
      <c r="P192" s="719"/>
      <c r="Q192" s="1149"/>
    </row>
    <row r="193" spans="1:43" s="32" customFormat="1" ht="12.75" customHeight="1" x14ac:dyDescent="0.2">
      <c r="A193" s="276"/>
      <c r="B193" s="71">
        <f>B192+1</f>
        <v>64</v>
      </c>
      <c r="D193" s="379">
        <v>39950</v>
      </c>
      <c r="E193" s="93"/>
      <c r="F193" s="93" t="s">
        <v>35</v>
      </c>
      <c r="H193" s="19" t="s">
        <v>333</v>
      </c>
      <c r="M193" s="93"/>
      <c r="N193" s="93"/>
      <c r="O193" s="326">
        <v>0</v>
      </c>
      <c r="P193" s="776"/>
      <c r="Q193" s="1149"/>
    </row>
    <row r="194" spans="1:43" s="32" customFormat="1" ht="12.75" customHeight="1" x14ac:dyDescent="0.2">
      <c r="A194" s="276"/>
      <c r="B194" s="71">
        <f>B193+1</f>
        <v>65</v>
      </c>
      <c r="D194" s="379">
        <v>39950</v>
      </c>
      <c r="E194" s="93"/>
      <c r="F194" s="93" t="s">
        <v>35</v>
      </c>
      <c r="H194" s="19" t="s">
        <v>334</v>
      </c>
      <c r="M194" s="93"/>
      <c r="N194" s="93"/>
      <c r="O194" s="326">
        <v>0</v>
      </c>
      <c r="P194" s="719"/>
      <c r="Q194" s="1149"/>
    </row>
    <row r="195" spans="1:43" s="286" customFormat="1" ht="12.75" customHeight="1" x14ac:dyDescent="0.2">
      <c r="B195" s="284"/>
      <c r="C195" s="711"/>
      <c r="D195" s="712"/>
      <c r="E195" s="644"/>
      <c r="F195" s="713"/>
      <c r="I195" s="652"/>
      <c r="J195" s="644"/>
      <c r="L195" s="251"/>
      <c r="M195" s="277"/>
      <c r="N195" s="277"/>
      <c r="O195" s="326"/>
      <c r="P195" s="636"/>
      <c r="Q195" s="1149"/>
      <c r="R195" s="251"/>
      <c r="S195" s="251"/>
      <c r="T195" s="251"/>
      <c r="U195" s="251"/>
      <c r="V195" s="251"/>
      <c r="W195" s="251"/>
      <c r="X195" s="251"/>
      <c r="Y195" s="251"/>
      <c r="Z195" s="251"/>
      <c r="AA195" s="251"/>
      <c r="AB195" s="251"/>
      <c r="AC195" s="251"/>
      <c r="AD195" s="251"/>
      <c r="AE195" s="251"/>
      <c r="AF195" s="251"/>
      <c r="AG195" s="251"/>
      <c r="AH195" s="251"/>
      <c r="AI195" s="251"/>
      <c r="AJ195" s="251"/>
      <c r="AK195" s="251"/>
      <c r="AL195" s="251"/>
      <c r="AM195" s="251"/>
      <c r="AN195" s="251"/>
      <c r="AO195" s="251"/>
      <c r="AP195" s="251"/>
      <c r="AQ195" s="251"/>
    </row>
    <row r="196" spans="1:43" ht="12.75" customHeight="1" x14ac:dyDescent="0.2">
      <c r="C196" s="316"/>
      <c r="D196" s="317"/>
      <c r="E196" s="617"/>
      <c r="F196" s="617"/>
      <c r="G196" s="617"/>
      <c r="H196" s="602" t="s">
        <v>401</v>
      </c>
      <c r="I196" s="619"/>
      <c r="J196" s="617"/>
      <c r="K196" s="250"/>
      <c r="L196" s="250"/>
      <c r="M196" s="617"/>
      <c r="N196" s="617"/>
      <c r="O196" s="326">
        <f>SUM(O191:O195)</f>
        <v>0</v>
      </c>
      <c r="P196" s="559"/>
    </row>
    <row r="197" spans="1:43" ht="12.75" customHeight="1" x14ac:dyDescent="0.2">
      <c r="B197" s="602"/>
      <c r="C197" s="316"/>
      <c r="D197" s="317"/>
      <c r="E197" s="617"/>
      <c r="F197" s="617"/>
      <c r="G197" s="617"/>
      <c r="H197" s="290"/>
      <c r="I197" s="619"/>
      <c r="J197" s="617"/>
      <c r="K197" s="250"/>
      <c r="L197" s="250"/>
      <c r="M197" s="617"/>
      <c r="N197" s="617"/>
      <c r="O197" s="326"/>
      <c r="P197" s="559"/>
    </row>
    <row r="198" spans="1:43" ht="12.75" customHeight="1" x14ac:dyDescent="0.2">
      <c r="B198" s="615" t="s">
        <v>402</v>
      </c>
      <c r="C198" s="316"/>
      <c r="D198" s="317"/>
      <c r="E198" s="617"/>
      <c r="F198" s="617"/>
      <c r="G198" s="617"/>
      <c r="H198" s="290"/>
      <c r="I198" s="619"/>
      <c r="J198" s="617"/>
      <c r="K198" s="250"/>
      <c r="L198" s="250"/>
      <c r="M198" s="617"/>
      <c r="N198" s="617"/>
      <c r="O198" s="304">
        <f>O188+O196+O175+O181</f>
        <v>0</v>
      </c>
      <c r="P198" s="559"/>
    </row>
    <row r="199" spans="1:43" s="286" customFormat="1" ht="12.75" customHeight="1" thickBot="1" x14ac:dyDescent="0.25">
      <c r="B199" s="284"/>
      <c r="C199" s="711"/>
      <c r="D199" s="712"/>
      <c r="E199" s="644"/>
      <c r="F199" s="713"/>
      <c r="I199" s="652"/>
      <c r="J199" s="644"/>
      <c r="L199" s="251"/>
      <c r="M199" s="277"/>
      <c r="N199" s="277"/>
      <c r="O199" s="304"/>
      <c r="P199" s="636"/>
      <c r="Q199" s="1149"/>
      <c r="R199" s="251"/>
      <c r="S199" s="251"/>
      <c r="T199" s="251"/>
      <c r="U199" s="251"/>
      <c r="V199" s="251"/>
      <c r="W199" s="251"/>
      <c r="X199" s="251"/>
      <c r="Y199" s="251"/>
      <c r="Z199" s="251"/>
      <c r="AA199" s="251"/>
      <c r="AB199" s="251"/>
      <c r="AC199" s="251"/>
      <c r="AD199" s="251"/>
      <c r="AE199" s="251"/>
      <c r="AF199" s="251"/>
      <c r="AG199" s="251"/>
      <c r="AH199" s="251"/>
      <c r="AI199" s="251"/>
      <c r="AJ199" s="251"/>
      <c r="AK199" s="251"/>
      <c r="AL199" s="251"/>
      <c r="AM199" s="251"/>
      <c r="AN199" s="251"/>
      <c r="AO199" s="251"/>
      <c r="AP199" s="251"/>
      <c r="AQ199" s="251"/>
    </row>
    <row r="200" spans="1:43" s="352" customFormat="1" ht="21" customHeight="1" thickBot="1" x14ac:dyDescent="0.25">
      <c r="B200" s="887" t="s">
        <v>340</v>
      </c>
      <c r="C200" s="888"/>
      <c r="D200" s="889"/>
      <c r="E200" s="888"/>
      <c r="F200" s="888"/>
      <c r="G200" s="888"/>
      <c r="H200" s="888"/>
      <c r="I200" s="890"/>
      <c r="J200" s="888"/>
      <c r="K200" s="891"/>
      <c r="L200" s="889"/>
      <c r="M200" s="888"/>
      <c r="N200" s="888"/>
      <c r="O200" s="892">
        <f>O12+O25+O35+O43+O52+O79+O158+O166+O198</f>
        <v>0</v>
      </c>
      <c r="P200" s="384"/>
      <c r="Q200" s="1149"/>
      <c r="R200" s="253"/>
      <c r="S200" s="253"/>
      <c r="T200" s="253"/>
      <c r="U200" s="253"/>
      <c r="V200" s="253"/>
      <c r="W200" s="253"/>
      <c r="X200" s="253"/>
      <c r="Y200" s="253"/>
      <c r="Z200" s="253"/>
      <c r="AA200" s="253"/>
      <c r="AB200" s="253"/>
      <c r="AC200" s="253"/>
      <c r="AD200" s="253"/>
      <c r="AE200" s="253"/>
      <c r="AF200" s="253"/>
      <c r="AG200" s="253"/>
      <c r="AH200" s="253"/>
      <c r="AI200" s="253"/>
      <c r="AJ200" s="253"/>
      <c r="AK200" s="253"/>
      <c r="AL200" s="253"/>
      <c r="AM200" s="253"/>
      <c r="AN200" s="253"/>
      <c r="AO200" s="253"/>
      <c r="AP200" s="253"/>
      <c r="AQ200" s="253"/>
    </row>
    <row r="201" spans="1:43" ht="12.75" customHeight="1" x14ac:dyDescent="0.2">
      <c r="C201" s="278"/>
      <c r="D201" s="278"/>
      <c r="J201" s="278"/>
      <c r="M201" s="278"/>
      <c r="P201" s="559"/>
    </row>
    <row r="202" spans="1:43" ht="12.75" customHeight="1" x14ac:dyDescent="0.2">
      <c r="B202" s="667"/>
      <c r="C202" s="278"/>
      <c r="D202" s="278"/>
      <c r="J202" s="278"/>
      <c r="M202" s="278"/>
      <c r="P202" s="559"/>
    </row>
    <row r="203" spans="1:43" ht="12.75" customHeight="1" x14ac:dyDescent="0.2">
      <c r="C203" s="278"/>
      <c r="D203" s="278"/>
      <c r="J203" s="278"/>
      <c r="M203" s="278"/>
      <c r="P203" s="559"/>
    </row>
    <row r="204" spans="1:43" ht="12.75" customHeight="1" x14ac:dyDescent="0.2">
      <c r="C204" s="278"/>
      <c r="D204" s="278"/>
      <c r="J204" s="278"/>
      <c r="M204" s="278"/>
      <c r="P204" s="559"/>
    </row>
    <row r="205" spans="1:43" ht="12.75" customHeight="1" x14ac:dyDescent="0.2">
      <c r="C205" s="278"/>
      <c r="D205" s="278"/>
      <c r="J205" s="278"/>
      <c r="M205" s="278"/>
      <c r="P205" s="559"/>
    </row>
    <row r="206" spans="1:43" s="243" customFormat="1" ht="12.75" customHeight="1" x14ac:dyDescent="0.2">
      <c r="A206" s="276"/>
      <c r="B206" s="276"/>
      <c r="C206" s="278"/>
      <c r="D206" s="278"/>
      <c r="E206" s="276"/>
      <c r="F206" s="276"/>
      <c r="G206" s="276"/>
      <c r="H206" s="276"/>
      <c r="I206" s="276"/>
      <c r="J206" s="278"/>
      <c r="K206" s="278"/>
      <c r="L206" s="278"/>
      <c r="M206" s="278"/>
      <c r="N206" s="276"/>
      <c r="O206" s="427"/>
      <c r="P206" s="559"/>
      <c r="Q206" s="1149"/>
    </row>
    <row r="207" spans="1:43" s="243" customFormat="1" ht="12.75" customHeight="1" x14ac:dyDescent="0.2">
      <c r="A207" s="276"/>
      <c r="B207" s="276"/>
      <c r="C207" s="278"/>
      <c r="D207" s="278"/>
      <c r="E207" s="276"/>
      <c r="F207" s="276"/>
      <c r="G207" s="276"/>
      <c r="H207" s="276"/>
      <c r="I207" s="276"/>
      <c r="J207" s="278"/>
      <c r="K207" s="278"/>
      <c r="L207" s="278"/>
      <c r="M207" s="278"/>
      <c r="N207" s="276"/>
      <c r="O207" s="427"/>
      <c r="P207" s="559"/>
      <c r="Q207" s="1149"/>
    </row>
    <row r="208" spans="1:43" s="243" customFormat="1" ht="12.75" customHeight="1" x14ac:dyDescent="0.2">
      <c r="A208" s="276"/>
      <c r="B208" s="276"/>
      <c r="C208" s="278"/>
      <c r="D208" s="278"/>
      <c r="E208" s="276"/>
      <c r="F208" s="276"/>
      <c r="G208" s="276"/>
      <c r="H208" s="276"/>
      <c r="I208" s="276"/>
      <c r="J208" s="278"/>
      <c r="K208" s="278"/>
      <c r="L208" s="278"/>
      <c r="M208" s="278"/>
      <c r="N208" s="276"/>
      <c r="O208" s="427"/>
      <c r="P208" s="559"/>
      <c r="Q208" s="1149"/>
    </row>
    <row r="209" spans="1:17" s="243" customFormat="1" ht="12.75" customHeight="1" x14ac:dyDescent="0.2">
      <c r="A209" s="276"/>
      <c r="B209" s="276"/>
      <c r="C209" s="278"/>
      <c r="D209" s="278"/>
      <c r="E209" s="276"/>
      <c r="F209" s="276"/>
      <c r="G209" s="276"/>
      <c r="H209" s="276"/>
      <c r="I209" s="276"/>
      <c r="J209" s="278"/>
      <c r="K209" s="278"/>
      <c r="L209" s="278"/>
      <c r="M209" s="278"/>
      <c r="N209" s="276"/>
      <c r="O209" s="427"/>
      <c r="P209" s="559"/>
      <c r="Q209" s="1149"/>
    </row>
    <row r="210" spans="1:17" s="243" customFormat="1" ht="12.75" customHeight="1" x14ac:dyDescent="0.2">
      <c r="A210" s="276"/>
      <c r="B210" s="281"/>
      <c r="C210" s="350"/>
      <c r="D210" s="350"/>
      <c r="E210" s="419"/>
      <c r="F210" s="419"/>
      <c r="G210" s="419"/>
      <c r="H210" s="419"/>
      <c r="I210" s="419"/>
      <c r="J210" s="350"/>
      <c r="K210" s="350"/>
      <c r="L210" s="350"/>
      <c r="M210" s="350"/>
      <c r="N210" s="419"/>
      <c r="O210" s="282"/>
      <c r="P210" s="502"/>
      <c r="Q210" s="1149"/>
    </row>
    <row r="211" spans="1:17" s="243" customFormat="1" ht="12.75" customHeight="1" x14ac:dyDescent="0.2">
      <c r="A211" s="276"/>
      <c r="B211" s="278"/>
      <c r="C211" s="276"/>
      <c r="D211" s="278"/>
      <c r="E211" s="276"/>
      <c r="F211" s="276"/>
      <c r="G211" s="276"/>
      <c r="H211" s="276"/>
      <c r="I211" s="276"/>
      <c r="J211" s="278"/>
      <c r="K211" s="278"/>
      <c r="L211" s="278"/>
      <c r="M211" s="276"/>
      <c r="N211" s="276"/>
      <c r="O211" s="427"/>
      <c r="P211" s="559"/>
      <c r="Q211" s="1149"/>
    </row>
    <row r="212" spans="1:17" s="243" customFormat="1" ht="12.75" customHeight="1" x14ac:dyDescent="0.2">
      <c r="A212" s="276"/>
      <c r="B212" s="278"/>
      <c r="C212" s="276"/>
      <c r="D212" s="276"/>
      <c r="E212" s="276"/>
      <c r="F212" s="276"/>
      <c r="G212" s="276"/>
      <c r="H212" s="276"/>
      <c r="I212" s="276"/>
      <c r="J212" s="278"/>
      <c r="K212" s="278"/>
      <c r="L212" s="278"/>
      <c r="M212" s="276"/>
      <c r="N212" s="276"/>
      <c r="O212" s="427"/>
      <c r="P212" s="553"/>
      <c r="Q212" s="1149"/>
    </row>
    <row r="213" spans="1:17" s="243" customFormat="1" ht="12.75" customHeight="1" x14ac:dyDescent="0.2">
      <c r="A213" s="276"/>
      <c r="B213" s="278"/>
      <c r="C213" s="276"/>
      <c r="D213" s="276"/>
      <c r="E213" s="276"/>
      <c r="F213" s="276"/>
      <c r="G213" s="276"/>
      <c r="H213" s="276"/>
      <c r="I213" s="276"/>
      <c r="J213" s="278"/>
      <c r="K213" s="278"/>
      <c r="L213" s="278"/>
      <c r="M213" s="276"/>
      <c r="N213" s="276"/>
      <c r="O213" s="427"/>
      <c r="P213" s="553"/>
      <c r="Q213" s="1149"/>
    </row>
    <row r="214" spans="1:17" s="243" customFormat="1" ht="12.75" customHeight="1" x14ac:dyDescent="0.2">
      <c r="A214" s="276"/>
      <c r="B214" s="278"/>
      <c r="C214" s="276"/>
      <c r="D214" s="276"/>
      <c r="E214" s="276"/>
      <c r="F214" s="276"/>
      <c r="G214" s="276"/>
      <c r="H214" s="276"/>
      <c r="I214" s="276"/>
      <c r="J214" s="278"/>
      <c r="K214" s="276"/>
      <c r="L214" s="276"/>
      <c r="M214" s="276"/>
      <c r="N214" s="276"/>
      <c r="O214" s="276"/>
      <c r="P214" s="276"/>
      <c r="Q214" s="1149"/>
    </row>
    <row r="215" spans="1:17" s="243" customFormat="1" ht="12.75" customHeight="1" x14ac:dyDescent="0.2">
      <c r="A215" s="276"/>
      <c r="B215" s="278"/>
      <c r="C215" s="276"/>
      <c r="D215" s="276"/>
      <c r="E215" s="276"/>
      <c r="F215" s="276"/>
      <c r="G215" s="276"/>
      <c r="H215" s="276"/>
      <c r="I215" s="276"/>
      <c r="J215" s="278"/>
      <c r="K215" s="276"/>
      <c r="L215" s="276"/>
      <c r="M215" s="276"/>
      <c r="N215" s="276"/>
      <c r="O215" s="276"/>
      <c r="P215" s="276"/>
      <c r="Q215" s="1149"/>
    </row>
    <row r="216" spans="1:17" s="243" customFormat="1" ht="12.75" customHeight="1" x14ac:dyDescent="0.2">
      <c r="A216" s="276"/>
      <c r="B216" s="278"/>
      <c r="C216" s="276"/>
      <c r="D216" s="276"/>
      <c r="E216" s="276"/>
      <c r="F216" s="276"/>
      <c r="G216" s="276"/>
      <c r="H216" s="276"/>
      <c r="I216" s="276"/>
      <c r="J216" s="276"/>
      <c r="K216" s="276"/>
      <c r="L216" s="276"/>
      <c r="M216" s="276"/>
      <c r="N216" s="276"/>
      <c r="O216" s="276"/>
      <c r="P216" s="276"/>
      <c r="Q216" s="1149"/>
    </row>
    <row r="217" spans="1:17" s="243" customFormat="1" ht="12.75" customHeight="1" x14ac:dyDescent="0.2">
      <c r="A217" s="276"/>
      <c r="B217" s="278"/>
      <c r="C217" s="276"/>
      <c r="D217" s="276"/>
      <c r="E217" s="276"/>
      <c r="F217" s="276"/>
      <c r="G217" s="276"/>
      <c r="H217" s="276"/>
      <c r="I217" s="276"/>
      <c r="J217" s="276"/>
      <c r="K217" s="276"/>
      <c r="L217" s="276"/>
      <c r="M217" s="276"/>
      <c r="N217" s="276"/>
      <c r="O217" s="276"/>
      <c r="P217" s="276"/>
      <c r="Q217" s="1149"/>
    </row>
    <row r="218" spans="1:17" s="243" customFormat="1" ht="12.75" customHeight="1" x14ac:dyDescent="0.2">
      <c r="A218" s="276"/>
      <c r="B218" s="278"/>
      <c r="C218" s="276"/>
      <c r="D218" s="276"/>
      <c r="E218" s="276"/>
      <c r="F218" s="276"/>
      <c r="G218" s="276"/>
      <c r="H218" s="276"/>
      <c r="I218" s="276"/>
      <c r="J218" s="276"/>
      <c r="K218" s="276"/>
      <c r="L218" s="276"/>
      <c r="M218" s="276"/>
      <c r="N218" s="276"/>
      <c r="O218" s="276"/>
      <c r="P218" s="276"/>
      <c r="Q218" s="1149"/>
    </row>
    <row r="219" spans="1:17" s="243" customFormat="1" ht="12.75" customHeight="1" x14ac:dyDescent="0.2">
      <c r="A219" s="276"/>
      <c r="B219" s="278"/>
      <c r="C219" s="276"/>
      <c r="D219" s="276"/>
      <c r="E219" s="276"/>
      <c r="F219" s="276"/>
      <c r="G219" s="276"/>
      <c r="H219" s="276"/>
      <c r="I219" s="276"/>
      <c r="J219" s="276"/>
      <c r="K219" s="276"/>
      <c r="L219" s="276"/>
      <c r="M219" s="276"/>
      <c r="N219" s="276"/>
      <c r="O219" s="276"/>
      <c r="P219" s="276"/>
      <c r="Q219" s="1149"/>
    </row>
    <row r="220" spans="1:17" s="243" customFormat="1" ht="12.75" customHeight="1" x14ac:dyDescent="0.2">
      <c r="A220" s="276"/>
      <c r="B220" s="278"/>
      <c r="C220" s="276"/>
      <c r="D220" s="276"/>
      <c r="E220" s="276"/>
      <c r="F220" s="276"/>
      <c r="G220" s="276"/>
      <c r="H220" s="276"/>
      <c r="I220" s="276"/>
      <c r="J220" s="276"/>
      <c r="K220" s="276"/>
      <c r="L220" s="276"/>
      <c r="M220" s="276"/>
      <c r="N220" s="276"/>
      <c r="O220" s="276"/>
      <c r="P220" s="276"/>
      <c r="Q220" s="1149"/>
    </row>
    <row r="221" spans="1:17" s="243" customFormat="1" ht="12.75" customHeight="1" x14ac:dyDescent="0.2">
      <c r="A221" s="276"/>
      <c r="B221" s="278"/>
      <c r="C221" s="276"/>
      <c r="D221" s="276"/>
      <c r="E221" s="276"/>
      <c r="F221" s="276"/>
      <c r="G221" s="276"/>
      <c r="H221" s="276"/>
      <c r="I221" s="276"/>
      <c r="J221" s="276"/>
      <c r="K221" s="276"/>
      <c r="L221" s="276"/>
      <c r="M221" s="276"/>
      <c r="N221" s="276"/>
      <c r="O221" s="276"/>
      <c r="P221" s="276"/>
      <c r="Q221" s="1149"/>
    </row>
    <row r="222" spans="1:17" s="243" customFormat="1" ht="12.75" customHeight="1" x14ac:dyDescent="0.2">
      <c r="A222" s="276"/>
      <c r="B222" s="278"/>
      <c r="C222" s="276"/>
      <c r="D222" s="276"/>
      <c r="E222" s="276"/>
      <c r="F222" s="276"/>
      <c r="G222" s="276"/>
      <c r="H222" s="276"/>
      <c r="I222" s="276"/>
      <c r="J222" s="276"/>
      <c r="K222" s="276"/>
      <c r="L222" s="276"/>
      <c r="M222" s="276"/>
      <c r="N222" s="276"/>
      <c r="O222" s="276"/>
      <c r="P222" s="276"/>
      <c r="Q222" s="1149"/>
    </row>
    <row r="223" spans="1:17" s="243" customFormat="1" ht="12.75" customHeight="1" x14ac:dyDescent="0.2">
      <c r="A223" s="276"/>
      <c r="B223" s="278"/>
      <c r="C223" s="276"/>
      <c r="D223" s="276"/>
      <c r="E223" s="276"/>
      <c r="F223" s="276"/>
      <c r="G223" s="276"/>
      <c r="H223" s="276"/>
      <c r="I223" s="276"/>
      <c r="J223" s="276"/>
      <c r="K223" s="276"/>
      <c r="L223" s="276"/>
      <c r="M223" s="276"/>
      <c r="N223" s="276"/>
      <c r="O223" s="276"/>
      <c r="P223" s="276"/>
      <c r="Q223" s="1149"/>
    </row>
    <row r="224" spans="1:17" s="243" customFormat="1" ht="12.75" customHeight="1" x14ac:dyDescent="0.2">
      <c r="A224" s="276"/>
      <c r="B224" s="278"/>
      <c r="C224" s="276"/>
      <c r="D224" s="276"/>
      <c r="E224" s="276"/>
      <c r="F224" s="276"/>
      <c r="G224" s="276"/>
      <c r="H224" s="276"/>
      <c r="I224" s="276"/>
      <c r="J224" s="276"/>
      <c r="K224" s="276"/>
      <c r="L224" s="276"/>
      <c r="M224" s="276"/>
      <c r="N224" s="276"/>
      <c r="O224" s="276"/>
      <c r="P224" s="276"/>
      <c r="Q224" s="1149"/>
    </row>
    <row r="225" spans="1:17" s="243" customFormat="1" ht="12.75" customHeight="1" x14ac:dyDescent="0.2">
      <c r="A225" s="276"/>
      <c r="B225" s="278"/>
      <c r="C225" s="276"/>
      <c r="D225" s="276"/>
      <c r="E225" s="276"/>
      <c r="F225" s="276"/>
      <c r="G225" s="276"/>
      <c r="H225" s="276"/>
      <c r="I225" s="276"/>
      <c r="J225" s="276"/>
      <c r="K225" s="276"/>
      <c r="L225" s="276"/>
      <c r="M225" s="276"/>
      <c r="N225" s="276"/>
      <c r="O225" s="276"/>
      <c r="P225" s="276"/>
      <c r="Q225" s="1149"/>
    </row>
    <row r="226" spans="1:17" s="243" customFormat="1" ht="12.75" customHeight="1" x14ac:dyDescent="0.2">
      <c r="A226" s="276"/>
      <c r="B226" s="278"/>
      <c r="C226" s="276"/>
      <c r="D226" s="276"/>
      <c r="E226" s="276"/>
      <c r="F226" s="276"/>
      <c r="G226" s="276"/>
      <c r="H226" s="276"/>
      <c r="I226" s="276"/>
      <c r="J226" s="276"/>
      <c r="K226" s="276"/>
      <c r="L226" s="276"/>
      <c r="M226" s="276"/>
      <c r="N226" s="276"/>
      <c r="O226" s="276"/>
      <c r="P226" s="276"/>
      <c r="Q226" s="1149"/>
    </row>
    <row r="227" spans="1:17" s="243" customFormat="1" ht="12.75" customHeight="1" x14ac:dyDescent="0.2">
      <c r="A227" s="276"/>
      <c r="B227" s="278"/>
      <c r="C227" s="276"/>
      <c r="D227" s="276"/>
      <c r="E227" s="276"/>
      <c r="F227" s="276"/>
      <c r="G227" s="276"/>
      <c r="H227" s="276"/>
      <c r="I227" s="276"/>
      <c r="J227" s="276"/>
      <c r="K227" s="276"/>
      <c r="L227" s="276"/>
      <c r="M227" s="276"/>
      <c r="N227" s="276"/>
      <c r="O227" s="276"/>
      <c r="P227" s="276"/>
      <c r="Q227" s="1149"/>
    </row>
    <row r="228" spans="1:17" s="243" customFormat="1" ht="12.75" customHeight="1" x14ac:dyDescent="0.2">
      <c r="A228" s="276"/>
      <c r="B228" s="278"/>
      <c r="C228" s="276"/>
      <c r="D228" s="276"/>
      <c r="E228" s="276"/>
      <c r="F228" s="276"/>
      <c r="G228" s="276"/>
      <c r="H228" s="276"/>
      <c r="I228" s="276"/>
      <c r="J228" s="276"/>
      <c r="K228" s="276"/>
      <c r="L228" s="276"/>
      <c r="M228" s="276"/>
      <c r="N228" s="276"/>
      <c r="O228" s="276"/>
      <c r="P228" s="276"/>
      <c r="Q228" s="1149"/>
    </row>
    <row r="229" spans="1:17" s="243" customFormat="1" ht="12.75" customHeight="1" x14ac:dyDescent="0.2">
      <c r="A229" s="276"/>
      <c r="B229" s="278"/>
      <c r="C229" s="276"/>
      <c r="D229" s="276"/>
      <c r="E229" s="276"/>
      <c r="F229" s="276"/>
      <c r="G229" s="276"/>
      <c r="H229" s="276"/>
      <c r="I229" s="276"/>
      <c r="J229" s="276"/>
      <c r="K229" s="276"/>
      <c r="L229" s="276"/>
      <c r="M229" s="276"/>
      <c r="N229" s="276"/>
      <c r="O229" s="276"/>
      <c r="P229" s="276"/>
      <c r="Q229" s="1149"/>
    </row>
    <row r="230" spans="1:17" s="243" customFormat="1" ht="12.75" customHeight="1" x14ac:dyDescent="0.2">
      <c r="A230" s="276"/>
      <c r="B230" s="278"/>
      <c r="C230" s="276"/>
      <c r="D230" s="276"/>
      <c r="E230" s="276"/>
      <c r="F230" s="276"/>
      <c r="G230" s="276"/>
      <c r="H230" s="276"/>
      <c r="I230" s="276"/>
      <c r="J230" s="276"/>
      <c r="K230" s="276"/>
      <c r="L230" s="276"/>
      <c r="M230" s="276"/>
      <c r="N230" s="276"/>
      <c r="O230" s="276"/>
      <c r="P230" s="276"/>
      <c r="Q230" s="1149"/>
    </row>
    <row r="231" spans="1:17" s="243" customFormat="1" ht="12.75" customHeight="1" x14ac:dyDescent="0.2">
      <c r="A231" s="276"/>
      <c r="B231" s="278"/>
      <c r="C231" s="276"/>
      <c r="D231" s="276"/>
      <c r="E231" s="276"/>
      <c r="F231" s="276"/>
      <c r="G231" s="276"/>
      <c r="H231" s="276"/>
      <c r="I231" s="276"/>
      <c r="J231" s="276"/>
      <c r="K231" s="276"/>
      <c r="L231" s="276"/>
      <c r="M231" s="276"/>
      <c r="N231" s="276"/>
      <c r="O231" s="276"/>
      <c r="P231" s="276"/>
      <c r="Q231" s="1149"/>
    </row>
    <row r="232" spans="1:17" s="243" customFormat="1" ht="12.75" customHeight="1" x14ac:dyDescent="0.2">
      <c r="A232" s="276"/>
      <c r="B232" s="278"/>
      <c r="C232" s="276"/>
      <c r="D232" s="276"/>
      <c r="E232" s="276"/>
      <c r="F232" s="276"/>
      <c r="G232" s="276"/>
      <c r="H232" s="276"/>
      <c r="I232" s="276"/>
      <c r="J232" s="276"/>
      <c r="K232" s="276"/>
      <c r="L232" s="276"/>
      <c r="M232" s="276"/>
      <c r="N232" s="276"/>
      <c r="O232" s="276"/>
      <c r="P232" s="276"/>
      <c r="Q232" s="1149"/>
    </row>
    <row r="233" spans="1:17" s="243" customFormat="1" ht="12.75" customHeight="1" x14ac:dyDescent="0.2">
      <c r="A233" s="276"/>
      <c r="B233" s="278"/>
      <c r="C233" s="276"/>
      <c r="D233" s="276"/>
      <c r="E233" s="276"/>
      <c r="F233" s="276"/>
      <c r="G233" s="276"/>
      <c r="H233" s="276"/>
      <c r="I233" s="276"/>
      <c r="J233" s="276"/>
      <c r="K233" s="276"/>
      <c r="L233" s="276"/>
      <c r="M233" s="276"/>
      <c r="N233" s="276"/>
      <c r="O233" s="276"/>
      <c r="P233" s="276"/>
      <c r="Q233" s="1149"/>
    </row>
    <row r="234" spans="1:17" s="243" customFormat="1" ht="12.75" customHeight="1" x14ac:dyDescent="0.2">
      <c r="A234" s="276"/>
      <c r="B234" s="278"/>
      <c r="C234" s="276"/>
      <c r="D234" s="276"/>
      <c r="E234" s="276"/>
      <c r="F234" s="276"/>
      <c r="G234" s="276"/>
      <c r="H234" s="276"/>
      <c r="I234" s="276"/>
      <c r="J234" s="276"/>
      <c r="K234" s="276"/>
      <c r="L234" s="276"/>
      <c r="M234" s="276"/>
      <c r="N234" s="276"/>
      <c r="O234" s="276"/>
      <c r="P234" s="276"/>
      <c r="Q234" s="1149"/>
    </row>
    <row r="235" spans="1:17" s="243" customFormat="1" ht="12.75" customHeight="1" x14ac:dyDescent="0.2">
      <c r="A235" s="276"/>
      <c r="B235" s="278"/>
      <c r="C235" s="276"/>
      <c r="D235" s="276"/>
      <c r="E235" s="276"/>
      <c r="F235" s="276"/>
      <c r="G235" s="276"/>
      <c r="H235" s="276"/>
      <c r="I235" s="276"/>
      <c r="J235" s="276"/>
      <c r="K235" s="276"/>
      <c r="L235" s="276"/>
      <c r="M235" s="276"/>
      <c r="N235" s="276"/>
      <c r="O235" s="276"/>
      <c r="P235" s="276"/>
      <c r="Q235" s="1149"/>
    </row>
    <row r="236" spans="1:17" s="243" customFormat="1" ht="12.75" customHeight="1" x14ac:dyDescent="0.2">
      <c r="A236" s="276"/>
      <c r="B236" s="278"/>
      <c r="C236" s="276"/>
      <c r="D236" s="276"/>
      <c r="E236" s="276"/>
      <c r="F236" s="276"/>
      <c r="G236" s="276"/>
      <c r="H236" s="276"/>
      <c r="I236" s="276"/>
      <c r="J236" s="276"/>
      <c r="K236" s="276"/>
      <c r="L236" s="276"/>
      <c r="M236" s="276"/>
      <c r="N236" s="276"/>
      <c r="O236" s="276"/>
      <c r="P236" s="276"/>
      <c r="Q236" s="1149"/>
    </row>
    <row r="237" spans="1:17" s="243" customFormat="1" ht="12.75" customHeight="1" x14ac:dyDescent="0.2">
      <c r="A237" s="276"/>
      <c r="B237" s="278"/>
      <c r="C237" s="276"/>
      <c r="D237" s="276"/>
      <c r="E237" s="276"/>
      <c r="F237" s="276"/>
      <c r="G237" s="276"/>
      <c r="H237" s="276"/>
      <c r="I237" s="276"/>
      <c r="J237" s="276"/>
      <c r="K237" s="276"/>
      <c r="L237" s="276"/>
      <c r="M237" s="276"/>
      <c r="N237" s="276"/>
      <c r="O237" s="276"/>
      <c r="P237" s="276"/>
      <c r="Q237" s="1149"/>
    </row>
    <row r="238" spans="1:17" s="243" customFormat="1" ht="12.75" customHeight="1" x14ac:dyDescent="0.2">
      <c r="A238" s="276"/>
      <c r="B238" s="278"/>
      <c r="C238" s="276"/>
      <c r="D238" s="276"/>
      <c r="E238" s="276"/>
      <c r="F238" s="276"/>
      <c r="G238" s="276"/>
      <c r="H238" s="276"/>
      <c r="I238" s="276"/>
      <c r="J238" s="276"/>
      <c r="K238" s="276"/>
      <c r="L238" s="276"/>
      <c r="M238" s="276"/>
      <c r="N238" s="276"/>
      <c r="O238" s="276"/>
      <c r="P238" s="276"/>
      <c r="Q238" s="1149"/>
    </row>
    <row r="239" spans="1:17" s="243" customFormat="1" ht="12.75" customHeight="1" x14ac:dyDescent="0.2">
      <c r="A239" s="276"/>
      <c r="B239" s="278"/>
      <c r="C239" s="276"/>
      <c r="D239" s="276"/>
      <c r="E239" s="276"/>
      <c r="F239" s="276"/>
      <c r="G239" s="276"/>
      <c r="H239" s="276"/>
      <c r="I239" s="276"/>
      <c r="J239" s="276"/>
      <c r="K239" s="276"/>
      <c r="L239" s="276"/>
      <c r="M239" s="276"/>
      <c r="N239" s="276"/>
      <c r="O239" s="276"/>
      <c r="P239" s="276"/>
      <c r="Q239" s="1149"/>
    </row>
    <row r="240" spans="1:17" s="243" customFormat="1" ht="12.75" customHeight="1" x14ac:dyDescent="0.2">
      <c r="A240" s="276"/>
      <c r="B240" s="278"/>
      <c r="C240" s="276"/>
      <c r="D240" s="276"/>
      <c r="E240" s="276"/>
      <c r="F240" s="276"/>
      <c r="G240" s="276"/>
      <c r="H240" s="276"/>
      <c r="I240" s="276"/>
      <c r="J240" s="276"/>
      <c r="K240" s="276"/>
      <c r="L240" s="276"/>
      <c r="M240" s="276"/>
      <c r="N240" s="276"/>
      <c r="O240" s="276"/>
      <c r="P240" s="276"/>
      <c r="Q240" s="1149"/>
    </row>
    <row r="241" spans="1:17" s="243" customFormat="1" ht="12.75" customHeight="1" x14ac:dyDescent="0.2">
      <c r="A241" s="276"/>
      <c r="B241" s="278"/>
      <c r="C241" s="276"/>
      <c r="D241" s="276"/>
      <c r="E241" s="276"/>
      <c r="F241" s="276"/>
      <c r="G241" s="276"/>
      <c r="H241" s="276"/>
      <c r="I241" s="276"/>
      <c r="J241" s="276"/>
      <c r="K241" s="276"/>
      <c r="L241" s="276"/>
      <c r="M241" s="276"/>
      <c r="N241" s="276"/>
      <c r="O241" s="276"/>
      <c r="P241" s="276"/>
      <c r="Q241" s="1149"/>
    </row>
    <row r="242" spans="1:17" s="243" customFormat="1" ht="12.75" customHeight="1" x14ac:dyDescent="0.2">
      <c r="A242" s="276"/>
      <c r="B242" s="278"/>
      <c r="C242" s="276"/>
      <c r="D242" s="276"/>
      <c r="E242" s="276"/>
      <c r="F242" s="276"/>
      <c r="G242" s="276"/>
      <c r="H242" s="276"/>
      <c r="I242" s="276"/>
      <c r="J242" s="276"/>
      <c r="K242" s="276"/>
      <c r="L242" s="276"/>
      <c r="M242" s="276"/>
      <c r="N242" s="276"/>
      <c r="O242" s="276"/>
      <c r="P242" s="276"/>
      <c r="Q242" s="1149"/>
    </row>
    <row r="243" spans="1:17" s="243" customFormat="1" ht="12.75" customHeight="1" x14ac:dyDescent="0.2">
      <c r="A243" s="276"/>
      <c r="B243" s="278"/>
      <c r="C243" s="276"/>
      <c r="D243" s="276"/>
      <c r="E243" s="276"/>
      <c r="F243" s="276"/>
      <c r="G243" s="276"/>
      <c r="H243" s="276"/>
      <c r="I243" s="276"/>
      <c r="J243" s="276"/>
      <c r="K243" s="276"/>
      <c r="L243" s="276"/>
      <c r="M243" s="276"/>
      <c r="N243" s="276"/>
      <c r="O243" s="276"/>
      <c r="P243" s="276"/>
      <c r="Q243" s="1149"/>
    </row>
    <row r="244" spans="1:17" s="243" customFormat="1" ht="12.75" customHeight="1" x14ac:dyDescent="0.2">
      <c r="A244" s="276"/>
      <c r="B244" s="278"/>
      <c r="C244" s="276"/>
      <c r="D244" s="276"/>
      <c r="E244" s="276"/>
      <c r="F244" s="276"/>
      <c r="G244" s="276"/>
      <c r="H244" s="276"/>
      <c r="I244" s="276"/>
      <c r="J244" s="276"/>
      <c r="K244" s="276"/>
      <c r="L244" s="276"/>
      <c r="M244" s="276"/>
      <c r="N244" s="276"/>
      <c r="O244" s="276"/>
      <c r="P244" s="276"/>
      <c r="Q244" s="1149"/>
    </row>
    <row r="245" spans="1:17" s="243" customFormat="1" ht="12.75" customHeight="1" x14ac:dyDescent="0.2">
      <c r="A245" s="276"/>
      <c r="B245" s="278"/>
      <c r="C245" s="276"/>
      <c r="D245" s="276"/>
      <c r="E245" s="276"/>
      <c r="F245" s="276"/>
      <c r="G245" s="276"/>
      <c r="H245" s="276"/>
      <c r="I245" s="276"/>
      <c r="J245" s="276"/>
      <c r="K245" s="276"/>
      <c r="L245" s="276"/>
      <c r="M245" s="276"/>
      <c r="N245" s="276"/>
      <c r="O245" s="276"/>
      <c r="P245" s="276"/>
      <c r="Q245" s="1149"/>
    </row>
    <row r="246" spans="1:17" s="243" customFormat="1" ht="12.75" customHeight="1" x14ac:dyDescent="0.2">
      <c r="A246" s="276"/>
      <c r="B246" s="278"/>
      <c r="C246" s="276"/>
      <c r="D246" s="276"/>
      <c r="E246" s="276"/>
      <c r="F246" s="276"/>
      <c r="G246" s="276"/>
      <c r="H246" s="276"/>
      <c r="I246" s="276"/>
      <c r="J246" s="276"/>
      <c r="K246" s="276"/>
      <c r="L246" s="276"/>
      <c r="M246" s="276"/>
      <c r="N246" s="276"/>
      <c r="O246" s="276"/>
      <c r="P246" s="276"/>
      <c r="Q246" s="1149"/>
    </row>
    <row r="247" spans="1:17" s="243" customFormat="1" ht="12.75" customHeight="1" x14ac:dyDescent="0.2">
      <c r="A247" s="276"/>
      <c r="B247" s="278"/>
      <c r="C247" s="276"/>
      <c r="D247" s="276"/>
      <c r="E247" s="276"/>
      <c r="F247" s="276"/>
      <c r="G247" s="276"/>
      <c r="H247" s="276"/>
      <c r="I247" s="276"/>
      <c r="J247" s="276"/>
      <c r="K247" s="276"/>
      <c r="L247" s="276"/>
      <c r="M247" s="276"/>
      <c r="N247" s="276"/>
      <c r="O247" s="276"/>
      <c r="P247" s="276"/>
      <c r="Q247" s="1149"/>
    </row>
    <row r="248" spans="1:17" s="243" customFormat="1" ht="12.75" customHeight="1" x14ac:dyDescent="0.2">
      <c r="A248" s="276"/>
      <c r="B248" s="278"/>
      <c r="C248" s="276"/>
      <c r="D248" s="276"/>
      <c r="E248" s="276"/>
      <c r="F248" s="276"/>
      <c r="G248" s="276"/>
      <c r="H248" s="276"/>
      <c r="I248" s="276"/>
      <c r="J248" s="276"/>
      <c r="K248" s="276"/>
      <c r="L248" s="276"/>
      <c r="M248" s="276"/>
      <c r="N248" s="276"/>
      <c r="O248" s="276"/>
      <c r="P248" s="276"/>
      <c r="Q248" s="1149"/>
    </row>
    <row r="249" spans="1:17" s="243" customFormat="1" ht="12.75" customHeight="1" x14ac:dyDescent="0.2">
      <c r="A249" s="276"/>
      <c r="B249" s="278"/>
      <c r="C249" s="276"/>
      <c r="D249" s="276"/>
      <c r="E249" s="276"/>
      <c r="F249" s="276"/>
      <c r="G249" s="276"/>
      <c r="H249" s="276"/>
      <c r="I249" s="276"/>
      <c r="J249" s="276"/>
      <c r="K249" s="276"/>
      <c r="L249" s="276"/>
      <c r="M249" s="276"/>
      <c r="N249" s="276"/>
      <c r="O249" s="276"/>
      <c r="P249" s="276"/>
      <c r="Q249" s="1149"/>
    </row>
    <row r="250" spans="1:17" s="243" customFormat="1" ht="12.75" customHeight="1" x14ac:dyDescent="0.2">
      <c r="A250" s="276"/>
      <c r="B250" s="278"/>
      <c r="C250" s="276"/>
      <c r="D250" s="276"/>
      <c r="E250" s="276"/>
      <c r="F250" s="276"/>
      <c r="G250" s="276"/>
      <c r="H250" s="276"/>
      <c r="I250" s="276"/>
      <c r="J250" s="276"/>
      <c r="K250" s="276"/>
      <c r="L250" s="276"/>
      <c r="M250" s="276"/>
      <c r="N250" s="276"/>
      <c r="O250" s="276"/>
      <c r="P250" s="276"/>
      <c r="Q250" s="1149"/>
    </row>
    <row r="251" spans="1:17" s="243" customFormat="1" ht="12.75" customHeight="1" x14ac:dyDescent="0.2">
      <c r="A251" s="276"/>
      <c r="B251" s="278"/>
      <c r="C251" s="276"/>
      <c r="D251" s="276"/>
      <c r="E251" s="276"/>
      <c r="F251" s="276"/>
      <c r="G251" s="276"/>
      <c r="H251" s="276"/>
      <c r="I251" s="276"/>
      <c r="J251" s="276"/>
      <c r="K251" s="276"/>
      <c r="L251" s="276"/>
      <c r="M251" s="276"/>
      <c r="N251" s="276"/>
      <c r="O251" s="276"/>
      <c r="P251" s="276"/>
      <c r="Q251" s="1149"/>
    </row>
    <row r="252" spans="1:17" s="243" customFormat="1" ht="12.75" customHeight="1" x14ac:dyDescent="0.2">
      <c r="A252" s="276"/>
      <c r="B252" s="278"/>
      <c r="C252" s="276"/>
      <c r="D252" s="276"/>
      <c r="E252" s="276"/>
      <c r="F252" s="276"/>
      <c r="G252" s="276"/>
      <c r="H252" s="276"/>
      <c r="I252" s="276"/>
      <c r="J252" s="276"/>
      <c r="K252" s="276"/>
      <c r="L252" s="276"/>
      <c r="M252" s="276"/>
      <c r="N252" s="276"/>
      <c r="O252" s="276"/>
      <c r="P252" s="276"/>
      <c r="Q252" s="1149"/>
    </row>
    <row r="253" spans="1:17" s="243" customFormat="1" ht="12.75" customHeight="1" x14ac:dyDescent="0.2">
      <c r="A253" s="276"/>
      <c r="B253" s="278"/>
      <c r="C253" s="276"/>
      <c r="D253" s="276"/>
      <c r="E253" s="276"/>
      <c r="F253" s="276"/>
      <c r="G253" s="276"/>
      <c r="H253" s="276"/>
      <c r="I253" s="276"/>
      <c r="J253" s="276"/>
      <c r="K253" s="276"/>
      <c r="L253" s="276"/>
      <c r="M253" s="276"/>
      <c r="N253" s="276"/>
      <c r="O253" s="276"/>
      <c r="P253" s="276"/>
      <c r="Q253" s="1149"/>
    </row>
    <row r="254" spans="1:17" s="243" customFormat="1" ht="12.75" customHeight="1" x14ac:dyDescent="0.2">
      <c r="A254" s="276"/>
      <c r="B254" s="278"/>
      <c r="C254" s="276"/>
      <c r="D254" s="276"/>
      <c r="E254" s="276"/>
      <c r="F254" s="276"/>
      <c r="G254" s="276"/>
      <c r="H254" s="276"/>
      <c r="I254" s="276"/>
      <c r="J254" s="276"/>
      <c r="K254" s="276"/>
      <c r="L254" s="276"/>
      <c r="M254" s="276"/>
      <c r="N254" s="276"/>
      <c r="O254" s="276"/>
      <c r="P254" s="276"/>
      <c r="Q254" s="1149"/>
    </row>
    <row r="255" spans="1:17" s="243" customFormat="1" ht="12.75" customHeight="1" x14ac:dyDescent="0.2">
      <c r="A255" s="276"/>
      <c r="B255" s="278"/>
      <c r="C255" s="276"/>
      <c r="D255" s="276"/>
      <c r="E255" s="276"/>
      <c r="F255" s="276"/>
      <c r="G255" s="276"/>
      <c r="H255" s="276"/>
      <c r="I255" s="276"/>
      <c r="J255" s="276"/>
      <c r="K255" s="276"/>
      <c r="L255" s="276"/>
      <c r="M255" s="276"/>
      <c r="N255" s="276"/>
      <c r="O255" s="276"/>
      <c r="P255" s="276"/>
      <c r="Q255" s="1149"/>
    </row>
    <row r="256" spans="1:17" s="243" customFormat="1" ht="12.75" customHeight="1" x14ac:dyDescent="0.2">
      <c r="A256" s="276"/>
      <c r="B256" s="278"/>
      <c r="C256" s="276"/>
      <c r="D256" s="276"/>
      <c r="E256" s="276"/>
      <c r="F256" s="276"/>
      <c r="G256" s="276"/>
      <c r="H256" s="276"/>
      <c r="I256" s="276"/>
      <c r="J256" s="276"/>
      <c r="K256" s="276"/>
      <c r="L256" s="276"/>
      <c r="M256" s="276"/>
      <c r="N256" s="276"/>
      <c r="O256" s="276"/>
      <c r="P256" s="276"/>
      <c r="Q256" s="1149"/>
    </row>
    <row r="257" spans="1:17" s="243" customFormat="1" ht="12.75" customHeight="1" x14ac:dyDescent="0.2">
      <c r="A257" s="276"/>
      <c r="B257" s="278"/>
      <c r="C257" s="276"/>
      <c r="D257" s="276"/>
      <c r="E257" s="276"/>
      <c r="F257" s="276"/>
      <c r="G257" s="276"/>
      <c r="H257" s="276"/>
      <c r="I257" s="276"/>
      <c r="J257" s="276"/>
      <c r="K257" s="276"/>
      <c r="L257" s="276"/>
      <c r="M257" s="276"/>
      <c r="N257" s="276"/>
      <c r="O257" s="276"/>
      <c r="P257" s="276"/>
      <c r="Q257" s="1149"/>
    </row>
    <row r="258" spans="1:17" s="243" customFormat="1" ht="12.75" customHeight="1" x14ac:dyDescent="0.2">
      <c r="A258" s="276"/>
      <c r="B258" s="278"/>
      <c r="C258" s="276"/>
      <c r="D258" s="276"/>
      <c r="E258" s="276"/>
      <c r="F258" s="276"/>
      <c r="G258" s="276"/>
      <c r="H258" s="276"/>
      <c r="I258" s="276"/>
      <c r="J258" s="276"/>
      <c r="K258" s="276"/>
      <c r="L258" s="276"/>
      <c r="M258" s="276"/>
      <c r="N258" s="276"/>
      <c r="O258" s="276"/>
      <c r="P258" s="276"/>
      <c r="Q258" s="1149"/>
    </row>
    <row r="259" spans="1:17" s="243" customFormat="1" ht="12.75" customHeight="1" x14ac:dyDescent="0.2">
      <c r="A259" s="276"/>
      <c r="B259" s="278"/>
      <c r="C259" s="276"/>
      <c r="D259" s="276"/>
      <c r="E259" s="276"/>
      <c r="F259" s="276"/>
      <c r="G259" s="276"/>
      <c r="H259" s="276"/>
      <c r="I259" s="276"/>
      <c r="J259" s="276"/>
      <c r="K259" s="276"/>
      <c r="L259" s="276"/>
      <c r="M259" s="276"/>
      <c r="N259" s="276"/>
      <c r="O259" s="276"/>
      <c r="P259" s="276"/>
      <c r="Q259" s="1149"/>
    </row>
    <row r="260" spans="1:17" s="243" customFormat="1" ht="12.75" customHeight="1" x14ac:dyDescent="0.2">
      <c r="A260" s="276"/>
      <c r="B260" s="278"/>
      <c r="C260" s="276"/>
      <c r="D260" s="276"/>
      <c r="E260" s="276"/>
      <c r="F260" s="276"/>
      <c r="G260" s="276"/>
      <c r="H260" s="276"/>
      <c r="I260" s="276"/>
      <c r="J260" s="276"/>
      <c r="K260" s="276"/>
      <c r="L260" s="276"/>
      <c r="M260" s="276"/>
      <c r="N260" s="276"/>
      <c r="O260" s="276"/>
      <c r="P260" s="276"/>
      <c r="Q260" s="1149"/>
    </row>
    <row r="261" spans="1:17" s="243" customFormat="1" ht="12.75" customHeight="1" x14ac:dyDescent="0.2">
      <c r="A261" s="276"/>
      <c r="B261" s="278"/>
      <c r="C261" s="276"/>
      <c r="D261" s="276"/>
      <c r="E261" s="276"/>
      <c r="F261" s="276"/>
      <c r="G261" s="276"/>
      <c r="H261" s="276"/>
      <c r="I261" s="276"/>
      <c r="J261" s="276"/>
      <c r="K261" s="276"/>
      <c r="L261" s="276"/>
      <c r="M261" s="276"/>
      <c r="N261" s="276"/>
      <c r="O261" s="276"/>
      <c r="P261" s="276"/>
      <c r="Q261" s="1149"/>
    </row>
    <row r="262" spans="1:17" s="243" customFormat="1" ht="12.75" customHeight="1" x14ac:dyDescent="0.2">
      <c r="A262" s="276"/>
      <c r="B262" s="278"/>
      <c r="C262" s="276"/>
      <c r="D262" s="276"/>
      <c r="E262" s="276"/>
      <c r="F262" s="276"/>
      <c r="G262" s="276"/>
      <c r="H262" s="276"/>
      <c r="I262" s="276"/>
      <c r="J262" s="276"/>
      <c r="K262" s="276"/>
      <c r="L262" s="276"/>
      <c r="M262" s="276"/>
      <c r="N262" s="276"/>
      <c r="O262" s="276"/>
      <c r="P262" s="276"/>
      <c r="Q262" s="1149"/>
    </row>
    <row r="263" spans="1:17" s="243" customFormat="1" ht="12.75" customHeight="1" x14ac:dyDescent="0.2">
      <c r="A263" s="276"/>
      <c r="B263" s="278"/>
      <c r="C263" s="276"/>
      <c r="D263" s="276"/>
      <c r="E263" s="276"/>
      <c r="F263" s="276"/>
      <c r="G263" s="276"/>
      <c r="H263" s="276"/>
      <c r="I263" s="276"/>
      <c r="J263" s="276"/>
      <c r="K263" s="276"/>
      <c r="L263" s="276"/>
      <c r="M263" s="276"/>
      <c r="N263" s="276"/>
      <c r="O263" s="276"/>
      <c r="P263" s="276"/>
      <c r="Q263" s="1149"/>
    </row>
    <row r="264" spans="1:17" s="243" customFormat="1" ht="12.75" customHeight="1" x14ac:dyDescent="0.2">
      <c r="A264" s="276"/>
      <c r="B264" s="278"/>
      <c r="C264" s="276"/>
      <c r="D264" s="276"/>
      <c r="E264" s="276"/>
      <c r="F264" s="276"/>
      <c r="G264" s="276"/>
      <c r="H264" s="276"/>
      <c r="I264" s="276"/>
      <c r="J264" s="276"/>
      <c r="K264" s="276"/>
      <c r="L264" s="276"/>
      <c r="M264" s="276"/>
      <c r="N264" s="276"/>
      <c r="O264" s="276"/>
      <c r="P264" s="276"/>
      <c r="Q264" s="1149"/>
    </row>
    <row r="265" spans="1:17" s="243" customFormat="1" ht="12.75" customHeight="1" x14ac:dyDescent="0.2">
      <c r="A265" s="276"/>
      <c r="B265" s="278"/>
      <c r="C265" s="276"/>
      <c r="D265" s="276"/>
      <c r="E265" s="276"/>
      <c r="F265" s="276"/>
      <c r="G265" s="276"/>
      <c r="H265" s="276"/>
      <c r="I265" s="276"/>
      <c r="J265" s="276"/>
      <c r="K265" s="276"/>
      <c r="L265" s="276"/>
      <c r="M265" s="276"/>
      <c r="N265" s="276"/>
      <c r="O265" s="276"/>
      <c r="P265" s="276"/>
      <c r="Q265" s="1149"/>
    </row>
    <row r="266" spans="1:17" s="243" customFormat="1" ht="12.75" customHeight="1" x14ac:dyDescent="0.2">
      <c r="A266" s="276"/>
      <c r="B266" s="278"/>
      <c r="C266" s="276"/>
      <c r="D266" s="276"/>
      <c r="E266" s="276"/>
      <c r="F266" s="276"/>
      <c r="G266" s="276"/>
      <c r="H266" s="276"/>
      <c r="I266" s="276"/>
      <c r="J266" s="276"/>
      <c r="K266" s="276"/>
      <c r="L266" s="276"/>
      <c r="M266" s="276"/>
      <c r="N266" s="276"/>
      <c r="O266" s="276"/>
      <c r="P266" s="276"/>
      <c r="Q266" s="1149"/>
    </row>
    <row r="267" spans="1:17" s="243" customFormat="1" ht="12.75" customHeight="1" x14ac:dyDescent="0.2">
      <c r="A267" s="276"/>
      <c r="B267" s="278"/>
      <c r="C267" s="276"/>
      <c r="D267" s="276"/>
      <c r="E267" s="276"/>
      <c r="F267" s="276"/>
      <c r="G267" s="276"/>
      <c r="H267" s="276"/>
      <c r="I267" s="276"/>
      <c r="J267" s="276"/>
      <c r="K267" s="276"/>
      <c r="L267" s="276"/>
      <c r="M267" s="276"/>
      <c r="N267" s="276"/>
      <c r="O267" s="276"/>
      <c r="P267" s="276"/>
      <c r="Q267" s="1149"/>
    </row>
    <row r="268" spans="1:17" s="243" customFormat="1" ht="12.75" customHeight="1" x14ac:dyDescent="0.2">
      <c r="A268" s="276"/>
      <c r="B268" s="278"/>
      <c r="C268" s="276"/>
      <c r="D268" s="276"/>
      <c r="E268" s="276"/>
      <c r="F268" s="276"/>
      <c r="G268" s="276"/>
      <c r="H268" s="276"/>
      <c r="I268" s="276"/>
      <c r="J268" s="276"/>
      <c r="K268" s="276"/>
      <c r="L268" s="276"/>
      <c r="M268" s="276"/>
      <c r="N268" s="276"/>
      <c r="O268" s="276"/>
      <c r="P268" s="276"/>
      <c r="Q268" s="1149"/>
    </row>
    <row r="269" spans="1:17" s="243" customFormat="1" ht="12.75" customHeight="1" x14ac:dyDescent="0.2">
      <c r="A269" s="276"/>
      <c r="B269" s="278"/>
      <c r="C269" s="276"/>
      <c r="D269" s="276"/>
      <c r="E269" s="276"/>
      <c r="F269" s="276"/>
      <c r="G269" s="276"/>
      <c r="H269" s="276"/>
      <c r="I269" s="276"/>
      <c r="J269" s="276"/>
      <c r="K269" s="276"/>
      <c r="L269" s="276"/>
      <c r="M269" s="276"/>
      <c r="N269" s="276"/>
      <c r="O269" s="276"/>
      <c r="P269" s="276"/>
      <c r="Q269" s="1149"/>
    </row>
    <row r="270" spans="1:17" s="243" customFormat="1" ht="12.75" customHeight="1" x14ac:dyDescent="0.2">
      <c r="A270" s="276"/>
      <c r="B270" s="278"/>
      <c r="C270" s="276"/>
      <c r="D270" s="276"/>
      <c r="E270" s="276"/>
      <c r="F270" s="276"/>
      <c r="G270" s="276"/>
      <c r="H270" s="276"/>
      <c r="I270" s="276"/>
      <c r="J270" s="276"/>
      <c r="K270" s="276"/>
      <c r="L270" s="276"/>
      <c r="M270" s="276"/>
      <c r="N270" s="276"/>
      <c r="O270" s="276"/>
      <c r="P270" s="276"/>
      <c r="Q270" s="1149"/>
    </row>
    <row r="271" spans="1:17" s="243" customFormat="1" ht="12.75" customHeight="1" x14ac:dyDescent="0.2">
      <c r="A271" s="276"/>
      <c r="B271" s="278"/>
      <c r="C271" s="276"/>
      <c r="D271" s="276"/>
      <c r="E271" s="276"/>
      <c r="F271" s="276"/>
      <c r="G271" s="276"/>
      <c r="H271" s="276"/>
      <c r="I271" s="276"/>
      <c r="J271" s="276"/>
      <c r="K271" s="276"/>
      <c r="L271" s="276"/>
      <c r="M271" s="276"/>
      <c r="N271" s="276"/>
      <c r="O271" s="276"/>
      <c r="P271" s="276"/>
      <c r="Q271" s="1149"/>
    </row>
    <row r="272" spans="1:17" s="243" customFormat="1" ht="12.75" customHeight="1" x14ac:dyDescent="0.2">
      <c r="A272" s="276"/>
      <c r="B272" s="278"/>
      <c r="C272" s="276"/>
      <c r="D272" s="276"/>
      <c r="E272" s="276"/>
      <c r="F272" s="276"/>
      <c r="G272" s="276"/>
      <c r="H272" s="276"/>
      <c r="I272" s="276"/>
      <c r="J272" s="276"/>
      <c r="K272" s="276"/>
      <c r="L272" s="276"/>
      <c r="M272" s="276"/>
      <c r="N272" s="276"/>
      <c r="O272" s="276"/>
      <c r="P272" s="276"/>
      <c r="Q272" s="1149"/>
    </row>
    <row r="273" spans="1:17" s="243" customFormat="1" ht="12.75" customHeight="1" x14ac:dyDescent="0.2">
      <c r="A273" s="276"/>
      <c r="B273" s="278"/>
      <c r="C273" s="276"/>
      <c r="D273" s="276"/>
      <c r="E273" s="276"/>
      <c r="F273" s="276"/>
      <c r="G273" s="276"/>
      <c r="H273" s="276"/>
      <c r="I273" s="276"/>
      <c r="J273" s="276"/>
      <c r="K273" s="276"/>
      <c r="L273" s="276"/>
      <c r="M273" s="276"/>
      <c r="N273" s="276"/>
      <c r="O273" s="276"/>
      <c r="P273" s="276"/>
      <c r="Q273" s="1149"/>
    </row>
    <row r="274" spans="1:17" s="243" customFormat="1" ht="12.75" customHeight="1" x14ac:dyDescent="0.2">
      <c r="A274" s="276"/>
      <c r="B274" s="278"/>
      <c r="C274" s="276"/>
      <c r="D274" s="276"/>
      <c r="E274" s="276"/>
      <c r="F274" s="276"/>
      <c r="G274" s="276"/>
      <c r="H274" s="276"/>
      <c r="I274" s="276"/>
      <c r="J274" s="276"/>
      <c r="K274" s="276"/>
      <c r="L274" s="276"/>
      <c r="M274" s="276"/>
      <c r="N274" s="276"/>
      <c r="O274" s="276"/>
      <c r="P274" s="276"/>
      <c r="Q274" s="1149"/>
    </row>
    <row r="275" spans="1:17" s="243" customFormat="1" ht="12.75" customHeight="1" x14ac:dyDescent="0.2">
      <c r="A275" s="276"/>
      <c r="B275" s="278"/>
      <c r="C275" s="276"/>
      <c r="D275" s="276"/>
      <c r="E275" s="276"/>
      <c r="F275" s="276"/>
      <c r="G275" s="276"/>
      <c r="H275" s="276"/>
      <c r="I275" s="276"/>
      <c r="J275" s="276"/>
      <c r="K275" s="276"/>
      <c r="L275" s="276"/>
      <c r="M275" s="276"/>
      <c r="N275" s="276"/>
      <c r="O275" s="276"/>
      <c r="P275" s="276"/>
      <c r="Q275" s="1149"/>
    </row>
    <row r="276" spans="1:17" s="243" customFormat="1" ht="12.75" customHeight="1" x14ac:dyDescent="0.2">
      <c r="A276" s="276"/>
      <c r="B276" s="278"/>
      <c r="C276" s="276"/>
      <c r="D276" s="276"/>
      <c r="E276" s="276"/>
      <c r="F276" s="276"/>
      <c r="G276" s="276"/>
      <c r="H276" s="276"/>
      <c r="I276" s="276"/>
      <c r="J276" s="276"/>
      <c r="K276" s="276"/>
      <c r="L276" s="276"/>
      <c r="M276" s="276"/>
      <c r="N276" s="276"/>
      <c r="O276" s="276"/>
      <c r="P276" s="276"/>
      <c r="Q276" s="1149"/>
    </row>
    <row r="277" spans="1:17" s="243" customFormat="1" ht="12.75" customHeight="1" x14ac:dyDescent="0.2">
      <c r="A277" s="276"/>
      <c r="B277" s="278"/>
      <c r="C277" s="276"/>
      <c r="D277" s="276"/>
      <c r="E277" s="276"/>
      <c r="F277" s="276"/>
      <c r="G277" s="276"/>
      <c r="H277" s="276"/>
      <c r="I277" s="276"/>
      <c r="J277" s="276"/>
      <c r="K277" s="276"/>
      <c r="L277" s="276"/>
      <c r="M277" s="276"/>
      <c r="N277" s="276"/>
      <c r="O277" s="276"/>
      <c r="P277" s="276"/>
      <c r="Q277" s="1149"/>
    </row>
    <row r="278" spans="1:17" s="243" customFormat="1" ht="12.75" customHeight="1" x14ac:dyDescent="0.2">
      <c r="A278" s="276"/>
      <c r="B278" s="278"/>
      <c r="C278" s="276"/>
      <c r="D278" s="276"/>
      <c r="E278" s="276"/>
      <c r="F278" s="276"/>
      <c r="G278" s="276"/>
      <c r="H278" s="276"/>
      <c r="I278" s="276"/>
      <c r="J278" s="276"/>
      <c r="K278" s="276"/>
      <c r="L278" s="276"/>
      <c r="M278" s="276"/>
      <c r="N278" s="276"/>
      <c r="O278" s="276"/>
      <c r="P278" s="276"/>
      <c r="Q278" s="1149"/>
    </row>
    <row r="279" spans="1:17" s="243" customFormat="1" ht="12.75" customHeight="1" x14ac:dyDescent="0.2">
      <c r="A279" s="276"/>
      <c r="B279" s="278"/>
      <c r="C279" s="276"/>
      <c r="D279" s="276"/>
      <c r="E279" s="276"/>
      <c r="F279" s="276"/>
      <c r="G279" s="276"/>
      <c r="H279" s="276"/>
      <c r="I279" s="276"/>
      <c r="J279" s="276"/>
      <c r="K279" s="276"/>
      <c r="L279" s="276"/>
      <c r="M279" s="276"/>
      <c r="N279" s="276"/>
      <c r="O279" s="276"/>
      <c r="P279" s="276"/>
      <c r="Q279" s="1149"/>
    </row>
    <row r="280" spans="1:17" s="243" customFormat="1" ht="12.75" customHeight="1" x14ac:dyDescent="0.2">
      <c r="A280" s="276"/>
      <c r="B280" s="278"/>
      <c r="C280" s="276"/>
      <c r="D280" s="276"/>
      <c r="E280" s="276"/>
      <c r="F280" s="276"/>
      <c r="G280" s="276"/>
      <c r="H280" s="276"/>
      <c r="I280" s="276"/>
      <c r="J280" s="276"/>
      <c r="K280" s="276"/>
      <c r="L280" s="276"/>
      <c r="M280" s="276"/>
      <c r="N280" s="276"/>
      <c r="O280" s="276"/>
      <c r="P280" s="276"/>
      <c r="Q280" s="1149"/>
    </row>
    <row r="281" spans="1:17" s="243" customFormat="1" ht="12.75" customHeight="1" x14ac:dyDescent="0.2">
      <c r="A281" s="276"/>
      <c r="B281" s="278"/>
      <c r="C281" s="276"/>
      <c r="D281" s="276"/>
      <c r="E281" s="276"/>
      <c r="F281" s="276"/>
      <c r="G281" s="276"/>
      <c r="H281" s="276"/>
      <c r="I281" s="276"/>
      <c r="J281" s="276"/>
      <c r="K281" s="276"/>
      <c r="L281" s="276"/>
      <c r="M281" s="276"/>
      <c r="N281" s="276"/>
      <c r="O281" s="276"/>
      <c r="P281" s="276"/>
      <c r="Q281" s="1149"/>
    </row>
    <row r="282" spans="1:17" s="243" customFormat="1" ht="12.75" customHeight="1" x14ac:dyDescent="0.2">
      <c r="A282" s="276"/>
      <c r="B282" s="278"/>
      <c r="C282" s="276"/>
      <c r="D282" s="276"/>
      <c r="E282" s="276"/>
      <c r="F282" s="276"/>
      <c r="G282" s="276"/>
      <c r="H282" s="276"/>
      <c r="I282" s="276"/>
      <c r="J282" s="276"/>
      <c r="K282" s="276"/>
      <c r="L282" s="276"/>
      <c r="M282" s="276"/>
      <c r="N282" s="276"/>
      <c r="O282" s="276"/>
      <c r="P282" s="276"/>
      <c r="Q282" s="1149"/>
    </row>
    <row r="283" spans="1:17" s="243" customFormat="1" ht="12.75" customHeight="1" x14ac:dyDescent="0.2">
      <c r="A283" s="276"/>
      <c r="B283" s="278"/>
      <c r="C283" s="276"/>
      <c r="D283" s="276"/>
      <c r="E283" s="276"/>
      <c r="F283" s="276"/>
      <c r="G283" s="276"/>
      <c r="H283" s="276"/>
      <c r="I283" s="276"/>
      <c r="J283" s="276"/>
      <c r="K283" s="276"/>
      <c r="L283" s="276"/>
      <c r="M283" s="276"/>
      <c r="N283" s="276"/>
      <c r="O283" s="276"/>
      <c r="P283" s="276"/>
      <c r="Q283" s="1149"/>
    </row>
    <row r="284" spans="1:17" s="243" customFormat="1" ht="12.75" customHeight="1" x14ac:dyDescent="0.2">
      <c r="A284" s="276"/>
      <c r="B284" s="278"/>
      <c r="C284" s="276"/>
      <c r="D284" s="276"/>
      <c r="E284" s="276"/>
      <c r="F284" s="276"/>
      <c r="G284" s="276"/>
      <c r="H284" s="276"/>
      <c r="I284" s="276"/>
      <c r="J284" s="276"/>
      <c r="K284" s="276"/>
      <c r="L284" s="276"/>
      <c r="M284" s="276"/>
      <c r="N284" s="276"/>
      <c r="O284" s="276"/>
      <c r="P284" s="276"/>
      <c r="Q284" s="1149"/>
    </row>
    <row r="285" spans="1:17" s="243" customFormat="1" ht="12.75" customHeight="1" x14ac:dyDescent="0.2">
      <c r="A285" s="276"/>
      <c r="B285" s="278"/>
      <c r="C285" s="276"/>
      <c r="D285" s="276"/>
      <c r="E285" s="276"/>
      <c r="F285" s="276"/>
      <c r="G285" s="276"/>
      <c r="H285" s="276"/>
      <c r="I285" s="276"/>
      <c r="J285" s="276"/>
      <c r="K285" s="276"/>
      <c r="L285" s="276"/>
      <c r="M285" s="276"/>
      <c r="N285" s="276"/>
      <c r="O285" s="276"/>
      <c r="P285" s="276"/>
      <c r="Q285" s="1149"/>
    </row>
    <row r="286" spans="1:17" s="243" customFormat="1" ht="12.75" customHeight="1" x14ac:dyDescent="0.2">
      <c r="A286" s="276"/>
      <c r="B286" s="278"/>
      <c r="C286" s="276"/>
      <c r="D286" s="276"/>
      <c r="E286" s="276"/>
      <c r="F286" s="276"/>
      <c r="G286" s="276"/>
      <c r="H286" s="276"/>
      <c r="I286" s="276"/>
      <c r="J286" s="276"/>
      <c r="K286" s="276"/>
      <c r="L286" s="276"/>
      <c r="M286" s="276"/>
      <c r="N286" s="276"/>
      <c r="O286" s="276"/>
      <c r="P286" s="276"/>
      <c r="Q286" s="1149"/>
    </row>
    <row r="287" spans="1:17" s="243" customFormat="1" ht="12.75" customHeight="1" x14ac:dyDescent="0.2">
      <c r="A287" s="276"/>
      <c r="B287" s="278"/>
      <c r="C287" s="276"/>
      <c r="D287" s="276"/>
      <c r="E287" s="276"/>
      <c r="F287" s="276"/>
      <c r="G287" s="276"/>
      <c r="H287" s="276"/>
      <c r="I287" s="276"/>
      <c r="J287" s="276"/>
      <c r="K287" s="276"/>
      <c r="L287" s="276"/>
      <c r="M287" s="276"/>
      <c r="N287" s="276"/>
      <c r="O287" s="276"/>
      <c r="P287" s="276"/>
      <c r="Q287" s="1149"/>
    </row>
    <row r="288" spans="1:17" s="243" customFormat="1" ht="12.75" customHeight="1" x14ac:dyDescent="0.2">
      <c r="A288" s="276"/>
      <c r="B288" s="278"/>
      <c r="C288" s="276"/>
      <c r="D288" s="276"/>
      <c r="E288" s="276"/>
      <c r="F288" s="276"/>
      <c r="G288" s="276"/>
      <c r="H288" s="276"/>
      <c r="I288" s="276"/>
      <c r="J288" s="276"/>
      <c r="K288" s="276"/>
      <c r="L288" s="276"/>
      <c r="M288" s="276"/>
      <c r="N288" s="276"/>
      <c r="O288" s="276"/>
      <c r="P288" s="276"/>
      <c r="Q288" s="1149"/>
    </row>
    <row r="289" spans="1:17" s="243" customFormat="1" ht="12.75" customHeight="1" x14ac:dyDescent="0.2">
      <c r="A289" s="276"/>
      <c r="B289" s="278"/>
      <c r="C289" s="276"/>
      <c r="D289" s="276"/>
      <c r="E289" s="276"/>
      <c r="F289" s="276"/>
      <c r="G289" s="276"/>
      <c r="H289" s="276"/>
      <c r="I289" s="276"/>
      <c r="J289" s="276"/>
      <c r="K289" s="276"/>
      <c r="L289" s="276"/>
      <c r="M289" s="276"/>
      <c r="N289" s="276"/>
      <c r="O289" s="276"/>
      <c r="P289" s="276"/>
      <c r="Q289" s="1149"/>
    </row>
    <row r="290" spans="1:17" s="243" customFormat="1" ht="12.75" customHeight="1" x14ac:dyDescent="0.2">
      <c r="A290" s="276"/>
      <c r="B290" s="278"/>
      <c r="C290" s="276"/>
      <c r="D290" s="276"/>
      <c r="E290" s="276"/>
      <c r="F290" s="276"/>
      <c r="G290" s="276"/>
      <c r="H290" s="276"/>
      <c r="I290" s="276"/>
      <c r="J290" s="276"/>
      <c r="K290" s="276"/>
      <c r="L290" s="276"/>
      <c r="M290" s="276"/>
      <c r="N290" s="276"/>
      <c r="O290" s="276"/>
      <c r="P290" s="276"/>
      <c r="Q290" s="1149"/>
    </row>
    <row r="291" spans="1:17" s="243" customFormat="1" ht="12.75" customHeight="1" x14ac:dyDescent="0.2">
      <c r="A291" s="276"/>
      <c r="B291" s="278"/>
      <c r="C291" s="276"/>
      <c r="D291" s="276"/>
      <c r="E291" s="276"/>
      <c r="F291" s="276"/>
      <c r="G291" s="276"/>
      <c r="H291" s="276"/>
      <c r="I291" s="276"/>
      <c r="J291" s="276"/>
      <c r="K291" s="276"/>
      <c r="L291" s="276"/>
      <c r="M291" s="276"/>
      <c r="N291" s="276"/>
      <c r="O291" s="276"/>
      <c r="P291" s="276"/>
      <c r="Q291" s="1149"/>
    </row>
    <row r="292" spans="1:17" s="243" customFormat="1" ht="12.75" customHeight="1" x14ac:dyDescent="0.2">
      <c r="A292" s="276"/>
      <c r="B292" s="278"/>
      <c r="C292" s="276"/>
      <c r="D292" s="276"/>
      <c r="E292" s="276"/>
      <c r="F292" s="276"/>
      <c r="G292" s="276"/>
      <c r="H292" s="276"/>
      <c r="I292" s="276"/>
      <c r="J292" s="276"/>
      <c r="K292" s="276"/>
      <c r="L292" s="276"/>
      <c r="M292" s="276"/>
      <c r="N292" s="276"/>
      <c r="O292" s="276"/>
      <c r="P292" s="276"/>
      <c r="Q292" s="1149"/>
    </row>
    <row r="293" spans="1:17" s="243" customFormat="1" ht="12.75" customHeight="1" x14ac:dyDescent="0.2">
      <c r="A293" s="276"/>
      <c r="B293" s="278"/>
      <c r="C293" s="276"/>
      <c r="D293" s="276"/>
      <c r="E293" s="276"/>
      <c r="F293" s="276"/>
      <c r="G293" s="276"/>
      <c r="H293" s="276"/>
      <c r="I293" s="276"/>
      <c r="J293" s="276"/>
      <c r="K293" s="276"/>
      <c r="L293" s="276"/>
      <c r="M293" s="276"/>
      <c r="N293" s="276"/>
      <c r="O293" s="276"/>
      <c r="P293" s="276"/>
      <c r="Q293" s="1149"/>
    </row>
    <row r="294" spans="1:17" s="243" customFormat="1" ht="12.75" customHeight="1" x14ac:dyDescent="0.2">
      <c r="A294" s="276"/>
      <c r="B294" s="278"/>
      <c r="C294" s="276"/>
      <c r="D294" s="276"/>
      <c r="E294" s="276"/>
      <c r="F294" s="276"/>
      <c r="G294" s="276"/>
      <c r="H294" s="276"/>
      <c r="I294" s="276"/>
      <c r="J294" s="276"/>
      <c r="K294" s="276"/>
      <c r="L294" s="276"/>
      <c r="M294" s="276"/>
      <c r="N294" s="276"/>
      <c r="O294" s="276"/>
      <c r="P294" s="276"/>
      <c r="Q294" s="1149"/>
    </row>
    <row r="295" spans="1:17" s="243" customFormat="1" ht="12.75" customHeight="1" x14ac:dyDescent="0.2">
      <c r="A295" s="276"/>
      <c r="B295" s="278"/>
      <c r="C295" s="276"/>
      <c r="D295" s="276"/>
      <c r="E295" s="276"/>
      <c r="F295" s="276"/>
      <c r="G295" s="276"/>
      <c r="H295" s="276"/>
      <c r="I295" s="276"/>
      <c r="J295" s="276"/>
      <c r="K295" s="276"/>
      <c r="L295" s="276"/>
      <c r="M295" s="276"/>
      <c r="N295" s="276"/>
      <c r="O295" s="276"/>
      <c r="P295" s="276"/>
      <c r="Q295" s="1149"/>
    </row>
    <row r="296" spans="1:17" s="243" customFormat="1" ht="12.75" customHeight="1" x14ac:dyDescent="0.2">
      <c r="A296" s="276"/>
      <c r="B296" s="278"/>
      <c r="C296" s="276"/>
      <c r="D296" s="276"/>
      <c r="E296" s="276"/>
      <c r="F296" s="276"/>
      <c r="G296" s="276"/>
      <c r="H296" s="276"/>
      <c r="I296" s="276"/>
      <c r="J296" s="276"/>
      <c r="K296" s="276"/>
      <c r="L296" s="276"/>
      <c r="M296" s="276"/>
      <c r="N296" s="276"/>
      <c r="O296" s="276"/>
      <c r="P296" s="276"/>
      <c r="Q296" s="1149"/>
    </row>
    <row r="297" spans="1:17" s="243" customFormat="1" ht="12.75" customHeight="1" x14ac:dyDescent="0.2">
      <c r="A297" s="276"/>
      <c r="B297" s="278"/>
      <c r="C297" s="276"/>
      <c r="D297" s="276"/>
      <c r="E297" s="276"/>
      <c r="F297" s="276"/>
      <c r="G297" s="276"/>
      <c r="H297" s="276"/>
      <c r="I297" s="276"/>
      <c r="J297" s="276"/>
      <c r="K297" s="276"/>
      <c r="L297" s="276"/>
      <c r="M297" s="276"/>
      <c r="N297" s="276"/>
      <c r="O297" s="276"/>
      <c r="P297" s="276"/>
      <c r="Q297" s="1149"/>
    </row>
    <row r="298" spans="1:17" s="243" customFormat="1" ht="12.75" customHeight="1" x14ac:dyDescent="0.2">
      <c r="A298" s="276"/>
      <c r="B298" s="278"/>
      <c r="C298" s="276"/>
      <c r="D298" s="276"/>
      <c r="E298" s="276"/>
      <c r="F298" s="276"/>
      <c r="G298" s="276"/>
      <c r="H298" s="276"/>
      <c r="I298" s="276"/>
      <c r="J298" s="276"/>
      <c r="K298" s="276"/>
      <c r="L298" s="276"/>
      <c r="M298" s="276"/>
      <c r="N298" s="276"/>
      <c r="O298" s="276"/>
      <c r="P298" s="276"/>
      <c r="Q298" s="1149"/>
    </row>
    <row r="299" spans="1:17" s="243" customFormat="1" ht="12.75" customHeight="1" x14ac:dyDescent="0.2">
      <c r="A299" s="276"/>
      <c r="B299" s="278"/>
      <c r="C299" s="276"/>
      <c r="D299" s="276"/>
      <c r="E299" s="276"/>
      <c r="F299" s="276"/>
      <c r="G299" s="276"/>
      <c r="H299" s="276"/>
      <c r="I299" s="276"/>
      <c r="J299" s="276"/>
      <c r="K299" s="276"/>
      <c r="L299" s="276"/>
      <c r="M299" s="276"/>
      <c r="N299" s="276"/>
      <c r="O299" s="276"/>
      <c r="P299" s="276"/>
      <c r="Q299" s="1149"/>
    </row>
    <row r="300" spans="1:17" s="243" customFormat="1" ht="12.75" customHeight="1" x14ac:dyDescent="0.2">
      <c r="A300" s="276"/>
      <c r="B300" s="278"/>
      <c r="C300" s="276"/>
      <c r="D300" s="276"/>
      <c r="E300" s="276"/>
      <c r="F300" s="276"/>
      <c r="G300" s="276"/>
      <c r="H300" s="276"/>
      <c r="I300" s="276"/>
      <c r="J300" s="276"/>
      <c r="K300" s="276"/>
      <c r="L300" s="276"/>
      <c r="M300" s="276"/>
      <c r="N300" s="276"/>
      <c r="O300" s="276"/>
      <c r="P300" s="276"/>
      <c r="Q300" s="1149"/>
    </row>
    <row r="301" spans="1:17" s="243" customFormat="1" ht="12.75" customHeight="1" x14ac:dyDescent="0.2">
      <c r="A301" s="276"/>
      <c r="B301" s="278"/>
      <c r="C301" s="276"/>
      <c r="D301" s="276"/>
      <c r="E301" s="276"/>
      <c r="F301" s="276"/>
      <c r="G301" s="276"/>
      <c r="H301" s="276"/>
      <c r="I301" s="276"/>
      <c r="J301" s="276"/>
      <c r="K301" s="276"/>
      <c r="L301" s="276"/>
      <c r="M301" s="276"/>
      <c r="N301" s="276"/>
      <c r="O301" s="276"/>
      <c r="P301" s="276"/>
      <c r="Q301" s="1149"/>
    </row>
    <row r="302" spans="1:17" s="243" customFormat="1" ht="12.75" customHeight="1" x14ac:dyDescent="0.2">
      <c r="A302" s="276"/>
      <c r="B302" s="278"/>
      <c r="C302" s="276"/>
      <c r="D302" s="276"/>
      <c r="E302" s="276"/>
      <c r="F302" s="276"/>
      <c r="G302" s="276"/>
      <c r="H302" s="276"/>
      <c r="I302" s="276"/>
      <c r="J302" s="276"/>
      <c r="K302" s="276"/>
      <c r="L302" s="276"/>
      <c r="M302" s="276"/>
      <c r="N302" s="276"/>
      <c r="O302" s="276"/>
      <c r="P302" s="276"/>
      <c r="Q302" s="1149"/>
    </row>
    <row r="303" spans="1:17" s="243" customFormat="1" ht="12.75" customHeight="1" x14ac:dyDescent="0.2">
      <c r="A303" s="276"/>
      <c r="B303" s="278"/>
      <c r="C303" s="276"/>
      <c r="D303" s="276"/>
      <c r="E303" s="276"/>
      <c r="F303" s="276"/>
      <c r="G303" s="276"/>
      <c r="H303" s="276"/>
      <c r="I303" s="276"/>
      <c r="J303" s="276"/>
      <c r="K303" s="276"/>
      <c r="L303" s="276"/>
      <c r="M303" s="276"/>
      <c r="N303" s="276"/>
      <c r="O303" s="276"/>
      <c r="P303" s="276"/>
      <c r="Q303" s="1149"/>
    </row>
    <row r="304" spans="1:17" s="243" customFormat="1" ht="12.75" customHeight="1" x14ac:dyDescent="0.2">
      <c r="A304" s="276"/>
      <c r="B304" s="278"/>
      <c r="C304" s="276"/>
      <c r="D304" s="276"/>
      <c r="E304" s="276"/>
      <c r="F304" s="276"/>
      <c r="G304" s="276"/>
      <c r="H304" s="276"/>
      <c r="I304" s="276"/>
      <c r="J304" s="276"/>
      <c r="K304" s="276"/>
      <c r="L304" s="276"/>
      <c r="M304" s="276"/>
      <c r="N304" s="276"/>
      <c r="O304" s="276"/>
      <c r="P304" s="276"/>
      <c r="Q304" s="1149"/>
    </row>
    <row r="305" spans="1:17" s="243" customFormat="1" ht="12.75" customHeight="1" x14ac:dyDescent="0.2">
      <c r="A305" s="276"/>
      <c r="B305" s="278"/>
      <c r="C305" s="276"/>
      <c r="D305" s="276"/>
      <c r="E305" s="276"/>
      <c r="F305" s="276"/>
      <c r="G305" s="276"/>
      <c r="H305" s="276"/>
      <c r="I305" s="276"/>
      <c r="J305" s="276"/>
      <c r="K305" s="276"/>
      <c r="L305" s="276"/>
      <c r="M305" s="276"/>
      <c r="N305" s="276"/>
      <c r="O305" s="276"/>
      <c r="P305" s="276"/>
      <c r="Q305" s="1149"/>
    </row>
    <row r="306" spans="1:17" s="243" customFormat="1" ht="12.75" customHeight="1" x14ac:dyDescent="0.2">
      <c r="A306" s="276"/>
      <c r="B306" s="278"/>
      <c r="C306" s="276"/>
      <c r="D306" s="276"/>
      <c r="E306" s="276"/>
      <c r="F306" s="276"/>
      <c r="G306" s="276"/>
      <c r="H306" s="276"/>
      <c r="I306" s="276"/>
      <c r="J306" s="276"/>
      <c r="K306" s="276"/>
      <c r="L306" s="276"/>
      <c r="M306" s="276"/>
      <c r="N306" s="276"/>
      <c r="O306" s="276"/>
      <c r="P306" s="276"/>
      <c r="Q306" s="1149"/>
    </row>
    <row r="307" spans="1:17" s="243" customFormat="1" ht="12.75" customHeight="1" x14ac:dyDescent="0.2">
      <c r="A307" s="276"/>
      <c r="B307" s="278"/>
      <c r="C307" s="276"/>
      <c r="D307" s="276"/>
      <c r="E307" s="276"/>
      <c r="F307" s="276"/>
      <c r="G307" s="276"/>
      <c r="H307" s="276"/>
      <c r="I307" s="276"/>
      <c r="J307" s="276"/>
      <c r="K307" s="276"/>
      <c r="L307" s="276"/>
      <c r="M307" s="276"/>
      <c r="N307" s="276"/>
      <c r="O307" s="276"/>
      <c r="P307" s="276"/>
      <c r="Q307" s="1149"/>
    </row>
    <row r="308" spans="1:17" s="243" customFormat="1" ht="12.75" customHeight="1" x14ac:dyDescent="0.2">
      <c r="A308" s="276"/>
      <c r="B308" s="278"/>
      <c r="C308" s="276"/>
      <c r="D308" s="276"/>
      <c r="E308" s="276"/>
      <c r="F308" s="276"/>
      <c r="G308" s="276"/>
      <c r="H308" s="276"/>
      <c r="I308" s="276"/>
      <c r="J308" s="276"/>
      <c r="K308" s="276"/>
      <c r="L308" s="276"/>
      <c r="M308" s="276"/>
      <c r="N308" s="276"/>
      <c r="O308" s="276"/>
      <c r="P308" s="276"/>
      <c r="Q308" s="1149"/>
    </row>
    <row r="309" spans="1:17" s="243" customFormat="1" ht="12.75" customHeight="1" x14ac:dyDescent="0.2">
      <c r="A309" s="276"/>
      <c r="B309" s="278"/>
      <c r="C309" s="276"/>
      <c r="D309" s="276"/>
      <c r="E309" s="276"/>
      <c r="F309" s="276"/>
      <c r="G309" s="276"/>
      <c r="H309" s="276"/>
      <c r="I309" s="276"/>
      <c r="J309" s="276"/>
      <c r="K309" s="276"/>
      <c r="L309" s="276"/>
      <c r="M309" s="276"/>
      <c r="N309" s="276"/>
      <c r="O309" s="276"/>
      <c r="P309" s="276"/>
      <c r="Q309" s="1149"/>
    </row>
    <row r="310" spans="1:17" s="243" customFormat="1" ht="12.75" customHeight="1" x14ac:dyDescent="0.2">
      <c r="A310" s="276"/>
      <c r="B310" s="278"/>
      <c r="C310" s="276"/>
      <c r="D310" s="276"/>
      <c r="E310" s="276"/>
      <c r="F310" s="276"/>
      <c r="G310" s="276"/>
      <c r="H310" s="276"/>
      <c r="I310" s="276"/>
      <c r="J310" s="276"/>
      <c r="K310" s="276"/>
      <c r="L310" s="276"/>
      <c r="M310" s="276"/>
      <c r="N310" s="276"/>
      <c r="O310" s="276"/>
      <c r="P310" s="276"/>
      <c r="Q310" s="1149"/>
    </row>
    <row r="311" spans="1:17" s="243" customFormat="1" ht="12.75" customHeight="1" x14ac:dyDescent="0.2">
      <c r="A311" s="276"/>
      <c r="B311" s="278"/>
      <c r="C311" s="276"/>
      <c r="D311" s="276"/>
      <c r="E311" s="276"/>
      <c r="F311" s="276"/>
      <c r="G311" s="276"/>
      <c r="H311" s="276"/>
      <c r="I311" s="276"/>
      <c r="J311" s="276"/>
      <c r="K311" s="276"/>
      <c r="L311" s="276"/>
      <c r="M311" s="276"/>
      <c r="N311" s="276"/>
      <c r="O311" s="276"/>
      <c r="P311" s="276"/>
      <c r="Q311" s="1149"/>
    </row>
    <row r="312" spans="1:17" s="243" customFormat="1" ht="12.75" customHeight="1" x14ac:dyDescent="0.2">
      <c r="A312" s="276"/>
      <c r="B312" s="278"/>
      <c r="C312" s="276"/>
      <c r="D312" s="276"/>
      <c r="E312" s="276"/>
      <c r="F312" s="276"/>
      <c r="G312" s="276"/>
      <c r="H312" s="276"/>
      <c r="I312" s="276"/>
      <c r="J312" s="276"/>
      <c r="K312" s="276"/>
      <c r="L312" s="276"/>
      <c r="M312" s="276"/>
      <c r="N312" s="276"/>
      <c r="O312" s="276"/>
      <c r="P312" s="276"/>
      <c r="Q312" s="1149"/>
    </row>
    <row r="313" spans="1:17" s="243" customFormat="1" ht="12.75" customHeight="1" x14ac:dyDescent="0.2">
      <c r="A313" s="276"/>
      <c r="B313" s="278"/>
      <c r="C313" s="276"/>
      <c r="D313" s="276"/>
      <c r="E313" s="276"/>
      <c r="F313" s="276"/>
      <c r="G313" s="276"/>
      <c r="H313" s="276"/>
      <c r="I313" s="276"/>
      <c r="J313" s="276"/>
      <c r="K313" s="276"/>
      <c r="L313" s="276"/>
      <c r="M313" s="276"/>
      <c r="N313" s="276"/>
      <c r="O313" s="276"/>
      <c r="P313" s="276"/>
      <c r="Q313" s="1149"/>
    </row>
    <row r="314" spans="1:17" s="243" customFormat="1" ht="12.75" customHeight="1" x14ac:dyDescent="0.2">
      <c r="A314" s="276"/>
      <c r="B314" s="278"/>
      <c r="C314" s="276"/>
      <c r="D314" s="276"/>
      <c r="E314" s="276"/>
      <c r="F314" s="276"/>
      <c r="G314" s="276"/>
      <c r="H314" s="276"/>
      <c r="I314" s="276"/>
      <c r="J314" s="276"/>
      <c r="K314" s="276"/>
      <c r="L314" s="276"/>
      <c r="M314" s="276"/>
      <c r="N314" s="276"/>
      <c r="O314" s="276"/>
      <c r="P314" s="276"/>
      <c r="Q314" s="1149"/>
    </row>
    <row r="315" spans="1:17" s="243" customFormat="1" ht="12.75" customHeight="1" x14ac:dyDescent="0.2">
      <c r="A315" s="276"/>
      <c r="B315" s="278"/>
      <c r="C315" s="276"/>
      <c r="D315" s="276"/>
      <c r="E315" s="276"/>
      <c r="F315" s="276"/>
      <c r="G315" s="276"/>
      <c r="H315" s="276"/>
      <c r="I315" s="276"/>
      <c r="J315" s="276"/>
      <c r="K315" s="276"/>
      <c r="L315" s="276"/>
      <c r="M315" s="276"/>
      <c r="N315" s="276"/>
      <c r="O315" s="276"/>
      <c r="P315" s="276"/>
      <c r="Q315" s="1149"/>
    </row>
    <row r="316" spans="1:17" s="243" customFormat="1" ht="12.75" customHeight="1" x14ac:dyDescent="0.2">
      <c r="A316" s="276"/>
      <c r="B316" s="278"/>
      <c r="C316" s="276"/>
      <c r="D316" s="276"/>
      <c r="E316" s="276"/>
      <c r="F316" s="276"/>
      <c r="G316" s="276"/>
      <c r="H316" s="276"/>
      <c r="I316" s="276"/>
      <c r="J316" s="276"/>
      <c r="K316" s="276"/>
      <c r="L316" s="276"/>
      <c r="M316" s="276"/>
      <c r="N316" s="276"/>
      <c r="O316" s="276"/>
      <c r="P316" s="276"/>
      <c r="Q316" s="1149"/>
    </row>
    <row r="317" spans="1:17" s="243" customFormat="1" ht="12.75" customHeight="1" x14ac:dyDescent="0.2">
      <c r="A317" s="276"/>
      <c r="B317" s="278"/>
      <c r="C317" s="276"/>
      <c r="D317" s="276"/>
      <c r="E317" s="276"/>
      <c r="F317" s="276"/>
      <c r="G317" s="276"/>
      <c r="H317" s="276"/>
      <c r="I317" s="276"/>
      <c r="J317" s="276"/>
      <c r="K317" s="276"/>
      <c r="L317" s="276"/>
      <c r="M317" s="276"/>
      <c r="N317" s="276"/>
      <c r="O317" s="276"/>
      <c r="P317" s="276"/>
      <c r="Q317" s="1149"/>
    </row>
    <row r="318" spans="1:17" s="243" customFormat="1" ht="12.75" customHeight="1" x14ac:dyDescent="0.2">
      <c r="A318" s="276"/>
      <c r="B318" s="278"/>
      <c r="C318" s="276"/>
      <c r="D318" s="276"/>
      <c r="E318" s="276"/>
      <c r="F318" s="276"/>
      <c r="G318" s="276"/>
      <c r="H318" s="276"/>
      <c r="I318" s="276"/>
      <c r="J318" s="276"/>
      <c r="K318" s="276"/>
      <c r="L318" s="276"/>
      <c r="M318" s="276"/>
      <c r="N318" s="276"/>
      <c r="O318" s="276"/>
      <c r="P318" s="276"/>
      <c r="Q318" s="1149"/>
    </row>
    <row r="319" spans="1:17" s="243" customFormat="1" ht="12.75" customHeight="1" x14ac:dyDescent="0.2">
      <c r="A319" s="276"/>
      <c r="B319" s="278"/>
      <c r="C319" s="276"/>
      <c r="D319" s="276"/>
      <c r="E319" s="276"/>
      <c r="F319" s="276"/>
      <c r="G319" s="276"/>
      <c r="H319" s="276"/>
      <c r="I319" s="276"/>
      <c r="J319" s="276"/>
      <c r="K319" s="276"/>
      <c r="L319" s="276"/>
      <c r="M319" s="276"/>
      <c r="N319" s="276"/>
      <c r="O319" s="276"/>
      <c r="P319" s="276"/>
      <c r="Q319" s="1149"/>
    </row>
    <row r="320" spans="1:17" s="243" customFormat="1" ht="12.75" customHeight="1" x14ac:dyDescent="0.2">
      <c r="A320" s="276"/>
      <c r="B320" s="278"/>
      <c r="C320" s="276"/>
      <c r="D320" s="276"/>
      <c r="E320" s="276"/>
      <c r="F320" s="276"/>
      <c r="G320" s="276"/>
      <c r="H320" s="276"/>
      <c r="I320" s="276"/>
      <c r="J320" s="276"/>
      <c r="K320" s="276"/>
      <c r="L320" s="276"/>
      <c r="M320" s="276"/>
      <c r="N320" s="276"/>
      <c r="O320" s="276"/>
      <c r="P320" s="276"/>
      <c r="Q320" s="1149"/>
    </row>
    <row r="321" spans="1:17" s="243" customFormat="1" ht="12.75" customHeight="1" x14ac:dyDescent="0.2">
      <c r="A321" s="276"/>
      <c r="B321" s="278"/>
      <c r="C321" s="276"/>
      <c r="D321" s="276"/>
      <c r="E321" s="276"/>
      <c r="F321" s="276"/>
      <c r="G321" s="276"/>
      <c r="H321" s="276"/>
      <c r="I321" s="276"/>
      <c r="J321" s="276"/>
      <c r="K321" s="276"/>
      <c r="L321" s="276"/>
      <c r="M321" s="276"/>
      <c r="N321" s="276"/>
      <c r="O321" s="276"/>
      <c r="P321" s="276"/>
      <c r="Q321" s="1149"/>
    </row>
    <row r="322" spans="1:17" s="243" customFormat="1" ht="12.75" customHeight="1" x14ac:dyDescent="0.2">
      <c r="A322" s="276"/>
      <c r="B322" s="278"/>
      <c r="C322" s="276"/>
      <c r="D322" s="276"/>
      <c r="E322" s="276"/>
      <c r="F322" s="276"/>
      <c r="G322" s="276"/>
      <c r="H322" s="276"/>
      <c r="I322" s="276"/>
      <c r="J322" s="276"/>
      <c r="K322" s="276"/>
      <c r="L322" s="276"/>
      <c r="M322" s="276"/>
      <c r="N322" s="276"/>
      <c r="O322" s="276"/>
      <c r="P322" s="276"/>
      <c r="Q322" s="1149"/>
    </row>
    <row r="323" spans="1:17" s="243" customFormat="1" ht="12.75" customHeight="1" x14ac:dyDescent="0.2">
      <c r="A323" s="276"/>
      <c r="B323" s="278"/>
      <c r="C323" s="276"/>
      <c r="D323" s="276"/>
      <c r="E323" s="276"/>
      <c r="F323" s="276"/>
      <c r="G323" s="276"/>
      <c r="H323" s="276"/>
      <c r="I323" s="276"/>
      <c r="J323" s="276"/>
      <c r="K323" s="276"/>
      <c r="L323" s="276"/>
      <c r="M323" s="276"/>
      <c r="N323" s="276"/>
      <c r="O323" s="276"/>
      <c r="P323" s="276"/>
      <c r="Q323" s="1149"/>
    </row>
    <row r="324" spans="1:17" s="243" customFormat="1" ht="12.75" customHeight="1" x14ac:dyDescent="0.2">
      <c r="A324" s="276"/>
      <c r="B324" s="278"/>
      <c r="C324" s="276"/>
      <c r="D324" s="276"/>
      <c r="E324" s="276"/>
      <c r="F324" s="276"/>
      <c r="G324" s="276"/>
      <c r="H324" s="276"/>
      <c r="I324" s="276"/>
      <c r="J324" s="276"/>
      <c r="K324" s="276"/>
      <c r="L324" s="276"/>
      <c r="M324" s="276"/>
      <c r="N324" s="276"/>
      <c r="O324" s="276"/>
      <c r="P324" s="276"/>
      <c r="Q324" s="1149"/>
    </row>
    <row r="325" spans="1:17" s="243" customFormat="1" ht="12.75" customHeight="1" x14ac:dyDescent="0.2">
      <c r="A325" s="276"/>
      <c r="B325" s="278"/>
      <c r="C325" s="276"/>
      <c r="D325" s="276"/>
      <c r="E325" s="276"/>
      <c r="F325" s="276"/>
      <c r="G325" s="276"/>
      <c r="H325" s="276"/>
      <c r="I325" s="276"/>
      <c r="J325" s="276"/>
      <c r="K325" s="276"/>
      <c r="L325" s="276"/>
      <c r="M325" s="276"/>
      <c r="N325" s="276"/>
      <c r="O325" s="276"/>
      <c r="P325" s="276"/>
      <c r="Q325" s="1149"/>
    </row>
    <row r="326" spans="1:17" s="243" customFormat="1" ht="12.75" customHeight="1" x14ac:dyDescent="0.2">
      <c r="A326" s="276"/>
      <c r="B326" s="278"/>
      <c r="C326" s="276"/>
      <c r="D326" s="276"/>
      <c r="E326" s="276"/>
      <c r="F326" s="276"/>
      <c r="G326" s="276"/>
      <c r="H326" s="276"/>
      <c r="I326" s="276"/>
      <c r="J326" s="276"/>
      <c r="K326" s="276"/>
      <c r="L326" s="276"/>
      <c r="M326" s="276"/>
      <c r="N326" s="276"/>
      <c r="O326" s="276"/>
      <c r="P326" s="276"/>
      <c r="Q326" s="1149"/>
    </row>
    <row r="327" spans="1:17" s="243" customFormat="1" ht="12.75" customHeight="1" x14ac:dyDescent="0.2">
      <c r="A327" s="276"/>
      <c r="B327" s="278"/>
      <c r="C327" s="276"/>
      <c r="D327" s="276"/>
      <c r="E327" s="276"/>
      <c r="F327" s="276"/>
      <c r="G327" s="276"/>
      <c r="H327" s="276"/>
      <c r="I327" s="276"/>
      <c r="J327" s="276"/>
      <c r="K327" s="276"/>
      <c r="L327" s="276"/>
      <c r="M327" s="276"/>
      <c r="N327" s="276"/>
      <c r="O327" s="276"/>
      <c r="P327" s="276"/>
      <c r="Q327" s="1149"/>
    </row>
    <row r="328" spans="1:17" s="243" customFormat="1" ht="12.75" customHeight="1" x14ac:dyDescent="0.2">
      <c r="A328" s="276"/>
      <c r="B328" s="278"/>
      <c r="C328" s="276"/>
      <c r="D328" s="276"/>
      <c r="E328" s="276"/>
      <c r="F328" s="276"/>
      <c r="G328" s="276"/>
      <c r="H328" s="276"/>
      <c r="I328" s="276"/>
      <c r="J328" s="276"/>
      <c r="K328" s="276"/>
      <c r="L328" s="276"/>
      <c r="M328" s="276"/>
      <c r="N328" s="276"/>
      <c r="O328" s="276"/>
      <c r="P328" s="276"/>
      <c r="Q328" s="1149"/>
    </row>
    <row r="329" spans="1:17" s="243" customFormat="1" ht="12.75" customHeight="1" x14ac:dyDescent="0.2">
      <c r="A329" s="276"/>
      <c r="B329" s="278"/>
      <c r="C329" s="276"/>
      <c r="D329" s="276"/>
      <c r="E329" s="276"/>
      <c r="F329" s="276"/>
      <c r="G329" s="276"/>
      <c r="H329" s="276"/>
      <c r="I329" s="276"/>
      <c r="J329" s="276"/>
      <c r="K329" s="276"/>
      <c r="L329" s="276"/>
      <c r="M329" s="276"/>
      <c r="N329" s="276"/>
      <c r="O329" s="276"/>
      <c r="P329" s="276"/>
      <c r="Q329" s="1149"/>
    </row>
    <row r="330" spans="1:17" s="243" customFormat="1" ht="12.75" customHeight="1" x14ac:dyDescent="0.2">
      <c r="A330" s="276"/>
      <c r="B330" s="278"/>
      <c r="C330" s="276"/>
      <c r="D330" s="276"/>
      <c r="E330" s="276"/>
      <c r="F330" s="276"/>
      <c r="G330" s="276"/>
      <c r="H330" s="276"/>
      <c r="I330" s="276"/>
      <c r="J330" s="276"/>
      <c r="K330" s="276"/>
      <c r="L330" s="276"/>
      <c r="M330" s="276"/>
      <c r="N330" s="276"/>
      <c r="O330" s="276"/>
      <c r="P330" s="276"/>
      <c r="Q330" s="1149"/>
    </row>
    <row r="331" spans="1:17" s="243" customFormat="1" ht="12.75" customHeight="1" x14ac:dyDescent="0.2">
      <c r="A331" s="276"/>
      <c r="B331" s="278"/>
      <c r="C331" s="276"/>
      <c r="D331" s="276"/>
      <c r="E331" s="276"/>
      <c r="F331" s="276"/>
      <c r="G331" s="276"/>
      <c r="H331" s="276"/>
      <c r="I331" s="276"/>
      <c r="J331" s="276"/>
      <c r="K331" s="276"/>
      <c r="L331" s="276"/>
      <c r="M331" s="276"/>
      <c r="N331" s="276"/>
      <c r="O331" s="276"/>
      <c r="P331" s="276"/>
      <c r="Q331" s="1149"/>
    </row>
    <row r="332" spans="1:17" s="243" customFormat="1" ht="12.75" customHeight="1" x14ac:dyDescent="0.2">
      <c r="A332" s="276"/>
      <c r="B332" s="278"/>
      <c r="C332" s="276"/>
      <c r="D332" s="276"/>
      <c r="E332" s="276"/>
      <c r="F332" s="276"/>
      <c r="G332" s="276"/>
      <c r="H332" s="276"/>
      <c r="I332" s="276"/>
      <c r="J332" s="276"/>
      <c r="K332" s="276"/>
      <c r="L332" s="276"/>
      <c r="M332" s="276"/>
      <c r="N332" s="276"/>
      <c r="O332" s="276"/>
      <c r="P332" s="276"/>
      <c r="Q332" s="1149"/>
    </row>
    <row r="333" spans="1:17" s="243" customFormat="1" ht="12.75" customHeight="1" x14ac:dyDescent="0.2">
      <c r="A333" s="276"/>
      <c r="B333" s="278"/>
      <c r="C333" s="276"/>
      <c r="D333" s="276"/>
      <c r="E333" s="276"/>
      <c r="F333" s="276"/>
      <c r="G333" s="276"/>
      <c r="H333" s="276"/>
      <c r="I333" s="276"/>
      <c r="J333" s="276"/>
      <c r="K333" s="276"/>
      <c r="L333" s="276"/>
      <c r="M333" s="276"/>
      <c r="N333" s="276"/>
      <c r="O333" s="276"/>
      <c r="P333" s="276"/>
      <c r="Q333" s="1149"/>
    </row>
    <row r="334" spans="1:17" s="243" customFormat="1" ht="12.75" customHeight="1" x14ac:dyDescent="0.2">
      <c r="A334" s="276"/>
      <c r="B334" s="278"/>
      <c r="C334" s="276"/>
      <c r="D334" s="276"/>
      <c r="E334" s="276"/>
      <c r="F334" s="276"/>
      <c r="G334" s="276"/>
      <c r="H334" s="276"/>
      <c r="I334" s="276"/>
      <c r="J334" s="276"/>
      <c r="K334" s="276"/>
      <c r="L334" s="276"/>
      <c r="M334" s="276"/>
      <c r="N334" s="276"/>
      <c r="O334" s="276"/>
      <c r="P334" s="276"/>
      <c r="Q334" s="1149"/>
    </row>
    <row r="335" spans="1:17" s="243" customFormat="1" ht="12.75" customHeight="1" x14ac:dyDescent="0.2">
      <c r="A335" s="276"/>
      <c r="B335" s="278"/>
      <c r="C335" s="276"/>
      <c r="D335" s="276"/>
      <c r="E335" s="276"/>
      <c r="F335" s="276"/>
      <c r="G335" s="276"/>
      <c r="H335" s="276"/>
      <c r="I335" s="276"/>
      <c r="J335" s="276"/>
      <c r="K335" s="276"/>
      <c r="L335" s="276"/>
      <c r="M335" s="276"/>
      <c r="N335" s="276"/>
      <c r="O335" s="276"/>
      <c r="P335" s="276"/>
      <c r="Q335" s="1149"/>
    </row>
    <row r="336" spans="1:17" s="243" customFormat="1" ht="12.75" customHeight="1" x14ac:dyDescent="0.2">
      <c r="A336" s="276"/>
      <c r="B336" s="278"/>
      <c r="C336" s="276"/>
      <c r="D336" s="276"/>
      <c r="E336" s="276"/>
      <c r="F336" s="276"/>
      <c r="G336" s="276"/>
      <c r="H336" s="276"/>
      <c r="I336" s="276"/>
      <c r="J336" s="276"/>
      <c r="K336" s="276"/>
      <c r="L336" s="276"/>
      <c r="M336" s="276"/>
      <c r="N336" s="276"/>
      <c r="O336" s="276"/>
      <c r="P336" s="276"/>
      <c r="Q336" s="1149"/>
    </row>
    <row r="337" spans="1:17" s="243" customFormat="1" ht="12.75" customHeight="1" x14ac:dyDescent="0.2">
      <c r="A337" s="276"/>
      <c r="B337" s="278"/>
      <c r="C337" s="276"/>
      <c r="D337" s="276"/>
      <c r="E337" s="276"/>
      <c r="F337" s="276"/>
      <c r="G337" s="276"/>
      <c r="H337" s="276"/>
      <c r="I337" s="276"/>
      <c r="J337" s="276"/>
      <c r="K337" s="276"/>
      <c r="L337" s="276"/>
      <c r="M337" s="276"/>
      <c r="N337" s="276"/>
      <c r="O337" s="276"/>
      <c r="P337" s="276"/>
      <c r="Q337" s="1149"/>
    </row>
    <row r="338" spans="1:17" s="243" customFormat="1" ht="12.75" customHeight="1" x14ac:dyDescent="0.2">
      <c r="A338" s="276"/>
      <c r="B338" s="278"/>
      <c r="C338" s="276"/>
      <c r="D338" s="276"/>
      <c r="E338" s="276"/>
      <c r="F338" s="276"/>
      <c r="G338" s="276"/>
      <c r="H338" s="276"/>
      <c r="I338" s="276"/>
      <c r="J338" s="276"/>
      <c r="K338" s="276"/>
      <c r="L338" s="276"/>
      <c r="M338" s="276"/>
      <c r="N338" s="276"/>
      <c r="O338" s="276"/>
      <c r="P338" s="276"/>
      <c r="Q338" s="1149"/>
    </row>
    <row r="339" spans="1:17" s="243" customFormat="1" ht="12.75" customHeight="1" x14ac:dyDescent="0.2">
      <c r="A339" s="276"/>
      <c r="B339" s="278"/>
      <c r="C339" s="276"/>
      <c r="D339" s="276"/>
      <c r="E339" s="276"/>
      <c r="F339" s="276"/>
      <c r="G339" s="276"/>
      <c r="H339" s="276"/>
      <c r="I339" s="276"/>
      <c r="J339" s="276"/>
      <c r="K339" s="276"/>
      <c r="L339" s="276"/>
      <c r="M339" s="276"/>
      <c r="N339" s="276"/>
      <c r="O339" s="276"/>
      <c r="P339" s="276"/>
      <c r="Q339" s="1149"/>
    </row>
    <row r="340" spans="1:17" s="243" customFormat="1" ht="12.75" customHeight="1" x14ac:dyDescent="0.2">
      <c r="A340" s="276"/>
      <c r="B340" s="278"/>
      <c r="C340" s="276"/>
      <c r="D340" s="276"/>
      <c r="E340" s="276"/>
      <c r="F340" s="276"/>
      <c r="G340" s="276"/>
      <c r="H340" s="276"/>
      <c r="I340" s="276"/>
      <c r="J340" s="276"/>
      <c r="K340" s="276"/>
      <c r="L340" s="276"/>
      <c r="M340" s="276"/>
      <c r="N340" s="276"/>
      <c r="O340" s="276"/>
      <c r="P340" s="276"/>
      <c r="Q340" s="1149"/>
    </row>
    <row r="341" spans="1:17" s="243" customFormat="1" ht="12.75" customHeight="1" x14ac:dyDescent="0.2">
      <c r="A341" s="276"/>
      <c r="B341" s="278"/>
      <c r="C341" s="276"/>
      <c r="D341" s="276"/>
      <c r="E341" s="276"/>
      <c r="F341" s="276"/>
      <c r="G341" s="276"/>
      <c r="H341" s="276"/>
      <c r="I341" s="276"/>
      <c r="J341" s="276"/>
      <c r="K341" s="276"/>
      <c r="L341" s="276"/>
      <c r="M341" s="276"/>
      <c r="N341" s="276"/>
      <c r="O341" s="276"/>
      <c r="P341" s="276"/>
      <c r="Q341" s="1149"/>
    </row>
    <row r="342" spans="1:17" s="243" customFormat="1" ht="12.75" customHeight="1" x14ac:dyDescent="0.2">
      <c r="A342" s="276"/>
      <c r="B342" s="278"/>
      <c r="C342" s="276"/>
      <c r="D342" s="276"/>
      <c r="E342" s="276"/>
      <c r="F342" s="276"/>
      <c r="G342" s="276"/>
      <c r="H342" s="276"/>
      <c r="I342" s="276"/>
      <c r="J342" s="276"/>
      <c r="K342" s="276"/>
      <c r="L342" s="276"/>
      <c r="M342" s="276"/>
      <c r="N342" s="276"/>
      <c r="O342" s="276"/>
      <c r="P342" s="276"/>
      <c r="Q342" s="1149"/>
    </row>
    <row r="343" spans="1:17" s="243" customFormat="1" ht="12.75" customHeight="1" x14ac:dyDescent="0.2">
      <c r="A343" s="276"/>
      <c r="B343" s="278"/>
      <c r="C343" s="276"/>
      <c r="D343" s="276"/>
      <c r="E343" s="276"/>
      <c r="F343" s="276"/>
      <c r="G343" s="276"/>
      <c r="H343" s="276"/>
      <c r="I343" s="276"/>
      <c r="J343" s="276"/>
      <c r="K343" s="276"/>
      <c r="L343" s="276"/>
      <c r="M343" s="276"/>
      <c r="N343" s="276"/>
      <c r="O343" s="276"/>
      <c r="P343" s="276"/>
      <c r="Q343" s="1149"/>
    </row>
    <row r="344" spans="1:17" s="243" customFormat="1" ht="12.75" customHeight="1" x14ac:dyDescent="0.2">
      <c r="A344" s="276"/>
      <c r="B344" s="278"/>
      <c r="C344" s="276"/>
      <c r="D344" s="276"/>
      <c r="E344" s="276"/>
      <c r="F344" s="276"/>
      <c r="G344" s="276"/>
      <c r="H344" s="276"/>
      <c r="I344" s="276"/>
      <c r="J344" s="276"/>
      <c r="K344" s="276"/>
      <c r="L344" s="276"/>
      <c r="M344" s="276"/>
      <c r="N344" s="276"/>
      <c r="O344" s="276"/>
      <c r="P344" s="276"/>
      <c r="Q344" s="1149"/>
    </row>
    <row r="345" spans="1:17" s="243" customFormat="1" ht="12.75" customHeight="1" x14ac:dyDescent="0.2">
      <c r="A345" s="276"/>
      <c r="B345" s="278"/>
      <c r="C345" s="276"/>
      <c r="D345" s="276"/>
      <c r="E345" s="276"/>
      <c r="F345" s="276"/>
      <c r="G345" s="276"/>
      <c r="H345" s="276"/>
      <c r="I345" s="276"/>
      <c r="J345" s="276"/>
      <c r="K345" s="276"/>
      <c r="L345" s="276"/>
      <c r="M345" s="276"/>
      <c r="N345" s="276"/>
      <c r="O345" s="276"/>
      <c r="P345" s="276"/>
      <c r="Q345" s="1149"/>
    </row>
    <row r="346" spans="1:17" s="243" customFormat="1" ht="12.75" customHeight="1" x14ac:dyDescent="0.2">
      <c r="A346" s="276"/>
      <c r="B346" s="278"/>
      <c r="C346" s="276"/>
      <c r="D346" s="276"/>
      <c r="E346" s="276"/>
      <c r="F346" s="276"/>
      <c r="G346" s="276"/>
      <c r="H346" s="276"/>
      <c r="I346" s="276"/>
      <c r="J346" s="276"/>
      <c r="K346" s="276"/>
      <c r="L346" s="276"/>
      <c r="M346" s="276"/>
      <c r="N346" s="276"/>
      <c r="O346" s="276"/>
      <c r="P346" s="276"/>
      <c r="Q346" s="1149"/>
    </row>
    <row r="347" spans="1:17" s="243" customFormat="1" ht="12.75" customHeight="1" x14ac:dyDescent="0.2">
      <c r="A347" s="276"/>
      <c r="B347" s="278"/>
      <c r="C347" s="276"/>
      <c r="D347" s="276"/>
      <c r="E347" s="276"/>
      <c r="F347" s="276"/>
      <c r="G347" s="276"/>
      <c r="H347" s="276"/>
      <c r="I347" s="276"/>
      <c r="J347" s="276"/>
      <c r="K347" s="276"/>
      <c r="L347" s="276"/>
      <c r="M347" s="276"/>
      <c r="N347" s="276"/>
      <c r="O347" s="276"/>
      <c r="P347" s="276"/>
      <c r="Q347" s="1149"/>
    </row>
    <row r="348" spans="1:17" s="243" customFormat="1" ht="12.75" customHeight="1" x14ac:dyDescent="0.2">
      <c r="A348" s="276"/>
      <c r="B348" s="278"/>
      <c r="C348" s="276"/>
      <c r="D348" s="276"/>
      <c r="E348" s="276"/>
      <c r="F348" s="276"/>
      <c r="G348" s="276"/>
      <c r="H348" s="276"/>
      <c r="I348" s="276"/>
      <c r="J348" s="276"/>
      <c r="K348" s="276"/>
      <c r="L348" s="276"/>
      <c r="M348" s="276"/>
      <c r="N348" s="276"/>
      <c r="O348" s="276"/>
      <c r="P348" s="276"/>
      <c r="Q348" s="1149"/>
    </row>
    <row r="349" spans="1:17" s="243" customFormat="1" ht="12.75" customHeight="1" x14ac:dyDescent="0.2">
      <c r="A349" s="276"/>
      <c r="B349" s="278"/>
      <c r="C349" s="276"/>
      <c r="D349" s="276"/>
      <c r="E349" s="276"/>
      <c r="F349" s="276"/>
      <c r="G349" s="276"/>
      <c r="H349" s="276"/>
      <c r="I349" s="276"/>
      <c r="J349" s="276"/>
      <c r="K349" s="276"/>
      <c r="L349" s="276"/>
      <c r="M349" s="276"/>
      <c r="N349" s="276"/>
      <c r="O349" s="276"/>
      <c r="P349" s="276"/>
      <c r="Q349" s="1149"/>
    </row>
    <row r="350" spans="1:17" s="243" customFormat="1" ht="12.75" customHeight="1" x14ac:dyDescent="0.2">
      <c r="A350" s="276"/>
      <c r="B350" s="278"/>
      <c r="C350" s="276"/>
      <c r="D350" s="276"/>
      <c r="E350" s="276"/>
      <c r="F350" s="276"/>
      <c r="G350" s="276"/>
      <c r="H350" s="276"/>
      <c r="I350" s="276"/>
      <c r="J350" s="276"/>
      <c r="K350" s="276"/>
      <c r="L350" s="276"/>
      <c r="M350" s="276"/>
      <c r="N350" s="276"/>
      <c r="O350" s="276"/>
      <c r="P350" s="276"/>
      <c r="Q350" s="1149"/>
    </row>
    <row r="351" spans="1:17" s="243" customFormat="1" ht="12.75" customHeight="1" x14ac:dyDescent="0.2">
      <c r="A351" s="276"/>
      <c r="B351" s="278"/>
      <c r="C351" s="276"/>
      <c r="D351" s="276"/>
      <c r="E351" s="276"/>
      <c r="F351" s="276"/>
      <c r="G351" s="276"/>
      <c r="H351" s="276"/>
      <c r="I351" s="276"/>
      <c r="J351" s="276"/>
      <c r="K351" s="276"/>
      <c r="L351" s="276"/>
      <c r="M351" s="276"/>
      <c r="N351" s="276"/>
      <c r="O351" s="276"/>
      <c r="P351" s="276"/>
      <c r="Q351" s="1149"/>
    </row>
    <row r="352" spans="1:17" s="243" customFormat="1" ht="12.75" customHeight="1" x14ac:dyDescent="0.2">
      <c r="A352" s="276"/>
      <c r="B352" s="278"/>
      <c r="C352" s="276"/>
      <c r="D352" s="276"/>
      <c r="E352" s="276"/>
      <c r="F352" s="276"/>
      <c r="G352" s="276"/>
      <c r="H352" s="276"/>
      <c r="I352" s="276"/>
      <c r="J352" s="276"/>
      <c r="K352" s="276"/>
      <c r="L352" s="276"/>
      <c r="M352" s="276"/>
      <c r="N352" s="276"/>
      <c r="O352" s="276"/>
      <c r="P352" s="276"/>
      <c r="Q352" s="1149"/>
    </row>
    <row r="353" spans="1:17" s="243" customFormat="1" ht="12.75" customHeight="1" x14ac:dyDescent="0.2">
      <c r="A353" s="276"/>
      <c r="B353" s="278"/>
      <c r="C353" s="276"/>
      <c r="D353" s="276"/>
      <c r="E353" s="276"/>
      <c r="F353" s="276"/>
      <c r="G353" s="276"/>
      <c r="H353" s="276"/>
      <c r="I353" s="276"/>
      <c r="J353" s="276"/>
      <c r="K353" s="276"/>
      <c r="L353" s="276"/>
      <c r="M353" s="276"/>
      <c r="N353" s="276"/>
      <c r="O353" s="276"/>
      <c r="P353" s="276"/>
      <c r="Q353" s="1149"/>
    </row>
    <row r="354" spans="1:17" s="243" customFormat="1" ht="12.75" customHeight="1" x14ac:dyDescent="0.2">
      <c r="A354" s="276"/>
      <c r="B354" s="278"/>
      <c r="C354" s="276"/>
      <c r="D354" s="276"/>
      <c r="E354" s="276"/>
      <c r="F354" s="276"/>
      <c r="G354" s="276"/>
      <c r="H354" s="276"/>
      <c r="I354" s="276"/>
      <c r="J354" s="276"/>
      <c r="K354" s="276"/>
      <c r="L354" s="276"/>
      <c r="M354" s="276"/>
      <c r="N354" s="276"/>
      <c r="O354" s="276"/>
      <c r="P354" s="276"/>
      <c r="Q354" s="1149"/>
    </row>
    <row r="355" spans="1:17" s="243" customFormat="1" ht="12.75" customHeight="1" x14ac:dyDescent="0.2">
      <c r="A355" s="276"/>
      <c r="B355" s="278"/>
      <c r="C355" s="276"/>
      <c r="D355" s="276"/>
      <c r="E355" s="276"/>
      <c r="F355" s="276"/>
      <c r="G355" s="276"/>
      <c r="H355" s="276"/>
      <c r="I355" s="276"/>
      <c r="J355" s="276"/>
      <c r="K355" s="276"/>
      <c r="L355" s="276"/>
      <c r="M355" s="276"/>
      <c r="N355" s="276"/>
      <c r="O355" s="276"/>
      <c r="P355" s="276"/>
      <c r="Q355" s="1149"/>
    </row>
    <row r="356" spans="1:17" s="243" customFormat="1" ht="12.75" customHeight="1" x14ac:dyDescent="0.2">
      <c r="A356" s="276"/>
      <c r="B356" s="278"/>
      <c r="C356" s="276"/>
      <c r="D356" s="276"/>
      <c r="E356" s="276"/>
      <c r="F356" s="276"/>
      <c r="G356" s="276"/>
      <c r="H356" s="276"/>
      <c r="I356" s="276"/>
      <c r="J356" s="276"/>
      <c r="K356" s="276"/>
      <c r="L356" s="276"/>
      <c r="M356" s="276"/>
      <c r="N356" s="276"/>
      <c r="O356" s="276"/>
      <c r="P356" s="276"/>
      <c r="Q356" s="1149"/>
    </row>
    <row r="357" spans="1:17" s="243" customFormat="1" ht="12.75" customHeight="1" x14ac:dyDescent="0.2">
      <c r="A357" s="276"/>
      <c r="B357" s="278"/>
      <c r="C357" s="276"/>
      <c r="D357" s="276"/>
      <c r="E357" s="276"/>
      <c r="F357" s="276"/>
      <c r="G357" s="276"/>
      <c r="H357" s="276"/>
      <c r="I357" s="276"/>
      <c r="J357" s="276"/>
      <c r="K357" s="276"/>
      <c r="L357" s="276"/>
      <c r="M357" s="276"/>
      <c r="N357" s="276"/>
      <c r="O357" s="276"/>
      <c r="P357" s="276"/>
      <c r="Q357" s="1149"/>
    </row>
    <row r="358" spans="1:17" s="243" customFormat="1" ht="12.75" customHeight="1" x14ac:dyDescent="0.2">
      <c r="A358" s="276"/>
      <c r="B358" s="278"/>
      <c r="C358" s="276"/>
      <c r="D358" s="276"/>
      <c r="E358" s="276"/>
      <c r="F358" s="276"/>
      <c r="G358" s="276"/>
      <c r="H358" s="276"/>
      <c r="I358" s="276"/>
      <c r="J358" s="276"/>
      <c r="K358" s="276"/>
      <c r="L358" s="276"/>
      <c r="M358" s="276"/>
      <c r="N358" s="276"/>
      <c r="O358" s="276"/>
      <c r="P358" s="276"/>
      <c r="Q358" s="1149"/>
    </row>
    <row r="359" spans="1:17" s="243" customFormat="1" ht="12.75" customHeight="1" x14ac:dyDescent="0.2">
      <c r="A359" s="276"/>
      <c r="B359" s="278"/>
      <c r="C359" s="276"/>
      <c r="D359" s="276"/>
      <c r="E359" s="276"/>
      <c r="F359" s="276"/>
      <c r="G359" s="276"/>
      <c r="H359" s="276"/>
      <c r="I359" s="276"/>
      <c r="J359" s="276"/>
      <c r="K359" s="276"/>
      <c r="L359" s="276"/>
      <c r="M359" s="276"/>
      <c r="N359" s="276"/>
      <c r="O359" s="276"/>
      <c r="P359" s="276"/>
      <c r="Q359" s="1149"/>
    </row>
    <row r="360" spans="1:17" s="243" customFormat="1" ht="12.75" customHeight="1" x14ac:dyDescent="0.2">
      <c r="A360" s="276"/>
      <c r="B360" s="278"/>
      <c r="C360" s="276"/>
      <c r="D360" s="276"/>
      <c r="E360" s="276"/>
      <c r="F360" s="276"/>
      <c r="G360" s="276"/>
      <c r="H360" s="276"/>
      <c r="I360" s="276"/>
      <c r="J360" s="276"/>
      <c r="K360" s="276"/>
      <c r="L360" s="276"/>
      <c r="M360" s="276"/>
      <c r="N360" s="276"/>
      <c r="O360" s="276"/>
      <c r="P360" s="276"/>
      <c r="Q360" s="1149"/>
    </row>
    <row r="361" spans="1:17" s="243" customFormat="1" ht="12.75" customHeight="1" x14ac:dyDescent="0.2">
      <c r="A361" s="276"/>
      <c r="B361" s="278"/>
      <c r="C361" s="276"/>
      <c r="D361" s="276"/>
      <c r="E361" s="276"/>
      <c r="F361" s="276"/>
      <c r="G361" s="276"/>
      <c r="H361" s="276"/>
      <c r="I361" s="276"/>
      <c r="J361" s="276"/>
      <c r="K361" s="276"/>
      <c r="L361" s="276"/>
      <c r="M361" s="276"/>
      <c r="N361" s="276"/>
      <c r="O361" s="276"/>
      <c r="P361" s="276"/>
      <c r="Q361" s="1149"/>
    </row>
    <row r="362" spans="1:17" s="243" customFormat="1" ht="12.75" customHeight="1" x14ac:dyDescent="0.2">
      <c r="A362" s="276"/>
      <c r="B362" s="278"/>
      <c r="C362" s="276"/>
      <c r="D362" s="276"/>
      <c r="E362" s="276"/>
      <c r="F362" s="276"/>
      <c r="G362" s="276"/>
      <c r="H362" s="276"/>
      <c r="I362" s="276"/>
      <c r="J362" s="276"/>
      <c r="K362" s="276"/>
      <c r="L362" s="276"/>
      <c r="M362" s="276"/>
      <c r="N362" s="276"/>
      <c r="O362" s="276"/>
      <c r="P362" s="276"/>
      <c r="Q362" s="1149"/>
    </row>
    <row r="363" spans="1:17" s="243" customFormat="1" ht="12.75" customHeight="1" x14ac:dyDescent="0.2">
      <c r="A363" s="276"/>
      <c r="B363" s="278"/>
      <c r="C363" s="276"/>
      <c r="D363" s="276"/>
      <c r="E363" s="276"/>
      <c r="F363" s="276"/>
      <c r="G363" s="276"/>
      <c r="H363" s="276"/>
      <c r="I363" s="276"/>
      <c r="J363" s="276"/>
      <c r="K363" s="276"/>
      <c r="L363" s="276"/>
      <c r="M363" s="276"/>
      <c r="N363" s="276"/>
      <c r="O363" s="276"/>
      <c r="P363" s="276"/>
      <c r="Q363" s="1149"/>
    </row>
    <row r="364" spans="1:17" s="243" customFormat="1" ht="12.75" customHeight="1" x14ac:dyDescent="0.2">
      <c r="A364" s="276"/>
      <c r="B364" s="278"/>
      <c r="C364" s="276"/>
      <c r="D364" s="276"/>
      <c r="E364" s="276"/>
      <c r="F364" s="276"/>
      <c r="G364" s="276"/>
      <c r="H364" s="276"/>
      <c r="I364" s="276"/>
      <c r="J364" s="276"/>
      <c r="K364" s="276"/>
      <c r="L364" s="276"/>
      <c r="M364" s="276"/>
      <c r="N364" s="276"/>
      <c r="O364" s="276"/>
      <c r="P364" s="276"/>
      <c r="Q364" s="1149"/>
    </row>
    <row r="365" spans="1:17" s="243" customFormat="1" ht="12.75" customHeight="1" x14ac:dyDescent="0.2">
      <c r="A365" s="276"/>
      <c r="B365" s="278"/>
      <c r="C365" s="276"/>
      <c r="D365" s="276"/>
      <c r="E365" s="276"/>
      <c r="F365" s="276"/>
      <c r="G365" s="276"/>
      <c r="H365" s="276"/>
      <c r="I365" s="276"/>
      <c r="J365" s="276"/>
      <c r="K365" s="276"/>
      <c r="L365" s="276"/>
      <c r="M365" s="276"/>
      <c r="N365" s="276"/>
      <c r="O365" s="276"/>
      <c r="P365" s="276"/>
      <c r="Q365" s="1149"/>
    </row>
    <row r="366" spans="1:17" s="243" customFormat="1" ht="12.75" customHeight="1" x14ac:dyDescent="0.2">
      <c r="A366" s="276"/>
      <c r="B366" s="278"/>
      <c r="C366" s="276"/>
      <c r="D366" s="276"/>
      <c r="E366" s="276"/>
      <c r="F366" s="276"/>
      <c r="G366" s="276"/>
      <c r="H366" s="276"/>
      <c r="I366" s="276"/>
      <c r="J366" s="276"/>
      <c r="K366" s="276"/>
      <c r="L366" s="276"/>
      <c r="M366" s="276"/>
      <c r="N366" s="276"/>
      <c r="O366" s="276"/>
      <c r="P366" s="276"/>
      <c r="Q366" s="1149"/>
    </row>
    <row r="367" spans="1:17" s="243" customFormat="1" ht="12.75" customHeight="1" x14ac:dyDescent="0.2">
      <c r="A367" s="276"/>
      <c r="B367" s="278"/>
      <c r="C367" s="276"/>
      <c r="D367" s="276"/>
      <c r="E367" s="276"/>
      <c r="F367" s="276"/>
      <c r="G367" s="276"/>
      <c r="H367" s="276"/>
      <c r="I367" s="276"/>
      <c r="J367" s="276"/>
      <c r="K367" s="276"/>
      <c r="L367" s="276"/>
      <c r="M367" s="276"/>
      <c r="N367" s="276"/>
      <c r="O367" s="276"/>
      <c r="P367" s="276"/>
      <c r="Q367" s="1149"/>
    </row>
    <row r="368" spans="1:17" s="243" customFormat="1" ht="12.75" customHeight="1" x14ac:dyDescent="0.2">
      <c r="A368" s="276"/>
      <c r="B368" s="278"/>
      <c r="C368" s="276"/>
      <c r="D368" s="276"/>
      <c r="E368" s="276"/>
      <c r="F368" s="276"/>
      <c r="G368" s="276"/>
      <c r="H368" s="276"/>
      <c r="I368" s="276"/>
      <c r="J368" s="276"/>
      <c r="K368" s="276"/>
      <c r="L368" s="276"/>
      <c r="M368" s="276"/>
      <c r="N368" s="276"/>
      <c r="O368" s="276"/>
      <c r="P368" s="276"/>
      <c r="Q368" s="1149"/>
    </row>
    <row r="369" spans="1:17" s="243" customFormat="1" ht="12.75" customHeight="1" x14ac:dyDescent="0.2">
      <c r="A369" s="276"/>
      <c r="B369" s="278"/>
      <c r="C369" s="276"/>
      <c r="D369" s="276"/>
      <c r="E369" s="276"/>
      <c r="F369" s="276"/>
      <c r="G369" s="276"/>
      <c r="H369" s="276"/>
      <c r="I369" s="276"/>
      <c r="J369" s="276"/>
      <c r="K369" s="276"/>
      <c r="L369" s="276"/>
      <c r="M369" s="276"/>
      <c r="N369" s="276"/>
      <c r="O369" s="276"/>
      <c r="P369" s="276"/>
      <c r="Q369" s="1149"/>
    </row>
    <row r="370" spans="1:17" s="243" customFormat="1" ht="12.75" customHeight="1" x14ac:dyDescent="0.2">
      <c r="A370" s="276"/>
      <c r="B370" s="278"/>
      <c r="C370" s="276"/>
      <c r="D370" s="276"/>
      <c r="E370" s="276"/>
      <c r="F370" s="276"/>
      <c r="G370" s="276"/>
      <c r="H370" s="276"/>
      <c r="I370" s="276"/>
      <c r="J370" s="276"/>
      <c r="K370" s="276"/>
      <c r="L370" s="276"/>
      <c r="M370" s="276"/>
      <c r="N370" s="276"/>
      <c r="O370" s="276"/>
      <c r="P370" s="276"/>
      <c r="Q370" s="1149"/>
    </row>
    <row r="371" spans="1:17" s="243" customFormat="1" ht="12.75" customHeight="1" x14ac:dyDescent="0.2">
      <c r="A371" s="276"/>
      <c r="B371" s="278"/>
      <c r="C371" s="276"/>
      <c r="D371" s="276"/>
      <c r="E371" s="276"/>
      <c r="F371" s="276"/>
      <c r="G371" s="276"/>
      <c r="H371" s="276"/>
      <c r="I371" s="276"/>
      <c r="J371" s="276"/>
      <c r="K371" s="276"/>
      <c r="L371" s="276"/>
      <c r="M371" s="276"/>
      <c r="N371" s="276"/>
      <c r="O371" s="276"/>
      <c r="P371" s="276"/>
      <c r="Q371" s="1149"/>
    </row>
    <row r="372" spans="1:17" s="243" customFormat="1" ht="12.75" customHeight="1" x14ac:dyDescent="0.2">
      <c r="A372" s="276"/>
      <c r="B372" s="278"/>
      <c r="C372" s="276"/>
      <c r="D372" s="276"/>
      <c r="E372" s="276"/>
      <c r="F372" s="276"/>
      <c r="G372" s="276"/>
      <c r="H372" s="276"/>
      <c r="I372" s="276"/>
      <c r="J372" s="276"/>
      <c r="K372" s="276"/>
      <c r="L372" s="276"/>
      <c r="M372" s="276"/>
      <c r="N372" s="276"/>
      <c r="O372" s="276"/>
      <c r="P372" s="276"/>
      <c r="Q372" s="1149"/>
    </row>
    <row r="373" spans="1:17" s="243" customFormat="1" ht="12.75" customHeight="1" x14ac:dyDescent="0.2">
      <c r="A373" s="276"/>
      <c r="B373" s="278"/>
      <c r="C373" s="276"/>
      <c r="D373" s="276"/>
      <c r="E373" s="276"/>
      <c r="F373" s="276"/>
      <c r="G373" s="276"/>
      <c r="H373" s="276"/>
      <c r="I373" s="276"/>
      <c r="J373" s="276"/>
      <c r="K373" s="276"/>
      <c r="L373" s="276"/>
      <c r="M373" s="276"/>
      <c r="N373" s="276"/>
      <c r="O373" s="276"/>
      <c r="P373" s="276"/>
      <c r="Q373" s="1149"/>
    </row>
    <row r="374" spans="1:17" s="243" customFormat="1" ht="12.75" customHeight="1" x14ac:dyDescent="0.2">
      <c r="A374" s="276"/>
      <c r="B374" s="278"/>
      <c r="C374" s="276"/>
      <c r="D374" s="276"/>
      <c r="E374" s="276"/>
      <c r="F374" s="276"/>
      <c r="G374" s="276"/>
      <c r="H374" s="276"/>
      <c r="I374" s="276"/>
      <c r="J374" s="276"/>
      <c r="K374" s="276"/>
      <c r="L374" s="276"/>
      <c r="M374" s="276"/>
      <c r="N374" s="276"/>
      <c r="O374" s="276"/>
      <c r="P374" s="276"/>
      <c r="Q374" s="1149"/>
    </row>
    <row r="375" spans="1:17" s="243" customFormat="1" ht="12.75" customHeight="1" x14ac:dyDescent="0.2">
      <c r="A375" s="276"/>
      <c r="B375" s="278"/>
      <c r="C375" s="276"/>
      <c r="D375" s="276"/>
      <c r="E375" s="276"/>
      <c r="F375" s="276"/>
      <c r="G375" s="276"/>
      <c r="H375" s="276"/>
      <c r="I375" s="276"/>
      <c r="J375" s="276"/>
      <c r="K375" s="276"/>
      <c r="L375" s="276"/>
      <c r="M375" s="276"/>
      <c r="N375" s="276"/>
      <c r="O375" s="276"/>
      <c r="P375" s="276"/>
      <c r="Q375" s="1149"/>
    </row>
    <row r="376" spans="1:17" s="243" customFormat="1" ht="12.75" customHeight="1" x14ac:dyDescent="0.2">
      <c r="A376" s="276"/>
      <c r="B376" s="278"/>
      <c r="C376" s="276"/>
      <c r="D376" s="276"/>
      <c r="E376" s="276"/>
      <c r="F376" s="276"/>
      <c r="G376" s="276"/>
      <c r="H376" s="276"/>
      <c r="I376" s="276"/>
      <c r="J376" s="276"/>
      <c r="K376" s="276"/>
      <c r="L376" s="276"/>
      <c r="M376" s="276"/>
      <c r="N376" s="276"/>
      <c r="O376" s="276"/>
      <c r="P376" s="276"/>
      <c r="Q376" s="1149"/>
    </row>
    <row r="377" spans="1:17" s="243" customFormat="1" ht="12.75" customHeight="1" x14ac:dyDescent="0.2">
      <c r="A377" s="276"/>
      <c r="B377" s="278"/>
      <c r="C377" s="276"/>
      <c r="D377" s="276"/>
      <c r="E377" s="276"/>
      <c r="F377" s="276"/>
      <c r="G377" s="276"/>
      <c r="H377" s="276"/>
      <c r="I377" s="276"/>
      <c r="J377" s="276"/>
      <c r="K377" s="276"/>
      <c r="L377" s="276"/>
      <c r="M377" s="276"/>
      <c r="N377" s="276"/>
      <c r="O377" s="276"/>
      <c r="P377" s="276"/>
      <c r="Q377" s="1149"/>
    </row>
    <row r="378" spans="1:17" s="243" customFormat="1" ht="12.75" customHeight="1" x14ac:dyDescent="0.2">
      <c r="A378" s="276"/>
      <c r="B378" s="278"/>
      <c r="C378" s="276"/>
      <c r="D378" s="276"/>
      <c r="E378" s="276"/>
      <c r="F378" s="276"/>
      <c r="G378" s="276"/>
      <c r="H378" s="276"/>
      <c r="I378" s="276"/>
      <c r="J378" s="276"/>
      <c r="K378" s="276"/>
      <c r="L378" s="276"/>
      <c r="M378" s="276"/>
      <c r="N378" s="276"/>
      <c r="O378" s="276"/>
      <c r="P378" s="276"/>
      <c r="Q378" s="1149"/>
    </row>
    <row r="379" spans="1:17" s="243" customFormat="1" ht="12.75" customHeight="1" x14ac:dyDescent="0.2">
      <c r="A379" s="276"/>
      <c r="B379" s="278"/>
      <c r="C379" s="276"/>
      <c r="D379" s="276"/>
      <c r="E379" s="276"/>
      <c r="F379" s="276"/>
      <c r="G379" s="276"/>
      <c r="H379" s="276"/>
      <c r="I379" s="276"/>
      <c r="J379" s="276"/>
      <c r="K379" s="276"/>
      <c r="L379" s="276"/>
      <c r="M379" s="276"/>
      <c r="N379" s="276"/>
      <c r="O379" s="276"/>
      <c r="P379" s="276"/>
      <c r="Q379" s="1149"/>
    </row>
    <row r="380" spans="1:17" s="243" customFormat="1" ht="12.75" customHeight="1" x14ac:dyDescent="0.2">
      <c r="A380" s="276"/>
      <c r="B380" s="278"/>
      <c r="C380" s="276"/>
      <c r="D380" s="276"/>
      <c r="E380" s="276"/>
      <c r="F380" s="276"/>
      <c r="G380" s="276"/>
      <c r="H380" s="276"/>
      <c r="I380" s="276"/>
      <c r="J380" s="276"/>
      <c r="K380" s="276"/>
      <c r="L380" s="276"/>
      <c r="M380" s="276"/>
      <c r="N380" s="276"/>
      <c r="O380" s="276"/>
      <c r="P380" s="276"/>
      <c r="Q380" s="1149"/>
    </row>
    <row r="381" spans="1:17" s="243" customFormat="1" ht="12.75" customHeight="1" x14ac:dyDescent="0.2">
      <c r="A381" s="276"/>
      <c r="B381" s="278"/>
      <c r="C381" s="276"/>
      <c r="D381" s="276"/>
      <c r="E381" s="276"/>
      <c r="F381" s="276"/>
      <c r="G381" s="276"/>
      <c r="H381" s="276"/>
      <c r="I381" s="276"/>
      <c r="J381" s="276"/>
      <c r="K381" s="276"/>
      <c r="L381" s="276"/>
      <c r="M381" s="276"/>
      <c r="N381" s="276"/>
      <c r="O381" s="276"/>
      <c r="P381" s="276"/>
      <c r="Q381" s="1149"/>
    </row>
    <row r="382" spans="1:17" s="243" customFormat="1" ht="12.75" customHeight="1" x14ac:dyDescent="0.2">
      <c r="A382" s="276"/>
      <c r="B382" s="278"/>
      <c r="C382" s="276"/>
      <c r="D382" s="276"/>
      <c r="E382" s="276"/>
      <c r="F382" s="276"/>
      <c r="G382" s="276"/>
      <c r="H382" s="276"/>
      <c r="I382" s="276"/>
      <c r="J382" s="276"/>
      <c r="K382" s="276"/>
      <c r="L382" s="276"/>
      <c r="M382" s="276"/>
      <c r="N382" s="276"/>
      <c r="O382" s="276"/>
      <c r="P382" s="276"/>
      <c r="Q382" s="1149"/>
    </row>
    <row r="383" spans="1:17" s="243" customFormat="1" ht="12.75" customHeight="1" x14ac:dyDescent="0.2">
      <c r="A383" s="276"/>
      <c r="B383" s="278"/>
      <c r="C383" s="276"/>
      <c r="D383" s="276"/>
      <c r="E383" s="276"/>
      <c r="F383" s="276"/>
      <c r="G383" s="276"/>
      <c r="H383" s="276"/>
      <c r="I383" s="276"/>
      <c r="J383" s="276"/>
      <c r="K383" s="276"/>
      <c r="L383" s="276"/>
      <c r="M383" s="276"/>
      <c r="N383" s="276"/>
      <c r="O383" s="276"/>
      <c r="P383" s="276"/>
      <c r="Q383" s="1149"/>
    </row>
    <row r="384" spans="1:17" s="243" customFormat="1" ht="12.75" customHeight="1" x14ac:dyDescent="0.2">
      <c r="A384" s="276"/>
      <c r="B384" s="278"/>
      <c r="C384" s="276"/>
      <c r="D384" s="276"/>
      <c r="E384" s="276"/>
      <c r="F384" s="276"/>
      <c r="G384" s="276"/>
      <c r="H384" s="276"/>
      <c r="I384" s="276"/>
      <c r="J384" s="276"/>
      <c r="K384" s="276"/>
      <c r="L384" s="276"/>
      <c r="M384" s="276"/>
      <c r="N384" s="276"/>
      <c r="O384" s="276"/>
      <c r="P384" s="276"/>
      <c r="Q384" s="1149"/>
    </row>
    <row r="385" spans="1:17" s="243" customFormat="1" ht="12.75" customHeight="1" x14ac:dyDescent="0.2">
      <c r="A385" s="276"/>
      <c r="B385" s="278"/>
      <c r="C385" s="276"/>
      <c r="D385" s="276"/>
      <c r="E385" s="276"/>
      <c r="F385" s="276"/>
      <c r="G385" s="276"/>
      <c r="H385" s="276"/>
      <c r="I385" s="276"/>
      <c r="J385" s="276"/>
      <c r="K385" s="276"/>
      <c r="L385" s="276"/>
      <c r="M385" s="276"/>
      <c r="N385" s="276"/>
      <c r="O385" s="276"/>
      <c r="P385" s="276"/>
      <c r="Q385" s="1149"/>
    </row>
    <row r="386" spans="1:17" s="243" customFormat="1" ht="12.75" customHeight="1" x14ac:dyDescent="0.2">
      <c r="A386" s="276"/>
      <c r="B386" s="278"/>
      <c r="C386" s="276"/>
      <c r="D386" s="276"/>
      <c r="E386" s="276"/>
      <c r="F386" s="276"/>
      <c r="G386" s="276"/>
      <c r="H386" s="276"/>
      <c r="I386" s="276"/>
      <c r="J386" s="276"/>
      <c r="K386" s="276"/>
      <c r="L386" s="276"/>
      <c r="M386" s="276"/>
      <c r="N386" s="276"/>
      <c r="O386" s="276"/>
      <c r="P386" s="276"/>
      <c r="Q386" s="1149"/>
    </row>
    <row r="387" spans="1:17" s="243" customFormat="1" ht="12.75" customHeight="1" x14ac:dyDescent="0.2">
      <c r="A387" s="276"/>
      <c r="B387" s="278"/>
      <c r="C387" s="276"/>
      <c r="D387" s="276"/>
      <c r="E387" s="276"/>
      <c r="F387" s="276"/>
      <c r="G387" s="276"/>
      <c r="H387" s="276"/>
      <c r="I387" s="276"/>
      <c r="J387" s="276"/>
      <c r="K387" s="276"/>
      <c r="L387" s="276"/>
      <c r="M387" s="276"/>
      <c r="N387" s="276"/>
      <c r="O387" s="276"/>
      <c r="P387" s="276"/>
      <c r="Q387" s="1149"/>
    </row>
    <row r="388" spans="1:17" s="243" customFormat="1" ht="12.75" customHeight="1" x14ac:dyDescent="0.2">
      <c r="A388" s="276"/>
      <c r="B388" s="278"/>
      <c r="C388" s="276"/>
      <c r="D388" s="276"/>
      <c r="E388" s="276"/>
      <c r="F388" s="276"/>
      <c r="G388" s="276"/>
      <c r="H388" s="276"/>
      <c r="I388" s="276"/>
      <c r="J388" s="276"/>
      <c r="K388" s="276"/>
      <c r="L388" s="276"/>
      <c r="M388" s="276"/>
      <c r="N388" s="276"/>
      <c r="O388" s="276"/>
      <c r="P388" s="276"/>
      <c r="Q388" s="1149"/>
    </row>
    <row r="389" spans="1:17" s="243" customFormat="1" ht="12.75" customHeight="1" x14ac:dyDescent="0.2">
      <c r="A389" s="276"/>
      <c r="B389" s="278"/>
      <c r="C389" s="276"/>
      <c r="D389" s="276"/>
      <c r="E389" s="276"/>
      <c r="F389" s="276"/>
      <c r="G389" s="276"/>
      <c r="H389" s="276"/>
      <c r="I389" s="276"/>
      <c r="J389" s="276"/>
      <c r="K389" s="276"/>
      <c r="L389" s="276"/>
      <c r="M389" s="276"/>
      <c r="N389" s="276"/>
      <c r="O389" s="276"/>
      <c r="P389" s="276"/>
      <c r="Q389" s="1149"/>
    </row>
    <row r="390" spans="1:17" s="243" customFormat="1" ht="12.75" customHeight="1" x14ac:dyDescent="0.2">
      <c r="A390" s="276"/>
      <c r="B390" s="278"/>
      <c r="C390" s="276"/>
      <c r="D390" s="276"/>
      <c r="E390" s="276"/>
      <c r="F390" s="276"/>
      <c r="G390" s="276"/>
      <c r="H390" s="276"/>
      <c r="I390" s="276"/>
      <c r="J390" s="276"/>
      <c r="K390" s="276"/>
      <c r="L390" s="276"/>
      <c r="M390" s="276"/>
      <c r="N390" s="276"/>
      <c r="O390" s="276"/>
      <c r="P390" s="276"/>
      <c r="Q390" s="1149"/>
    </row>
    <row r="391" spans="1:17" s="243" customFormat="1" ht="12.75" customHeight="1" x14ac:dyDescent="0.2">
      <c r="A391" s="276"/>
      <c r="B391" s="278"/>
      <c r="C391" s="276"/>
      <c r="D391" s="276"/>
      <c r="E391" s="276"/>
      <c r="F391" s="276"/>
      <c r="G391" s="276"/>
      <c r="H391" s="276"/>
      <c r="I391" s="276"/>
      <c r="J391" s="276"/>
      <c r="K391" s="276"/>
      <c r="L391" s="276"/>
      <c r="M391" s="276"/>
      <c r="N391" s="276"/>
      <c r="O391" s="276"/>
      <c r="P391" s="276"/>
      <c r="Q391" s="1149"/>
    </row>
    <row r="392" spans="1:17" s="243" customFormat="1" ht="12.75" customHeight="1" x14ac:dyDescent="0.2">
      <c r="A392" s="276"/>
      <c r="B392" s="278"/>
      <c r="C392" s="276"/>
      <c r="D392" s="276"/>
      <c r="E392" s="276"/>
      <c r="F392" s="276"/>
      <c r="G392" s="276"/>
      <c r="H392" s="276"/>
      <c r="I392" s="276"/>
      <c r="J392" s="276"/>
      <c r="K392" s="276"/>
      <c r="L392" s="276"/>
      <c r="M392" s="276"/>
      <c r="N392" s="276"/>
      <c r="O392" s="276"/>
      <c r="P392" s="276"/>
      <c r="Q392" s="1149"/>
    </row>
    <row r="393" spans="1:17" s="243" customFormat="1" ht="12.75" customHeight="1" x14ac:dyDescent="0.2">
      <c r="A393" s="276"/>
      <c r="B393" s="278"/>
      <c r="C393" s="276"/>
      <c r="D393" s="276"/>
      <c r="E393" s="276"/>
      <c r="F393" s="276"/>
      <c r="G393" s="276"/>
      <c r="H393" s="276"/>
      <c r="I393" s="276"/>
      <c r="J393" s="276"/>
      <c r="K393" s="276"/>
      <c r="L393" s="276"/>
      <c r="M393" s="276"/>
      <c r="N393" s="276"/>
      <c r="O393" s="276"/>
      <c r="P393" s="276"/>
      <c r="Q393" s="1149"/>
    </row>
    <row r="394" spans="1:17" s="243" customFormat="1" ht="12.75" customHeight="1" x14ac:dyDescent="0.2">
      <c r="A394" s="276"/>
      <c r="B394" s="278"/>
      <c r="C394" s="276"/>
      <c r="D394" s="276"/>
      <c r="E394" s="276"/>
      <c r="F394" s="276"/>
      <c r="G394" s="276"/>
      <c r="H394" s="276"/>
      <c r="I394" s="276"/>
      <c r="J394" s="276"/>
      <c r="K394" s="276"/>
      <c r="L394" s="276"/>
      <c r="M394" s="276"/>
      <c r="N394" s="276"/>
      <c r="O394" s="276"/>
      <c r="P394" s="276"/>
      <c r="Q394" s="1149"/>
    </row>
    <row r="395" spans="1:17" s="243" customFormat="1" ht="12.75" customHeight="1" x14ac:dyDescent="0.2">
      <c r="A395" s="276"/>
      <c r="B395" s="278"/>
      <c r="C395" s="276"/>
      <c r="D395" s="276"/>
      <c r="E395" s="276"/>
      <c r="F395" s="276"/>
      <c r="G395" s="276"/>
      <c r="H395" s="276"/>
      <c r="I395" s="276"/>
      <c r="J395" s="276"/>
      <c r="K395" s="276"/>
      <c r="L395" s="276"/>
      <c r="M395" s="276"/>
      <c r="N395" s="276"/>
      <c r="O395" s="276"/>
      <c r="P395" s="276"/>
      <c r="Q395" s="1149"/>
    </row>
    <row r="396" spans="1:17" s="243" customFormat="1" ht="12.75" customHeight="1" x14ac:dyDescent="0.2">
      <c r="A396" s="276"/>
      <c r="B396" s="278"/>
      <c r="C396" s="276"/>
      <c r="D396" s="276"/>
      <c r="E396" s="276"/>
      <c r="F396" s="276"/>
      <c r="G396" s="276"/>
      <c r="H396" s="276"/>
      <c r="I396" s="276"/>
      <c r="J396" s="276"/>
      <c r="K396" s="276"/>
      <c r="L396" s="276"/>
      <c r="M396" s="276"/>
      <c r="N396" s="276"/>
      <c r="O396" s="276"/>
      <c r="P396" s="276"/>
      <c r="Q396" s="1149"/>
    </row>
    <row r="397" spans="1:17" s="243" customFormat="1" ht="12.75" customHeight="1" x14ac:dyDescent="0.2">
      <c r="A397" s="276"/>
      <c r="B397" s="278"/>
      <c r="C397" s="276"/>
      <c r="D397" s="276"/>
      <c r="E397" s="276"/>
      <c r="F397" s="276"/>
      <c r="G397" s="276"/>
      <c r="H397" s="276"/>
      <c r="I397" s="276"/>
      <c r="J397" s="276"/>
      <c r="K397" s="276"/>
      <c r="L397" s="276"/>
      <c r="M397" s="276"/>
      <c r="N397" s="276"/>
      <c r="O397" s="276"/>
      <c r="P397" s="276"/>
      <c r="Q397" s="1149"/>
    </row>
    <row r="398" spans="1:17" s="243" customFormat="1" ht="12.75" customHeight="1" x14ac:dyDescent="0.2">
      <c r="A398" s="276"/>
      <c r="B398" s="278"/>
      <c r="C398" s="276"/>
      <c r="D398" s="276"/>
      <c r="E398" s="276"/>
      <c r="F398" s="276"/>
      <c r="G398" s="276"/>
      <c r="H398" s="276"/>
      <c r="I398" s="276"/>
      <c r="J398" s="276"/>
      <c r="K398" s="276"/>
      <c r="L398" s="276"/>
      <c r="M398" s="276"/>
      <c r="N398" s="276"/>
      <c r="O398" s="276"/>
      <c r="P398" s="276"/>
      <c r="Q398" s="1149"/>
    </row>
    <row r="399" spans="1:17" s="243" customFormat="1" ht="12.75" customHeight="1" x14ac:dyDescent="0.2">
      <c r="A399" s="276"/>
      <c r="B399" s="278"/>
      <c r="C399" s="276"/>
      <c r="D399" s="276"/>
      <c r="E399" s="276"/>
      <c r="F399" s="276"/>
      <c r="G399" s="276"/>
      <c r="H399" s="276"/>
      <c r="I399" s="276"/>
      <c r="J399" s="276"/>
      <c r="K399" s="276"/>
      <c r="L399" s="276"/>
      <c r="M399" s="276"/>
      <c r="N399" s="276"/>
      <c r="O399" s="276"/>
      <c r="P399" s="276"/>
      <c r="Q399" s="1149"/>
    </row>
    <row r="400" spans="1:17" s="243" customFormat="1" ht="12.75" customHeight="1" x14ac:dyDescent="0.2">
      <c r="A400" s="276"/>
      <c r="B400" s="278"/>
      <c r="C400" s="276"/>
      <c r="D400" s="276"/>
      <c r="E400" s="276"/>
      <c r="F400" s="276"/>
      <c r="G400" s="276"/>
      <c r="H400" s="276"/>
      <c r="I400" s="276"/>
      <c r="J400" s="276"/>
      <c r="K400" s="276"/>
      <c r="L400" s="276"/>
      <c r="M400" s="276"/>
      <c r="N400" s="276"/>
      <c r="O400" s="276"/>
      <c r="P400" s="276"/>
      <c r="Q400" s="1149"/>
    </row>
    <row r="401" spans="1:17" s="243" customFormat="1" ht="12.75" customHeight="1" x14ac:dyDescent="0.2">
      <c r="A401" s="276"/>
      <c r="B401" s="278"/>
      <c r="C401" s="276"/>
      <c r="D401" s="276"/>
      <c r="E401" s="276"/>
      <c r="F401" s="276"/>
      <c r="G401" s="276"/>
      <c r="H401" s="276"/>
      <c r="I401" s="276"/>
      <c r="J401" s="276"/>
      <c r="K401" s="276"/>
      <c r="L401" s="276"/>
      <c r="M401" s="276"/>
      <c r="N401" s="276"/>
      <c r="O401" s="276"/>
      <c r="P401" s="276"/>
      <c r="Q401" s="1149"/>
    </row>
    <row r="402" spans="1:17" s="243" customFormat="1" ht="12.75" customHeight="1" x14ac:dyDescent="0.2">
      <c r="A402" s="276"/>
      <c r="B402" s="278"/>
      <c r="C402" s="276"/>
      <c r="D402" s="276"/>
      <c r="E402" s="276"/>
      <c r="F402" s="276"/>
      <c r="G402" s="276"/>
      <c r="H402" s="276"/>
      <c r="I402" s="276"/>
      <c r="J402" s="276"/>
      <c r="K402" s="276"/>
      <c r="L402" s="276"/>
      <c r="M402" s="276"/>
      <c r="N402" s="276"/>
      <c r="O402" s="276"/>
      <c r="P402" s="276"/>
      <c r="Q402" s="1149"/>
    </row>
    <row r="403" spans="1:17" s="243" customFormat="1" ht="12.75" customHeight="1" x14ac:dyDescent="0.2">
      <c r="A403" s="276"/>
      <c r="B403" s="278"/>
      <c r="C403" s="276"/>
      <c r="D403" s="276"/>
      <c r="E403" s="276"/>
      <c r="F403" s="276"/>
      <c r="G403" s="276"/>
      <c r="H403" s="276"/>
      <c r="I403" s="276"/>
      <c r="J403" s="276"/>
      <c r="K403" s="276"/>
      <c r="L403" s="276"/>
      <c r="M403" s="276"/>
      <c r="N403" s="276"/>
      <c r="O403" s="276"/>
      <c r="P403" s="276"/>
      <c r="Q403" s="1149"/>
    </row>
    <row r="404" spans="1:17" s="243" customFormat="1" ht="12.75" customHeight="1" x14ac:dyDescent="0.2">
      <c r="A404" s="276"/>
      <c r="B404" s="278"/>
      <c r="C404" s="276"/>
      <c r="D404" s="276"/>
      <c r="E404" s="276"/>
      <c r="F404" s="276"/>
      <c r="G404" s="276"/>
      <c r="H404" s="276"/>
      <c r="I404" s="276"/>
      <c r="J404" s="276"/>
      <c r="K404" s="276"/>
      <c r="L404" s="276"/>
      <c r="M404" s="276"/>
      <c r="N404" s="276"/>
      <c r="O404" s="276"/>
      <c r="P404" s="276"/>
      <c r="Q404" s="1149"/>
    </row>
    <row r="405" spans="1:17" s="243" customFormat="1" ht="12.75" customHeight="1" x14ac:dyDescent="0.2">
      <c r="A405" s="276"/>
      <c r="B405" s="278"/>
      <c r="C405" s="276"/>
      <c r="D405" s="276"/>
      <c r="E405" s="276"/>
      <c r="F405" s="276"/>
      <c r="G405" s="276"/>
      <c r="H405" s="276"/>
      <c r="I405" s="276"/>
      <c r="J405" s="276"/>
      <c r="K405" s="276"/>
      <c r="L405" s="276"/>
      <c r="M405" s="276"/>
      <c r="N405" s="276"/>
      <c r="O405" s="276"/>
      <c r="P405" s="276"/>
      <c r="Q405" s="1149"/>
    </row>
    <row r="406" spans="1:17" s="243" customFormat="1" ht="12.75" customHeight="1" x14ac:dyDescent="0.2">
      <c r="A406" s="276"/>
      <c r="B406" s="278"/>
      <c r="C406" s="276"/>
      <c r="D406" s="276"/>
      <c r="E406" s="276"/>
      <c r="F406" s="276"/>
      <c r="G406" s="276"/>
      <c r="H406" s="276"/>
      <c r="I406" s="276"/>
      <c r="J406" s="276"/>
      <c r="K406" s="276"/>
      <c r="L406" s="276"/>
      <c r="M406" s="276"/>
      <c r="N406" s="276"/>
      <c r="O406" s="276"/>
      <c r="P406" s="276"/>
      <c r="Q406" s="1149"/>
    </row>
    <row r="407" spans="1:17" s="243" customFormat="1" ht="12.75" customHeight="1" x14ac:dyDescent="0.2">
      <c r="A407" s="276"/>
      <c r="B407" s="278"/>
      <c r="C407" s="276"/>
      <c r="D407" s="276"/>
      <c r="E407" s="276"/>
      <c r="F407" s="276"/>
      <c r="G407" s="276"/>
      <c r="H407" s="276"/>
      <c r="I407" s="276"/>
      <c r="J407" s="276"/>
      <c r="K407" s="276"/>
      <c r="L407" s="276"/>
      <c r="M407" s="276"/>
      <c r="N407" s="276"/>
      <c r="O407" s="276"/>
      <c r="P407" s="276"/>
      <c r="Q407" s="1149"/>
    </row>
    <row r="408" spans="1:17" s="243" customFormat="1" ht="12.75" customHeight="1" x14ac:dyDescent="0.2">
      <c r="A408" s="276"/>
      <c r="B408" s="278"/>
      <c r="C408" s="276"/>
      <c r="D408" s="276"/>
      <c r="E408" s="276"/>
      <c r="F408" s="276"/>
      <c r="G408" s="276"/>
      <c r="H408" s="276"/>
      <c r="I408" s="276"/>
      <c r="J408" s="276"/>
      <c r="K408" s="276"/>
      <c r="L408" s="276"/>
      <c r="M408" s="276"/>
      <c r="N408" s="276"/>
      <c r="O408" s="276"/>
      <c r="P408" s="276"/>
      <c r="Q408" s="1149"/>
    </row>
    <row r="409" spans="1:17" s="243" customFormat="1" ht="12.75" customHeight="1" x14ac:dyDescent="0.2">
      <c r="A409" s="276"/>
      <c r="B409" s="278"/>
      <c r="C409" s="276"/>
      <c r="D409" s="276"/>
      <c r="E409" s="276"/>
      <c r="F409" s="276"/>
      <c r="G409" s="276"/>
      <c r="H409" s="276"/>
      <c r="I409" s="276"/>
      <c r="J409" s="276"/>
      <c r="K409" s="276"/>
      <c r="L409" s="276"/>
      <c r="M409" s="276"/>
      <c r="N409" s="276"/>
      <c r="O409" s="276"/>
      <c r="P409" s="276"/>
      <c r="Q409" s="1149"/>
    </row>
    <row r="410" spans="1:17" s="243" customFormat="1" ht="12.75" customHeight="1" x14ac:dyDescent="0.2">
      <c r="A410" s="276"/>
      <c r="B410" s="278"/>
      <c r="C410" s="276"/>
      <c r="D410" s="276"/>
      <c r="E410" s="276"/>
      <c r="F410" s="276"/>
      <c r="G410" s="276"/>
      <c r="H410" s="276"/>
      <c r="I410" s="276"/>
      <c r="J410" s="276"/>
      <c r="K410" s="276"/>
      <c r="L410" s="276"/>
      <c r="M410" s="276"/>
      <c r="N410" s="276"/>
      <c r="O410" s="276"/>
      <c r="P410" s="276"/>
      <c r="Q410" s="1149"/>
    </row>
    <row r="411" spans="1:17" s="243" customFormat="1" ht="12.75" customHeight="1" x14ac:dyDescent="0.2">
      <c r="A411" s="276"/>
      <c r="B411" s="278"/>
      <c r="C411" s="276"/>
      <c r="D411" s="276"/>
      <c r="E411" s="276"/>
      <c r="F411" s="276"/>
      <c r="G411" s="276"/>
      <c r="H411" s="276"/>
      <c r="I411" s="276"/>
      <c r="J411" s="276"/>
      <c r="K411" s="276"/>
      <c r="L411" s="276"/>
      <c r="M411" s="276"/>
      <c r="N411" s="276"/>
      <c r="O411" s="276"/>
      <c r="P411" s="276"/>
      <c r="Q411" s="1149"/>
    </row>
    <row r="412" spans="1:17" s="243" customFormat="1" ht="12.75" customHeight="1" x14ac:dyDescent="0.2">
      <c r="A412" s="276"/>
      <c r="B412" s="278"/>
      <c r="C412" s="276"/>
      <c r="D412" s="276"/>
      <c r="E412" s="276"/>
      <c r="F412" s="276"/>
      <c r="G412" s="276"/>
      <c r="H412" s="276"/>
      <c r="I412" s="276"/>
      <c r="J412" s="276"/>
      <c r="K412" s="276"/>
      <c r="L412" s="276"/>
      <c r="M412" s="276"/>
      <c r="N412" s="276"/>
      <c r="O412" s="276"/>
      <c r="P412" s="276"/>
      <c r="Q412" s="1149"/>
    </row>
    <row r="413" spans="1:17" s="243" customFormat="1" ht="12.75" customHeight="1" x14ac:dyDescent="0.2">
      <c r="A413" s="276"/>
      <c r="B413" s="278"/>
      <c r="C413" s="276"/>
      <c r="D413" s="276"/>
      <c r="E413" s="276"/>
      <c r="F413" s="276"/>
      <c r="G413" s="276"/>
      <c r="H413" s="276"/>
      <c r="I413" s="276"/>
      <c r="J413" s="276"/>
      <c r="K413" s="276"/>
      <c r="L413" s="276"/>
      <c r="M413" s="276"/>
      <c r="N413" s="276"/>
      <c r="O413" s="276"/>
      <c r="P413" s="276"/>
      <c r="Q413" s="1149"/>
    </row>
    <row r="414" spans="1:17" s="243" customFormat="1" ht="12.75" customHeight="1" x14ac:dyDescent="0.2">
      <c r="A414" s="276"/>
      <c r="B414" s="278"/>
      <c r="C414" s="276"/>
      <c r="D414" s="276"/>
      <c r="E414" s="276"/>
      <c r="F414" s="276"/>
      <c r="G414" s="276"/>
      <c r="H414" s="276"/>
      <c r="I414" s="276"/>
      <c r="J414" s="276"/>
      <c r="K414" s="276"/>
      <c r="L414" s="276"/>
      <c r="M414" s="276"/>
      <c r="N414" s="276"/>
      <c r="O414" s="276"/>
      <c r="P414" s="276"/>
      <c r="Q414" s="1149"/>
    </row>
    <row r="415" spans="1:17" s="243" customFormat="1" ht="12.75" customHeight="1" x14ac:dyDescent="0.2">
      <c r="A415" s="276"/>
      <c r="B415" s="278"/>
      <c r="C415" s="276"/>
      <c r="D415" s="276"/>
      <c r="E415" s="276"/>
      <c r="F415" s="276"/>
      <c r="G415" s="276"/>
      <c r="H415" s="276"/>
      <c r="I415" s="276"/>
      <c r="J415" s="276"/>
      <c r="K415" s="276"/>
      <c r="L415" s="276"/>
      <c r="M415" s="276"/>
      <c r="N415" s="276"/>
      <c r="O415" s="276"/>
      <c r="P415" s="276"/>
      <c r="Q415" s="1149"/>
    </row>
    <row r="416" spans="1:17" s="243" customFormat="1" ht="12.75" customHeight="1" x14ac:dyDescent="0.2">
      <c r="A416" s="276"/>
      <c r="B416" s="278"/>
      <c r="C416" s="276"/>
      <c r="D416" s="276"/>
      <c r="E416" s="276"/>
      <c r="F416" s="276"/>
      <c r="G416" s="276"/>
      <c r="H416" s="276"/>
      <c r="I416" s="276"/>
      <c r="J416" s="276"/>
      <c r="K416" s="276"/>
      <c r="L416" s="276"/>
      <c r="M416" s="276"/>
      <c r="N416" s="276"/>
      <c r="O416" s="276"/>
      <c r="P416" s="276"/>
      <c r="Q416" s="1149"/>
    </row>
    <row r="417" spans="1:17" s="243" customFormat="1" ht="12.75" customHeight="1" x14ac:dyDescent="0.2">
      <c r="A417" s="276"/>
      <c r="B417" s="278"/>
      <c r="C417" s="276"/>
      <c r="D417" s="276"/>
      <c r="E417" s="276"/>
      <c r="F417" s="276"/>
      <c r="G417" s="276"/>
      <c r="H417" s="276"/>
      <c r="I417" s="276"/>
      <c r="J417" s="276"/>
      <c r="K417" s="276"/>
      <c r="L417" s="276"/>
      <c r="M417" s="276"/>
      <c r="N417" s="276"/>
      <c r="O417" s="276"/>
      <c r="P417" s="276"/>
      <c r="Q417" s="1149"/>
    </row>
    <row r="418" spans="1:17" s="243" customFormat="1" ht="12.75" customHeight="1" x14ac:dyDescent="0.2">
      <c r="A418" s="276"/>
      <c r="B418" s="278"/>
      <c r="C418" s="276"/>
      <c r="D418" s="276"/>
      <c r="E418" s="276"/>
      <c r="F418" s="276"/>
      <c r="G418" s="276"/>
      <c r="H418" s="276"/>
      <c r="I418" s="276"/>
      <c r="J418" s="276"/>
      <c r="K418" s="276"/>
      <c r="L418" s="276"/>
      <c r="M418" s="276"/>
      <c r="N418" s="276"/>
      <c r="O418" s="276"/>
      <c r="P418" s="276"/>
      <c r="Q418" s="1149"/>
    </row>
    <row r="419" spans="1:17" s="243" customFormat="1" ht="12.75" customHeight="1" x14ac:dyDescent="0.2">
      <c r="A419" s="276"/>
      <c r="B419" s="278"/>
      <c r="C419" s="276"/>
      <c r="D419" s="276"/>
      <c r="E419" s="276"/>
      <c r="F419" s="276"/>
      <c r="G419" s="276"/>
      <c r="H419" s="276"/>
      <c r="I419" s="276"/>
      <c r="J419" s="276"/>
      <c r="K419" s="276"/>
      <c r="L419" s="276"/>
      <c r="M419" s="276"/>
      <c r="N419" s="276"/>
      <c r="O419" s="276"/>
      <c r="P419" s="276"/>
      <c r="Q419" s="1149"/>
    </row>
    <row r="420" spans="1:17" s="243" customFormat="1" ht="12.75" customHeight="1" x14ac:dyDescent="0.2">
      <c r="A420" s="276"/>
      <c r="B420" s="278"/>
      <c r="C420" s="276"/>
      <c r="D420" s="276"/>
      <c r="E420" s="276"/>
      <c r="F420" s="276"/>
      <c r="G420" s="276"/>
      <c r="H420" s="276"/>
      <c r="I420" s="276"/>
      <c r="J420" s="276"/>
      <c r="K420" s="276"/>
      <c r="L420" s="276"/>
      <c r="M420" s="276"/>
      <c r="N420" s="276"/>
      <c r="O420" s="276"/>
      <c r="P420" s="276"/>
      <c r="Q420" s="1149"/>
    </row>
    <row r="421" spans="1:17" s="243" customFormat="1" ht="12.75" customHeight="1" x14ac:dyDescent="0.2">
      <c r="A421" s="276"/>
      <c r="B421" s="278"/>
      <c r="C421" s="276"/>
      <c r="D421" s="276"/>
      <c r="E421" s="276"/>
      <c r="F421" s="276"/>
      <c r="G421" s="276"/>
      <c r="H421" s="276"/>
      <c r="I421" s="276"/>
      <c r="J421" s="276"/>
      <c r="K421" s="276"/>
      <c r="L421" s="276"/>
      <c r="M421" s="276"/>
      <c r="N421" s="276"/>
      <c r="O421" s="276"/>
      <c r="P421" s="276"/>
      <c r="Q421" s="1149"/>
    </row>
    <row r="422" spans="1:17" s="243" customFormat="1" ht="12.75" customHeight="1" x14ac:dyDescent="0.2">
      <c r="A422" s="276"/>
      <c r="B422" s="278"/>
      <c r="C422" s="276"/>
      <c r="D422" s="276"/>
      <c r="E422" s="276"/>
      <c r="F422" s="276"/>
      <c r="G422" s="276"/>
      <c r="H422" s="276"/>
      <c r="I422" s="276"/>
      <c r="J422" s="276"/>
      <c r="K422" s="276"/>
      <c r="L422" s="276"/>
      <c r="M422" s="276"/>
      <c r="N422" s="276"/>
      <c r="O422" s="276"/>
      <c r="P422" s="276"/>
      <c r="Q422" s="1149"/>
    </row>
    <row r="423" spans="1:17" s="243" customFormat="1" ht="12.75" customHeight="1" x14ac:dyDescent="0.2">
      <c r="A423" s="276"/>
      <c r="B423" s="278"/>
      <c r="C423" s="276"/>
      <c r="D423" s="276"/>
      <c r="E423" s="276"/>
      <c r="F423" s="276"/>
      <c r="G423" s="276"/>
      <c r="H423" s="276"/>
      <c r="I423" s="276"/>
      <c r="J423" s="276"/>
      <c r="K423" s="276"/>
      <c r="L423" s="276"/>
      <c r="M423" s="276"/>
      <c r="N423" s="276"/>
      <c r="O423" s="276"/>
      <c r="P423" s="276"/>
      <c r="Q423" s="1149"/>
    </row>
    <row r="424" spans="1:17" s="243" customFormat="1" ht="12.75" customHeight="1" x14ac:dyDescent="0.2">
      <c r="A424" s="276"/>
      <c r="B424" s="278"/>
      <c r="C424" s="276"/>
      <c r="D424" s="276"/>
      <c r="E424" s="276"/>
      <c r="F424" s="276"/>
      <c r="G424" s="276"/>
      <c r="H424" s="276"/>
      <c r="I424" s="276"/>
      <c r="J424" s="276"/>
      <c r="K424" s="276"/>
      <c r="L424" s="276"/>
      <c r="M424" s="276"/>
      <c r="N424" s="276"/>
      <c r="O424" s="276"/>
      <c r="P424" s="276"/>
      <c r="Q424" s="1149"/>
    </row>
    <row r="425" spans="1:17" s="243" customFormat="1" ht="12.75" customHeight="1" x14ac:dyDescent="0.2">
      <c r="A425" s="276"/>
      <c r="B425" s="278"/>
      <c r="C425" s="276"/>
      <c r="D425" s="276"/>
      <c r="E425" s="276"/>
      <c r="F425" s="276"/>
      <c r="G425" s="276"/>
      <c r="H425" s="276"/>
      <c r="I425" s="276"/>
      <c r="J425" s="276"/>
      <c r="K425" s="276"/>
      <c r="L425" s="276"/>
      <c r="M425" s="276"/>
      <c r="N425" s="276"/>
      <c r="O425" s="276"/>
      <c r="P425" s="276"/>
      <c r="Q425" s="1149"/>
    </row>
    <row r="426" spans="1:17" s="243" customFormat="1" ht="12.75" customHeight="1" x14ac:dyDescent="0.2">
      <c r="A426" s="276"/>
      <c r="B426" s="278"/>
      <c r="C426" s="276"/>
      <c r="D426" s="276"/>
      <c r="E426" s="276"/>
      <c r="F426" s="276"/>
      <c r="G426" s="276"/>
      <c r="H426" s="276"/>
      <c r="I426" s="276"/>
      <c r="J426" s="276"/>
      <c r="K426" s="276"/>
      <c r="L426" s="276"/>
      <c r="M426" s="276"/>
      <c r="N426" s="276"/>
      <c r="O426" s="276"/>
      <c r="P426" s="276"/>
      <c r="Q426" s="1149"/>
    </row>
    <row r="427" spans="1:17" s="243" customFormat="1" ht="12.75" customHeight="1" x14ac:dyDescent="0.2">
      <c r="A427" s="276"/>
      <c r="B427" s="278"/>
      <c r="C427" s="276"/>
      <c r="D427" s="276"/>
      <c r="E427" s="276"/>
      <c r="F427" s="276"/>
      <c r="G427" s="276"/>
      <c r="H427" s="276"/>
      <c r="I427" s="276"/>
      <c r="J427" s="276"/>
      <c r="K427" s="276"/>
      <c r="L427" s="276"/>
      <c r="M427" s="276"/>
      <c r="N427" s="276"/>
      <c r="O427" s="276"/>
      <c r="P427" s="276"/>
      <c r="Q427" s="1149"/>
    </row>
    <row r="428" spans="1:17" s="243" customFormat="1" ht="12.75" customHeight="1" x14ac:dyDescent="0.2">
      <c r="A428" s="276"/>
      <c r="B428" s="278"/>
      <c r="C428" s="276"/>
      <c r="D428" s="276"/>
      <c r="E428" s="276"/>
      <c r="F428" s="276"/>
      <c r="G428" s="276"/>
      <c r="H428" s="276"/>
      <c r="I428" s="276"/>
      <c r="J428" s="276"/>
      <c r="K428" s="276"/>
      <c r="L428" s="276"/>
      <c r="M428" s="276"/>
      <c r="N428" s="276"/>
      <c r="O428" s="276"/>
      <c r="P428" s="276"/>
      <c r="Q428" s="1149"/>
    </row>
    <row r="429" spans="1:17" s="243" customFormat="1" ht="12.75" customHeight="1" x14ac:dyDescent="0.2">
      <c r="A429" s="276"/>
      <c r="B429" s="278"/>
      <c r="C429" s="276"/>
      <c r="D429" s="276"/>
      <c r="E429" s="276"/>
      <c r="F429" s="276"/>
      <c r="G429" s="276"/>
      <c r="H429" s="276"/>
      <c r="I429" s="276"/>
      <c r="J429" s="276"/>
      <c r="K429" s="276"/>
      <c r="L429" s="276"/>
      <c r="M429" s="276"/>
      <c r="N429" s="276"/>
      <c r="O429" s="276"/>
      <c r="P429" s="276"/>
      <c r="Q429" s="1149"/>
    </row>
    <row r="430" spans="1:17" s="243" customFormat="1" ht="12.75" customHeight="1" x14ac:dyDescent="0.2">
      <c r="A430" s="276"/>
      <c r="B430" s="278"/>
      <c r="C430" s="276"/>
      <c r="D430" s="276"/>
      <c r="E430" s="276"/>
      <c r="F430" s="276"/>
      <c r="G430" s="276"/>
      <c r="H430" s="276"/>
      <c r="I430" s="276"/>
      <c r="J430" s="276"/>
      <c r="K430" s="276"/>
      <c r="L430" s="276"/>
      <c r="M430" s="276"/>
      <c r="N430" s="276"/>
      <c r="O430" s="276"/>
      <c r="P430" s="276"/>
      <c r="Q430" s="1149"/>
    </row>
    <row r="431" spans="1:17" s="243" customFormat="1" ht="12.75" customHeight="1" x14ac:dyDescent="0.2">
      <c r="A431" s="276"/>
      <c r="B431" s="278"/>
      <c r="C431" s="276"/>
      <c r="D431" s="276"/>
      <c r="E431" s="276"/>
      <c r="F431" s="276"/>
      <c r="G431" s="276"/>
      <c r="H431" s="276"/>
      <c r="I431" s="276"/>
      <c r="J431" s="276"/>
      <c r="K431" s="276"/>
      <c r="L431" s="276"/>
      <c r="M431" s="276"/>
      <c r="N431" s="276"/>
      <c r="O431" s="276"/>
      <c r="P431" s="276"/>
      <c r="Q431" s="1149"/>
    </row>
    <row r="432" spans="1:17" s="243" customFormat="1" ht="12.75" customHeight="1" x14ac:dyDescent="0.2">
      <c r="A432" s="276"/>
      <c r="B432" s="278"/>
      <c r="C432" s="276"/>
      <c r="D432" s="276"/>
      <c r="E432" s="276"/>
      <c r="F432" s="276"/>
      <c r="G432" s="276"/>
      <c r="H432" s="276"/>
      <c r="I432" s="276"/>
      <c r="J432" s="276"/>
      <c r="K432" s="276"/>
      <c r="L432" s="276"/>
      <c r="M432" s="276"/>
      <c r="N432" s="276"/>
      <c r="O432" s="276"/>
      <c r="P432" s="276"/>
      <c r="Q432" s="1149"/>
    </row>
    <row r="433" spans="1:17" s="243" customFormat="1" ht="12.75" customHeight="1" x14ac:dyDescent="0.2">
      <c r="A433" s="276"/>
      <c r="B433" s="278"/>
      <c r="C433" s="276"/>
      <c r="D433" s="276"/>
      <c r="E433" s="276"/>
      <c r="F433" s="276"/>
      <c r="G433" s="276"/>
      <c r="H433" s="276"/>
      <c r="I433" s="276"/>
      <c r="J433" s="276"/>
      <c r="K433" s="276"/>
      <c r="L433" s="276"/>
      <c r="M433" s="276"/>
      <c r="N433" s="276"/>
      <c r="O433" s="276"/>
      <c r="P433" s="276"/>
      <c r="Q433" s="1149"/>
    </row>
    <row r="434" spans="1:17" s="243" customFormat="1" ht="12.75" customHeight="1" x14ac:dyDescent="0.2">
      <c r="A434" s="276"/>
      <c r="B434" s="278"/>
      <c r="C434" s="276"/>
      <c r="D434" s="276"/>
      <c r="E434" s="276"/>
      <c r="F434" s="276"/>
      <c r="G434" s="276"/>
      <c r="H434" s="276"/>
      <c r="I434" s="276"/>
      <c r="J434" s="276"/>
      <c r="K434" s="276"/>
      <c r="L434" s="276"/>
      <c r="M434" s="276"/>
      <c r="N434" s="276"/>
      <c r="O434" s="276"/>
      <c r="P434" s="276"/>
      <c r="Q434" s="1149"/>
    </row>
    <row r="435" spans="1:17" s="243" customFormat="1" ht="12.75" customHeight="1" x14ac:dyDescent="0.2">
      <c r="A435" s="276"/>
      <c r="B435" s="278"/>
      <c r="C435" s="276"/>
      <c r="D435" s="276"/>
      <c r="E435" s="276"/>
      <c r="F435" s="276"/>
      <c r="G435" s="276"/>
      <c r="H435" s="276"/>
      <c r="I435" s="276"/>
      <c r="J435" s="276"/>
      <c r="K435" s="276"/>
      <c r="L435" s="276"/>
      <c r="M435" s="276"/>
      <c r="N435" s="276"/>
      <c r="O435" s="276"/>
      <c r="P435" s="276"/>
      <c r="Q435" s="1149"/>
    </row>
    <row r="436" spans="1:17" s="243" customFormat="1" ht="12.75" customHeight="1" x14ac:dyDescent="0.2">
      <c r="A436" s="276"/>
      <c r="B436" s="278"/>
      <c r="C436" s="276"/>
      <c r="D436" s="276"/>
      <c r="E436" s="276"/>
      <c r="F436" s="276"/>
      <c r="G436" s="276"/>
      <c r="H436" s="276"/>
      <c r="I436" s="276"/>
      <c r="J436" s="276"/>
      <c r="K436" s="276"/>
      <c r="L436" s="276"/>
      <c r="M436" s="276"/>
      <c r="N436" s="276"/>
      <c r="O436" s="276"/>
      <c r="P436" s="276"/>
      <c r="Q436" s="1149"/>
    </row>
    <row r="437" spans="1:17" s="243" customFormat="1" ht="12.75" customHeight="1" x14ac:dyDescent="0.2">
      <c r="A437" s="276"/>
      <c r="B437" s="278"/>
      <c r="C437" s="276"/>
      <c r="D437" s="276"/>
      <c r="E437" s="276"/>
      <c r="F437" s="276"/>
      <c r="G437" s="276"/>
      <c r="H437" s="276"/>
      <c r="I437" s="276"/>
      <c r="J437" s="276"/>
      <c r="K437" s="276"/>
      <c r="L437" s="276"/>
      <c r="M437" s="276"/>
      <c r="N437" s="276"/>
      <c r="O437" s="276"/>
      <c r="P437" s="276"/>
      <c r="Q437" s="1149"/>
    </row>
    <row r="438" spans="1:17" s="243" customFormat="1" ht="12.75" customHeight="1" x14ac:dyDescent="0.2">
      <c r="A438" s="276"/>
      <c r="B438" s="278"/>
      <c r="C438" s="276"/>
      <c r="D438" s="276"/>
      <c r="E438" s="276"/>
      <c r="F438" s="276"/>
      <c r="G438" s="276"/>
      <c r="H438" s="276"/>
      <c r="I438" s="276"/>
      <c r="J438" s="276"/>
      <c r="K438" s="276"/>
      <c r="L438" s="276"/>
      <c r="M438" s="276"/>
      <c r="N438" s="276"/>
      <c r="O438" s="276"/>
      <c r="P438" s="276"/>
      <c r="Q438" s="1149"/>
    </row>
    <row r="439" spans="1:17" s="243" customFormat="1" ht="12.75" customHeight="1" x14ac:dyDescent="0.2">
      <c r="A439" s="276"/>
      <c r="B439" s="278"/>
      <c r="C439" s="276"/>
      <c r="D439" s="276"/>
      <c r="E439" s="276"/>
      <c r="F439" s="276"/>
      <c r="G439" s="276"/>
      <c r="H439" s="276"/>
      <c r="I439" s="276"/>
      <c r="J439" s="276"/>
      <c r="K439" s="276"/>
      <c r="L439" s="276"/>
      <c r="M439" s="276"/>
      <c r="N439" s="276"/>
      <c r="O439" s="276"/>
      <c r="P439" s="276"/>
      <c r="Q439" s="1149"/>
    </row>
    <row r="440" spans="1:17" s="243" customFormat="1" ht="12.75" customHeight="1" x14ac:dyDescent="0.2">
      <c r="A440" s="276"/>
      <c r="B440" s="278"/>
      <c r="C440" s="276"/>
      <c r="D440" s="276"/>
      <c r="E440" s="276"/>
      <c r="F440" s="276"/>
      <c r="G440" s="276"/>
      <c r="H440" s="276"/>
      <c r="I440" s="276"/>
      <c r="J440" s="276"/>
      <c r="K440" s="276"/>
      <c r="L440" s="276"/>
      <c r="M440" s="276"/>
      <c r="N440" s="276"/>
      <c r="O440" s="276"/>
      <c r="P440" s="276"/>
      <c r="Q440" s="1149"/>
    </row>
    <row r="441" spans="1:17" s="243" customFormat="1" ht="12.75" customHeight="1" x14ac:dyDescent="0.2">
      <c r="A441" s="276"/>
      <c r="B441" s="278"/>
      <c r="C441" s="276"/>
      <c r="D441" s="276"/>
      <c r="E441" s="276"/>
      <c r="F441" s="276"/>
      <c r="G441" s="276"/>
      <c r="H441" s="276"/>
      <c r="I441" s="276"/>
      <c r="J441" s="276"/>
      <c r="K441" s="276"/>
      <c r="L441" s="276"/>
      <c r="M441" s="276"/>
      <c r="N441" s="276"/>
      <c r="O441" s="276"/>
      <c r="P441" s="276"/>
      <c r="Q441" s="1149"/>
    </row>
    <row r="442" spans="1:17" s="243" customFormat="1" ht="12.75" customHeight="1" x14ac:dyDescent="0.2">
      <c r="A442" s="276"/>
      <c r="B442" s="278"/>
      <c r="C442" s="276"/>
      <c r="D442" s="276"/>
      <c r="E442" s="276"/>
      <c r="F442" s="276"/>
      <c r="G442" s="276"/>
      <c r="H442" s="276"/>
      <c r="I442" s="276"/>
      <c r="J442" s="276"/>
      <c r="K442" s="276"/>
      <c r="L442" s="276"/>
      <c r="M442" s="276"/>
      <c r="N442" s="276"/>
      <c r="O442" s="276"/>
      <c r="P442" s="276"/>
      <c r="Q442" s="1149"/>
    </row>
    <row r="443" spans="1:17" s="243" customFormat="1" ht="12.75" customHeight="1" x14ac:dyDescent="0.2">
      <c r="A443" s="276"/>
      <c r="B443" s="278"/>
      <c r="C443" s="276"/>
      <c r="D443" s="276"/>
      <c r="E443" s="276"/>
      <c r="F443" s="276"/>
      <c r="G443" s="276"/>
      <c r="H443" s="276"/>
      <c r="I443" s="276"/>
      <c r="J443" s="276"/>
      <c r="K443" s="276"/>
      <c r="L443" s="276"/>
      <c r="M443" s="276"/>
      <c r="N443" s="276"/>
      <c r="O443" s="276"/>
      <c r="P443" s="276"/>
      <c r="Q443" s="1149"/>
    </row>
    <row r="444" spans="1:17" s="243" customFormat="1" ht="12.75" customHeight="1" x14ac:dyDescent="0.2">
      <c r="A444" s="276"/>
      <c r="B444" s="278"/>
      <c r="C444" s="276"/>
      <c r="D444" s="276"/>
      <c r="E444" s="276"/>
      <c r="F444" s="276"/>
      <c r="G444" s="276"/>
      <c r="H444" s="276"/>
      <c r="I444" s="276"/>
      <c r="J444" s="276"/>
      <c r="K444" s="276"/>
      <c r="L444" s="276"/>
      <c r="M444" s="276"/>
      <c r="N444" s="276"/>
      <c r="O444" s="276"/>
      <c r="P444" s="276"/>
      <c r="Q444" s="1149"/>
    </row>
    <row r="445" spans="1:17" s="243" customFormat="1" ht="12.75" customHeight="1" x14ac:dyDescent="0.2">
      <c r="A445" s="276"/>
      <c r="B445" s="278"/>
      <c r="C445" s="276"/>
      <c r="D445" s="276"/>
      <c r="E445" s="276"/>
      <c r="F445" s="276"/>
      <c r="G445" s="276"/>
      <c r="H445" s="276"/>
      <c r="I445" s="276"/>
      <c r="J445" s="276"/>
      <c r="K445" s="276"/>
      <c r="L445" s="276"/>
      <c r="M445" s="276"/>
      <c r="N445" s="276"/>
      <c r="O445" s="276"/>
      <c r="P445" s="276"/>
      <c r="Q445" s="1149"/>
    </row>
    <row r="446" spans="1:17" s="243" customFormat="1" ht="12.75" customHeight="1" x14ac:dyDescent="0.2">
      <c r="A446" s="276"/>
      <c r="B446" s="278"/>
      <c r="C446" s="276"/>
      <c r="D446" s="276"/>
      <c r="E446" s="276"/>
      <c r="F446" s="276"/>
      <c r="G446" s="276"/>
      <c r="H446" s="276"/>
      <c r="I446" s="276"/>
      <c r="J446" s="276"/>
      <c r="K446" s="276"/>
      <c r="L446" s="276"/>
      <c r="M446" s="276"/>
      <c r="N446" s="276"/>
      <c r="O446" s="276"/>
      <c r="P446" s="276"/>
      <c r="Q446" s="1149"/>
    </row>
    <row r="447" spans="1:17" s="243" customFormat="1" ht="12.75" customHeight="1" x14ac:dyDescent="0.2">
      <c r="A447" s="276"/>
      <c r="B447" s="278"/>
      <c r="C447" s="276"/>
      <c r="D447" s="276"/>
      <c r="E447" s="276"/>
      <c r="F447" s="276"/>
      <c r="G447" s="276"/>
      <c r="H447" s="276"/>
      <c r="I447" s="276"/>
      <c r="J447" s="276"/>
      <c r="K447" s="276"/>
      <c r="L447" s="276"/>
      <c r="M447" s="276"/>
      <c r="N447" s="276"/>
      <c r="O447" s="276"/>
      <c r="P447" s="276"/>
      <c r="Q447" s="1149"/>
    </row>
    <row r="448" spans="1:17" s="243" customFormat="1" ht="12.75" customHeight="1" x14ac:dyDescent="0.2">
      <c r="A448" s="276"/>
      <c r="B448" s="278"/>
      <c r="C448" s="276"/>
      <c r="D448" s="276"/>
      <c r="E448" s="276"/>
      <c r="F448" s="276"/>
      <c r="G448" s="276"/>
      <c r="H448" s="276"/>
      <c r="I448" s="276"/>
      <c r="J448" s="276"/>
      <c r="K448" s="276"/>
      <c r="L448" s="276"/>
      <c r="M448" s="276"/>
      <c r="N448" s="276"/>
      <c r="O448" s="276"/>
      <c r="P448" s="276"/>
      <c r="Q448" s="1149"/>
    </row>
    <row r="449" spans="1:17" s="243" customFormat="1" ht="12.75" customHeight="1" x14ac:dyDescent="0.2">
      <c r="A449" s="276"/>
      <c r="B449" s="278"/>
      <c r="C449" s="276"/>
      <c r="D449" s="276"/>
      <c r="E449" s="276"/>
      <c r="F449" s="276"/>
      <c r="G449" s="276"/>
      <c r="H449" s="276"/>
      <c r="I449" s="276"/>
      <c r="J449" s="276"/>
      <c r="K449" s="276"/>
      <c r="L449" s="276"/>
      <c r="M449" s="276"/>
      <c r="N449" s="276"/>
      <c r="O449" s="276"/>
      <c r="P449" s="276"/>
      <c r="Q449" s="1149"/>
    </row>
    <row r="450" spans="1:17" s="243" customFormat="1" ht="12.75" customHeight="1" x14ac:dyDescent="0.2">
      <c r="A450" s="276"/>
      <c r="B450" s="278"/>
      <c r="C450" s="276"/>
      <c r="D450" s="276"/>
      <c r="E450" s="276"/>
      <c r="F450" s="276"/>
      <c r="G450" s="276"/>
      <c r="H450" s="276"/>
      <c r="I450" s="276"/>
      <c r="J450" s="276"/>
      <c r="K450" s="276"/>
      <c r="L450" s="276"/>
      <c r="M450" s="276"/>
      <c r="N450" s="276"/>
      <c r="O450" s="276"/>
      <c r="P450" s="276"/>
      <c r="Q450" s="1149"/>
    </row>
    <row r="451" spans="1:17" s="243" customFormat="1" ht="12.75" customHeight="1" x14ac:dyDescent="0.2">
      <c r="A451" s="276"/>
      <c r="B451" s="278"/>
      <c r="C451" s="276"/>
      <c r="D451" s="276"/>
      <c r="E451" s="276"/>
      <c r="F451" s="276"/>
      <c r="G451" s="276"/>
      <c r="H451" s="276"/>
      <c r="I451" s="276"/>
      <c r="J451" s="276"/>
      <c r="K451" s="276"/>
      <c r="L451" s="276"/>
      <c r="M451" s="276"/>
      <c r="N451" s="276"/>
      <c r="O451" s="276"/>
      <c r="P451" s="276"/>
      <c r="Q451" s="1149"/>
    </row>
    <row r="452" spans="1:17" s="243" customFormat="1" ht="12.75" customHeight="1" x14ac:dyDescent="0.2">
      <c r="A452" s="276"/>
      <c r="B452" s="278"/>
      <c r="C452" s="276"/>
      <c r="D452" s="276"/>
      <c r="E452" s="276"/>
      <c r="F452" s="276"/>
      <c r="G452" s="276"/>
      <c r="H452" s="276"/>
      <c r="I452" s="276"/>
      <c r="J452" s="276"/>
      <c r="K452" s="276"/>
      <c r="L452" s="276"/>
      <c r="M452" s="276"/>
      <c r="N452" s="276"/>
      <c r="O452" s="276"/>
      <c r="P452" s="276"/>
      <c r="Q452" s="1149"/>
    </row>
    <row r="453" spans="1:17" s="243" customFormat="1" ht="12.75" customHeight="1" x14ac:dyDescent="0.2">
      <c r="A453" s="276"/>
      <c r="B453" s="278"/>
      <c r="C453" s="276"/>
      <c r="D453" s="276"/>
      <c r="E453" s="276"/>
      <c r="F453" s="276"/>
      <c r="G453" s="276"/>
      <c r="H453" s="276"/>
      <c r="I453" s="276"/>
      <c r="J453" s="276"/>
      <c r="K453" s="276"/>
      <c r="L453" s="276"/>
      <c r="M453" s="276"/>
      <c r="N453" s="276"/>
      <c r="O453" s="276"/>
      <c r="P453" s="276"/>
      <c r="Q453" s="1149"/>
    </row>
    <row r="454" spans="1:17" s="243" customFormat="1" ht="12.75" customHeight="1" x14ac:dyDescent="0.2">
      <c r="A454" s="276"/>
      <c r="B454" s="278"/>
      <c r="C454" s="276"/>
      <c r="D454" s="276"/>
      <c r="E454" s="276"/>
      <c r="F454" s="276"/>
      <c r="G454" s="276"/>
      <c r="H454" s="276"/>
      <c r="I454" s="276"/>
      <c r="J454" s="276"/>
      <c r="K454" s="276"/>
      <c r="L454" s="276"/>
      <c r="M454" s="276"/>
      <c r="N454" s="276"/>
      <c r="O454" s="276"/>
      <c r="P454" s="276"/>
      <c r="Q454" s="1149"/>
    </row>
    <row r="455" spans="1:17" s="243" customFormat="1" ht="12.75" customHeight="1" x14ac:dyDescent="0.2">
      <c r="A455" s="276"/>
      <c r="B455" s="278"/>
      <c r="C455" s="276"/>
      <c r="D455" s="276"/>
      <c r="E455" s="276"/>
      <c r="F455" s="276"/>
      <c r="G455" s="276"/>
      <c r="H455" s="276"/>
      <c r="I455" s="276"/>
      <c r="J455" s="276"/>
      <c r="K455" s="276"/>
      <c r="L455" s="276"/>
      <c r="M455" s="276"/>
      <c r="N455" s="276"/>
      <c r="O455" s="276"/>
      <c r="P455" s="276"/>
      <c r="Q455" s="1149"/>
    </row>
    <row r="456" spans="1:17" s="243" customFormat="1" ht="12.75" customHeight="1" x14ac:dyDescent="0.2">
      <c r="A456" s="276"/>
      <c r="B456" s="278"/>
      <c r="C456" s="276"/>
      <c r="D456" s="276"/>
      <c r="E456" s="276"/>
      <c r="F456" s="276"/>
      <c r="G456" s="276"/>
      <c r="H456" s="276"/>
      <c r="I456" s="276"/>
      <c r="J456" s="276"/>
      <c r="K456" s="276"/>
      <c r="L456" s="276"/>
      <c r="M456" s="276"/>
      <c r="N456" s="276"/>
      <c r="O456" s="276"/>
      <c r="P456" s="276"/>
      <c r="Q456" s="1149"/>
    </row>
    <row r="457" spans="1:17" s="243" customFormat="1" ht="12.75" customHeight="1" x14ac:dyDescent="0.2">
      <c r="A457" s="276"/>
      <c r="B457" s="278"/>
      <c r="C457" s="276"/>
      <c r="D457" s="276"/>
      <c r="E457" s="276"/>
      <c r="F457" s="276"/>
      <c r="G457" s="276"/>
      <c r="H457" s="276"/>
      <c r="I457" s="276"/>
      <c r="J457" s="276"/>
      <c r="K457" s="276"/>
      <c r="L457" s="276"/>
      <c r="M457" s="276"/>
      <c r="N457" s="276"/>
      <c r="O457" s="276"/>
      <c r="P457" s="276"/>
      <c r="Q457" s="1149"/>
    </row>
    <row r="458" spans="1:17" s="243" customFormat="1" ht="12.75" customHeight="1" x14ac:dyDescent="0.2">
      <c r="A458" s="276"/>
      <c r="B458" s="278"/>
      <c r="C458" s="276"/>
      <c r="D458" s="276"/>
      <c r="E458" s="276"/>
      <c r="F458" s="276"/>
      <c r="G458" s="276"/>
      <c r="H458" s="276"/>
      <c r="I458" s="276"/>
      <c r="J458" s="276"/>
      <c r="K458" s="276"/>
      <c r="L458" s="276"/>
      <c r="M458" s="276"/>
      <c r="N458" s="276"/>
      <c r="O458" s="276"/>
      <c r="P458" s="276"/>
      <c r="Q458" s="1149"/>
    </row>
    <row r="459" spans="1:17" s="243" customFormat="1" ht="12.75" customHeight="1" x14ac:dyDescent="0.2">
      <c r="A459" s="276"/>
      <c r="B459" s="278"/>
      <c r="C459" s="276"/>
      <c r="D459" s="276"/>
      <c r="E459" s="276"/>
      <c r="F459" s="276"/>
      <c r="G459" s="276"/>
      <c r="H459" s="276"/>
      <c r="I459" s="276"/>
      <c r="J459" s="276"/>
      <c r="K459" s="276"/>
      <c r="L459" s="276"/>
      <c r="M459" s="276"/>
      <c r="N459" s="276"/>
      <c r="O459" s="276"/>
      <c r="P459" s="276"/>
      <c r="Q459" s="1149"/>
    </row>
    <row r="460" spans="1:17" s="243" customFormat="1" ht="12.75" customHeight="1" x14ac:dyDescent="0.2">
      <c r="A460" s="276"/>
      <c r="B460" s="278"/>
      <c r="C460" s="276"/>
      <c r="D460" s="276"/>
      <c r="E460" s="276"/>
      <c r="F460" s="276"/>
      <c r="G460" s="276"/>
      <c r="H460" s="276"/>
      <c r="I460" s="276"/>
      <c r="J460" s="276"/>
      <c r="K460" s="276"/>
      <c r="L460" s="276"/>
      <c r="M460" s="276"/>
      <c r="N460" s="276"/>
      <c r="O460" s="276"/>
      <c r="P460" s="276"/>
      <c r="Q460" s="1149"/>
    </row>
    <row r="461" spans="1:17" s="243" customFormat="1" ht="12.75" customHeight="1" x14ac:dyDescent="0.2">
      <c r="A461" s="276"/>
      <c r="B461" s="278"/>
      <c r="C461" s="276"/>
      <c r="D461" s="276"/>
      <c r="E461" s="276"/>
      <c r="F461" s="276"/>
      <c r="G461" s="276"/>
      <c r="H461" s="276"/>
      <c r="I461" s="276"/>
      <c r="J461" s="276"/>
      <c r="K461" s="276"/>
      <c r="L461" s="276"/>
      <c r="M461" s="276"/>
      <c r="N461" s="276"/>
      <c r="O461" s="276"/>
      <c r="P461" s="276"/>
      <c r="Q461" s="1149"/>
    </row>
    <row r="462" spans="1:17" s="243" customFormat="1" ht="12.75" customHeight="1" x14ac:dyDescent="0.2">
      <c r="A462" s="276"/>
      <c r="B462" s="278"/>
      <c r="C462" s="276"/>
      <c r="D462" s="276"/>
      <c r="E462" s="276"/>
      <c r="F462" s="276"/>
      <c r="G462" s="276"/>
      <c r="H462" s="276"/>
      <c r="I462" s="276"/>
      <c r="J462" s="276"/>
      <c r="K462" s="276"/>
      <c r="L462" s="276"/>
      <c r="M462" s="276"/>
      <c r="N462" s="276"/>
      <c r="O462" s="276"/>
      <c r="P462" s="276"/>
      <c r="Q462" s="1149"/>
    </row>
    <row r="463" spans="1:17" s="243" customFormat="1" ht="12.75" customHeight="1" x14ac:dyDescent="0.2">
      <c r="A463" s="276"/>
      <c r="B463" s="278"/>
      <c r="C463" s="276"/>
      <c r="D463" s="276"/>
      <c r="E463" s="276"/>
      <c r="F463" s="276"/>
      <c r="G463" s="276"/>
      <c r="H463" s="276"/>
      <c r="I463" s="276"/>
      <c r="J463" s="276"/>
      <c r="K463" s="276"/>
      <c r="L463" s="276"/>
      <c r="M463" s="276"/>
      <c r="N463" s="276"/>
      <c r="O463" s="276"/>
      <c r="P463" s="276"/>
      <c r="Q463" s="1149"/>
    </row>
    <row r="464" spans="1:17" s="243" customFormat="1" ht="12.75" customHeight="1" x14ac:dyDescent="0.2">
      <c r="A464" s="276"/>
      <c r="B464" s="278"/>
      <c r="C464" s="276"/>
      <c r="D464" s="276"/>
      <c r="E464" s="276"/>
      <c r="F464" s="276"/>
      <c r="G464" s="276"/>
      <c r="H464" s="276"/>
      <c r="I464" s="276"/>
      <c r="J464" s="276"/>
      <c r="K464" s="276"/>
      <c r="L464" s="276"/>
      <c r="M464" s="276"/>
      <c r="N464" s="276"/>
      <c r="O464" s="276"/>
      <c r="P464" s="276"/>
      <c r="Q464" s="1149"/>
    </row>
    <row r="465" spans="1:17" s="243" customFormat="1" ht="12.75" customHeight="1" x14ac:dyDescent="0.2">
      <c r="A465" s="276"/>
      <c r="B465" s="278"/>
      <c r="C465" s="276"/>
      <c r="D465" s="276"/>
      <c r="E465" s="276"/>
      <c r="F465" s="276"/>
      <c r="G465" s="276"/>
      <c r="H465" s="276"/>
      <c r="I465" s="276"/>
      <c r="J465" s="276"/>
      <c r="K465" s="276"/>
      <c r="L465" s="276"/>
      <c r="M465" s="276"/>
      <c r="N465" s="276"/>
      <c r="O465" s="276"/>
      <c r="P465" s="276"/>
      <c r="Q465" s="1149"/>
    </row>
    <row r="466" spans="1:17" s="243" customFormat="1" ht="12.75" customHeight="1" x14ac:dyDescent="0.2">
      <c r="A466" s="276"/>
      <c r="B466" s="278"/>
      <c r="C466" s="276"/>
      <c r="D466" s="276"/>
      <c r="E466" s="276"/>
      <c r="F466" s="276"/>
      <c r="G466" s="276"/>
      <c r="H466" s="276"/>
      <c r="I466" s="276"/>
      <c r="J466" s="276"/>
      <c r="K466" s="276"/>
      <c r="L466" s="276"/>
      <c r="M466" s="276"/>
      <c r="N466" s="276"/>
      <c r="O466" s="276"/>
      <c r="P466" s="276"/>
      <c r="Q466" s="1149"/>
    </row>
    <row r="467" spans="1:17" s="243" customFormat="1" ht="12.75" customHeight="1" x14ac:dyDescent="0.2">
      <c r="A467" s="276"/>
      <c r="B467" s="278"/>
      <c r="C467" s="276"/>
      <c r="D467" s="276"/>
      <c r="E467" s="276"/>
      <c r="F467" s="276"/>
      <c r="G467" s="276"/>
      <c r="H467" s="276"/>
      <c r="I467" s="276"/>
      <c r="J467" s="276"/>
      <c r="K467" s="276"/>
      <c r="L467" s="276"/>
      <c r="M467" s="276"/>
      <c r="N467" s="276"/>
      <c r="O467" s="276"/>
      <c r="P467" s="276"/>
      <c r="Q467" s="1149"/>
    </row>
    <row r="468" spans="1:17" s="243" customFormat="1" ht="12.75" customHeight="1" x14ac:dyDescent="0.2">
      <c r="A468" s="276"/>
      <c r="B468" s="278"/>
      <c r="C468" s="276"/>
      <c r="D468" s="276"/>
      <c r="E468" s="276"/>
      <c r="F468" s="276"/>
      <c r="G468" s="276"/>
      <c r="H468" s="276"/>
      <c r="I468" s="276"/>
      <c r="J468" s="276"/>
      <c r="K468" s="276"/>
      <c r="L468" s="276"/>
      <c r="M468" s="276"/>
      <c r="N468" s="276"/>
      <c r="O468" s="276"/>
      <c r="P468" s="276"/>
      <c r="Q468" s="1149"/>
    </row>
    <row r="469" spans="1:17" s="243" customFormat="1" ht="12.75" customHeight="1" x14ac:dyDescent="0.2">
      <c r="A469" s="276"/>
      <c r="B469" s="278"/>
      <c r="C469" s="276"/>
      <c r="D469" s="276"/>
      <c r="E469" s="276"/>
      <c r="F469" s="276"/>
      <c r="G469" s="276"/>
      <c r="H469" s="276"/>
      <c r="I469" s="276"/>
      <c r="J469" s="276"/>
      <c r="K469" s="276"/>
      <c r="L469" s="276"/>
      <c r="M469" s="276"/>
      <c r="N469" s="276"/>
      <c r="O469" s="276"/>
      <c r="P469" s="276"/>
      <c r="Q469" s="1149"/>
    </row>
    <row r="470" spans="1:17" s="243" customFormat="1" ht="12.75" customHeight="1" x14ac:dyDescent="0.2">
      <c r="A470" s="276"/>
      <c r="B470" s="278"/>
      <c r="C470" s="276"/>
      <c r="D470" s="276"/>
      <c r="E470" s="276"/>
      <c r="F470" s="276"/>
      <c r="G470" s="276"/>
      <c r="H470" s="276"/>
      <c r="I470" s="276"/>
      <c r="J470" s="276"/>
      <c r="K470" s="276"/>
      <c r="L470" s="276"/>
      <c r="M470" s="276"/>
      <c r="N470" s="276"/>
      <c r="O470" s="276"/>
      <c r="P470" s="276"/>
      <c r="Q470" s="1149"/>
    </row>
    <row r="471" spans="1:17" s="243" customFormat="1" ht="12.75" customHeight="1" x14ac:dyDescent="0.2">
      <c r="A471" s="276"/>
      <c r="B471" s="278"/>
      <c r="C471" s="276"/>
      <c r="D471" s="276"/>
      <c r="E471" s="276"/>
      <c r="F471" s="276"/>
      <c r="G471" s="276"/>
      <c r="H471" s="276"/>
      <c r="I471" s="276"/>
      <c r="J471" s="276"/>
      <c r="K471" s="276"/>
      <c r="L471" s="276"/>
      <c r="M471" s="276"/>
      <c r="N471" s="276"/>
      <c r="O471" s="276"/>
      <c r="P471" s="276"/>
      <c r="Q471" s="1149"/>
    </row>
    <row r="472" spans="1:17" s="243" customFormat="1" ht="12.75" customHeight="1" x14ac:dyDescent="0.2">
      <c r="A472" s="276"/>
      <c r="B472" s="278"/>
      <c r="C472" s="276"/>
      <c r="D472" s="276"/>
      <c r="E472" s="276"/>
      <c r="F472" s="276"/>
      <c r="G472" s="276"/>
      <c r="H472" s="276"/>
      <c r="I472" s="276"/>
      <c r="J472" s="276"/>
      <c r="K472" s="276"/>
      <c r="L472" s="276"/>
      <c r="M472" s="276"/>
      <c r="N472" s="276"/>
      <c r="O472" s="276"/>
      <c r="P472" s="276"/>
      <c r="Q472" s="1149"/>
    </row>
    <row r="473" spans="1:17" s="243" customFormat="1" ht="12.75" customHeight="1" x14ac:dyDescent="0.2">
      <c r="A473" s="276"/>
      <c r="B473" s="278"/>
      <c r="C473" s="276"/>
      <c r="D473" s="276"/>
      <c r="E473" s="276"/>
      <c r="F473" s="276"/>
      <c r="G473" s="276"/>
      <c r="H473" s="276"/>
      <c r="I473" s="276"/>
      <c r="J473" s="276"/>
      <c r="K473" s="276"/>
      <c r="L473" s="276"/>
      <c r="M473" s="276"/>
      <c r="N473" s="276"/>
      <c r="O473" s="276"/>
      <c r="P473" s="276"/>
      <c r="Q473" s="1149"/>
    </row>
    <row r="474" spans="1:17" s="243" customFormat="1" ht="12.75" customHeight="1" x14ac:dyDescent="0.2">
      <c r="A474" s="276"/>
      <c r="B474" s="278"/>
      <c r="C474" s="276"/>
      <c r="D474" s="276"/>
      <c r="E474" s="276"/>
      <c r="F474" s="276"/>
      <c r="G474" s="276"/>
      <c r="H474" s="276"/>
      <c r="I474" s="276"/>
      <c r="J474" s="276"/>
      <c r="K474" s="276"/>
      <c r="L474" s="276"/>
      <c r="M474" s="276"/>
      <c r="N474" s="276"/>
      <c r="O474" s="276"/>
      <c r="P474" s="276"/>
      <c r="Q474" s="1149"/>
    </row>
    <row r="475" spans="1:17" s="243" customFormat="1" ht="12.75" customHeight="1" x14ac:dyDescent="0.2">
      <c r="A475" s="276"/>
      <c r="B475" s="278"/>
      <c r="C475" s="276"/>
      <c r="D475" s="276"/>
      <c r="E475" s="276"/>
      <c r="F475" s="276"/>
      <c r="G475" s="276"/>
      <c r="H475" s="276"/>
      <c r="I475" s="276"/>
      <c r="J475" s="276"/>
      <c r="K475" s="276"/>
      <c r="L475" s="276"/>
      <c r="M475" s="276"/>
      <c r="N475" s="276"/>
      <c r="O475" s="276"/>
      <c r="P475" s="276"/>
      <c r="Q475" s="1149"/>
    </row>
    <row r="476" spans="1:17" s="243" customFormat="1" ht="12.75" customHeight="1" x14ac:dyDescent="0.2">
      <c r="A476" s="276"/>
      <c r="B476" s="278"/>
      <c r="C476" s="276"/>
      <c r="D476" s="276"/>
      <c r="E476" s="276"/>
      <c r="F476" s="276"/>
      <c r="G476" s="276"/>
      <c r="H476" s="276"/>
      <c r="I476" s="276"/>
      <c r="J476" s="276"/>
      <c r="K476" s="276"/>
      <c r="L476" s="276"/>
      <c r="M476" s="276"/>
      <c r="N476" s="276"/>
      <c r="O476" s="276"/>
      <c r="P476" s="276"/>
      <c r="Q476" s="1149"/>
    </row>
    <row r="477" spans="1:17" s="243" customFormat="1" ht="12.75" customHeight="1" x14ac:dyDescent="0.2">
      <c r="A477" s="276"/>
      <c r="B477" s="278"/>
      <c r="C477" s="276"/>
      <c r="D477" s="276"/>
      <c r="E477" s="276"/>
      <c r="F477" s="276"/>
      <c r="G477" s="276"/>
      <c r="H477" s="276"/>
      <c r="I477" s="276"/>
      <c r="J477" s="276"/>
      <c r="K477" s="276"/>
      <c r="L477" s="276"/>
      <c r="M477" s="276"/>
      <c r="N477" s="276"/>
      <c r="O477" s="276"/>
      <c r="P477" s="276"/>
      <c r="Q477" s="1149"/>
    </row>
    <row r="478" spans="1:17" s="243" customFormat="1" ht="12.75" customHeight="1" x14ac:dyDescent="0.2">
      <c r="A478" s="276"/>
      <c r="B478" s="278"/>
      <c r="C478" s="276"/>
      <c r="D478" s="276"/>
      <c r="E478" s="276"/>
      <c r="F478" s="276"/>
      <c r="G478" s="276"/>
      <c r="H478" s="276"/>
      <c r="I478" s="276"/>
      <c r="J478" s="276"/>
      <c r="K478" s="276"/>
      <c r="L478" s="276"/>
      <c r="M478" s="276"/>
      <c r="N478" s="276"/>
      <c r="O478" s="276"/>
      <c r="P478" s="276"/>
      <c r="Q478" s="1149"/>
    </row>
    <row r="479" spans="1:17" s="243" customFormat="1" ht="12.75" customHeight="1" x14ac:dyDescent="0.2">
      <c r="A479" s="276"/>
      <c r="B479" s="278"/>
      <c r="C479" s="276"/>
      <c r="D479" s="276"/>
      <c r="E479" s="276"/>
      <c r="F479" s="276"/>
      <c r="G479" s="276"/>
      <c r="H479" s="276"/>
      <c r="I479" s="276"/>
      <c r="J479" s="276"/>
      <c r="K479" s="276"/>
      <c r="L479" s="276"/>
      <c r="M479" s="276"/>
      <c r="N479" s="276"/>
      <c r="O479" s="276"/>
      <c r="P479" s="276"/>
      <c r="Q479" s="1149"/>
    </row>
    <row r="480" spans="1:17" s="243" customFormat="1" ht="12.75" customHeight="1" x14ac:dyDescent="0.2">
      <c r="A480" s="276"/>
      <c r="B480" s="278"/>
      <c r="C480" s="276"/>
      <c r="D480" s="276"/>
      <c r="E480" s="276"/>
      <c r="F480" s="276"/>
      <c r="G480" s="276"/>
      <c r="H480" s="276"/>
      <c r="I480" s="276"/>
      <c r="J480" s="276"/>
      <c r="K480" s="276"/>
      <c r="L480" s="276"/>
      <c r="M480" s="276"/>
      <c r="N480" s="276"/>
      <c r="O480" s="276"/>
      <c r="P480" s="276"/>
      <c r="Q480" s="1149"/>
    </row>
    <row r="481" spans="1:17" s="243" customFormat="1" ht="12.75" customHeight="1" x14ac:dyDescent="0.2">
      <c r="A481" s="276"/>
      <c r="B481" s="278"/>
      <c r="C481" s="276"/>
      <c r="D481" s="276"/>
      <c r="E481" s="276"/>
      <c r="F481" s="276"/>
      <c r="G481" s="276"/>
      <c r="H481" s="276"/>
      <c r="I481" s="276"/>
      <c r="J481" s="276"/>
      <c r="K481" s="276"/>
      <c r="L481" s="276"/>
      <c r="M481" s="276"/>
      <c r="N481" s="276"/>
      <c r="O481" s="276"/>
      <c r="P481" s="276"/>
      <c r="Q481" s="1149"/>
    </row>
    <row r="482" spans="1:17" s="243" customFormat="1" ht="12.75" customHeight="1" x14ac:dyDescent="0.2">
      <c r="A482" s="276"/>
      <c r="B482" s="278"/>
      <c r="C482" s="276"/>
      <c r="D482" s="276"/>
      <c r="E482" s="276"/>
      <c r="F482" s="276"/>
      <c r="G482" s="276"/>
      <c r="H482" s="276"/>
      <c r="I482" s="276"/>
      <c r="J482" s="276"/>
      <c r="K482" s="276"/>
      <c r="L482" s="276"/>
      <c r="M482" s="276"/>
      <c r="N482" s="276"/>
      <c r="O482" s="276"/>
      <c r="P482" s="276"/>
      <c r="Q482" s="1149"/>
    </row>
    <row r="483" spans="1:17" s="243" customFormat="1" ht="12.75" customHeight="1" x14ac:dyDescent="0.2">
      <c r="A483" s="276"/>
      <c r="B483" s="278"/>
      <c r="C483" s="276"/>
      <c r="D483" s="276"/>
      <c r="E483" s="276"/>
      <c r="F483" s="276"/>
      <c r="G483" s="276"/>
      <c r="H483" s="276"/>
      <c r="I483" s="276"/>
      <c r="J483" s="276"/>
      <c r="K483" s="276"/>
      <c r="L483" s="276"/>
      <c r="M483" s="276"/>
      <c r="N483" s="276"/>
      <c r="O483" s="276"/>
      <c r="P483" s="276"/>
      <c r="Q483" s="1149"/>
    </row>
    <row r="484" spans="1:17" s="243" customFormat="1" ht="12.75" customHeight="1" x14ac:dyDescent="0.2">
      <c r="A484" s="276"/>
      <c r="B484" s="278"/>
      <c r="C484" s="276"/>
      <c r="D484" s="276"/>
      <c r="E484" s="276"/>
      <c r="F484" s="276"/>
      <c r="G484" s="276"/>
      <c r="H484" s="276"/>
      <c r="I484" s="276"/>
      <c r="J484" s="276"/>
      <c r="K484" s="276"/>
      <c r="L484" s="276"/>
      <c r="M484" s="276"/>
      <c r="N484" s="276"/>
      <c r="O484" s="276"/>
      <c r="P484" s="276"/>
      <c r="Q484" s="1149"/>
    </row>
    <row r="485" spans="1:17" s="243" customFormat="1" ht="12.75" customHeight="1" x14ac:dyDescent="0.2">
      <c r="A485" s="276"/>
      <c r="B485" s="278"/>
      <c r="C485" s="276"/>
      <c r="D485" s="276"/>
      <c r="E485" s="276"/>
      <c r="F485" s="276"/>
      <c r="G485" s="276"/>
      <c r="H485" s="276"/>
      <c r="I485" s="276"/>
      <c r="J485" s="276"/>
      <c r="K485" s="276"/>
      <c r="L485" s="276"/>
      <c r="M485" s="276"/>
      <c r="N485" s="276"/>
      <c r="O485" s="276"/>
      <c r="P485" s="276"/>
      <c r="Q485" s="1149"/>
    </row>
    <row r="486" spans="1:17" s="243" customFormat="1" ht="12.75" customHeight="1" x14ac:dyDescent="0.2">
      <c r="A486" s="276"/>
      <c r="B486" s="278"/>
      <c r="C486" s="276"/>
      <c r="D486" s="276"/>
      <c r="E486" s="276"/>
      <c r="F486" s="276"/>
      <c r="G486" s="276"/>
      <c r="H486" s="276"/>
      <c r="I486" s="276"/>
      <c r="J486" s="276"/>
      <c r="K486" s="276"/>
      <c r="L486" s="276"/>
      <c r="M486" s="276"/>
      <c r="N486" s="276"/>
      <c r="O486" s="276"/>
      <c r="P486" s="276"/>
      <c r="Q486" s="1149"/>
    </row>
    <row r="487" spans="1:17" s="243" customFormat="1" ht="12.75" customHeight="1" x14ac:dyDescent="0.2">
      <c r="A487" s="276"/>
      <c r="B487" s="278"/>
      <c r="C487" s="276"/>
      <c r="D487" s="276"/>
      <c r="E487" s="276"/>
      <c r="F487" s="276"/>
      <c r="G487" s="276"/>
      <c r="H487" s="276"/>
      <c r="I487" s="276"/>
      <c r="J487" s="276"/>
      <c r="K487" s="276"/>
      <c r="L487" s="276"/>
      <c r="M487" s="276"/>
      <c r="N487" s="276"/>
      <c r="O487" s="276"/>
      <c r="P487" s="276"/>
      <c r="Q487" s="1149"/>
    </row>
    <row r="488" spans="1:17" s="243" customFormat="1" ht="12.75" customHeight="1" x14ac:dyDescent="0.2">
      <c r="A488" s="276"/>
      <c r="B488" s="278"/>
      <c r="C488" s="276"/>
      <c r="D488" s="276"/>
      <c r="E488" s="276"/>
      <c r="F488" s="276"/>
      <c r="G488" s="276"/>
      <c r="H488" s="276"/>
      <c r="I488" s="276"/>
      <c r="J488" s="276"/>
      <c r="K488" s="276"/>
      <c r="L488" s="276"/>
      <c r="M488" s="276"/>
      <c r="N488" s="276"/>
      <c r="O488" s="276"/>
      <c r="P488" s="276"/>
      <c r="Q488" s="1149"/>
    </row>
    <row r="489" spans="1:17" s="243" customFormat="1" ht="12.75" customHeight="1" x14ac:dyDescent="0.2">
      <c r="A489" s="276"/>
      <c r="B489" s="278"/>
      <c r="C489" s="276"/>
      <c r="D489" s="276"/>
      <c r="E489" s="276"/>
      <c r="F489" s="276"/>
      <c r="G489" s="276"/>
      <c r="H489" s="276"/>
      <c r="I489" s="276"/>
      <c r="J489" s="276"/>
      <c r="K489" s="276"/>
      <c r="L489" s="276"/>
      <c r="M489" s="276"/>
      <c r="N489" s="276"/>
      <c r="O489" s="276"/>
      <c r="P489" s="276"/>
      <c r="Q489" s="1149"/>
    </row>
    <row r="490" spans="1:17" s="243" customFormat="1" ht="12.75" customHeight="1" x14ac:dyDescent="0.2">
      <c r="A490" s="276"/>
      <c r="B490" s="278"/>
      <c r="C490" s="276"/>
      <c r="D490" s="276"/>
      <c r="E490" s="276"/>
      <c r="F490" s="276"/>
      <c r="G490" s="276"/>
      <c r="H490" s="276"/>
      <c r="I490" s="276"/>
      <c r="J490" s="276"/>
      <c r="K490" s="276"/>
      <c r="L490" s="276"/>
      <c r="M490" s="276"/>
      <c r="N490" s="276"/>
      <c r="O490" s="276"/>
      <c r="P490" s="276"/>
      <c r="Q490" s="1149"/>
    </row>
    <row r="491" spans="1:17" s="243" customFormat="1" ht="12.75" customHeight="1" x14ac:dyDescent="0.2">
      <c r="A491" s="276"/>
      <c r="B491" s="278"/>
      <c r="C491" s="276"/>
      <c r="D491" s="276"/>
      <c r="E491" s="276"/>
      <c r="F491" s="276"/>
      <c r="G491" s="276"/>
      <c r="H491" s="276"/>
      <c r="I491" s="276"/>
      <c r="J491" s="276"/>
      <c r="K491" s="276"/>
      <c r="L491" s="276"/>
      <c r="M491" s="276"/>
      <c r="N491" s="276"/>
      <c r="O491" s="276"/>
      <c r="P491" s="276"/>
      <c r="Q491" s="1149"/>
    </row>
    <row r="492" spans="1:17" s="243" customFormat="1" ht="12.75" customHeight="1" x14ac:dyDescent="0.2">
      <c r="A492" s="276"/>
      <c r="B492" s="278"/>
      <c r="C492" s="276"/>
      <c r="D492" s="276"/>
      <c r="E492" s="276"/>
      <c r="F492" s="276"/>
      <c r="G492" s="276"/>
      <c r="H492" s="276"/>
      <c r="I492" s="276"/>
      <c r="J492" s="276"/>
      <c r="K492" s="276"/>
      <c r="L492" s="276"/>
      <c r="M492" s="276"/>
      <c r="N492" s="276"/>
      <c r="O492" s="276"/>
      <c r="P492" s="276"/>
      <c r="Q492" s="1149"/>
    </row>
    <row r="493" spans="1:17" s="243" customFormat="1" ht="12.75" customHeight="1" x14ac:dyDescent="0.2">
      <c r="A493" s="276"/>
      <c r="B493" s="278"/>
      <c r="C493" s="276"/>
      <c r="D493" s="276"/>
      <c r="E493" s="276"/>
      <c r="F493" s="276"/>
      <c r="G493" s="276"/>
      <c r="H493" s="276"/>
      <c r="I493" s="276"/>
      <c r="J493" s="276"/>
      <c r="K493" s="276"/>
      <c r="L493" s="276"/>
      <c r="M493" s="276"/>
      <c r="N493" s="276"/>
      <c r="O493" s="276"/>
      <c r="P493" s="276"/>
      <c r="Q493" s="1149"/>
    </row>
    <row r="494" spans="1:17" s="243" customFormat="1" ht="12.75" customHeight="1" x14ac:dyDescent="0.2">
      <c r="A494" s="276"/>
      <c r="B494" s="278"/>
      <c r="C494" s="276"/>
      <c r="D494" s="276"/>
      <c r="E494" s="276"/>
      <c r="F494" s="276"/>
      <c r="G494" s="276"/>
      <c r="H494" s="276"/>
      <c r="I494" s="276"/>
      <c r="J494" s="276"/>
      <c r="K494" s="276"/>
      <c r="L494" s="276"/>
      <c r="M494" s="276"/>
      <c r="N494" s="276"/>
      <c r="O494" s="276"/>
      <c r="P494" s="276"/>
      <c r="Q494" s="1149"/>
    </row>
    <row r="495" spans="1:17" s="243" customFormat="1" ht="12.75" customHeight="1" x14ac:dyDescent="0.2">
      <c r="A495" s="276"/>
      <c r="B495" s="278"/>
      <c r="C495" s="276"/>
      <c r="D495" s="276"/>
      <c r="E495" s="276"/>
      <c r="F495" s="276"/>
      <c r="G495" s="276"/>
      <c r="H495" s="276"/>
      <c r="I495" s="276"/>
      <c r="J495" s="276"/>
      <c r="K495" s="276"/>
      <c r="L495" s="276"/>
      <c r="M495" s="276"/>
      <c r="N495" s="276"/>
      <c r="O495" s="276"/>
      <c r="P495" s="276"/>
      <c r="Q495" s="1149"/>
    </row>
    <row r="496" spans="1:17" s="243" customFormat="1" ht="12.75" customHeight="1" x14ac:dyDescent="0.2">
      <c r="A496" s="276"/>
      <c r="B496" s="278"/>
      <c r="C496" s="276"/>
      <c r="D496" s="276"/>
      <c r="E496" s="276"/>
      <c r="F496" s="276"/>
      <c r="G496" s="276"/>
      <c r="H496" s="276"/>
      <c r="I496" s="276"/>
      <c r="J496" s="276"/>
      <c r="K496" s="276"/>
      <c r="L496" s="276"/>
      <c r="M496" s="276"/>
      <c r="N496" s="276"/>
      <c r="O496" s="276"/>
      <c r="P496" s="276"/>
      <c r="Q496" s="1149"/>
    </row>
    <row r="497" spans="1:17" s="243" customFormat="1" ht="12.75" customHeight="1" x14ac:dyDescent="0.2">
      <c r="A497" s="276"/>
      <c r="B497" s="278"/>
      <c r="C497" s="276"/>
      <c r="D497" s="276"/>
      <c r="E497" s="276"/>
      <c r="F497" s="276"/>
      <c r="G497" s="276"/>
      <c r="H497" s="276"/>
      <c r="I497" s="276"/>
      <c r="J497" s="276"/>
      <c r="K497" s="276"/>
      <c r="L497" s="276"/>
      <c r="M497" s="276"/>
      <c r="N497" s="276"/>
      <c r="O497" s="276"/>
      <c r="P497" s="276"/>
      <c r="Q497" s="1149"/>
    </row>
    <row r="498" spans="1:17" s="243" customFormat="1" ht="12.75" customHeight="1" x14ac:dyDescent="0.2">
      <c r="A498" s="276"/>
      <c r="B498" s="278"/>
      <c r="C498" s="276"/>
      <c r="D498" s="276"/>
      <c r="E498" s="276"/>
      <c r="F498" s="276"/>
      <c r="G498" s="276"/>
      <c r="H498" s="276"/>
      <c r="I498" s="276"/>
      <c r="J498" s="276"/>
      <c r="K498" s="276"/>
      <c r="L498" s="276"/>
      <c r="M498" s="276"/>
      <c r="N498" s="276"/>
      <c r="O498" s="276"/>
      <c r="P498" s="276"/>
      <c r="Q498" s="1149"/>
    </row>
    <row r="499" spans="1:17" s="243" customFormat="1" ht="12.75" customHeight="1" x14ac:dyDescent="0.2">
      <c r="A499" s="276"/>
      <c r="B499" s="278"/>
      <c r="C499" s="276"/>
      <c r="D499" s="276"/>
      <c r="E499" s="276"/>
      <c r="F499" s="276"/>
      <c r="G499" s="276"/>
      <c r="H499" s="276"/>
      <c r="I499" s="276"/>
      <c r="J499" s="276"/>
      <c r="K499" s="276"/>
      <c r="L499" s="276"/>
      <c r="M499" s="276"/>
      <c r="N499" s="276"/>
      <c r="O499" s="276"/>
      <c r="P499" s="276"/>
      <c r="Q499" s="1149"/>
    </row>
    <row r="500" spans="1:17" s="243" customFormat="1" ht="12.75" customHeight="1" x14ac:dyDescent="0.2">
      <c r="A500" s="276"/>
      <c r="B500" s="278"/>
      <c r="C500" s="276"/>
      <c r="D500" s="276"/>
      <c r="E500" s="276"/>
      <c r="F500" s="276"/>
      <c r="G500" s="276"/>
      <c r="H500" s="276"/>
      <c r="I500" s="276"/>
      <c r="J500" s="276"/>
      <c r="K500" s="276"/>
      <c r="L500" s="276"/>
      <c r="M500" s="276"/>
      <c r="N500" s="276"/>
      <c r="O500" s="276"/>
      <c r="P500" s="276"/>
      <c r="Q500" s="1149"/>
    </row>
    <row r="501" spans="1:17" s="243" customFormat="1" ht="12.75" customHeight="1" x14ac:dyDescent="0.2">
      <c r="A501" s="276"/>
      <c r="B501" s="278"/>
      <c r="C501" s="276"/>
      <c r="D501" s="276"/>
      <c r="E501" s="276"/>
      <c r="F501" s="276"/>
      <c r="G501" s="276"/>
      <c r="H501" s="276"/>
      <c r="I501" s="276"/>
      <c r="J501" s="276"/>
      <c r="K501" s="276"/>
      <c r="L501" s="276"/>
      <c r="M501" s="276"/>
      <c r="N501" s="276"/>
      <c r="O501" s="276"/>
      <c r="P501" s="276"/>
      <c r="Q501" s="1149"/>
    </row>
    <row r="502" spans="1:17" s="243" customFormat="1" ht="12.75" customHeight="1" x14ac:dyDescent="0.2">
      <c r="A502" s="276"/>
      <c r="B502" s="278"/>
      <c r="C502" s="276"/>
      <c r="D502" s="276"/>
      <c r="E502" s="276"/>
      <c r="F502" s="276"/>
      <c r="G502" s="276"/>
      <c r="H502" s="276"/>
      <c r="I502" s="276"/>
      <c r="J502" s="276"/>
      <c r="K502" s="276"/>
      <c r="L502" s="276"/>
      <c r="M502" s="276"/>
      <c r="N502" s="276"/>
      <c r="O502" s="276"/>
      <c r="P502" s="276"/>
      <c r="Q502" s="1149"/>
    </row>
    <row r="503" spans="1:17" s="243" customFormat="1" ht="12.75" customHeight="1" x14ac:dyDescent="0.2">
      <c r="A503" s="276"/>
      <c r="B503" s="278"/>
      <c r="C503" s="276"/>
      <c r="D503" s="276"/>
      <c r="E503" s="276"/>
      <c r="F503" s="276"/>
      <c r="G503" s="276"/>
      <c r="H503" s="276"/>
      <c r="I503" s="276"/>
      <c r="J503" s="276"/>
      <c r="K503" s="276"/>
      <c r="L503" s="276"/>
      <c r="M503" s="276"/>
      <c r="N503" s="276"/>
      <c r="O503" s="276"/>
      <c r="P503" s="276"/>
      <c r="Q503" s="1149"/>
    </row>
    <row r="504" spans="1:17" s="243" customFormat="1" ht="12.75" customHeight="1" x14ac:dyDescent="0.2">
      <c r="A504" s="276"/>
      <c r="B504" s="278"/>
      <c r="C504" s="276"/>
      <c r="D504" s="276"/>
      <c r="E504" s="276"/>
      <c r="F504" s="276"/>
      <c r="G504" s="276"/>
      <c r="H504" s="276"/>
      <c r="I504" s="276"/>
      <c r="J504" s="276"/>
      <c r="K504" s="276"/>
      <c r="L504" s="276"/>
      <c r="M504" s="276"/>
      <c r="N504" s="276"/>
      <c r="O504" s="276"/>
      <c r="P504" s="276"/>
      <c r="Q504" s="1149"/>
    </row>
    <row r="505" spans="1:17" s="243" customFormat="1" ht="12.75" customHeight="1" x14ac:dyDescent="0.2">
      <c r="A505" s="276"/>
      <c r="B505" s="278"/>
      <c r="C505" s="276"/>
      <c r="D505" s="276"/>
      <c r="E505" s="276"/>
      <c r="F505" s="276"/>
      <c r="G505" s="276"/>
      <c r="H505" s="276"/>
      <c r="I505" s="276"/>
      <c r="J505" s="276"/>
      <c r="K505" s="276"/>
      <c r="L505" s="276"/>
      <c r="M505" s="276"/>
      <c r="N505" s="276"/>
      <c r="O505" s="276"/>
      <c r="P505" s="276"/>
      <c r="Q505" s="1149"/>
    </row>
    <row r="506" spans="1:17" s="243" customFormat="1" ht="12.75" customHeight="1" x14ac:dyDescent="0.2">
      <c r="A506" s="276"/>
      <c r="B506" s="278"/>
      <c r="C506" s="276"/>
      <c r="D506" s="276"/>
      <c r="E506" s="276"/>
      <c r="F506" s="276"/>
      <c r="G506" s="276"/>
      <c r="H506" s="276"/>
      <c r="I506" s="276"/>
      <c r="J506" s="276"/>
      <c r="K506" s="276"/>
      <c r="L506" s="276"/>
      <c r="M506" s="276"/>
      <c r="N506" s="276"/>
      <c r="O506" s="276"/>
      <c r="P506" s="276"/>
      <c r="Q506" s="1149"/>
    </row>
    <row r="507" spans="1:17" s="243" customFormat="1" ht="12.75" customHeight="1" x14ac:dyDescent="0.2">
      <c r="A507" s="276"/>
      <c r="B507" s="278"/>
      <c r="C507" s="276"/>
      <c r="D507" s="276"/>
      <c r="E507" s="276"/>
      <c r="F507" s="276"/>
      <c r="G507" s="276"/>
      <c r="H507" s="276"/>
      <c r="I507" s="276"/>
      <c r="J507" s="276"/>
      <c r="K507" s="276"/>
      <c r="L507" s="276"/>
      <c r="M507" s="276"/>
      <c r="N507" s="276"/>
      <c r="O507" s="276"/>
      <c r="P507" s="276"/>
      <c r="Q507" s="1149"/>
    </row>
    <row r="508" spans="1:17" s="243" customFormat="1" ht="12.75" customHeight="1" x14ac:dyDescent="0.2">
      <c r="A508" s="276"/>
      <c r="B508" s="278"/>
      <c r="C508" s="276"/>
      <c r="D508" s="276"/>
      <c r="E508" s="276"/>
      <c r="F508" s="276"/>
      <c r="G508" s="276"/>
      <c r="H508" s="276"/>
      <c r="I508" s="276"/>
      <c r="J508" s="276"/>
      <c r="K508" s="276"/>
      <c r="L508" s="276"/>
      <c r="M508" s="276"/>
      <c r="N508" s="276"/>
      <c r="O508" s="276"/>
      <c r="P508" s="276"/>
      <c r="Q508" s="1149"/>
    </row>
    <row r="509" spans="1:17" s="243" customFormat="1" ht="12.75" customHeight="1" x14ac:dyDescent="0.2">
      <c r="A509" s="276"/>
      <c r="B509" s="278"/>
      <c r="C509" s="276"/>
      <c r="D509" s="276"/>
      <c r="E509" s="276"/>
      <c r="F509" s="276"/>
      <c r="G509" s="276"/>
      <c r="H509" s="276"/>
      <c r="I509" s="276"/>
      <c r="J509" s="276"/>
      <c r="K509" s="276"/>
      <c r="L509" s="276"/>
      <c r="M509" s="276"/>
      <c r="N509" s="276"/>
      <c r="O509" s="276"/>
      <c r="P509" s="276"/>
      <c r="Q509" s="1149"/>
    </row>
    <row r="510" spans="1:17" s="243" customFormat="1" ht="12.75" customHeight="1" x14ac:dyDescent="0.2">
      <c r="A510" s="276"/>
      <c r="B510" s="278"/>
      <c r="C510" s="276"/>
      <c r="D510" s="276"/>
      <c r="E510" s="276"/>
      <c r="F510" s="276"/>
      <c r="G510" s="276"/>
      <c r="H510" s="276"/>
      <c r="I510" s="276"/>
      <c r="J510" s="276"/>
      <c r="K510" s="276"/>
      <c r="L510" s="276"/>
      <c r="M510" s="276"/>
      <c r="N510" s="276"/>
      <c r="O510" s="276"/>
      <c r="P510" s="276"/>
      <c r="Q510" s="1149"/>
    </row>
    <row r="511" spans="1:17" s="243" customFormat="1" ht="12.75" customHeight="1" x14ac:dyDescent="0.2">
      <c r="A511" s="276"/>
      <c r="B511" s="278"/>
      <c r="C511" s="276"/>
      <c r="D511" s="276"/>
      <c r="E511" s="276"/>
      <c r="F511" s="276"/>
      <c r="G511" s="276"/>
      <c r="H511" s="276"/>
      <c r="I511" s="276"/>
      <c r="J511" s="276"/>
      <c r="K511" s="276"/>
      <c r="L511" s="276"/>
      <c r="M511" s="276"/>
      <c r="N511" s="276"/>
      <c r="O511" s="276"/>
      <c r="P511" s="276"/>
      <c r="Q511" s="1149"/>
    </row>
    <row r="512" spans="1:17" s="243" customFormat="1" ht="12.75" customHeight="1" x14ac:dyDescent="0.2">
      <c r="A512" s="276"/>
      <c r="B512" s="278"/>
      <c r="C512" s="276"/>
      <c r="D512" s="276"/>
      <c r="E512" s="276"/>
      <c r="F512" s="276"/>
      <c r="G512" s="276"/>
      <c r="H512" s="276"/>
      <c r="I512" s="276"/>
      <c r="J512" s="276"/>
      <c r="K512" s="276"/>
      <c r="L512" s="276"/>
      <c r="M512" s="276"/>
      <c r="N512" s="276"/>
      <c r="O512" s="276"/>
      <c r="P512" s="276"/>
      <c r="Q512" s="1149"/>
    </row>
    <row r="513" spans="1:17" s="243" customFormat="1" ht="12.75" customHeight="1" x14ac:dyDescent="0.2">
      <c r="A513" s="276"/>
      <c r="B513" s="278"/>
      <c r="C513" s="276"/>
      <c r="D513" s="276"/>
      <c r="E513" s="276"/>
      <c r="F513" s="276"/>
      <c r="G513" s="276"/>
      <c r="H513" s="276"/>
      <c r="I513" s="276"/>
      <c r="J513" s="276"/>
      <c r="K513" s="276"/>
      <c r="L513" s="276"/>
      <c r="M513" s="276"/>
      <c r="N513" s="276"/>
      <c r="O513" s="276"/>
      <c r="P513" s="276"/>
      <c r="Q513" s="1149"/>
    </row>
    <row r="514" spans="1:17" s="243" customFormat="1" ht="12.75" customHeight="1" x14ac:dyDescent="0.2">
      <c r="A514" s="276"/>
      <c r="B514" s="278"/>
      <c r="C514" s="276"/>
      <c r="D514" s="276"/>
      <c r="E514" s="276"/>
      <c r="F514" s="276"/>
      <c r="G514" s="276"/>
      <c r="H514" s="276"/>
      <c r="I514" s="276"/>
      <c r="J514" s="276"/>
      <c r="K514" s="276"/>
      <c r="L514" s="276"/>
      <c r="M514" s="276"/>
      <c r="N514" s="276"/>
      <c r="O514" s="276"/>
      <c r="P514" s="276"/>
      <c r="Q514" s="1149"/>
    </row>
    <row r="515" spans="1:17" s="243" customFormat="1" ht="12.75" customHeight="1" x14ac:dyDescent="0.2">
      <c r="A515" s="276"/>
      <c r="B515" s="278"/>
      <c r="C515" s="276"/>
      <c r="D515" s="276"/>
      <c r="E515" s="276"/>
      <c r="F515" s="276"/>
      <c r="G515" s="276"/>
      <c r="H515" s="276"/>
      <c r="I515" s="276"/>
      <c r="J515" s="276"/>
      <c r="K515" s="276"/>
      <c r="L515" s="276"/>
      <c r="M515" s="276"/>
      <c r="N515" s="276"/>
      <c r="O515" s="276"/>
      <c r="P515" s="276"/>
      <c r="Q515" s="1149"/>
    </row>
    <row r="516" spans="1:17" s="243" customFormat="1" ht="12.75" customHeight="1" x14ac:dyDescent="0.2">
      <c r="A516" s="276"/>
      <c r="B516" s="278"/>
      <c r="C516" s="276"/>
      <c r="D516" s="276"/>
      <c r="E516" s="276"/>
      <c r="F516" s="276"/>
      <c r="G516" s="276"/>
      <c r="H516" s="276"/>
      <c r="I516" s="276"/>
      <c r="J516" s="276"/>
      <c r="K516" s="276"/>
      <c r="L516" s="276"/>
      <c r="M516" s="276"/>
      <c r="N516" s="276"/>
      <c r="O516" s="276"/>
      <c r="P516" s="276"/>
      <c r="Q516" s="1149"/>
    </row>
    <row r="517" spans="1:17" s="243" customFormat="1" ht="12.75" customHeight="1" x14ac:dyDescent="0.2">
      <c r="A517" s="276"/>
      <c r="B517" s="278"/>
      <c r="C517" s="276"/>
      <c r="D517" s="276"/>
      <c r="E517" s="276"/>
      <c r="F517" s="276"/>
      <c r="G517" s="276"/>
      <c r="H517" s="276"/>
      <c r="I517" s="276"/>
      <c r="J517" s="276"/>
      <c r="K517" s="276"/>
      <c r="L517" s="276"/>
      <c r="M517" s="276"/>
      <c r="N517" s="276"/>
      <c r="O517" s="276"/>
      <c r="P517" s="276"/>
      <c r="Q517" s="1149"/>
    </row>
    <row r="518" spans="1:17" s="243" customFormat="1" ht="12.75" customHeight="1" x14ac:dyDescent="0.2">
      <c r="A518" s="276"/>
      <c r="B518" s="278"/>
      <c r="C518" s="276"/>
      <c r="D518" s="276"/>
      <c r="E518" s="276"/>
      <c r="F518" s="276"/>
      <c r="G518" s="276"/>
      <c r="H518" s="276"/>
      <c r="I518" s="276"/>
      <c r="J518" s="276"/>
      <c r="K518" s="276"/>
      <c r="L518" s="276"/>
      <c r="M518" s="276"/>
      <c r="N518" s="276"/>
      <c r="O518" s="276"/>
      <c r="P518" s="276"/>
      <c r="Q518" s="1149"/>
    </row>
    <row r="519" spans="1:17" s="243" customFormat="1" ht="12.75" customHeight="1" x14ac:dyDescent="0.2">
      <c r="A519" s="276"/>
      <c r="B519" s="278"/>
      <c r="C519" s="276"/>
      <c r="D519" s="276"/>
      <c r="E519" s="276"/>
      <c r="F519" s="276"/>
      <c r="G519" s="276"/>
      <c r="H519" s="276"/>
      <c r="I519" s="276"/>
      <c r="J519" s="276"/>
      <c r="K519" s="276"/>
      <c r="L519" s="276"/>
      <c r="M519" s="276"/>
      <c r="N519" s="276"/>
      <c r="O519" s="276"/>
      <c r="P519" s="276"/>
      <c r="Q519" s="1149"/>
    </row>
    <row r="520" spans="1:17" s="243" customFormat="1" ht="12.75" customHeight="1" x14ac:dyDescent="0.2">
      <c r="A520" s="276"/>
      <c r="B520" s="278"/>
      <c r="C520" s="276"/>
      <c r="D520" s="276"/>
      <c r="E520" s="276"/>
      <c r="F520" s="276"/>
      <c r="G520" s="276"/>
      <c r="H520" s="276"/>
      <c r="I520" s="276"/>
      <c r="J520" s="276"/>
      <c r="K520" s="276"/>
      <c r="L520" s="276"/>
      <c r="M520" s="276"/>
      <c r="N520" s="276"/>
      <c r="O520" s="276"/>
      <c r="P520" s="276"/>
      <c r="Q520" s="1149"/>
    </row>
    <row r="521" spans="1:17" s="243" customFormat="1" ht="12.75" customHeight="1" x14ac:dyDescent="0.2">
      <c r="A521" s="276"/>
      <c r="B521" s="278"/>
      <c r="C521" s="276"/>
      <c r="D521" s="276"/>
      <c r="E521" s="276"/>
      <c r="F521" s="276"/>
      <c r="G521" s="276"/>
      <c r="H521" s="276"/>
      <c r="I521" s="276"/>
      <c r="J521" s="276"/>
      <c r="K521" s="276"/>
      <c r="L521" s="276"/>
      <c r="M521" s="276"/>
      <c r="N521" s="276"/>
      <c r="O521" s="276"/>
      <c r="P521" s="276"/>
      <c r="Q521" s="1149"/>
    </row>
    <row r="522" spans="1:17" s="243" customFormat="1" ht="12.75" customHeight="1" x14ac:dyDescent="0.2">
      <c r="A522" s="276"/>
      <c r="B522" s="278"/>
      <c r="C522" s="276"/>
      <c r="D522" s="276"/>
      <c r="E522" s="276"/>
      <c r="F522" s="276"/>
      <c r="G522" s="276"/>
      <c r="H522" s="276"/>
      <c r="I522" s="276"/>
      <c r="J522" s="276"/>
      <c r="K522" s="276"/>
      <c r="L522" s="276"/>
      <c r="M522" s="276"/>
      <c r="N522" s="276"/>
      <c r="O522" s="276"/>
      <c r="P522" s="276"/>
      <c r="Q522" s="1149"/>
    </row>
    <row r="523" spans="1:17" s="243" customFormat="1" ht="12.75" customHeight="1" x14ac:dyDescent="0.2">
      <c r="A523" s="276"/>
      <c r="B523" s="278"/>
      <c r="C523" s="276"/>
      <c r="D523" s="276"/>
      <c r="E523" s="276"/>
      <c r="F523" s="276"/>
      <c r="G523" s="276"/>
      <c r="H523" s="276"/>
      <c r="I523" s="276"/>
      <c r="J523" s="276"/>
      <c r="K523" s="276"/>
      <c r="L523" s="276"/>
      <c r="M523" s="276"/>
      <c r="N523" s="276"/>
      <c r="O523" s="276"/>
      <c r="P523" s="276"/>
      <c r="Q523" s="1149"/>
    </row>
    <row r="524" spans="1:17" s="243" customFormat="1" ht="12.75" customHeight="1" x14ac:dyDescent="0.2">
      <c r="A524" s="276"/>
      <c r="B524" s="278"/>
      <c r="C524" s="276"/>
      <c r="D524" s="276"/>
      <c r="E524" s="276"/>
      <c r="F524" s="276"/>
      <c r="G524" s="276"/>
      <c r="H524" s="276"/>
      <c r="I524" s="276"/>
      <c r="J524" s="276"/>
      <c r="K524" s="276"/>
      <c r="L524" s="276"/>
      <c r="M524" s="276"/>
      <c r="N524" s="276"/>
      <c r="O524" s="276"/>
      <c r="P524" s="276"/>
      <c r="Q524" s="1149"/>
    </row>
    <row r="525" spans="1:17" s="243" customFormat="1" ht="12.75" customHeight="1" x14ac:dyDescent="0.2">
      <c r="A525" s="276"/>
      <c r="B525" s="278"/>
      <c r="C525" s="276"/>
      <c r="D525" s="276"/>
      <c r="E525" s="276"/>
      <c r="F525" s="276"/>
      <c r="G525" s="276"/>
      <c r="H525" s="276"/>
      <c r="I525" s="276"/>
      <c r="J525" s="276"/>
      <c r="K525" s="276"/>
      <c r="L525" s="276"/>
      <c r="M525" s="276"/>
      <c r="N525" s="276"/>
      <c r="O525" s="276"/>
      <c r="P525" s="276"/>
      <c r="Q525" s="1149"/>
    </row>
    <row r="526" spans="1:17" s="243" customFormat="1" ht="12.75" customHeight="1" x14ac:dyDescent="0.2">
      <c r="A526" s="276"/>
      <c r="B526" s="278"/>
      <c r="C526" s="276"/>
      <c r="D526" s="276"/>
      <c r="E526" s="276"/>
      <c r="F526" s="276"/>
      <c r="G526" s="276"/>
      <c r="H526" s="276"/>
      <c r="I526" s="276"/>
      <c r="J526" s="276"/>
      <c r="K526" s="276"/>
      <c r="L526" s="276"/>
      <c r="M526" s="276"/>
      <c r="N526" s="276"/>
      <c r="O526" s="276"/>
      <c r="P526" s="276"/>
      <c r="Q526" s="1149"/>
    </row>
    <row r="527" spans="1:17" s="243" customFormat="1" ht="12.75" customHeight="1" x14ac:dyDescent="0.2">
      <c r="A527" s="276"/>
      <c r="B527" s="278"/>
      <c r="C527" s="276"/>
      <c r="D527" s="276"/>
      <c r="E527" s="276"/>
      <c r="F527" s="276"/>
      <c r="G527" s="276"/>
      <c r="H527" s="276"/>
      <c r="I527" s="276"/>
      <c r="J527" s="276"/>
      <c r="K527" s="276"/>
      <c r="L527" s="276"/>
      <c r="M527" s="276"/>
      <c r="N527" s="276"/>
      <c r="O527" s="276"/>
      <c r="P527" s="276"/>
      <c r="Q527" s="1149"/>
    </row>
    <row r="528" spans="1:17" s="243" customFormat="1" ht="12.75" customHeight="1" x14ac:dyDescent="0.2">
      <c r="A528" s="276"/>
      <c r="B528" s="278"/>
      <c r="C528" s="276"/>
      <c r="D528" s="276"/>
      <c r="E528" s="276"/>
      <c r="F528" s="276"/>
      <c r="G528" s="276"/>
      <c r="H528" s="276"/>
      <c r="I528" s="276"/>
      <c r="J528" s="276"/>
      <c r="K528" s="276"/>
      <c r="L528" s="276"/>
      <c r="M528" s="276"/>
      <c r="N528" s="276"/>
      <c r="O528" s="276"/>
      <c r="P528" s="276"/>
      <c r="Q528" s="1149"/>
    </row>
    <row r="529" spans="1:17" s="243" customFormat="1" ht="12.75" customHeight="1" x14ac:dyDescent="0.2">
      <c r="A529" s="276"/>
      <c r="B529" s="278"/>
      <c r="C529" s="276"/>
      <c r="D529" s="276"/>
      <c r="E529" s="276"/>
      <c r="F529" s="276"/>
      <c r="G529" s="276"/>
      <c r="H529" s="276"/>
      <c r="I529" s="276"/>
      <c r="J529" s="276"/>
      <c r="K529" s="276"/>
      <c r="L529" s="276"/>
      <c r="M529" s="276"/>
      <c r="N529" s="276"/>
      <c r="O529" s="276"/>
      <c r="P529" s="276"/>
      <c r="Q529" s="1149"/>
    </row>
    <row r="530" spans="1:17" s="243" customFormat="1" ht="12.75" customHeight="1" x14ac:dyDescent="0.2">
      <c r="A530" s="276"/>
      <c r="B530" s="278"/>
      <c r="C530" s="276"/>
      <c r="D530" s="276"/>
      <c r="E530" s="276"/>
      <c r="F530" s="276"/>
      <c r="G530" s="276"/>
      <c r="H530" s="276"/>
      <c r="I530" s="276"/>
      <c r="J530" s="276"/>
      <c r="K530" s="276"/>
      <c r="L530" s="276"/>
      <c r="M530" s="276"/>
      <c r="N530" s="276"/>
      <c r="O530" s="276"/>
      <c r="P530" s="276"/>
      <c r="Q530" s="1149"/>
    </row>
    <row r="531" spans="1:17" s="243" customFormat="1" ht="12.75" customHeight="1" x14ac:dyDescent="0.2">
      <c r="A531" s="276"/>
      <c r="B531" s="278"/>
      <c r="C531" s="276"/>
      <c r="D531" s="276"/>
      <c r="E531" s="276"/>
      <c r="F531" s="276"/>
      <c r="G531" s="276"/>
      <c r="H531" s="276"/>
      <c r="I531" s="276"/>
      <c r="J531" s="276"/>
      <c r="K531" s="276"/>
      <c r="L531" s="276"/>
      <c r="M531" s="276"/>
      <c r="N531" s="276"/>
      <c r="O531" s="276"/>
      <c r="P531" s="276"/>
      <c r="Q531" s="1149"/>
    </row>
    <row r="532" spans="1:17" s="243" customFormat="1" ht="12.75" customHeight="1" x14ac:dyDescent="0.2">
      <c r="A532" s="276"/>
      <c r="B532" s="278"/>
      <c r="C532" s="276"/>
      <c r="D532" s="276"/>
      <c r="E532" s="276"/>
      <c r="F532" s="276"/>
      <c r="G532" s="276"/>
      <c r="H532" s="276"/>
      <c r="I532" s="276"/>
      <c r="J532" s="276"/>
      <c r="K532" s="276"/>
      <c r="L532" s="276"/>
      <c r="M532" s="276"/>
      <c r="N532" s="276"/>
      <c r="O532" s="276"/>
      <c r="P532" s="276"/>
      <c r="Q532" s="1149"/>
    </row>
    <row r="533" spans="1:17" s="243" customFormat="1" ht="12.75" customHeight="1" x14ac:dyDescent="0.2">
      <c r="A533" s="276"/>
      <c r="B533" s="278"/>
      <c r="C533" s="276"/>
      <c r="D533" s="276"/>
      <c r="E533" s="276"/>
      <c r="F533" s="276"/>
      <c r="G533" s="276"/>
      <c r="H533" s="276"/>
      <c r="I533" s="276"/>
      <c r="J533" s="276"/>
      <c r="K533" s="276"/>
      <c r="L533" s="276"/>
      <c r="M533" s="276"/>
      <c r="N533" s="276"/>
      <c r="O533" s="276"/>
      <c r="P533" s="276"/>
      <c r="Q533" s="1149"/>
    </row>
    <row r="534" spans="1:17" s="243" customFormat="1" ht="12.75" customHeight="1" x14ac:dyDescent="0.2">
      <c r="A534" s="276"/>
      <c r="B534" s="278"/>
      <c r="C534" s="276"/>
      <c r="D534" s="276"/>
      <c r="E534" s="276"/>
      <c r="F534" s="276"/>
      <c r="G534" s="276"/>
      <c r="H534" s="276"/>
      <c r="I534" s="276"/>
      <c r="J534" s="276"/>
      <c r="K534" s="276"/>
      <c r="L534" s="276"/>
      <c r="M534" s="276"/>
      <c r="N534" s="276"/>
      <c r="O534" s="276"/>
      <c r="P534" s="276"/>
      <c r="Q534" s="1149"/>
    </row>
    <row r="535" spans="1:17" s="243" customFormat="1" ht="12.75" customHeight="1" x14ac:dyDescent="0.2">
      <c r="A535" s="276"/>
      <c r="B535" s="278"/>
      <c r="C535" s="276"/>
      <c r="D535" s="276"/>
      <c r="E535" s="276"/>
      <c r="F535" s="276"/>
      <c r="G535" s="276"/>
      <c r="H535" s="276"/>
      <c r="I535" s="276"/>
      <c r="J535" s="276"/>
      <c r="K535" s="276"/>
      <c r="L535" s="276"/>
      <c r="M535" s="276"/>
      <c r="N535" s="276"/>
      <c r="O535" s="276"/>
      <c r="P535" s="276"/>
      <c r="Q535" s="1149"/>
    </row>
    <row r="536" spans="1:17" s="243" customFormat="1" ht="12.75" customHeight="1" x14ac:dyDescent="0.2">
      <c r="A536" s="276"/>
      <c r="B536" s="278"/>
      <c r="C536" s="276"/>
      <c r="D536" s="276"/>
      <c r="E536" s="276"/>
      <c r="F536" s="276"/>
      <c r="G536" s="276"/>
      <c r="H536" s="276"/>
      <c r="I536" s="276"/>
      <c r="J536" s="276"/>
      <c r="K536" s="276"/>
      <c r="L536" s="276"/>
      <c r="M536" s="276"/>
      <c r="N536" s="276"/>
      <c r="O536" s="276"/>
      <c r="P536" s="276"/>
      <c r="Q536" s="1149"/>
    </row>
    <row r="537" spans="1:17" s="243" customFormat="1" ht="12.75" customHeight="1" x14ac:dyDescent="0.2">
      <c r="A537" s="276"/>
      <c r="B537" s="278"/>
      <c r="C537" s="276"/>
      <c r="D537" s="276"/>
      <c r="E537" s="276"/>
      <c r="F537" s="276"/>
      <c r="G537" s="276"/>
      <c r="H537" s="276"/>
      <c r="I537" s="276"/>
      <c r="J537" s="276"/>
      <c r="K537" s="276"/>
      <c r="L537" s="276"/>
      <c r="M537" s="276"/>
      <c r="N537" s="276"/>
      <c r="O537" s="276"/>
      <c r="P537" s="276"/>
      <c r="Q537" s="1149"/>
    </row>
    <row r="538" spans="1:17" s="243" customFormat="1" ht="12.75" customHeight="1" x14ac:dyDescent="0.2">
      <c r="A538" s="276"/>
      <c r="B538" s="278"/>
      <c r="C538" s="276"/>
      <c r="D538" s="276"/>
      <c r="E538" s="276"/>
      <c r="F538" s="276"/>
      <c r="G538" s="276"/>
      <c r="H538" s="276"/>
      <c r="I538" s="276"/>
      <c r="J538" s="276"/>
      <c r="K538" s="276"/>
      <c r="L538" s="276"/>
      <c r="M538" s="276"/>
      <c r="N538" s="276"/>
      <c r="O538" s="276"/>
      <c r="P538" s="276"/>
      <c r="Q538" s="1149"/>
    </row>
    <row r="539" spans="1:17" s="243" customFormat="1" ht="12.75" customHeight="1" x14ac:dyDescent="0.2">
      <c r="A539" s="276"/>
      <c r="B539" s="278"/>
      <c r="C539" s="276"/>
      <c r="D539" s="276"/>
      <c r="E539" s="276"/>
      <c r="F539" s="276"/>
      <c r="G539" s="276"/>
      <c r="H539" s="276"/>
      <c r="I539" s="276"/>
      <c r="J539" s="276"/>
      <c r="K539" s="276"/>
      <c r="L539" s="276"/>
      <c r="M539" s="276"/>
      <c r="N539" s="276"/>
      <c r="O539" s="276"/>
      <c r="P539" s="276"/>
      <c r="Q539" s="1149"/>
    </row>
    <row r="540" spans="1:17" s="243" customFormat="1" ht="12.75" customHeight="1" x14ac:dyDescent="0.2">
      <c r="A540" s="276"/>
      <c r="B540" s="278"/>
      <c r="C540" s="276"/>
      <c r="D540" s="276"/>
      <c r="E540" s="276"/>
      <c r="F540" s="276"/>
      <c r="G540" s="276"/>
      <c r="H540" s="276"/>
      <c r="I540" s="276"/>
      <c r="J540" s="276"/>
      <c r="K540" s="276"/>
      <c r="L540" s="276"/>
      <c r="M540" s="276"/>
      <c r="N540" s="276"/>
      <c r="O540" s="276"/>
      <c r="P540" s="276"/>
      <c r="Q540" s="1149"/>
    </row>
    <row r="541" spans="1:17" s="243" customFormat="1" ht="12.75" customHeight="1" x14ac:dyDescent="0.2">
      <c r="A541" s="276"/>
      <c r="B541" s="278"/>
      <c r="C541" s="276"/>
      <c r="D541" s="276"/>
      <c r="E541" s="276"/>
      <c r="F541" s="276"/>
      <c r="G541" s="276"/>
      <c r="H541" s="276"/>
      <c r="I541" s="276"/>
      <c r="J541" s="276"/>
      <c r="K541" s="276"/>
      <c r="L541" s="276"/>
      <c r="M541" s="276"/>
      <c r="N541" s="276"/>
      <c r="O541" s="276"/>
      <c r="P541" s="276"/>
      <c r="Q541" s="1149"/>
    </row>
    <row r="542" spans="1:17" s="243" customFormat="1" ht="12.75" customHeight="1" x14ac:dyDescent="0.2">
      <c r="A542" s="276"/>
      <c r="B542" s="278"/>
      <c r="C542" s="276"/>
      <c r="D542" s="276"/>
      <c r="E542" s="276"/>
      <c r="F542" s="276"/>
      <c r="G542" s="276"/>
      <c r="H542" s="276"/>
      <c r="I542" s="276"/>
      <c r="J542" s="276"/>
      <c r="K542" s="276"/>
      <c r="L542" s="276"/>
      <c r="M542" s="276"/>
      <c r="N542" s="276"/>
      <c r="O542" s="276"/>
      <c r="P542" s="276"/>
      <c r="Q542" s="1149"/>
    </row>
    <row r="543" spans="1:17" s="243" customFormat="1" ht="12.75" customHeight="1" x14ac:dyDescent="0.2">
      <c r="A543" s="276"/>
      <c r="B543" s="278"/>
      <c r="C543" s="276"/>
      <c r="D543" s="276"/>
      <c r="E543" s="276"/>
      <c r="F543" s="276"/>
      <c r="G543" s="276"/>
      <c r="H543" s="276"/>
      <c r="I543" s="276"/>
      <c r="J543" s="276"/>
      <c r="K543" s="276"/>
      <c r="L543" s="276"/>
      <c r="M543" s="276"/>
      <c r="N543" s="276"/>
      <c r="O543" s="276"/>
      <c r="P543" s="276"/>
      <c r="Q543" s="1149"/>
    </row>
    <row r="544" spans="1:17" s="243" customFormat="1" ht="12.75" customHeight="1" x14ac:dyDescent="0.2">
      <c r="A544" s="276"/>
      <c r="B544" s="278"/>
      <c r="C544" s="276"/>
      <c r="D544" s="276"/>
      <c r="E544" s="276"/>
      <c r="F544" s="276"/>
      <c r="G544" s="276"/>
      <c r="H544" s="276"/>
      <c r="I544" s="276"/>
      <c r="J544" s="276"/>
      <c r="K544" s="276"/>
      <c r="L544" s="276"/>
      <c r="M544" s="276"/>
      <c r="N544" s="276"/>
      <c r="O544" s="276"/>
      <c r="P544" s="276"/>
      <c r="Q544" s="1149"/>
    </row>
    <row r="545" spans="1:17" s="243" customFormat="1" ht="12.75" customHeight="1" x14ac:dyDescent="0.2">
      <c r="A545" s="276"/>
      <c r="B545" s="278"/>
      <c r="C545" s="276"/>
      <c r="D545" s="276"/>
      <c r="E545" s="276"/>
      <c r="F545" s="276"/>
      <c r="G545" s="276"/>
      <c r="H545" s="276"/>
      <c r="I545" s="276"/>
      <c r="J545" s="276"/>
      <c r="K545" s="276"/>
      <c r="L545" s="276"/>
      <c r="M545" s="276"/>
      <c r="N545" s="276"/>
      <c r="O545" s="276"/>
      <c r="P545" s="276"/>
      <c r="Q545" s="1149"/>
    </row>
    <row r="546" spans="1:17" s="243" customFormat="1" ht="12.75" customHeight="1" x14ac:dyDescent="0.2">
      <c r="A546" s="276"/>
      <c r="B546" s="278"/>
      <c r="C546" s="276"/>
      <c r="D546" s="276"/>
      <c r="E546" s="276"/>
      <c r="F546" s="276"/>
      <c r="G546" s="276"/>
      <c r="H546" s="276"/>
      <c r="I546" s="276"/>
      <c r="J546" s="276"/>
      <c r="K546" s="276"/>
      <c r="L546" s="276"/>
      <c r="M546" s="276"/>
      <c r="N546" s="276"/>
      <c r="O546" s="276"/>
      <c r="P546" s="276"/>
      <c r="Q546" s="1149"/>
    </row>
    <row r="547" spans="1:17" s="243" customFormat="1" ht="12.75" customHeight="1" x14ac:dyDescent="0.2">
      <c r="A547" s="276"/>
      <c r="B547" s="278"/>
      <c r="C547" s="276"/>
      <c r="D547" s="276"/>
      <c r="E547" s="276"/>
      <c r="F547" s="276"/>
      <c r="G547" s="276"/>
      <c r="H547" s="276"/>
      <c r="I547" s="276"/>
      <c r="J547" s="276"/>
      <c r="K547" s="276"/>
      <c r="L547" s="276"/>
      <c r="M547" s="276"/>
      <c r="N547" s="276"/>
      <c r="O547" s="276"/>
      <c r="P547" s="276"/>
      <c r="Q547" s="1149"/>
    </row>
    <row r="548" spans="1:17" s="243" customFormat="1" ht="12.75" customHeight="1" x14ac:dyDescent="0.2">
      <c r="A548" s="276"/>
      <c r="B548" s="278"/>
      <c r="C548" s="276"/>
      <c r="D548" s="276"/>
      <c r="E548" s="276"/>
      <c r="F548" s="276"/>
      <c r="G548" s="276"/>
      <c r="H548" s="276"/>
      <c r="I548" s="276"/>
      <c r="J548" s="276"/>
      <c r="K548" s="276"/>
      <c r="L548" s="276"/>
      <c r="M548" s="276"/>
      <c r="N548" s="276"/>
      <c r="O548" s="276"/>
      <c r="P548" s="276"/>
      <c r="Q548" s="1149"/>
    </row>
    <row r="549" spans="1:17" s="243" customFormat="1" ht="12.75" customHeight="1" x14ac:dyDescent="0.2">
      <c r="A549" s="276"/>
      <c r="B549" s="278"/>
      <c r="C549" s="276"/>
      <c r="D549" s="276"/>
      <c r="E549" s="276"/>
      <c r="F549" s="276"/>
      <c r="G549" s="276"/>
      <c r="H549" s="276"/>
      <c r="I549" s="276"/>
      <c r="J549" s="276"/>
      <c r="K549" s="276"/>
      <c r="L549" s="276"/>
      <c r="M549" s="276"/>
      <c r="N549" s="276"/>
      <c r="O549" s="276"/>
      <c r="P549" s="276"/>
      <c r="Q549" s="1149"/>
    </row>
    <row r="550" spans="1:17" s="243" customFormat="1" ht="12.75" customHeight="1" x14ac:dyDescent="0.2">
      <c r="A550" s="276"/>
      <c r="B550" s="278"/>
      <c r="C550" s="276"/>
      <c r="D550" s="276"/>
      <c r="E550" s="276"/>
      <c r="F550" s="276"/>
      <c r="G550" s="276"/>
      <c r="H550" s="276"/>
      <c r="I550" s="276"/>
      <c r="J550" s="276"/>
      <c r="K550" s="276"/>
      <c r="L550" s="276"/>
      <c r="M550" s="276"/>
      <c r="N550" s="276"/>
      <c r="O550" s="276"/>
      <c r="P550" s="276"/>
      <c r="Q550" s="1149"/>
    </row>
    <row r="551" spans="1:17" s="243" customFormat="1" ht="12.75" customHeight="1" x14ac:dyDescent="0.2">
      <c r="A551" s="276"/>
      <c r="B551" s="278"/>
      <c r="C551" s="276"/>
      <c r="D551" s="276"/>
      <c r="E551" s="276"/>
      <c r="F551" s="276"/>
      <c r="G551" s="276"/>
      <c r="H551" s="276"/>
      <c r="I551" s="276"/>
      <c r="J551" s="276"/>
      <c r="K551" s="276"/>
      <c r="L551" s="276"/>
      <c r="M551" s="276"/>
      <c r="N551" s="276"/>
      <c r="O551" s="276"/>
      <c r="P551" s="276"/>
      <c r="Q551" s="1149"/>
    </row>
    <row r="552" spans="1:17" s="243" customFormat="1" ht="12.75" customHeight="1" x14ac:dyDescent="0.2">
      <c r="A552" s="276"/>
      <c r="B552" s="278"/>
      <c r="C552" s="276"/>
      <c r="D552" s="276"/>
      <c r="E552" s="276"/>
      <c r="F552" s="276"/>
      <c r="G552" s="276"/>
      <c r="H552" s="276"/>
      <c r="I552" s="276"/>
      <c r="J552" s="276"/>
      <c r="K552" s="276"/>
      <c r="L552" s="276"/>
      <c r="M552" s="276"/>
      <c r="N552" s="276"/>
      <c r="O552" s="276"/>
      <c r="P552" s="276"/>
      <c r="Q552" s="1149"/>
    </row>
    <row r="553" spans="1:17" s="243" customFormat="1" ht="12.75" customHeight="1" x14ac:dyDescent="0.2">
      <c r="A553" s="276"/>
      <c r="B553" s="278"/>
      <c r="C553" s="276"/>
      <c r="D553" s="276"/>
      <c r="E553" s="276"/>
      <c r="F553" s="276"/>
      <c r="G553" s="276"/>
      <c r="H553" s="276"/>
      <c r="I553" s="276"/>
      <c r="J553" s="276"/>
      <c r="K553" s="276"/>
      <c r="L553" s="276"/>
      <c r="M553" s="276"/>
      <c r="N553" s="276"/>
      <c r="O553" s="276"/>
      <c r="P553" s="276"/>
      <c r="Q553" s="1149"/>
    </row>
    <row r="554" spans="1:17" s="243" customFormat="1" ht="12.75" customHeight="1" x14ac:dyDescent="0.2">
      <c r="A554" s="276"/>
      <c r="B554" s="278"/>
      <c r="C554" s="276"/>
      <c r="D554" s="276"/>
      <c r="E554" s="276"/>
      <c r="F554" s="276"/>
      <c r="G554" s="276"/>
      <c r="H554" s="276"/>
      <c r="I554" s="276"/>
      <c r="J554" s="276"/>
      <c r="K554" s="276"/>
      <c r="L554" s="276"/>
      <c r="M554" s="276"/>
      <c r="N554" s="276"/>
      <c r="O554" s="276"/>
      <c r="P554" s="276"/>
      <c r="Q554" s="1149"/>
    </row>
    <row r="555" spans="1:17" s="243" customFormat="1" ht="12.75" customHeight="1" x14ac:dyDescent="0.2">
      <c r="A555" s="276"/>
      <c r="B555" s="278"/>
      <c r="C555" s="276"/>
      <c r="D555" s="276"/>
      <c r="E555" s="276"/>
      <c r="F555" s="276"/>
      <c r="G555" s="276"/>
      <c r="H555" s="276"/>
      <c r="I555" s="276"/>
      <c r="J555" s="276"/>
      <c r="K555" s="276"/>
      <c r="L555" s="276"/>
      <c r="M555" s="276"/>
      <c r="N555" s="276"/>
      <c r="O555" s="276"/>
      <c r="P555" s="276"/>
      <c r="Q555" s="1149"/>
    </row>
    <row r="556" spans="1:17" s="243" customFormat="1" ht="12.75" customHeight="1" x14ac:dyDescent="0.2">
      <c r="A556" s="276"/>
      <c r="B556" s="278"/>
      <c r="C556" s="276"/>
      <c r="D556" s="276"/>
      <c r="E556" s="276"/>
      <c r="F556" s="276"/>
      <c r="G556" s="276"/>
      <c r="H556" s="276"/>
      <c r="I556" s="276"/>
      <c r="J556" s="276"/>
      <c r="K556" s="276"/>
      <c r="L556" s="276"/>
      <c r="M556" s="276"/>
      <c r="N556" s="276"/>
      <c r="O556" s="276"/>
      <c r="P556" s="276"/>
      <c r="Q556" s="1149"/>
    </row>
    <row r="557" spans="1:17" s="243" customFormat="1" ht="12.75" customHeight="1" x14ac:dyDescent="0.2">
      <c r="A557" s="276"/>
      <c r="B557" s="278"/>
      <c r="C557" s="276"/>
      <c r="D557" s="276"/>
      <c r="E557" s="276"/>
      <c r="F557" s="276"/>
      <c r="G557" s="276"/>
      <c r="H557" s="276"/>
      <c r="I557" s="276"/>
      <c r="J557" s="276"/>
      <c r="K557" s="276"/>
      <c r="L557" s="276"/>
      <c r="M557" s="276"/>
      <c r="N557" s="276"/>
      <c r="O557" s="276"/>
      <c r="P557" s="276"/>
      <c r="Q557" s="1149"/>
    </row>
    <row r="558" spans="1:17" s="243" customFormat="1" ht="12.75" customHeight="1" x14ac:dyDescent="0.2">
      <c r="A558" s="276"/>
      <c r="B558" s="278"/>
      <c r="C558" s="276"/>
      <c r="D558" s="276"/>
      <c r="E558" s="276"/>
      <c r="F558" s="276"/>
      <c r="G558" s="276"/>
      <c r="H558" s="276"/>
      <c r="I558" s="276"/>
      <c r="J558" s="276"/>
      <c r="K558" s="276"/>
      <c r="L558" s="276"/>
      <c r="M558" s="276"/>
      <c r="N558" s="276"/>
      <c r="O558" s="276"/>
      <c r="P558" s="276"/>
      <c r="Q558" s="1149"/>
    </row>
    <row r="559" spans="1:17" s="243" customFormat="1" ht="12.75" customHeight="1" x14ac:dyDescent="0.2">
      <c r="A559" s="276"/>
      <c r="B559" s="278"/>
      <c r="C559" s="276"/>
      <c r="D559" s="276"/>
      <c r="E559" s="276"/>
      <c r="F559" s="276"/>
      <c r="G559" s="276"/>
      <c r="H559" s="276"/>
      <c r="I559" s="276"/>
      <c r="J559" s="276"/>
      <c r="K559" s="276"/>
      <c r="L559" s="276"/>
      <c r="M559" s="276"/>
      <c r="N559" s="276"/>
      <c r="O559" s="276"/>
      <c r="P559" s="276"/>
      <c r="Q559" s="1149"/>
    </row>
    <row r="560" spans="1:17" s="243" customFormat="1" ht="12.75" customHeight="1" x14ac:dyDescent="0.2">
      <c r="A560" s="276"/>
      <c r="B560" s="278"/>
      <c r="C560" s="276"/>
      <c r="D560" s="276"/>
      <c r="E560" s="276"/>
      <c r="F560" s="276"/>
      <c r="G560" s="276"/>
      <c r="H560" s="276"/>
      <c r="I560" s="276"/>
      <c r="J560" s="276"/>
      <c r="K560" s="276"/>
      <c r="L560" s="276"/>
      <c r="M560" s="276"/>
      <c r="N560" s="276"/>
      <c r="O560" s="276"/>
      <c r="P560" s="276"/>
      <c r="Q560" s="1149"/>
    </row>
    <row r="561" spans="1:17" s="243" customFormat="1" ht="12.75" customHeight="1" x14ac:dyDescent="0.2">
      <c r="A561" s="276"/>
      <c r="B561" s="278"/>
      <c r="C561" s="276"/>
      <c r="D561" s="276"/>
      <c r="E561" s="276"/>
      <c r="F561" s="276"/>
      <c r="G561" s="276"/>
      <c r="H561" s="276"/>
      <c r="I561" s="276"/>
      <c r="J561" s="276"/>
      <c r="K561" s="276"/>
      <c r="L561" s="276"/>
      <c r="M561" s="276"/>
      <c r="N561" s="276"/>
      <c r="O561" s="276"/>
      <c r="P561" s="276"/>
      <c r="Q561" s="1149"/>
    </row>
    <row r="562" spans="1:17" s="243" customFormat="1" ht="12.75" customHeight="1" x14ac:dyDescent="0.2">
      <c r="A562" s="276"/>
      <c r="B562" s="278"/>
      <c r="C562" s="276"/>
      <c r="D562" s="276"/>
      <c r="E562" s="276"/>
      <c r="F562" s="276"/>
      <c r="G562" s="276"/>
      <c r="H562" s="276"/>
      <c r="I562" s="276"/>
      <c r="J562" s="276"/>
      <c r="K562" s="276"/>
      <c r="L562" s="276"/>
      <c r="M562" s="276"/>
      <c r="N562" s="276"/>
      <c r="O562" s="276"/>
      <c r="P562" s="276"/>
      <c r="Q562" s="1149"/>
    </row>
    <row r="563" spans="1:17" s="243" customFormat="1" ht="12.75" customHeight="1" x14ac:dyDescent="0.2">
      <c r="A563" s="276"/>
      <c r="B563" s="278"/>
      <c r="C563" s="276"/>
      <c r="D563" s="276"/>
      <c r="E563" s="276"/>
      <c r="F563" s="276"/>
      <c r="G563" s="276"/>
      <c r="H563" s="276"/>
      <c r="I563" s="276"/>
      <c r="J563" s="276"/>
      <c r="K563" s="276"/>
      <c r="L563" s="276"/>
      <c r="M563" s="276"/>
      <c r="N563" s="276"/>
      <c r="O563" s="276"/>
      <c r="P563" s="276"/>
      <c r="Q563" s="1149"/>
    </row>
    <row r="564" spans="1:17" s="243" customFormat="1" ht="12.75" customHeight="1" x14ac:dyDescent="0.2">
      <c r="A564" s="276"/>
      <c r="B564" s="278"/>
      <c r="C564" s="276"/>
      <c r="D564" s="276"/>
      <c r="E564" s="276"/>
      <c r="F564" s="276"/>
      <c r="G564" s="276"/>
      <c r="H564" s="276"/>
      <c r="I564" s="276"/>
      <c r="J564" s="276"/>
      <c r="K564" s="276"/>
      <c r="L564" s="276"/>
      <c r="M564" s="276"/>
      <c r="N564" s="276"/>
      <c r="O564" s="276"/>
      <c r="P564" s="276"/>
      <c r="Q564" s="1149"/>
    </row>
    <row r="565" spans="1:17" s="243" customFormat="1" ht="12.75" customHeight="1" x14ac:dyDescent="0.2">
      <c r="A565" s="276"/>
      <c r="B565" s="278"/>
      <c r="C565" s="276"/>
      <c r="D565" s="276"/>
      <c r="E565" s="276"/>
      <c r="F565" s="276"/>
      <c r="G565" s="276"/>
      <c r="H565" s="276"/>
      <c r="I565" s="276"/>
      <c r="J565" s="276"/>
      <c r="K565" s="276"/>
      <c r="L565" s="276"/>
      <c r="M565" s="276"/>
      <c r="N565" s="276"/>
      <c r="O565" s="276"/>
      <c r="P565" s="276"/>
      <c r="Q565" s="1149"/>
    </row>
    <row r="566" spans="1:17" s="243" customFormat="1" ht="12.75" customHeight="1" x14ac:dyDescent="0.2">
      <c r="A566" s="276"/>
      <c r="B566" s="278"/>
      <c r="C566" s="276"/>
      <c r="D566" s="276"/>
      <c r="E566" s="276"/>
      <c r="F566" s="276"/>
      <c r="G566" s="276"/>
      <c r="H566" s="276"/>
      <c r="I566" s="276"/>
      <c r="J566" s="276"/>
      <c r="K566" s="276"/>
      <c r="L566" s="276"/>
      <c r="M566" s="276"/>
      <c r="N566" s="276"/>
      <c r="O566" s="276"/>
      <c r="P566" s="276"/>
      <c r="Q566" s="1149"/>
    </row>
    <row r="567" spans="1:17" s="243" customFormat="1" ht="12.75" customHeight="1" x14ac:dyDescent="0.2">
      <c r="A567" s="276"/>
      <c r="B567" s="278"/>
      <c r="C567" s="276"/>
      <c r="D567" s="276"/>
      <c r="E567" s="276"/>
      <c r="F567" s="276"/>
      <c r="G567" s="276"/>
      <c r="H567" s="276"/>
      <c r="I567" s="276"/>
      <c r="J567" s="276"/>
      <c r="K567" s="276"/>
      <c r="L567" s="276"/>
      <c r="M567" s="276"/>
      <c r="N567" s="276"/>
      <c r="O567" s="276"/>
      <c r="P567" s="276"/>
      <c r="Q567" s="1149"/>
    </row>
    <row r="568" spans="1:17" s="243" customFormat="1" ht="12.75" customHeight="1" x14ac:dyDescent="0.2">
      <c r="A568" s="276"/>
      <c r="B568" s="278"/>
      <c r="C568" s="276"/>
      <c r="D568" s="276"/>
      <c r="E568" s="276"/>
      <c r="F568" s="276"/>
      <c r="G568" s="276"/>
      <c r="H568" s="276"/>
      <c r="I568" s="276"/>
      <c r="J568" s="276"/>
      <c r="K568" s="276"/>
      <c r="L568" s="276"/>
      <c r="M568" s="276"/>
      <c r="N568" s="276"/>
      <c r="O568" s="276"/>
      <c r="P568" s="276"/>
      <c r="Q568" s="1149"/>
    </row>
    <row r="569" spans="1:17" s="243" customFormat="1" ht="12.75" customHeight="1" x14ac:dyDescent="0.2">
      <c r="A569" s="276"/>
      <c r="B569" s="278"/>
      <c r="C569" s="276"/>
      <c r="D569" s="276"/>
      <c r="E569" s="276"/>
      <c r="F569" s="276"/>
      <c r="G569" s="276"/>
      <c r="H569" s="276"/>
      <c r="I569" s="276"/>
      <c r="J569" s="276"/>
      <c r="K569" s="276"/>
      <c r="L569" s="276"/>
      <c r="M569" s="276"/>
      <c r="N569" s="276"/>
      <c r="O569" s="276"/>
      <c r="P569" s="276"/>
      <c r="Q569" s="1149"/>
    </row>
    <row r="570" spans="1:17" s="243" customFormat="1" ht="12.75" customHeight="1" x14ac:dyDescent="0.2">
      <c r="A570" s="276"/>
      <c r="B570" s="278"/>
      <c r="C570" s="276"/>
      <c r="D570" s="276"/>
      <c r="E570" s="276"/>
      <c r="F570" s="276"/>
      <c r="G570" s="276"/>
      <c r="H570" s="276"/>
      <c r="I570" s="276"/>
      <c r="J570" s="276"/>
      <c r="K570" s="276"/>
      <c r="L570" s="276"/>
      <c r="M570" s="276"/>
      <c r="N570" s="276"/>
      <c r="O570" s="276"/>
      <c r="P570" s="276"/>
      <c r="Q570" s="1149"/>
    </row>
    <row r="571" spans="1:17" s="243" customFormat="1" ht="12.75" customHeight="1" x14ac:dyDescent="0.2">
      <c r="A571" s="276"/>
      <c r="B571" s="278"/>
      <c r="C571" s="276"/>
      <c r="D571" s="276"/>
      <c r="E571" s="276"/>
      <c r="F571" s="276"/>
      <c r="G571" s="276"/>
      <c r="H571" s="276"/>
      <c r="I571" s="276"/>
      <c r="J571" s="276"/>
      <c r="K571" s="276"/>
      <c r="L571" s="276"/>
      <c r="M571" s="276"/>
      <c r="N571" s="276"/>
      <c r="O571" s="276"/>
      <c r="P571" s="276"/>
      <c r="Q571" s="1149"/>
    </row>
    <row r="572" spans="1:17" s="243" customFormat="1" ht="12.75" customHeight="1" x14ac:dyDescent="0.2">
      <c r="A572" s="276"/>
      <c r="B572" s="278"/>
      <c r="C572" s="276"/>
      <c r="D572" s="276"/>
      <c r="E572" s="276"/>
      <c r="F572" s="276"/>
      <c r="G572" s="276"/>
      <c r="H572" s="276"/>
      <c r="I572" s="276"/>
      <c r="J572" s="276"/>
      <c r="K572" s="276"/>
      <c r="L572" s="276"/>
      <c r="M572" s="276"/>
      <c r="N572" s="276"/>
      <c r="O572" s="276"/>
      <c r="P572" s="276"/>
      <c r="Q572" s="1149"/>
    </row>
    <row r="573" spans="1:17" s="243" customFormat="1" ht="12.75" customHeight="1" x14ac:dyDescent="0.2">
      <c r="A573" s="276"/>
      <c r="B573" s="278"/>
      <c r="C573" s="276"/>
      <c r="D573" s="276"/>
      <c r="E573" s="276"/>
      <c r="F573" s="276"/>
      <c r="G573" s="276"/>
      <c r="H573" s="276"/>
      <c r="I573" s="276"/>
      <c r="J573" s="276"/>
      <c r="K573" s="276"/>
      <c r="L573" s="276"/>
      <c r="M573" s="276"/>
      <c r="N573" s="276"/>
      <c r="O573" s="276"/>
      <c r="P573" s="276"/>
      <c r="Q573" s="1149"/>
    </row>
    <row r="574" spans="1:17" s="243" customFormat="1" ht="12.75" customHeight="1" x14ac:dyDescent="0.2">
      <c r="A574" s="276"/>
      <c r="B574" s="278"/>
      <c r="C574" s="276"/>
      <c r="D574" s="276"/>
      <c r="E574" s="276"/>
      <c r="F574" s="276"/>
      <c r="G574" s="276"/>
      <c r="H574" s="276"/>
      <c r="I574" s="276"/>
      <c r="J574" s="276"/>
      <c r="K574" s="276"/>
      <c r="L574" s="276"/>
      <c r="M574" s="276"/>
      <c r="N574" s="276"/>
      <c r="O574" s="276"/>
      <c r="P574" s="276"/>
      <c r="Q574" s="1149"/>
    </row>
    <row r="575" spans="1:17" s="243" customFormat="1" ht="12.75" customHeight="1" x14ac:dyDescent="0.2">
      <c r="A575" s="276"/>
      <c r="B575" s="278"/>
      <c r="C575" s="276"/>
      <c r="D575" s="276"/>
      <c r="E575" s="276"/>
      <c r="F575" s="276"/>
      <c r="G575" s="276"/>
      <c r="H575" s="276"/>
      <c r="I575" s="276"/>
      <c r="J575" s="276"/>
      <c r="K575" s="276"/>
      <c r="L575" s="276"/>
      <c r="M575" s="276"/>
      <c r="N575" s="276"/>
      <c r="O575" s="276"/>
      <c r="P575" s="276"/>
      <c r="Q575" s="1149"/>
    </row>
    <row r="576" spans="1:17" s="243" customFormat="1" ht="12.75" customHeight="1" x14ac:dyDescent="0.2">
      <c r="A576" s="276"/>
      <c r="B576" s="278"/>
      <c r="C576" s="276"/>
      <c r="D576" s="276"/>
      <c r="E576" s="276"/>
      <c r="F576" s="276"/>
      <c r="G576" s="276"/>
      <c r="H576" s="276"/>
      <c r="I576" s="276"/>
      <c r="J576" s="276"/>
      <c r="K576" s="276"/>
      <c r="L576" s="276"/>
      <c r="M576" s="276"/>
      <c r="N576" s="276"/>
      <c r="O576" s="276"/>
      <c r="P576" s="276"/>
      <c r="Q576" s="1149"/>
    </row>
    <row r="577" spans="1:17" s="243" customFormat="1" ht="12.75" customHeight="1" x14ac:dyDescent="0.2">
      <c r="A577" s="276"/>
      <c r="B577" s="278"/>
      <c r="C577" s="276"/>
      <c r="D577" s="276"/>
      <c r="E577" s="276"/>
      <c r="F577" s="276"/>
      <c r="G577" s="276"/>
      <c r="H577" s="276"/>
      <c r="I577" s="276"/>
      <c r="J577" s="276"/>
      <c r="K577" s="276"/>
      <c r="L577" s="276"/>
      <c r="M577" s="276"/>
      <c r="N577" s="276"/>
      <c r="O577" s="276"/>
      <c r="P577" s="276"/>
      <c r="Q577" s="1149"/>
    </row>
    <row r="578" spans="1:17" s="243" customFormat="1" ht="12.75" customHeight="1" x14ac:dyDescent="0.2">
      <c r="A578" s="276"/>
      <c r="B578" s="278"/>
      <c r="C578" s="276"/>
      <c r="D578" s="276"/>
      <c r="E578" s="276"/>
      <c r="F578" s="276"/>
      <c r="G578" s="276"/>
      <c r="H578" s="276"/>
      <c r="I578" s="276"/>
      <c r="J578" s="276"/>
      <c r="K578" s="276"/>
      <c r="L578" s="276"/>
      <c r="M578" s="276"/>
      <c r="N578" s="276"/>
      <c r="O578" s="276"/>
      <c r="P578" s="276"/>
      <c r="Q578" s="1149"/>
    </row>
    <row r="579" spans="1:17" s="243" customFormat="1" ht="12.75" customHeight="1" x14ac:dyDescent="0.2">
      <c r="A579" s="276"/>
      <c r="B579" s="278"/>
      <c r="C579" s="276"/>
      <c r="D579" s="276"/>
      <c r="E579" s="276"/>
      <c r="F579" s="276"/>
      <c r="G579" s="276"/>
      <c r="H579" s="276"/>
      <c r="I579" s="276"/>
      <c r="J579" s="276"/>
      <c r="K579" s="276"/>
      <c r="L579" s="276"/>
      <c r="M579" s="276"/>
      <c r="N579" s="276"/>
      <c r="O579" s="276"/>
      <c r="P579" s="276"/>
      <c r="Q579" s="1149"/>
    </row>
    <row r="580" spans="1:17" s="243" customFormat="1" ht="12.75" customHeight="1" x14ac:dyDescent="0.2">
      <c r="A580" s="276"/>
      <c r="B580" s="278"/>
      <c r="C580" s="276"/>
      <c r="D580" s="276"/>
      <c r="E580" s="276"/>
      <c r="F580" s="276"/>
      <c r="G580" s="276"/>
      <c r="H580" s="276"/>
      <c r="I580" s="276"/>
      <c r="J580" s="276"/>
      <c r="K580" s="276"/>
      <c r="L580" s="276"/>
      <c r="M580" s="276"/>
      <c r="N580" s="276"/>
      <c r="O580" s="276"/>
      <c r="P580" s="276"/>
      <c r="Q580" s="1149"/>
    </row>
    <row r="581" spans="1:17" s="243" customFormat="1" ht="12.75" customHeight="1" x14ac:dyDescent="0.2">
      <c r="A581" s="276"/>
      <c r="B581" s="278"/>
      <c r="C581" s="276"/>
      <c r="D581" s="276"/>
      <c r="E581" s="276"/>
      <c r="F581" s="276"/>
      <c r="G581" s="276"/>
      <c r="H581" s="276"/>
      <c r="I581" s="276"/>
      <c r="J581" s="276"/>
      <c r="K581" s="276"/>
      <c r="L581" s="276"/>
      <c r="M581" s="276"/>
      <c r="N581" s="276"/>
      <c r="O581" s="276"/>
      <c r="P581" s="276"/>
      <c r="Q581" s="1149"/>
    </row>
    <row r="582" spans="1:17" s="243" customFormat="1" ht="12.75" customHeight="1" x14ac:dyDescent="0.2">
      <c r="A582" s="276"/>
      <c r="B582" s="278"/>
      <c r="C582" s="276"/>
      <c r="D582" s="276"/>
      <c r="E582" s="276"/>
      <c r="F582" s="276"/>
      <c r="G582" s="276"/>
      <c r="H582" s="276"/>
      <c r="I582" s="276"/>
      <c r="J582" s="276"/>
      <c r="K582" s="276"/>
      <c r="L582" s="276"/>
      <c r="M582" s="276"/>
      <c r="N582" s="276"/>
      <c r="O582" s="276"/>
      <c r="P582" s="276"/>
      <c r="Q582" s="1149"/>
    </row>
    <row r="583" spans="1:17" s="243" customFormat="1" ht="12.75" customHeight="1" x14ac:dyDescent="0.2">
      <c r="A583" s="276"/>
      <c r="B583" s="278"/>
      <c r="C583" s="276"/>
      <c r="D583" s="276"/>
      <c r="E583" s="276"/>
      <c r="F583" s="276"/>
      <c r="G583" s="276"/>
      <c r="H583" s="276"/>
      <c r="I583" s="276"/>
      <c r="J583" s="276"/>
      <c r="K583" s="276"/>
      <c r="L583" s="276"/>
      <c r="M583" s="276"/>
      <c r="N583" s="276"/>
      <c r="O583" s="276"/>
      <c r="P583" s="276"/>
      <c r="Q583" s="1149"/>
    </row>
    <row r="584" spans="1:17" s="243" customFormat="1" ht="12.75" customHeight="1" x14ac:dyDescent="0.2">
      <c r="A584" s="276"/>
      <c r="B584" s="278"/>
      <c r="C584" s="276"/>
      <c r="D584" s="276"/>
      <c r="E584" s="276"/>
      <c r="F584" s="276"/>
      <c r="G584" s="276"/>
      <c r="H584" s="276"/>
      <c r="I584" s="276"/>
      <c r="J584" s="276"/>
      <c r="K584" s="276"/>
      <c r="L584" s="276"/>
      <c r="M584" s="276"/>
      <c r="N584" s="276"/>
      <c r="O584" s="276"/>
      <c r="P584" s="276"/>
      <c r="Q584" s="1149"/>
    </row>
    <row r="585" spans="1:17" s="243" customFormat="1" ht="12.75" customHeight="1" x14ac:dyDescent="0.2">
      <c r="A585" s="276"/>
      <c r="B585" s="278"/>
      <c r="C585" s="276"/>
      <c r="D585" s="276"/>
      <c r="E585" s="276"/>
      <c r="F585" s="276"/>
      <c r="G585" s="276"/>
      <c r="H585" s="276"/>
      <c r="I585" s="276"/>
      <c r="J585" s="276"/>
      <c r="K585" s="276"/>
      <c r="L585" s="276"/>
      <c r="M585" s="276"/>
      <c r="N585" s="276"/>
      <c r="O585" s="276"/>
      <c r="P585" s="276"/>
      <c r="Q585" s="1149"/>
    </row>
    <row r="586" spans="1:17" s="243" customFormat="1" ht="12.75" customHeight="1" x14ac:dyDescent="0.2">
      <c r="A586" s="276"/>
      <c r="B586" s="278"/>
      <c r="C586" s="276"/>
      <c r="D586" s="276"/>
      <c r="E586" s="276"/>
      <c r="F586" s="276"/>
      <c r="G586" s="276"/>
      <c r="H586" s="276"/>
      <c r="I586" s="276"/>
      <c r="J586" s="276"/>
      <c r="K586" s="276"/>
      <c r="L586" s="276"/>
      <c r="M586" s="276"/>
      <c r="N586" s="276"/>
      <c r="O586" s="276"/>
      <c r="P586" s="276"/>
      <c r="Q586" s="1149"/>
    </row>
    <row r="587" spans="1:17" s="243" customFormat="1" ht="12.75" customHeight="1" x14ac:dyDescent="0.2">
      <c r="A587" s="276"/>
      <c r="B587" s="278"/>
      <c r="C587" s="276"/>
      <c r="D587" s="276"/>
      <c r="E587" s="276"/>
      <c r="F587" s="276"/>
      <c r="G587" s="276"/>
      <c r="H587" s="276"/>
      <c r="I587" s="276"/>
      <c r="J587" s="276"/>
      <c r="K587" s="276"/>
      <c r="L587" s="276"/>
      <c r="M587" s="276"/>
      <c r="N587" s="276"/>
      <c r="O587" s="276"/>
      <c r="P587" s="276"/>
      <c r="Q587" s="1149"/>
    </row>
    <row r="588" spans="1:17" s="243" customFormat="1" ht="12.75" customHeight="1" x14ac:dyDescent="0.2">
      <c r="A588" s="276"/>
      <c r="B588" s="278"/>
      <c r="C588" s="276"/>
      <c r="D588" s="276"/>
      <c r="E588" s="276"/>
      <c r="F588" s="276"/>
      <c r="G588" s="276"/>
      <c r="H588" s="276"/>
      <c r="I588" s="276"/>
      <c r="J588" s="276"/>
      <c r="K588" s="276"/>
      <c r="L588" s="276"/>
      <c r="M588" s="276"/>
      <c r="N588" s="276"/>
      <c r="O588" s="276"/>
      <c r="P588" s="276"/>
      <c r="Q588" s="1149"/>
    </row>
    <row r="589" spans="1:17" s="243" customFormat="1" ht="12.75" customHeight="1" x14ac:dyDescent="0.2">
      <c r="A589" s="276"/>
      <c r="B589" s="278"/>
      <c r="C589" s="276"/>
      <c r="D589" s="276"/>
      <c r="E589" s="276"/>
      <c r="F589" s="276"/>
      <c r="G589" s="276"/>
      <c r="H589" s="276"/>
      <c r="I589" s="276"/>
      <c r="J589" s="276"/>
      <c r="K589" s="276"/>
      <c r="L589" s="276"/>
      <c r="M589" s="276"/>
      <c r="N589" s="276"/>
      <c r="O589" s="276"/>
      <c r="P589" s="276"/>
      <c r="Q589" s="1149"/>
    </row>
    <row r="590" spans="1:17" s="243" customFormat="1" ht="12.75" customHeight="1" x14ac:dyDescent="0.2">
      <c r="A590" s="276"/>
      <c r="B590" s="278"/>
      <c r="C590" s="276"/>
      <c r="D590" s="276"/>
      <c r="E590" s="276"/>
      <c r="F590" s="276"/>
      <c r="G590" s="276"/>
      <c r="H590" s="276"/>
      <c r="I590" s="276"/>
      <c r="J590" s="276"/>
      <c r="K590" s="276"/>
      <c r="L590" s="276"/>
      <c r="M590" s="276"/>
      <c r="N590" s="276"/>
      <c r="O590" s="276"/>
      <c r="P590" s="276"/>
      <c r="Q590" s="1149"/>
    </row>
    <row r="591" spans="1:17" s="243" customFormat="1" ht="12.75" customHeight="1" x14ac:dyDescent="0.2">
      <c r="A591" s="276"/>
      <c r="B591" s="278"/>
      <c r="C591" s="276"/>
      <c r="D591" s="276"/>
      <c r="E591" s="276"/>
      <c r="F591" s="276"/>
      <c r="G591" s="276"/>
      <c r="H591" s="276"/>
      <c r="I591" s="276"/>
      <c r="J591" s="276"/>
      <c r="K591" s="276"/>
      <c r="L591" s="276"/>
      <c r="M591" s="276"/>
      <c r="N591" s="276"/>
      <c r="O591" s="276"/>
      <c r="P591" s="276"/>
      <c r="Q591" s="1149"/>
    </row>
    <row r="592" spans="1:17" s="243" customFormat="1" ht="12.75" customHeight="1" x14ac:dyDescent="0.2">
      <c r="A592" s="276"/>
      <c r="B592" s="278"/>
      <c r="C592" s="276"/>
      <c r="D592" s="276"/>
      <c r="E592" s="276"/>
      <c r="F592" s="276"/>
      <c r="G592" s="276"/>
      <c r="H592" s="276"/>
      <c r="I592" s="276"/>
      <c r="J592" s="276"/>
      <c r="K592" s="276"/>
      <c r="L592" s="276"/>
      <c r="M592" s="276"/>
      <c r="N592" s="276"/>
      <c r="O592" s="276"/>
      <c r="P592" s="276"/>
      <c r="Q592" s="1149"/>
    </row>
    <row r="593" spans="1:17" s="243" customFormat="1" ht="12.75" customHeight="1" x14ac:dyDescent="0.2">
      <c r="A593" s="276"/>
      <c r="B593" s="278"/>
      <c r="C593" s="276"/>
      <c r="D593" s="276"/>
      <c r="E593" s="276"/>
      <c r="F593" s="276"/>
      <c r="G593" s="276"/>
      <c r="H593" s="276"/>
      <c r="I593" s="276"/>
      <c r="J593" s="276"/>
      <c r="K593" s="276"/>
      <c r="L593" s="276"/>
      <c r="M593" s="276"/>
      <c r="N593" s="276"/>
      <c r="O593" s="276"/>
      <c r="P593" s="276"/>
      <c r="Q593" s="1149"/>
    </row>
    <row r="594" spans="1:17" s="243" customFormat="1" ht="12.75" customHeight="1" x14ac:dyDescent="0.2">
      <c r="A594" s="276"/>
      <c r="B594" s="278"/>
      <c r="C594" s="276"/>
      <c r="D594" s="276"/>
      <c r="E594" s="276"/>
      <c r="F594" s="276"/>
      <c r="G594" s="276"/>
      <c r="H594" s="276"/>
      <c r="I594" s="276"/>
      <c r="J594" s="276"/>
      <c r="K594" s="276"/>
      <c r="L594" s="276"/>
      <c r="M594" s="276"/>
      <c r="N594" s="276"/>
      <c r="O594" s="276"/>
      <c r="P594" s="276"/>
      <c r="Q594" s="1149"/>
    </row>
    <row r="595" spans="1:17" s="243" customFormat="1" ht="12.75" customHeight="1" x14ac:dyDescent="0.2">
      <c r="A595" s="276"/>
      <c r="B595" s="278"/>
      <c r="C595" s="276"/>
      <c r="D595" s="276"/>
      <c r="E595" s="276"/>
      <c r="F595" s="276"/>
      <c r="G595" s="276"/>
      <c r="H595" s="276"/>
      <c r="I595" s="276"/>
      <c r="J595" s="276"/>
      <c r="K595" s="276"/>
      <c r="L595" s="276"/>
      <c r="M595" s="276"/>
      <c r="N595" s="276"/>
      <c r="O595" s="276"/>
      <c r="P595" s="276"/>
      <c r="Q595" s="1149"/>
    </row>
    <row r="596" spans="1:17" s="243" customFormat="1" ht="12.75" customHeight="1" x14ac:dyDescent="0.2">
      <c r="A596" s="276"/>
      <c r="B596" s="278"/>
      <c r="C596" s="276"/>
      <c r="D596" s="276"/>
      <c r="E596" s="276"/>
      <c r="F596" s="276"/>
      <c r="G596" s="276"/>
      <c r="H596" s="276"/>
      <c r="I596" s="276"/>
      <c r="J596" s="276"/>
      <c r="K596" s="276"/>
      <c r="L596" s="276"/>
      <c r="M596" s="276"/>
      <c r="N596" s="276"/>
      <c r="O596" s="276"/>
      <c r="P596" s="276"/>
      <c r="Q596" s="1149"/>
    </row>
    <row r="597" spans="1:17" s="243" customFormat="1" ht="12.75" customHeight="1" x14ac:dyDescent="0.2">
      <c r="A597" s="276"/>
      <c r="B597" s="278"/>
      <c r="C597" s="276"/>
      <c r="D597" s="276"/>
      <c r="E597" s="276"/>
      <c r="F597" s="276"/>
      <c r="G597" s="276"/>
      <c r="H597" s="276"/>
      <c r="I597" s="276"/>
      <c r="J597" s="276"/>
      <c r="K597" s="276"/>
      <c r="L597" s="276"/>
      <c r="M597" s="276"/>
      <c r="N597" s="276"/>
      <c r="O597" s="276"/>
      <c r="P597" s="276"/>
      <c r="Q597" s="1149"/>
    </row>
    <row r="598" spans="1:17" s="243" customFormat="1" ht="12.75" customHeight="1" x14ac:dyDescent="0.2">
      <c r="A598" s="276"/>
      <c r="B598" s="278"/>
      <c r="C598" s="276"/>
      <c r="D598" s="276"/>
      <c r="E598" s="276"/>
      <c r="F598" s="276"/>
      <c r="G598" s="276"/>
      <c r="H598" s="276"/>
      <c r="I598" s="276"/>
      <c r="J598" s="276"/>
      <c r="K598" s="276"/>
      <c r="L598" s="276"/>
      <c r="M598" s="276"/>
      <c r="N598" s="276"/>
      <c r="O598" s="276"/>
      <c r="P598" s="276"/>
      <c r="Q598" s="1149"/>
    </row>
    <row r="599" spans="1:17" s="243" customFormat="1" ht="12.75" customHeight="1" x14ac:dyDescent="0.2">
      <c r="A599" s="276"/>
      <c r="B599" s="278"/>
      <c r="C599" s="276"/>
      <c r="D599" s="276"/>
      <c r="E599" s="276"/>
      <c r="F599" s="276"/>
      <c r="G599" s="276"/>
      <c r="H599" s="276"/>
      <c r="I599" s="276"/>
      <c r="J599" s="276"/>
      <c r="K599" s="276"/>
      <c r="L599" s="276"/>
      <c r="M599" s="276"/>
      <c r="N599" s="276"/>
      <c r="O599" s="276"/>
      <c r="P599" s="276"/>
      <c r="Q599" s="1149"/>
    </row>
    <row r="600" spans="1:17" s="243" customFormat="1" ht="12.75" customHeight="1" x14ac:dyDescent="0.2">
      <c r="A600" s="276"/>
      <c r="B600" s="278"/>
      <c r="C600" s="276"/>
      <c r="D600" s="276"/>
      <c r="E600" s="276"/>
      <c r="F600" s="276"/>
      <c r="G600" s="276"/>
      <c r="H600" s="276"/>
      <c r="I600" s="276"/>
      <c r="J600" s="276"/>
      <c r="K600" s="276"/>
      <c r="L600" s="276"/>
      <c r="M600" s="276"/>
      <c r="N600" s="276"/>
      <c r="O600" s="276"/>
      <c r="P600" s="276"/>
      <c r="Q600" s="1149"/>
    </row>
    <row r="601" spans="1:17" s="243" customFormat="1" ht="12.75" customHeight="1" x14ac:dyDescent="0.2">
      <c r="A601" s="276"/>
      <c r="B601" s="278"/>
      <c r="C601" s="276"/>
      <c r="D601" s="276"/>
      <c r="E601" s="276"/>
      <c r="F601" s="276"/>
      <c r="G601" s="276"/>
      <c r="H601" s="276"/>
      <c r="I601" s="276"/>
      <c r="J601" s="276"/>
      <c r="K601" s="276"/>
      <c r="L601" s="276"/>
      <c r="M601" s="276"/>
      <c r="N601" s="276"/>
      <c r="O601" s="276"/>
      <c r="P601" s="276"/>
      <c r="Q601" s="1149"/>
    </row>
    <row r="602" spans="1:17" s="243" customFormat="1" ht="12.75" customHeight="1" x14ac:dyDescent="0.2">
      <c r="A602" s="276"/>
      <c r="B602" s="278"/>
      <c r="C602" s="276"/>
      <c r="D602" s="276"/>
      <c r="E602" s="276"/>
      <c r="F602" s="276"/>
      <c r="G602" s="276"/>
      <c r="H602" s="276"/>
      <c r="I602" s="276"/>
      <c r="J602" s="276"/>
      <c r="K602" s="276"/>
      <c r="L602" s="276"/>
      <c r="M602" s="276"/>
      <c r="N602" s="276"/>
      <c r="O602" s="276"/>
      <c r="P602" s="276"/>
      <c r="Q602" s="1149"/>
    </row>
    <row r="603" spans="1:17" s="243" customFormat="1" ht="12.75" customHeight="1" x14ac:dyDescent="0.2">
      <c r="A603" s="276"/>
      <c r="B603" s="278"/>
      <c r="C603" s="276"/>
      <c r="D603" s="276"/>
      <c r="E603" s="276"/>
      <c r="F603" s="276"/>
      <c r="G603" s="276"/>
      <c r="H603" s="276"/>
      <c r="I603" s="276"/>
      <c r="J603" s="276"/>
      <c r="K603" s="276"/>
      <c r="L603" s="276"/>
      <c r="M603" s="276"/>
      <c r="N603" s="276"/>
      <c r="O603" s="276"/>
      <c r="P603" s="276"/>
      <c r="Q603" s="1149"/>
    </row>
    <row r="604" spans="1:17" s="243" customFormat="1" ht="12.75" customHeight="1" x14ac:dyDescent="0.2">
      <c r="A604" s="276"/>
      <c r="B604" s="278"/>
      <c r="C604" s="276"/>
      <c r="D604" s="276"/>
      <c r="E604" s="276"/>
      <c r="F604" s="276"/>
      <c r="G604" s="276"/>
      <c r="H604" s="276"/>
      <c r="I604" s="276"/>
      <c r="J604" s="276"/>
      <c r="K604" s="276"/>
      <c r="L604" s="276"/>
      <c r="M604" s="276"/>
      <c r="N604" s="276"/>
      <c r="O604" s="276"/>
      <c r="P604" s="276"/>
      <c r="Q604" s="1149"/>
    </row>
    <row r="605" spans="1:17" s="243" customFormat="1" ht="12.75" customHeight="1" x14ac:dyDescent="0.2">
      <c r="A605" s="276"/>
      <c r="B605" s="278"/>
      <c r="C605" s="276"/>
      <c r="D605" s="276"/>
      <c r="E605" s="276"/>
      <c r="F605" s="276"/>
      <c r="G605" s="276"/>
      <c r="H605" s="276"/>
      <c r="I605" s="276"/>
      <c r="J605" s="276"/>
      <c r="K605" s="276"/>
      <c r="L605" s="276"/>
      <c r="M605" s="276"/>
      <c r="N605" s="276"/>
      <c r="O605" s="276"/>
      <c r="P605" s="276"/>
      <c r="Q605" s="1149"/>
    </row>
    <row r="606" spans="1:17" s="243" customFormat="1" ht="12.75" customHeight="1" x14ac:dyDescent="0.2">
      <c r="A606" s="276"/>
      <c r="B606" s="278"/>
      <c r="C606" s="276"/>
      <c r="D606" s="276"/>
      <c r="E606" s="276"/>
      <c r="F606" s="276"/>
      <c r="G606" s="276"/>
      <c r="H606" s="276"/>
      <c r="I606" s="276"/>
      <c r="J606" s="276"/>
      <c r="K606" s="276"/>
      <c r="L606" s="276"/>
      <c r="M606" s="276"/>
      <c r="N606" s="276"/>
      <c r="O606" s="276"/>
      <c r="P606" s="276"/>
      <c r="Q606" s="1149"/>
    </row>
    <row r="607" spans="1:17" s="243" customFormat="1" ht="12.75" customHeight="1" x14ac:dyDescent="0.2">
      <c r="A607" s="276"/>
      <c r="B607" s="278"/>
      <c r="C607" s="276"/>
      <c r="D607" s="276"/>
      <c r="E607" s="276"/>
      <c r="F607" s="276"/>
      <c r="G607" s="276"/>
      <c r="H607" s="276"/>
      <c r="I607" s="276"/>
      <c r="J607" s="276"/>
      <c r="K607" s="276"/>
      <c r="L607" s="276"/>
      <c r="M607" s="276"/>
      <c r="N607" s="276"/>
      <c r="O607" s="276"/>
      <c r="P607" s="276"/>
      <c r="Q607" s="1149"/>
    </row>
    <row r="608" spans="1:17" s="243" customFormat="1" ht="12.75" customHeight="1" x14ac:dyDescent="0.2">
      <c r="A608" s="276"/>
      <c r="B608" s="278"/>
      <c r="C608" s="276"/>
      <c r="D608" s="276"/>
      <c r="E608" s="276"/>
      <c r="F608" s="276"/>
      <c r="G608" s="276"/>
      <c r="H608" s="276"/>
      <c r="I608" s="276"/>
      <c r="J608" s="276"/>
      <c r="K608" s="276"/>
      <c r="L608" s="276"/>
      <c r="M608" s="276"/>
      <c r="N608" s="276"/>
      <c r="O608" s="276"/>
      <c r="P608" s="276"/>
      <c r="Q608" s="1149"/>
    </row>
    <row r="609" spans="1:17" s="243" customFormat="1" ht="12.75" customHeight="1" x14ac:dyDescent="0.2">
      <c r="A609" s="276"/>
      <c r="B609" s="278"/>
      <c r="C609" s="276"/>
      <c r="D609" s="276"/>
      <c r="E609" s="276"/>
      <c r="F609" s="276"/>
      <c r="G609" s="276"/>
      <c r="H609" s="276"/>
      <c r="I609" s="276"/>
      <c r="J609" s="276"/>
      <c r="K609" s="276"/>
      <c r="L609" s="276"/>
      <c r="M609" s="276"/>
      <c r="N609" s="276"/>
      <c r="O609" s="276"/>
      <c r="P609" s="276"/>
      <c r="Q609" s="1149"/>
    </row>
    <row r="610" spans="1:17" s="243" customFormat="1" ht="12.75" customHeight="1" x14ac:dyDescent="0.2">
      <c r="A610" s="276"/>
      <c r="B610" s="278"/>
      <c r="C610" s="276"/>
      <c r="D610" s="276"/>
      <c r="E610" s="276"/>
      <c r="F610" s="276"/>
      <c r="G610" s="276"/>
      <c r="H610" s="276"/>
      <c r="I610" s="276"/>
      <c r="J610" s="276"/>
      <c r="K610" s="276"/>
      <c r="L610" s="276"/>
      <c r="M610" s="276"/>
      <c r="N610" s="276"/>
      <c r="O610" s="276"/>
      <c r="P610" s="276"/>
      <c r="Q610" s="1149"/>
    </row>
    <row r="611" spans="1:17" s="243" customFormat="1" ht="12.75" customHeight="1" x14ac:dyDescent="0.2">
      <c r="A611" s="276"/>
      <c r="B611" s="278"/>
      <c r="C611" s="276"/>
      <c r="D611" s="276"/>
      <c r="E611" s="276"/>
      <c r="F611" s="276"/>
      <c r="G611" s="276"/>
      <c r="H611" s="276"/>
      <c r="I611" s="276"/>
      <c r="J611" s="276"/>
      <c r="K611" s="276"/>
      <c r="L611" s="276"/>
      <c r="M611" s="276"/>
      <c r="N611" s="276"/>
      <c r="O611" s="276"/>
      <c r="P611" s="276"/>
      <c r="Q611" s="1149"/>
    </row>
    <row r="612" spans="1:17" s="243" customFormat="1" ht="12.75" customHeight="1" x14ac:dyDescent="0.2">
      <c r="A612" s="276"/>
      <c r="B612" s="278"/>
      <c r="C612" s="276"/>
      <c r="D612" s="276"/>
      <c r="E612" s="276"/>
      <c r="F612" s="276"/>
      <c r="G612" s="276"/>
      <c r="H612" s="276"/>
      <c r="I612" s="276"/>
      <c r="J612" s="276"/>
      <c r="K612" s="276"/>
      <c r="L612" s="276"/>
      <c r="M612" s="276"/>
      <c r="N612" s="276"/>
      <c r="O612" s="276"/>
      <c r="P612" s="276"/>
      <c r="Q612" s="1149"/>
    </row>
    <row r="613" spans="1:17" s="243" customFormat="1" ht="12.75" customHeight="1" x14ac:dyDescent="0.2">
      <c r="A613" s="276"/>
      <c r="B613" s="278"/>
      <c r="C613" s="276"/>
      <c r="D613" s="276"/>
      <c r="E613" s="276"/>
      <c r="F613" s="276"/>
      <c r="G613" s="276"/>
      <c r="H613" s="276"/>
      <c r="I613" s="276"/>
      <c r="J613" s="276"/>
      <c r="K613" s="276"/>
      <c r="L613" s="276"/>
      <c r="M613" s="276"/>
      <c r="N613" s="276"/>
      <c r="O613" s="276"/>
      <c r="P613" s="276"/>
      <c r="Q613" s="1149"/>
    </row>
    <row r="614" spans="1:17" s="243" customFormat="1" ht="12.75" customHeight="1" x14ac:dyDescent="0.2">
      <c r="A614" s="276"/>
      <c r="B614" s="278"/>
      <c r="C614" s="276"/>
      <c r="D614" s="276"/>
      <c r="E614" s="276"/>
      <c r="F614" s="276"/>
      <c r="G614" s="276"/>
      <c r="H614" s="276"/>
      <c r="I614" s="276"/>
      <c r="J614" s="276"/>
      <c r="K614" s="276"/>
      <c r="L614" s="276"/>
      <c r="M614" s="276"/>
      <c r="N614" s="276"/>
      <c r="O614" s="276"/>
      <c r="P614" s="276"/>
      <c r="Q614" s="1149"/>
    </row>
    <row r="615" spans="1:17" s="243" customFormat="1" ht="12.75" customHeight="1" x14ac:dyDescent="0.2">
      <c r="A615" s="276"/>
      <c r="B615" s="278"/>
      <c r="C615" s="276"/>
      <c r="D615" s="276"/>
      <c r="E615" s="276"/>
      <c r="F615" s="276"/>
      <c r="G615" s="276"/>
      <c r="H615" s="276"/>
      <c r="I615" s="276"/>
      <c r="J615" s="276"/>
      <c r="K615" s="276"/>
      <c r="L615" s="276"/>
      <c r="M615" s="276"/>
      <c r="N615" s="276"/>
      <c r="O615" s="276"/>
      <c r="P615" s="276"/>
      <c r="Q615" s="1149"/>
    </row>
    <row r="616" spans="1:17" s="243" customFormat="1" ht="12.75" customHeight="1" x14ac:dyDescent="0.2">
      <c r="A616" s="276"/>
      <c r="B616" s="278"/>
      <c r="C616" s="276"/>
      <c r="D616" s="276"/>
      <c r="E616" s="276"/>
      <c r="F616" s="276"/>
      <c r="G616" s="276"/>
      <c r="H616" s="276"/>
      <c r="I616" s="276"/>
      <c r="J616" s="276"/>
      <c r="K616" s="276"/>
      <c r="L616" s="276"/>
      <c r="M616" s="276"/>
      <c r="N616" s="276"/>
      <c r="O616" s="276"/>
      <c r="P616" s="276"/>
      <c r="Q616" s="1149"/>
    </row>
    <row r="617" spans="1:17" s="243" customFormat="1" ht="12.75" customHeight="1" x14ac:dyDescent="0.2">
      <c r="A617" s="276"/>
      <c r="B617" s="278"/>
      <c r="C617" s="276"/>
      <c r="D617" s="276"/>
      <c r="E617" s="276"/>
      <c r="F617" s="276"/>
      <c r="G617" s="276"/>
      <c r="H617" s="276"/>
      <c r="I617" s="276"/>
      <c r="J617" s="276"/>
      <c r="K617" s="276"/>
      <c r="L617" s="276"/>
      <c r="M617" s="276"/>
      <c r="N617" s="276"/>
      <c r="O617" s="276"/>
      <c r="P617" s="276"/>
      <c r="Q617" s="1149"/>
    </row>
    <row r="618" spans="1:17" s="243" customFormat="1" ht="12.75" customHeight="1" x14ac:dyDescent="0.2">
      <c r="A618" s="276"/>
      <c r="B618" s="278"/>
      <c r="C618" s="276"/>
      <c r="D618" s="276"/>
      <c r="E618" s="276"/>
      <c r="F618" s="276"/>
      <c r="G618" s="276"/>
      <c r="H618" s="276"/>
      <c r="I618" s="276"/>
      <c r="J618" s="276"/>
      <c r="K618" s="276"/>
      <c r="L618" s="276"/>
      <c r="M618" s="276"/>
      <c r="N618" s="276"/>
      <c r="O618" s="276"/>
      <c r="P618" s="276"/>
      <c r="Q618" s="1149"/>
    </row>
    <row r="619" spans="1:17" s="243" customFormat="1" ht="12.75" customHeight="1" x14ac:dyDescent="0.2">
      <c r="A619" s="276"/>
      <c r="B619" s="278"/>
      <c r="C619" s="276"/>
      <c r="D619" s="276"/>
      <c r="E619" s="276"/>
      <c r="F619" s="276"/>
      <c r="G619" s="276"/>
      <c r="H619" s="276"/>
      <c r="I619" s="276"/>
      <c r="J619" s="276"/>
      <c r="K619" s="276"/>
      <c r="L619" s="276"/>
      <c r="M619" s="276"/>
      <c r="N619" s="276"/>
      <c r="O619" s="276"/>
      <c r="P619" s="276"/>
      <c r="Q619" s="1149"/>
    </row>
    <row r="620" spans="1:17" s="243" customFormat="1" ht="12.75" customHeight="1" x14ac:dyDescent="0.2">
      <c r="A620" s="276"/>
      <c r="B620" s="278"/>
      <c r="C620" s="276"/>
      <c r="D620" s="276"/>
      <c r="E620" s="276"/>
      <c r="F620" s="276"/>
      <c r="G620" s="276"/>
      <c r="H620" s="276"/>
      <c r="I620" s="276"/>
      <c r="J620" s="276"/>
      <c r="K620" s="276"/>
      <c r="L620" s="276"/>
      <c r="M620" s="276"/>
      <c r="N620" s="276"/>
      <c r="O620" s="276"/>
      <c r="P620" s="276"/>
      <c r="Q620" s="1149"/>
    </row>
    <row r="621" spans="1:17" s="243" customFormat="1" ht="12.75" customHeight="1" x14ac:dyDescent="0.2">
      <c r="A621" s="276"/>
      <c r="B621" s="278"/>
      <c r="C621" s="276"/>
      <c r="D621" s="276"/>
      <c r="E621" s="276"/>
      <c r="F621" s="276"/>
      <c r="G621" s="276"/>
      <c r="H621" s="276"/>
      <c r="I621" s="276"/>
      <c r="J621" s="276"/>
      <c r="K621" s="276"/>
      <c r="L621" s="276"/>
      <c r="M621" s="276"/>
      <c r="N621" s="276"/>
      <c r="O621" s="276"/>
      <c r="P621" s="276"/>
      <c r="Q621" s="1149"/>
    </row>
    <row r="622" spans="1:17" s="243" customFormat="1" ht="12.75" customHeight="1" x14ac:dyDescent="0.2">
      <c r="A622" s="276"/>
      <c r="B622" s="278"/>
      <c r="C622" s="276"/>
      <c r="D622" s="276"/>
      <c r="E622" s="276"/>
      <c r="F622" s="276"/>
      <c r="G622" s="276"/>
      <c r="H622" s="276"/>
      <c r="I622" s="276"/>
      <c r="J622" s="276"/>
      <c r="K622" s="276"/>
      <c r="L622" s="276"/>
      <c r="M622" s="276"/>
      <c r="N622" s="276"/>
      <c r="O622" s="276"/>
      <c r="P622" s="276"/>
      <c r="Q622" s="1149"/>
    </row>
    <row r="623" spans="1:17" s="243" customFormat="1" ht="12.75" customHeight="1" x14ac:dyDescent="0.2">
      <c r="A623" s="276"/>
      <c r="B623" s="278"/>
      <c r="C623" s="276"/>
      <c r="D623" s="276"/>
      <c r="E623" s="276"/>
      <c r="F623" s="276"/>
      <c r="G623" s="276"/>
      <c r="H623" s="276"/>
      <c r="I623" s="276"/>
      <c r="J623" s="276"/>
      <c r="K623" s="276"/>
      <c r="L623" s="276"/>
      <c r="M623" s="276"/>
      <c r="N623" s="276"/>
      <c r="O623" s="276"/>
      <c r="P623" s="276"/>
      <c r="Q623" s="1149"/>
    </row>
    <row r="624" spans="1:17" s="243" customFormat="1" ht="12.75" customHeight="1" x14ac:dyDescent="0.2">
      <c r="A624" s="276"/>
      <c r="B624" s="278"/>
      <c r="C624" s="276"/>
      <c r="D624" s="276"/>
      <c r="E624" s="276"/>
      <c r="F624" s="276"/>
      <c r="G624" s="276"/>
      <c r="H624" s="276"/>
      <c r="I624" s="276"/>
      <c r="J624" s="276"/>
      <c r="K624" s="276"/>
      <c r="L624" s="276"/>
      <c r="M624" s="276"/>
      <c r="N624" s="276"/>
      <c r="O624" s="276"/>
      <c r="P624" s="276"/>
      <c r="Q624" s="1149"/>
    </row>
    <row r="625" spans="1:17" s="243" customFormat="1" ht="12.75" customHeight="1" x14ac:dyDescent="0.2">
      <c r="A625" s="276"/>
      <c r="B625" s="278"/>
      <c r="C625" s="276"/>
      <c r="D625" s="276"/>
      <c r="E625" s="276"/>
      <c r="F625" s="276"/>
      <c r="G625" s="276"/>
      <c r="H625" s="276"/>
      <c r="I625" s="276"/>
      <c r="J625" s="276"/>
      <c r="K625" s="276"/>
      <c r="L625" s="276"/>
      <c r="M625" s="276"/>
      <c r="N625" s="276"/>
      <c r="O625" s="276"/>
      <c r="P625" s="276"/>
      <c r="Q625" s="1149"/>
    </row>
    <row r="626" spans="1:17" s="243" customFormat="1" ht="12.75" customHeight="1" x14ac:dyDescent="0.2">
      <c r="A626" s="276"/>
      <c r="B626" s="278"/>
      <c r="C626" s="276"/>
      <c r="D626" s="276"/>
      <c r="E626" s="276"/>
      <c r="F626" s="276"/>
      <c r="G626" s="276"/>
      <c r="H626" s="276"/>
      <c r="I626" s="276"/>
      <c r="J626" s="276"/>
      <c r="K626" s="276"/>
      <c r="L626" s="276"/>
      <c r="M626" s="276"/>
      <c r="N626" s="276"/>
      <c r="O626" s="276"/>
      <c r="P626" s="276"/>
      <c r="Q626" s="1149"/>
    </row>
    <row r="627" spans="1:17" s="243" customFormat="1" ht="12.75" customHeight="1" x14ac:dyDescent="0.2">
      <c r="A627" s="276"/>
      <c r="B627" s="278"/>
      <c r="C627" s="276"/>
      <c r="D627" s="276"/>
      <c r="E627" s="276"/>
      <c r="F627" s="276"/>
      <c r="G627" s="276"/>
      <c r="H627" s="276"/>
      <c r="I627" s="276"/>
      <c r="J627" s="276"/>
      <c r="K627" s="276"/>
      <c r="L627" s="276"/>
      <c r="M627" s="276"/>
      <c r="N627" s="276"/>
      <c r="O627" s="276"/>
      <c r="P627" s="276"/>
      <c r="Q627" s="1149"/>
    </row>
    <row r="628" spans="1:17" s="243" customFormat="1" ht="12.75" customHeight="1" x14ac:dyDescent="0.2">
      <c r="A628" s="276"/>
      <c r="B628" s="278"/>
      <c r="C628" s="276"/>
      <c r="D628" s="276"/>
      <c r="E628" s="276"/>
      <c r="F628" s="276"/>
      <c r="G628" s="276"/>
      <c r="H628" s="276"/>
      <c r="I628" s="276"/>
      <c r="J628" s="276"/>
      <c r="K628" s="276"/>
      <c r="L628" s="276"/>
      <c r="M628" s="276"/>
      <c r="N628" s="276"/>
      <c r="O628" s="276"/>
      <c r="P628" s="276"/>
      <c r="Q628" s="1149"/>
    </row>
    <row r="629" spans="1:17" s="243" customFormat="1" ht="12.75" customHeight="1" x14ac:dyDescent="0.2">
      <c r="A629" s="276"/>
      <c r="B629" s="278"/>
      <c r="C629" s="276"/>
      <c r="D629" s="276"/>
      <c r="E629" s="276"/>
      <c r="F629" s="276"/>
      <c r="G629" s="276"/>
      <c r="H629" s="276"/>
      <c r="I629" s="276"/>
      <c r="J629" s="276"/>
      <c r="K629" s="276"/>
      <c r="L629" s="276"/>
      <c r="M629" s="276"/>
      <c r="N629" s="276"/>
      <c r="O629" s="276"/>
      <c r="P629" s="276"/>
      <c r="Q629" s="1149"/>
    </row>
    <row r="630" spans="1:17" s="243" customFormat="1" ht="12.75" customHeight="1" x14ac:dyDescent="0.2">
      <c r="A630" s="276"/>
      <c r="B630" s="278"/>
      <c r="C630" s="276"/>
      <c r="D630" s="276"/>
      <c r="E630" s="276"/>
      <c r="F630" s="276"/>
      <c r="G630" s="276"/>
      <c r="H630" s="276"/>
      <c r="I630" s="276"/>
      <c r="J630" s="276"/>
      <c r="K630" s="276"/>
      <c r="L630" s="276"/>
      <c r="M630" s="276"/>
      <c r="N630" s="276"/>
      <c r="O630" s="276"/>
      <c r="P630" s="276"/>
      <c r="Q630" s="1149"/>
    </row>
    <row r="631" spans="1:17" s="243" customFormat="1" ht="12.75" customHeight="1" x14ac:dyDescent="0.2">
      <c r="A631" s="276"/>
      <c r="B631" s="278"/>
      <c r="C631" s="276"/>
      <c r="D631" s="276"/>
      <c r="E631" s="276"/>
      <c r="F631" s="276"/>
      <c r="G631" s="276"/>
      <c r="H631" s="276"/>
      <c r="I631" s="276"/>
      <c r="J631" s="276"/>
      <c r="K631" s="276"/>
      <c r="L631" s="276"/>
      <c r="M631" s="276"/>
      <c r="N631" s="276"/>
      <c r="O631" s="276"/>
      <c r="P631" s="276"/>
      <c r="Q631" s="1149"/>
    </row>
    <row r="632" spans="1:17" s="243" customFormat="1" ht="12.75" customHeight="1" x14ac:dyDescent="0.2">
      <c r="A632" s="276"/>
      <c r="B632" s="278"/>
      <c r="C632" s="276"/>
      <c r="D632" s="276"/>
      <c r="E632" s="276"/>
      <c r="F632" s="276"/>
      <c r="G632" s="276"/>
      <c r="H632" s="276"/>
      <c r="I632" s="276"/>
      <c r="J632" s="276"/>
      <c r="K632" s="276"/>
      <c r="L632" s="276"/>
      <c r="M632" s="276"/>
      <c r="N632" s="276"/>
      <c r="O632" s="276"/>
      <c r="P632" s="276"/>
      <c r="Q632" s="1149"/>
    </row>
    <row r="633" spans="1:17" s="243" customFormat="1" ht="12.75" customHeight="1" x14ac:dyDescent="0.2">
      <c r="A633" s="276"/>
      <c r="B633" s="278"/>
      <c r="C633" s="276"/>
      <c r="D633" s="276"/>
      <c r="E633" s="276"/>
      <c r="F633" s="276"/>
      <c r="G633" s="276"/>
      <c r="H633" s="276"/>
      <c r="I633" s="276"/>
      <c r="J633" s="276"/>
      <c r="K633" s="276"/>
      <c r="L633" s="276"/>
      <c r="M633" s="276"/>
      <c r="N633" s="276"/>
      <c r="O633" s="276"/>
      <c r="P633" s="276"/>
      <c r="Q633" s="1149"/>
    </row>
    <row r="634" spans="1:17" s="243" customFormat="1" ht="12.75" customHeight="1" x14ac:dyDescent="0.2">
      <c r="A634" s="276"/>
      <c r="B634" s="278"/>
      <c r="C634" s="276"/>
      <c r="D634" s="276"/>
      <c r="E634" s="276"/>
      <c r="F634" s="276"/>
      <c r="G634" s="276"/>
      <c r="H634" s="276"/>
      <c r="I634" s="276"/>
      <c r="J634" s="276"/>
      <c r="K634" s="276"/>
      <c r="L634" s="276"/>
      <c r="M634" s="276"/>
      <c r="N634" s="276"/>
      <c r="O634" s="276"/>
      <c r="P634" s="276"/>
      <c r="Q634" s="1149"/>
    </row>
    <row r="635" spans="1:17" s="243" customFormat="1" ht="12.75" customHeight="1" x14ac:dyDescent="0.2">
      <c r="A635" s="276"/>
      <c r="B635" s="278"/>
      <c r="C635" s="276"/>
      <c r="D635" s="276"/>
      <c r="E635" s="276"/>
      <c r="F635" s="276"/>
      <c r="G635" s="276"/>
      <c r="H635" s="276"/>
      <c r="I635" s="276"/>
      <c r="J635" s="276"/>
      <c r="K635" s="276"/>
      <c r="L635" s="276"/>
      <c r="M635" s="276"/>
      <c r="N635" s="276"/>
      <c r="O635" s="276"/>
      <c r="P635" s="276"/>
      <c r="Q635" s="1149"/>
    </row>
    <row r="636" spans="1:17" s="243" customFormat="1" ht="12.75" customHeight="1" x14ac:dyDescent="0.2">
      <c r="A636" s="276"/>
      <c r="B636" s="278"/>
      <c r="C636" s="276"/>
      <c r="D636" s="276"/>
      <c r="E636" s="276"/>
      <c r="F636" s="276"/>
      <c r="G636" s="276"/>
      <c r="H636" s="276"/>
      <c r="I636" s="276"/>
      <c r="J636" s="276"/>
      <c r="K636" s="276"/>
      <c r="L636" s="276"/>
      <c r="M636" s="276"/>
      <c r="N636" s="276"/>
      <c r="O636" s="276"/>
      <c r="P636" s="276"/>
      <c r="Q636" s="1149"/>
    </row>
    <row r="637" spans="1:17" s="243" customFormat="1" ht="12.75" customHeight="1" x14ac:dyDescent="0.2">
      <c r="A637" s="276"/>
      <c r="B637" s="278"/>
      <c r="C637" s="276"/>
      <c r="D637" s="276"/>
      <c r="E637" s="276"/>
      <c r="F637" s="276"/>
      <c r="G637" s="276"/>
      <c r="H637" s="276"/>
      <c r="I637" s="276"/>
      <c r="J637" s="276"/>
      <c r="K637" s="276"/>
      <c r="L637" s="276"/>
      <c r="M637" s="276"/>
      <c r="N637" s="276"/>
      <c r="O637" s="276"/>
      <c r="P637" s="276"/>
      <c r="Q637" s="1149"/>
    </row>
    <row r="638" spans="1:17" s="243" customFormat="1" ht="12.75" customHeight="1" x14ac:dyDescent="0.2">
      <c r="A638" s="276"/>
      <c r="B638" s="278"/>
      <c r="C638" s="276"/>
      <c r="D638" s="276"/>
      <c r="E638" s="276"/>
      <c r="F638" s="276"/>
      <c r="G638" s="276"/>
      <c r="H638" s="276"/>
      <c r="I638" s="276"/>
      <c r="J638" s="276"/>
      <c r="K638" s="276"/>
      <c r="L638" s="276"/>
      <c r="M638" s="276"/>
      <c r="N638" s="276"/>
      <c r="O638" s="276"/>
      <c r="P638" s="276"/>
      <c r="Q638" s="1149"/>
    </row>
    <row r="639" spans="1:17" s="243" customFormat="1" ht="12.75" customHeight="1" x14ac:dyDescent="0.2">
      <c r="A639" s="276"/>
      <c r="B639" s="278"/>
      <c r="C639" s="276"/>
      <c r="D639" s="276"/>
      <c r="E639" s="276"/>
      <c r="F639" s="276"/>
      <c r="G639" s="276"/>
      <c r="H639" s="276"/>
      <c r="I639" s="276"/>
      <c r="J639" s="276"/>
      <c r="K639" s="276"/>
      <c r="L639" s="276"/>
      <c r="M639" s="276"/>
      <c r="N639" s="276"/>
      <c r="O639" s="276"/>
      <c r="P639" s="276"/>
      <c r="Q639" s="1149"/>
    </row>
    <row r="640" spans="1:17" s="243" customFormat="1" ht="12.75" customHeight="1" x14ac:dyDescent="0.2">
      <c r="A640" s="276"/>
      <c r="B640" s="278"/>
      <c r="C640" s="276"/>
      <c r="D640" s="276"/>
      <c r="E640" s="276"/>
      <c r="F640" s="276"/>
      <c r="G640" s="276"/>
      <c r="H640" s="276"/>
      <c r="I640" s="276"/>
      <c r="J640" s="276"/>
      <c r="K640" s="276"/>
      <c r="L640" s="276"/>
      <c r="M640" s="276"/>
      <c r="N640" s="276"/>
      <c r="O640" s="276"/>
      <c r="P640" s="276"/>
      <c r="Q640" s="1149"/>
    </row>
    <row r="641" spans="1:17" s="243" customFormat="1" ht="12.75" customHeight="1" x14ac:dyDescent="0.2">
      <c r="A641" s="276"/>
      <c r="B641" s="278"/>
      <c r="C641" s="276"/>
      <c r="D641" s="276"/>
      <c r="E641" s="276"/>
      <c r="F641" s="276"/>
      <c r="G641" s="276"/>
      <c r="H641" s="276"/>
      <c r="I641" s="276"/>
      <c r="J641" s="276"/>
      <c r="K641" s="276"/>
      <c r="L641" s="276"/>
      <c r="M641" s="276"/>
      <c r="N641" s="276"/>
      <c r="O641" s="276"/>
      <c r="P641" s="276"/>
      <c r="Q641" s="1149"/>
    </row>
    <row r="642" spans="1:17" s="243" customFormat="1" ht="12.75" customHeight="1" x14ac:dyDescent="0.2">
      <c r="A642" s="276"/>
      <c r="B642" s="278"/>
      <c r="C642" s="276"/>
      <c r="D642" s="276"/>
      <c r="E642" s="276"/>
      <c r="F642" s="276"/>
      <c r="G642" s="276"/>
      <c r="H642" s="276"/>
      <c r="I642" s="276"/>
      <c r="J642" s="276"/>
      <c r="K642" s="276"/>
      <c r="L642" s="276"/>
      <c r="M642" s="276"/>
      <c r="N642" s="276"/>
      <c r="O642" s="276"/>
      <c r="P642" s="276"/>
      <c r="Q642" s="1149"/>
    </row>
    <row r="643" spans="1:17" s="243" customFormat="1" ht="12.75" customHeight="1" x14ac:dyDescent="0.2">
      <c r="A643" s="276"/>
      <c r="B643" s="278"/>
      <c r="C643" s="276"/>
      <c r="D643" s="276"/>
      <c r="E643" s="276"/>
      <c r="F643" s="276"/>
      <c r="G643" s="276"/>
      <c r="H643" s="276"/>
      <c r="I643" s="276"/>
      <c r="J643" s="276"/>
      <c r="K643" s="276"/>
      <c r="L643" s="276"/>
      <c r="M643" s="276"/>
      <c r="N643" s="276"/>
      <c r="O643" s="276"/>
      <c r="P643" s="276"/>
      <c r="Q643" s="1149"/>
    </row>
    <row r="644" spans="1:17" s="243" customFormat="1" ht="12.75" customHeight="1" x14ac:dyDescent="0.2">
      <c r="A644" s="276"/>
      <c r="B644" s="278"/>
      <c r="C644" s="276"/>
      <c r="D644" s="276"/>
      <c r="E644" s="276"/>
      <c r="F644" s="276"/>
      <c r="G644" s="276"/>
      <c r="H644" s="276"/>
      <c r="I644" s="276"/>
      <c r="J644" s="276"/>
      <c r="K644" s="276"/>
      <c r="L644" s="276"/>
      <c r="M644" s="276"/>
      <c r="N644" s="276"/>
      <c r="O644" s="276"/>
      <c r="P644" s="276"/>
      <c r="Q644" s="1149"/>
    </row>
    <row r="645" spans="1:17" s="243" customFormat="1" ht="12.75" customHeight="1" x14ac:dyDescent="0.2">
      <c r="A645" s="276"/>
      <c r="B645" s="278"/>
      <c r="C645" s="276"/>
      <c r="D645" s="276"/>
      <c r="E645" s="276"/>
      <c r="F645" s="276"/>
      <c r="G645" s="276"/>
      <c r="H645" s="276"/>
      <c r="I645" s="276"/>
      <c r="J645" s="276"/>
      <c r="K645" s="276"/>
      <c r="L645" s="276"/>
      <c r="M645" s="276"/>
      <c r="N645" s="276"/>
      <c r="O645" s="276"/>
      <c r="P645" s="276"/>
      <c r="Q645" s="1149"/>
    </row>
    <row r="646" spans="1:17" s="243" customFormat="1" ht="12.75" customHeight="1" x14ac:dyDescent="0.2">
      <c r="A646" s="276"/>
      <c r="B646" s="278"/>
      <c r="C646" s="276"/>
      <c r="D646" s="276"/>
      <c r="E646" s="276"/>
      <c r="F646" s="276"/>
      <c r="G646" s="276"/>
      <c r="H646" s="276"/>
      <c r="I646" s="276"/>
      <c r="J646" s="276"/>
      <c r="K646" s="276"/>
      <c r="L646" s="276"/>
      <c r="M646" s="276"/>
      <c r="N646" s="276"/>
      <c r="O646" s="276"/>
      <c r="P646" s="276"/>
      <c r="Q646" s="1149"/>
    </row>
    <row r="647" spans="1:17" s="243" customFormat="1" ht="12.75" customHeight="1" x14ac:dyDescent="0.2">
      <c r="A647" s="276"/>
      <c r="B647" s="278"/>
      <c r="C647" s="276"/>
      <c r="D647" s="276"/>
      <c r="E647" s="276"/>
      <c r="F647" s="276"/>
      <c r="G647" s="276"/>
      <c r="H647" s="276"/>
      <c r="I647" s="276"/>
      <c r="J647" s="276"/>
      <c r="K647" s="276"/>
      <c r="L647" s="276"/>
      <c r="M647" s="276"/>
      <c r="N647" s="276"/>
      <c r="O647" s="276"/>
      <c r="P647" s="276"/>
      <c r="Q647" s="1149"/>
    </row>
    <row r="648" spans="1:17" s="243" customFormat="1" ht="12.75" customHeight="1" x14ac:dyDescent="0.2">
      <c r="A648" s="276"/>
      <c r="B648" s="278"/>
      <c r="C648" s="276"/>
      <c r="D648" s="276"/>
      <c r="E648" s="276"/>
      <c r="F648" s="276"/>
      <c r="G648" s="276"/>
      <c r="H648" s="276"/>
      <c r="I648" s="276"/>
      <c r="J648" s="276"/>
      <c r="K648" s="276"/>
      <c r="L648" s="276"/>
      <c r="M648" s="276"/>
      <c r="N648" s="276"/>
      <c r="O648" s="276"/>
      <c r="P648" s="276"/>
      <c r="Q648" s="1149"/>
    </row>
    <row r="649" spans="1:17" s="243" customFormat="1" ht="12.75" customHeight="1" x14ac:dyDescent="0.2">
      <c r="A649" s="276"/>
      <c r="B649" s="278"/>
      <c r="C649" s="276"/>
      <c r="D649" s="276"/>
      <c r="E649" s="276"/>
      <c r="F649" s="276"/>
      <c r="G649" s="276"/>
      <c r="H649" s="276"/>
      <c r="I649" s="276"/>
      <c r="J649" s="276"/>
      <c r="K649" s="276"/>
      <c r="L649" s="276"/>
      <c r="M649" s="276"/>
      <c r="N649" s="276"/>
      <c r="O649" s="276"/>
      <c r="P649" s="276"/>
      <c r="Q649" s="1149"/>
    </row>
    <row r="650" spans="1:17" s="243" customFormat="1" ht="12.75" customHeight="1" x14ac:dyDescent="0.2">
      <c r="A650" s="276"/>
      <c r="B650" s="278"/>
      <c r="C650" s="276"/>
      <c r="D650" s="276"/>
      <c r="E650" s="276"/>
      <c r="F650" s="276"/>
      <c r="G650" s="276"/>
      <c r="H650" s="276"/>
      <c r="I650" s="276"/>
      <c r="J650" s="276"/>
      <c r="K650" s="276"/>
      <c r="L650" s="276"/>
      <c r="M650" s="276"/>
      <c r="N650" s="276"/>
      <c r="O650" s="276"/>
      <c r="P650" s="276"/>
      <c r="Q650" s="1149"/>
    </row>
    <row r="651" spans="1:17" s="243" customFormat="1" ht="12.75" customHeight="1" x14ac:dyDescent="0.2">
      <c r="A651" s="276"/>
      <c r="B651" s="278"/>
      <c r="C651" s="276"/>
      <c r="D651" s="276"/>
      <c r="E651" s="276"/>
      <c r="F651" s="276"/>
      <c r="G651" s="276"/>
      <c r="H651" s="276"/>
      <c r="I651" s="276"/>
      <c r="J651" s="276"/>
      <c r="K651" s="276"/>
      <c r="L651" s="276"/>
      <c r="M651" s="276"/>
      <c r="N651" s="276"/>
      <c r="O651" s="276"/>
      <c r="P651" s="276"/>
      <c r="Q651" s="1149"/>
    </row>
    <row r="652" spans="1:17" s="243" customFormat="1" ht="12.75" customHeight="1" x14ac:dyDescent="0.2">
      <c r="A652" s="276"/>
      <c r="B652" s="278"/>
      <c r="C652" s="276"/>
      <c r="D652" s="276"/>
      <c r="E652" s="276"/>
      <c r="F652" s="276"/>
      <c r="G652" s="276"/>
      <c r="H652" s="276"/>
      <c r="I652" s="276"/>
      <c r="J652" s="276"/>
      <c r="K652" s="276"/>
      <c r="L652" s="276"/>
      <c r="M652" s="276"/>
      <c r="N652" s="276"/>
      <c r="O652" s="276"/>
      <c r="P652" s="276"/>
      <c r="Q652" s="1149"/>
    </row>
    <row r="653" spans="1:17" s="243" customFormat="1" ht="12.75" customHeight="1" x14ac:dyDescent="0.2">
      <c r="A653" s="276"/>
      <c r="B653" s="278"/>
      <c r="C653" s="276"/>
      <c r="D653" s="276"/>
      <c r="E653" s="276"/>
      <c r="F653" s="276"/>
      <c r="G653" s="276"/>
      <c r="H653" s="276"/>
      <c r="I653" s="276"/>
      <c r="J653" s="276"/>
      <c r="K653" s="276"/>
      <c r="L653" s="276"/>
      <c r="M653" s="276"/>
      <c r="N653" s="276"/>
      <c r="O653" s="276"/>
      <c r="P653" s="276"/>
      <c r="Q653" s="1149"/>
    </row>
    <row r="654" spans="1:17" s="243" customFormat="1" ht="12.75" customHeight="1" x14ac:dyDescent="0.2">
      <c r="A654" s="276"/>
      <c r="B654" s="278"/>
      <c r="C654" s="276"/>
      <c r="D654" s="276"/>
      <c r="E654" s="276"/>
      <c r="F654" s="276"/>
      <c r="G654" s="276"/>
      <c r="H654" s="276"/>
      <c r="I654" s="276"/>
      <c r="J654" s="276"/>
      <c r="K654" s="276"/>
      <c r="L654" s="276"/>
      <c r="M654" s="276"/>
      <c r="N654" s="276"/>
      <c r="O654" s="276"/>
      <c r="P654" s="276"/>
      <c r="Q654" s="1149"/>
    </row>
    <row r="655" spans="1:17" s="243" customFormat="1" ht="12.75" customHeight="1" x14ac:dyDescent="0.2">
      <c r="A655" s="276"/>
      <c r="B655" s="278"/>
      <c r="C655" s="276"/>
      <c r="D655" s="276"/>
      <c r="E655" s="276"/>
      <c r="F655" s="276"/>
      <c r="G655" s="276"/>
      <c r="H655" s="276"/>
      <c r="I655" s="276"/>
      <c r="J655" s="276"/>
      <c r="K655" s="276"/>
      <c r="L655" s="276"/>
      <c r="M655" s="276"/>
      <c r="N655" s="276"/>
      <c r="O655" s="276"/>
      <c r="P655" s="276"/>
      <c r="Q655" s="1149"/>
    </row>
    <row r="656" spans="1:17" s="243" customFormat="1" ht="12.75" customHeight="1" x14ac:dyDescent="0.2">
      <c r="A656" s="276"/>
      <c r="B656" s="278"/>
      <c r="C656" s="276"/>
      <c r="D656" s="276"/>
      <c r="E656" s="276"/>
      <c r="F656" s="276"/>
      <c r="G656" s="276"/>
      <c r="H656" s="276"/>
      <c r="I656" s="276"/>
      <c r="J656" s="276"/>
      <c r="K656" s="276"/>
      <c r="L656" s="276"/>
      <c r="M656" s="276"/>
      <c r="N656" s="276"/>
      <c r="O656" s="276"/>
      <c r="P656" s="276"/>
      <c r="Q656" s="1149"/>
    </row>
    <row r="657" spans="1:17" s="243" customFormat="1" ht="12.75" customHeight="1" x14ac:dyDescent="0.2">
      <c r="A657" s="276"/>
      <c r="B657" s="278"/>
      <c r="C657" s="276"/>
      <c r="D657" s="276"/>
      <c r="E657" s="276"/>
      <c r="F657" s="276"/>
      <c r="G657" s="276"/>
      <c r="H657" s="276"/>
      <c r="I657" s="276"/>
      <c r="J657" s="276"/>
      <c r="K657" s="276"/>
      <c r="L657" s="276"/>
      <c r="M657" s="276"/>
      <c r="N657" s="276"/>
      <c r="O657" s="276"/>
      <c r="P657" s="276"/>
      <c r="Q657" s="1149"/>
    </row>
    <row r="658" spans="1:17" s="243" customFormat="1" ht="12.75" customHeight="1" x14ac:dyDescent="0.2">
      <c r="A658" s="276"/>
      <c r="B658" s="278"/>
      <c r="C658" s="276"/>
      <c r="D658" s="276"/>
      <c r="E658" s="276"/>
      <c r="F658" s="276"/>
      <c r="G658" s="276"/>
      <c r="H658" s="276"/>
      <c r="I658" s="276"/>
      <c r="J658" s="276"/>
      <c r="K658" s="276"/>
      <c r="L658" s="276"/>
      <c r="M658" s="276"/>
      <c r="N658" s="276"/>
      <c r="O658" s="276"/>
      <c r="P658" s="276"/>
      <c r="Q658" s="1149"/>
    </row>
    <row r="659" spans="1:17" s="243" customFormat="1" ht="12.75" customHeight="1" x14ac:dyDescent="0.2">
      <c r="A659" s="276"/>
      <c r="B659" s="278"/>
      <c r="C659" s="276"/>
      <c r="D659" s="276"/>
      <c r="E659" s="276"/>
      <c r="F659" s="276"/>
      <c r="G659" s="276"/>
      <c r="H659" s="276"/>
      <c r="I659" s="276"/>
      <c r="J659" s="276"/>
      <c r="K659" s="276"/>
      <c r="L659" s="276"/>
      <c r="M659" s="276"/>
      <c r="N659" s="276"/>
      <c r="O659" s="276"/>
      <c r="P659" s="276"/>
      <c r="Q659" s="1149"/>
    </row>
    <row r="660" spans="1:17" s="243" customFormat="1" ht="12.75" customHeight="1" x14ac:dyDescent="0.2">
      <c r="A660" s="276"/>
      <c r="B660" s="278"/>
      <c r="C660" s="276"/>
      <c r="D660" s="276"/>
      <c r="E660" s="276"/>
      <c r="F660" s="276"/>
      <c r="G660" s="276"/>
      <c r="H660" s="276"/>
      <c r="I660" s="276"/>
      <c r="J660" s="276"/>
      <c r="K660" s="276"/>
      <c r="L660" s="276"/>
      <c r="M660" s="276"/>
      <c r="N660" s="276"/>
      <c r="O660" s="276"/>
      <c r="P660" s="276"/>
      <c r="Q660" s="1149"/>
    </row>
    <row r="661" spans="1:17" s="243" customFormat="1" ht="12.75" customHeight="1" x14ac:dyDescent="0.2">
      <c r="A661" s="276"/>
      <c r="B661" s="278"/>
      <c r="C661" s="276"/>
      <c r="D661" s="276"/>
      <c r="E661" s="276"/>
      <c r="F661" s="276"/>
      <c r="G661" s="276"/>
      <c r="H661" s="276"/>
      <c r="I661" s="276"/>
      <c r="J661" s="276"/>
      <c r="K661" s="276"/>
      <c r="L661" s="276"/>
      <c r="M661" s="276"/>
      <c r="N661" s="276"/>
      <c r="O661" s="276"/>
      <c r="P661" s="276"/>
      <c r="Q661" s="1149"/>
    </row>
    <row r="662" spans="1:17" s="243" customFormat="1" ht="12.75" customHeight="1" x14ac:dyDescent="0.2">
      <c r="A662" s="276"/>
      <c r="B662" s="278"/>
      <c r="C662" s="276"/>
      <c r="D662" s="276"/>
      <c r="E662" s="276"/>
      <c r="F662" s="276"/>
      <c r="G662" s="276"/>
      <c r="H662" s="276"/>
      <c r="I662" s="276"/>
      <c r="J662" s="276"/>
      <c r="K662" s="276"/>
      <c r="L662" s="276"/>
      <c r="M662" s="276"/>
      <c r="N662" s="276"/>
      <c r="O662" s="276"/>
      <c r="P662" s="276"/>
      <c r="Q662" s="1149"/>
    </row>
    <row r="663" spans="1:17" s="243" customFormat="1" ht="12.75" customHeight="1" x14ac:dyDescent="0.2">
      <c r="A663" s="276"/>
      <c r="B663" s="278"/>
      <c r="C663" s="276"/>
      <c r="D663" s="276"/>
      <c r="E663" s="276"/>
      <c r="F663" s="276"/>
      <c r="G663" s="276"/>
      <c r="H663" s="276"/>
      <c r="I663" s="276"/>
      <c r="J663" s="276"/>
      <c r="K663" s="276"/>
      <c r="L663" s="276"/>
      <c r="M663" s="276"/>
      <c r="N663" s="276"/>
      <c r="O663" s="276"/>
      <c r="P663" s="276"/>
      <c r="Q663" s="1149"/>
    </row>
    <row r="664" spans="1:17" s="243" customFormat="1" ht="12.75" customHeight="1" x14ac:dyDescent="0.2">
      <c r="A664" s="276"/>
      <c r="B664" s="278"/>
      <c r="C664" s="276"/>
      <c r="D664" s="276"/>
      <c r="E664" s="276"/>
      <c r="F664" s="276"/>
      <c r="G664" s="276"/>
      <c r="H664" s="276"/>
      <c r="I664" s="276"/>
      <c r="J664" s="276"/>
      <c r="K664" s="276"/>
      <c r="L664" s="276"/>
      <c r="M664" s="276"/>
      <c r="N664" s="276"/>
      <c r="O664" s="276"/>
      <c r="P664" s="276"/>
      <c r="Q664" s="1149"/>
    </row>
    <row r="665" spans="1:17" s="243" customFormat="1" ht="12.75" customHeight="1" x14ac:dyDescent="0.2">
      <c r="A665" s="276"/>
      <c r="B665" s="278"/>
      <c r="C665" s="276"/>
      <c r="D665" s="276"/>
      <c r="E665" s="276"/>
      <c r="F665" s="276"/>
      <c r="G665" s="276"/>
      <c r="H665" s="276"/>
      <c r="I665" s="276"/>
      <c r="J665" s="276"/>
      <c r="K665" s="276"/>
      <c r="L665" s="276"/>
      <c r="M665" s="276"/>
      <c r="N665" s="276"/>
      <c r="O665" s="276"/>
      <c r="P665" s="276"/>
      <c r="Q665" s="1149"/>
    </row>
    <row r="666" spans="1:17" s="243" customFormat="1" ht="12.75" customHeight="1" x14ac:dyDescent="0.2">
      <c r="A666" s="276"/>
      <c r="B666" s="278"/>
      <c r="C666" s="276"/>
      <c r="D666" s="276"/>
      <c r="E666" s="276"/>
      <c r="F666" s="276"/>
      <c r="G666" s="276"/>
      <c r="H666" s="276"/>
      <c r="I666" s="276"/>
      <c r="J666" s="276"/>
      <c r="K666" s="276"/>
      <c r="L666" s="276"/>
      <c r="M666" s="276"/>
      <c r="N666" s="276"/>
      <c r="O666" s="276"/>
      <c r="P666" s="276"/>
      <c r="Q666" s="1149"/>
    </row>
    <row r="667" spans="1:17" s="243" customFormat="1" ht="12.75" customHeight="1" x14ac:dyDescent="0.2">
      <c r="A667" s="276"/>
      <c r="B667" s="278"/>
      <c r="C667" s="276"/>
      <c r="D667" s="276"/>
      <c r="E667" s="276"/>
      <c r="F667" s="276"/>
      <c r="G667" s="276"/>
      <c r="H667" s="276"/>
      <c r="I667" s="276"/>
      <c r="J667" s="276"/>
      <c r="K667" s="276"/>
      <c r="L667" s="276"/>
      <c r="M667" s="276"/>
      <c r="N667" s="276"/>
      <c r="O667" s="276"/>
      <c r="P667" s="276"/>
      <c r="Q667" s="1149"/>
    </row>
    <row r="668" spans="1:17" s="243" customFormat="1" ht="12.75" customHeight="1" x14ac:dyDescent="0.2">
      <c r="A668" s="276"/>
      <c r="B668" s="278"/>
      <c r="C668" s="276"/>
      <c r="D668" s="276"/>
      <c r="E668" s="276"/>
      <c r="F668" s="276"/>
      <c r="G668" s="276"/>
      <c r="H668" s="276"/>
      <c r="I668" s="276"/>
      <c r="J668" s="276"/>
      <c r="K668" s="276"/>
      <c r="L668" s="276"/>
      <c r="M668" s="276"/>
      <c r="N668" s="276"/>
      <c r="O668" s="276"/>
      <c r="P668" s="276"/>
      <c r="Q668" s="1149"/>
    </row>
    <row r="669" spans="1:17" s="243" customFormat="1" ht="12.75" customHeight="1" x14ac:dyDescent="0.2">
      <c r="A669" s="276"/>
      <c r="B669" s="278"/>
      <c r="C669" s="276"/>
      <c r="D669" s="276"/>
      <c r="E669" s="276"/>
      <c r="F669" s="276"/>
      <c r="G669" s="276"/>
      <c r="H669" s="276"/>
      <c r="I669" s="276"/>
      <c r="J669" s="276"/>
      <c r="K669" s="276"/>
      <c r="L669" s="276"/>
      <c r="M669" s="276"/>
      <c r="N669" s="276"/>
      <c r="O669" s="276"/>
      <c r="P669" s="276"/>
      <c r="Q669" s="1149"/>
    </row>
    <row r="670" spans="1:17" s="243" customFormat="1" ht="12.75" customHeight="1" x14ac:dyDescent="0.2">
      <c r="A670" s="276"/>
      <c r="B670" s="278"/>
      <c r="C670" s="276"/>
      <c r="D670" s="276"/>
      <c r="E670" s="276"/>
      <c r="F670" s="276"/>
      <c r="G670" s="276"/>
      <c r="H670" s="276"/>
      <c r="I670" s="276"/>
      <c r="J670" s="276"/>
      <c r="K670" s="276"/>
      <c r="L670" s="276"/>
      <c r="M670" s="276"/>
      <c r="N670" s="276"/>
      <c r="O670" s="276"/>
      <c r="P670" s="276"/>
      <c r="Q670" s="1149"/>
    </row>
    <row r="671" spans="1:17" s="243" customFormat="1" ht="12.75" customHeight="1" x14ac:dyDescent="0.2">
      <c r="A671" s="276"/>
      <c r="B671" s="278"/>
      <c r="C671" s="276"/>
      <c r="D671" s="276"/>
      <c r="E671" s="276"/>
      <c r="F671" s="276"/>
      <c r="G671" s="276"/>
      <c r="H671" s="276"/>
      <c r="I671" s="276"/>
      <c r="J671" s="276"/>
      <c r="K671" s="276"/>
      <c r="L671" s="276"/>
      <c r="M671" s="276"/>
      <c r="N671" s="276"/>
      <c r="O671" s="276"/>
      <c r="P671" s="276"/>
      <c r="Q671" s="1149"/>
    </row>
    <row r="672" spans="1:17" s="243" customFormat="1" ht="12.75" customHeight="1" x14ac:dyDescent="0.2">
      <c r="A672" s="276"/>
      <c r="B672" s="278"/>
      <c r="C672" s="276"/>
      <c r="D672" s="276"/>
      <c r="E672" s="276"/>
      <c r="F672" s="276"/>
      <c r="G672" s="276"/>
      <c r="H672" s="276"/>
      <c r="I672" s="276"/>
      <c r="J672" s="276"/>
      <c r="K672" s="276"/>
      <c r="L672" s="276"/>
      <c r="M672" s="276"/>
      <c r="N672" s="276"/>
      <c r="O672" s="276"/>
      <c r="P672" s="276"/>
      <c r="Q672" s="1149"/>
    </row>
    <row r="673" spans="1:17" s="243" customFormat="1" ht="12.75" customHeight="1" x14ac:dyDescent="0.2">
      <c r="A673" s="276"/>
      <c r="B673" s="278"/>
      <c r="C673" s="276"/>
      <c r="D673" s="276"/>
      <c r="E673" s="276"/>
      <c r="F673" s="276"/>
      <c r="G673" s="276"/>
      <c r="H673" s="276"/>
      <c r="I673" s="276"/>
      <c r="J673" s="276"/>
      <c r="K673" s="276"/>
      <c r="L673" s="276"/>
      <c r="M673" s="276"/>
      <c r="N673" s="276"/>
      <c r="O673" s="276"/>
      <c r="P673" s="276"/>
      <c r="Q673" s="1149"/>
    </row>
    <row r="674" spans="1:17" s="243" customFormat="1" ht="12.75" customHeight="1" x14ac:dyDescent="0.2">
      <c r="A674" s="276"/>
      <c r="B674" s="278"/>
      <c r="C674" s="276"/>
      <c r="D674" s="276"/>
      <c r="E674" s="276"/>
      <c r="F674" s="276"/>
      <c r="G674" s="276"/>
      <c r="H674" s="276"/>
      <c r="I674" s="276"/>
      <c r="J674" s="276"/>
      <c r="K674" s="276"/>
      <c r="L674" s="276"/>
      <c r="M674" s="276"/>
      <c r="N674" s="276"/>
      <c r="O674" s="276"/>
      <c r="P674" s="276"/>
      <c r="Q674" s="1149"/>
    </row>
    <row r="675" spans="1:17" s="243" customFormat="1" ht="12.75" customHeight="1" x14ac:dyDescent="0.2">
      <c r="A675" s="276"/>
      <c r="B675" s="278"/>
      <c r="C675" s="276"/>
      <c r="D675" s="276"/>
      <c r="E675" s="276"/>
      <c r="F675" s="276"/>
      <c r="G675" s="276"/>
      <c r="H675" s="276"/>
      <c r="I675" s="276"/>
      <c r="J675" s="276"/>
      <c r="K675" s="276"/>
      <c r="L675" s="276"/>
      <c r="M675" s="276"/>
      <c r="N675" s="276"/>
      <c r="O675" s="276"/>
      <c r="P675" s="276"/>
      <c r="Q675" s="1149"/>
    </row>
    <row r="676" spans="1:17" s="243" customFormat="1" ht="12.75" customHeight="1" x14ac:dyDescent="0.2">
      <c r="A676" s="276"/>
      <c r="B676" s="278"/>
      <c r="C676" s="276"/>
      <c r="D676" s="276"/>
      <c r="E676" s="276"/>
      <c r="F676" s="276"/>
      <c r="G676" s="276"/>
      <c r="H676" s="276"/>
      <c r="I676" s="276"/>
      <c r="J676" s="276"/>
      <c r="K676" s="276"/>
      <c r="L676" s="276"/>
      <c r="M676" s="276"/>
      <c r="N676" s="276"/>
      <c r="O676" s="276"/>
      <c r="P676" s="276"/>
      <c r="Q676" s="1149"/>
    </row>
    <row r="677" spans="1:17" s="243" customFormat="1" ht="12.75" customHeight="1" x14ac:dyDescent="0.2">
      <c r="A677" s="276"/>
      <c r="B677" s="278"/>
      <c r="C677" s="276"/>
      <c r="D677" s="276"/>
      <c r="E677" s="276"/>
      <c r="F677" s="276"/>
      <c r="G677" s="276"/>
      <c r="H677" s="276"/>
      <c r="I677" s="276"/>
      <c r="J677" s="276"/>
      <c r="K677" s="276"/>
      <c r="L677" s="276"/>
      <c r="M677" s="276"/>
      <c r="N677" s="276"/>
      <c r="O677" s="276"/>
      <c r="P677" s="276"/>
      <c r="Q677" s="1149"/>
    </row>
    <row r="678" spans="1:17" s="243" customFormat="1" ht="12.75" customHeight="1" x14ac:dyDescent="0.2">
      <c r="A678" s="276"/>
      <c r="B678" s="278"/>
      <c r="C678" s="276"/>
      <c r="D678" s="276"/>
      <c r="E678" s="276"/>
      <c r="F678" s="276"/>
      <c r="G678" s="276"/>
      <c r="H678" s="276"/>
      <c r="I678" s="276"/>
      <c r="J678" s="276"/>
      <c r="K678" s="276"/>
      <c r="L678" s="276"/>
      <c r="M678" s="276"/>
      <c r="N678" s="276"/>
      <c r="O678" s="276"/>
      <c r="P678" s="276"/>
      <c r="Q678" s="1149"/>
    </row>
    <row r="679" spans="1:17" s="243" customFormat="1" ht="12.75" customHeight="1" x14ac:dyDescent="0.2">
      <c r="A679" s="276"/>
      <c r="B679" s="278"/>
      <c r="C679" s="276"/>
      <c r="D679" s="276"/>
      <c r="E679" s="276"/>
      <c r="F679" s="276"/>
      <c r="G679" s="276"/>
      <c r="H679" s="276"/>
      <c r="I679" s="276"/>
      <c r="J679" s="276"/>
      <c r="K679" s="276"/>
      <c r="L679" s="276"/>
      <c r="M679" s="276"/>
      <c r="N679" s="276"/>
      <c r="O679" s="276"/>
      <c r="P679" s="276"/>
      <c r="Q679" s="1149"/>
    </row>
    <row r="680" spans="1:17" s="243" customFormat="1" ht="12.75" customHeight="1" x14ac:dyDescent="0.2">
      <c r="A680" s="276"/>
      <c r="B680" s="278"/>
      <c r="C680" s="276"/>
      <c r="D680" s="276"/>
      <c r="E680" s="276"/>
      <c r="F680" s="276"/>
      <c r="G680" s="276"/>
      <c r="H680" s="276"/>
      <c r="I680" s="276"/>
      <c r="J680" s="276"/>
      <c r="K680" s="276"/>
      <c r="L680" s="276"/>
      <c r="M680" s="276"/>
      <c r="N680" s="276"/>
      <c r="O680" s="276"/>
      <c r="P680" s="276"/>
      <c r="Q680" s="1149"/>
    </row>
    <row r="681" spans="1:17" s="243" customFormat="1" ht="12.75" customHeight="1" x14ac:dyDescent="0.2">
      <c r="A681" s="276"/>
      <c r="B681" s="278"/>
      <c r="C681" s="276"/>
      <c r="D681" s="276"/>
      <c r="E681" s="276"/>
      <c r="F681" s="276"/>
      <c r="G681" s="276"/>
      <c r="H681" s="276"/>
      <c r="I681" s="276"/>
      <c r="J681" s="276"/>
      <c r="K681" s="276"/>
      <c r="L681" s="276"/>
      <c r="M681" s="276"/>
      <c r="N681" s="276"/>
      <c r="O681" s="276"/>
      <c r="P681" s="276"/>
      <c r="Q681" s="1149"/>
    </row>
    <row r="682" spans="1:17" s="243" customFormat="1" ht="12.75" customHeight="1" x14ac:dyDescent="0.2">
      <c r="A682" s="276"/>
      <c r="B682" s="278"/>
      <c r="C682" s="276"/>
      <c r="D682" s="276"/>
      <c r="E682" s="276"/>
      <c r="F682" s="276"/>
      <c r="G682" s="276"/>
      <c r="H682" s="276"/>
      <c r="I682" s="276"/>
      <c r="J682" s="276"/>
      <c r="K682" s="276"/>
      <c r="L682" s="276"/>
      <c r="M682" s="276"/>
      <c r="N682" s="276"/>
      <c r="O682" s="276"/>
      <c r="P682" s="276"/>
      <c r="Q682" s="1149"/>
    </row>
    <row r="683" spans="1:17" s="243" customFormat="1" ht="12.75" customHeight="1" x14ac:dyDescent="0.2">
      <c r="A683" s="276"/>
      <c r="B683" s="278"/>
      <c r="C683" s="276"/>
      <c r="D683" s="276"/>
      <c r="E683" s="276"/>
      <c r="F683" s="276"/>
      <c r="G683" s="276"/>
      <c r="H683" s="276"/>
      <c r="I683" s="276"/>
      <c r="J683" s="276"/>
      <c r="K683" s="276"/>
      <c r="L683" s="276"/>
      <c r="M683" s="276"/>
      <c r="N683" s="276"/>
      <c r="O683" s="276"/>
      <c r="P683" s="276"/>
      <c r="Q683" s="1149"/>
    </row>
    <row r="684" spans="1:17" s="243" customFormat="1" ht="12.75" customHeight="1" x14ac:dyDescent="0.2">
      <c r="A684" s="276"/>
      <c r="B684" s="278"/>
      <c r="C684" s="276"/>
      <c r="D684" s="276"/>
      <c r="E684" s="276"/>
      <c r="F684" s="276"/>
      <c r="G684" s="276"/>
      <c r="H684" s="276"/>
      <c r="I684" s="276"/>
      <c r="J684" s="276"/>
      <c r="K684" s="276"/>
      <c r="L684" s="276"/>
      <c r="M684" s="276"/>
      <c r="N684" s="276"/>
      <c r="O684" s="276"/>
      <c r="P684" s="276"/>
      <c r="Q684" s="1149"/>
    </row>
    <row r="685" spans="1:17" s="243" customFormat="1" ht="12.75" customHeight="1" x14ac:dyDescent="0.2">
      <c r="A685" s="276"/>
      <c r="B685" s="278"/>
      <c r="C685" s="276"/>
      <c r="D685" s="276"/>
      <c r="E685" s="276"/>
      <c r="F685" s="276"/>
      <c r="G685" s="276"/>
      <c r="H685" s="276"/>
      <c r="I685" s="276"/>
      <c r="J685" s="276"/>
      <c r="K685" s="276"/>
      <c r="L685" s="276"/>
      <c r="M685" s="276"/>
      <c r="N685" s="276"/>
      <c r="O685" s="276"/>
      <c r="P685" s="276"/>
      <c r="Q685" s="1149"/>
    </row>
    <row r="686" spans="1:17" s="243" customFormat="1" ht="12.75" customHeight="1" x14ac:dyDescent="0.2">
      <c r="A686" s="276"/>
      <c r="B686" s="278"/>
      <c r="C686" s="276"/>
      <c r="D686" s="276"/>
      <c r="E686" s="276"/>
      <c r="F686" s="276"/>
      <c r="G686" s="276"/>
      <c r="H686" s="276"/>
      <c r="I686" s="276"/>
      <c r="J686" s="276"/>
      <c r="K686" s="276"/>
      <c r="L686" s="276"/>
      <c r="M686" s="276"/>
      <c r="N686" s="276"/>
      <c r="O686" s="276"/>
      <c r="P686" s="276"/>
      <c r="Q686" s="1149"/>
    </row>
    <row r="687" spans="1:17" s="243" customFormat="1" ht="12.75" customHeight="1" x14ac:dyDescent="0.2">
      <c r="A687" s="276"/>
      <c r="B687" s="278"/>
      <c r="C687" s="276"/>
      <c r="D687" s="276"/>
      <c r="E687" s="276"/>
      <c r="F687" s="276"/>
      <c r="G687" s="276"/>
      <c r="H687" s="276"/>
      <c r="I687" s="276"/>
      <c r="J687" s="276"/>
      <c r="K687" s="276"/>
      <c r="L687" s="276"/>
      <c r="M687" s="276"/>
      <c r="N687" s="276"/>
      <c r="O687" s="276"/>
      <c r="P687" s="276"/>
      <c r="Q687" s="1149"/>
    </row>
    <row r="688" spans="1:17" s="243" customFormat="1" ht="12.75" customHeight="1" x14ac:dyDescent="0.2">
      <c r="A688" s="276"/>
      <c r="B688" s="278"/>
      <c r="C688" s="276"/>
      <c r="D688" s="276"/>
      <c r="E688" s="276"/>
      <c r="F688" s="276"/>
      <c r="G688" s="276"/>
      <c r="H688" s="276"/>
      <c r="I688" s="276"/>
      <c r="J688" s="276"/>
      <c r="K688" s="276"/>
      <c r="L688" s="276"/>
      <c r="M688" s="276"/>
      <c r="N688" s="276"/>
      <c r="O688" s="276"/>
      <c r="P688" s="276"/>
      <c r="Q688" s="1149"/>
    </row>
    <row r="689" spans="1:17" s="243" customFormat="1" ht="12.75" customHeight="1" x14ac:dyDescent="0.2">
      <c r="A689" s="276"/>
      <c r="B689" s="278"/>
      <c r="C689" s="276"/>
      <c r="D689" s="276"/>
      <c r="E689" s="276"/>
      <c r="F689" s="276"/>
      <c r="G689" s="276"/>
      <c r="H689" s="276"/>
      <c r="I689" s="276"/>
      <c r="J689" s="276"/>
      <c r="K689" s="276"/>
      <c r="L689" s="276"/>
      <c r="M689" s="276"/>
      <c r="N689" s="276"/>
      <c r="O689" s="276"/>
      <c r="P689" s="276"/>
      <c r="Q689" s="1149"/>
    </row>
    <row r="690" spans="1:17" s="243" customFormat="1" ht="12.75" customHeight="1" x14ac:dyDescent="0.2">
      <c r="A690" s="276"/>
      <c r="B690" s="278"/>
      <c r="C690" s="276"/>
      <c r="D690" s="276"/>
      <c r="E690" s="276"/>
      <c r="F690" s="276"/>
      <c r="G690" s="276"/>
      <c r="H690" s="276"/>
      <c r="I690" s="276"/>
      <c r="J690" s="276"/>
      <c r="K690" s="276"/>
      <c r="L690" s="276"/>
      <c r="M690" s="276"/>
      <c r="N690" s="276"/>
      <c r="O690" s="276"/>
      <c r="P690" s="276"/>
      <c r="Q690" s="1149"/>
    </row>
    <row r="691" spans="1:17" s="243" customFormat="1" ht="12.75" customHeight="1" x14ac:dyDescent="0.2">
      <c r="A691" s="276"/>
      <c r="B691" s="278"/>
      <c r="C691" s="276"/>
      <c r="D691" s="276"/>
      <c r="E691" s="276"/>
      <c r="F691" s="276"/>
      <c r="G691" s="276"/>
      <c r="H691" s="276"/>
      <c r="I691" s="276"/>
      <c r="J691" s="276"/>
      <c r="K691" s="276"/>
      <c r="L691" s="276"/>
      <c r="M691" s="276"/>
      <c r="N691" s="276"/>
      <c r="O691" s="276"/>
      <c r="P691" s="276"/>
      <c r="Q691" s="1149"/>
    </row>
    <row r="692" spans="1:17" s="243" customFormat="1" ht="12.75" customHeight="1" x14ac:dyDescent="0.2">
      <c r="A692" s="276"/>
      <c r="B692" s="278"/>
      <c r="C692" s="276"/>
      <c r="D692" s="276"/>
      <c r="E692" s="276"/>
      <c r="F692" s="276"/>
      <c r="G692" s="276"/>
      <c r="H692" s="276"/>
      <c r="I692" s="276"/>
      <c r="J692" s="276"/>
      <c r="K692" s="276"/>
      <c r="L692" s="276"/>
      <c r="M692" s="276"/>
      <c r="N692" s="276"/>
      <c r="O692" s="276"/>
      <c r="P692" s="276"/>
      <c r="Q692" s="1149"/>
    </row>
    <row r="693" spans="1:17" s="243" customFormat="1" ht="12.75" customHeight="1" x14ac:dyDescent="0.2">
      <c r="A693" s="276"/>
      <c r="B693" s="278"/>
      <c r="C693" s="276"/>
      <c r="D693" s="276"/>
      <c r="E693" s="276"/>
      <c r="F693" s="276"/>
      <c r="G693" s="276"/>
      <c r="H693" s="276"/>
      <c r="I693" s="276"/>
      <c r="J693" s="276"/>
      <c r="K693" s="276"/>
      <c r="L693" s="276"/>
      <c r="M693" s="276"/>
      <c r="N693" s="276"/>
      <c r="O693" s="276"/>
      <c r="P693" s="276"/>
      <c r="Q693" s="1149"/>
    </row>
    <row r="694" spans="1:17" s="243" customFormat="1" ht="12.75" customHeight="1" x14ac:dyDescent="0.2">
      <c r="A694" s="276"/>
      <c r="B694" s="278"/>
      <c r="C694" s="276"/>
      <c r="D694" s="276"/>
      <c r="E694" s="276"/>
      <c r="F694" s="276"/>
      <c r="G694" s="276"/>
      <c r="H694" s="276"/>
      <c r="I694" s="276"/>
      <c r="J694" s="276"/>
      <c r="K694" s="276"/>
      <c r="L694" s="276"/>
      <c r="M694" s="276"/>
      <c r="N694" s="276"/>
      <c r="O694" s="276"/>
      <c r="P694" s="276"/>
      <c r="Q694" s="1149"/>
    </row>
    <row r="695" spans="1:17" s="243" customFormat="1" ht="12.75" customHeight="1" x14ac:dyDescent="0.2">
      <c r="A695" s="276"/>
      <c r="B695" s="278"/>
      <c r="C695" s="276"/>
      <c r="D695" s="276"/>
      <c r="E695" s="276"/>
      <c r="F695" s="276"/>
      <c r="G695" s="276"/>
      <c r="H695" s="276"/>
      <c r="I695" s="276"/>
      <c r="J695" s="276"/>
      <c r="K695" s="276"/>
      <c r="L695" s="276"/>
      <c r="M695" s="276"/>
      <c r="N695" s="276"/>
      <c r="O695" s="276"/>
      <c r="P695" s="276"/>
      <c r="Q695" s="1149"/>
    </row>
    <row r="696" spans="1:17" s="243" customFormat="1" ht="12.75" customHeight="1" x14ac:dyDescent="0.2">
      <c r="A696" s="276"/>
      <c r="B696" s="278"/>
      <c r="C696" s="276"/>
      <c r="D696" s="276"/>
      <c r="E696" s="276"/>
      <c r="F696" s="276"/>
      <c r="G696" s="276"/>
      <c r="H696" s="276"/>
      <c r="I696" s="276"/>
      <c r="J696" s="276"/>
      <c r="K696" s="276"/>
      <c r="L696" s="276"/>
      <c r="M696" s="276"/>
      <c r="N696" s="276"/>
      <c r="O696" s="276"/>
      <c r="P696" s="276"/>
      <c r="Q696" s="1149"/>
    </row>
    <row r="697" spans="1:17" s="243" customFormat="1" ht="12.75" customHeight="1" x14ac:dyDescent="0.2">
      <c r="A697" s="276"/>
      <c r="B697" s="278"/>
      <c r="C697" s="276"/>
      <c r="D697" s="276"/>
      <c r="E697" s="276"/>
      <c r="F697" s="276"/>
      <c r="G697" s="276"/>
      <c r="H697" s="276"/>
      <c r="I697" s="276"/>
      <c r="J697" s="276"/>
      <c r="K697" s="276"/>
      <c r="L697" s="276"/>
      <c r="M697" s="276"/>
      <c r="N697" s="276"/>
      <c r="O697" s="276"/>
      <c r="P697" s="276"/>
      <c r="Q697" s="1149"/>
    </row>
    <row r="698" spans="1:17" s="243" customFormat="1" ht="12.75" customHeight="1" x14ac:dyDescent="0.2">
      <c r="A698" s="276"/>
      <c r="B698" s="278"/>
      <c r="C698" s="276"/>
      <c r="D698" s="276"/>
      <c r="E698" s="276"/>
      <c r="F698" s="276"/>
      <c r="G698" s="276"/>
      <c r="H698" s="276"/>
      <c r="I698" s="276"/>
      <c r="J698" s="276"/>
      <c r="K698" s="276"/>
      <c r="L698" s="276"/>
      <c r="M698" s="276"/>
      <c r="N698" s="276"/>
      <c r="O698" s="276"/>
      <c r="P698" s="276"/>
      <c r="Q698" s="1149"/>
    </row>
    <row r="699" spans="1:17" s="243" customFormat="1" ht="12.75" customHeight="1" x14ac:dyDescent="0.2">
      <c r="A699" s="276"/>
      <c r="B699" s="278"/>
      <c r="C699" s="276"/>
      <c r="D699" s="276"/>
      <c r="E699" s="276"/>
      <c r="F699" s="276"/>
      <c r="G699" s="276"/>
      <c r="H699" s="276"/>
      <c r="I699" s="276"/>
      <c r="J699" s="276"/>
      <c r="K699" s="276"/>
      <c r="L699" s="276"/>
      <c r="M699" s="276"/>
      <c r="N699" s="276"/>
      <c r="O699" s="276"/>
      <c r="P699" s="276"/>
      <c r="Q699" s="1149"/>
    </row>
    <row r="700" spans="1:17" s="243" customFormat="1" ht="12.75" customHeight="1" x14ac:dyDescent="0.2">
      <c r="A700" s="276"/>
      <c r="B700" s="278"/>
      <c r="C700" s="276"/>
      <c r="D700" s="276"/>
      <c r="E700" s="276"/>
      <c r="F700" s="276"/>
      <c r="G700" s="276"/>
      <c r="H700" s="276"/>
      <c r="I700" s="276"/>
      <c r="J700" s="276"/>
      <c r="K700" s="276"/>
      <c r="L700" s="276"/>
      <c r="M700" s="276"/>
      <c r="N700" s="276"/>
      <c r="O700" s="276"/>
      <c r="P700" s="276"/>
      <c r="Q700" s="1149"/>
    </row>
    <row r="701" spans="1:17" s="243" customFormat="1" ht="12.75" customHeight="1" x14ac:dyDescent="0.2">
      <c r="A701" s="276"/>
      <c r="B701" s="278"/>
      <c r="C701" s="276"/>
      <c r="D701" s="276"/>
      <c r="E701" s="276"/>
      <c r="F701" s="276"/>
      <c r="G701" s="276"/>
      <c r="H701" s="276"/>
      <c r="I701" s="276"/>
      <c r="J701" s="276"/>
      <c r="K701" s="276"/>
      <c r="L701" s="276"/>
      <c r="M701" s="276"/>
      <c r="N701" s="276"/>
      <c r="O701" s="276"/>
      <c r="P701" s="276"/>
      <c r="Q701" s="1149"/>
    </row>
    <row r="702" spans="1:17" s="243" customFormat="1" ht="12.75" customHeight="1" x14ac:dyDescent="0.2">
      <c r="A702" s="276"/>
      <c r="B702" s="278"/>
      <c r="C702" s="276"/>
      <c r="D702" s="276"/>
      <c r="E702" s="276"/>
      <c r="F702" s="276"/>
      <c r="G702" s="276"/>
      <c r="H702" s="276"/>
      <c r="I702" s="276"/>
      <c r="J702" s="276"/>
      <c r="K702" s="276"/>
      <c r="L702" s="276"/>
      <c r="M702" s="276"/>
      <c r="N702" s="276"/>
      <c r="O702" s="276"/>
      <c r="P702" s="276"/>
      <c r="Q702" s="1149"/>
    </row>
    <row r="703" spans="1:17" s="243" customFormat="1" ht="12.75" customHeight="1" x14ac:dyDescent="0.2">
      <c r="A703" s="276"/>
      <c r="B703" s="278"/>
      <c r="C703" s="276"/>
      <c r="D703" s="276"/>
      <c r="E703" s="276"/>
      <c r="F703" s="276"/>
      <c r="G703" s="276"/>
      <c r="H703" s="276"/>
      <c r="I703" s="276"/>
      <c r="J703" s="276"/>
      <c r="K703" s="276"/>
      <c r="L703" s="276"/>
      <c r="M703" s="276"/>
      <c r="N703" s="276"/>
      <c r="O703" s="276"/>
      <c r="P703" s="276"/>
      <c r="Q703" s="1149"/>
    </row>
    <row r="704" spans="1:17" s="243" customFormat="1" ht="12.75" customHeight="1" x14ac:dyDescent="0.2">
      <c r="A704" s="276"/>
      <c r="B704" s="278"/>
      <c r="C704" s="276"/>
      <c r="D704" s="276"/>
      <c r="E704" s="276"/>
      <c r="F704" s="276"/>
      <c r="G704" s="276"/>
      <c r="H704" s="276"/>
      <c r="I704" s="276"/>
      <c r="J704" s="276"/>
      <c r="K704" s="276"/>
      <c r="L704" s="276"/>
      <c r="M704" s="276"/>
      <c r="N704" s="276"/>
      <c r="O704" s="276"/>
      <c r="P704" s="276"/>
      <c r="Q704" s="1149"/>
    </row>
    <row r="705" spans="1:17" s="243" customFormat="1" ht="12.75" customHeight="1" x14ac:dyDescent="0.2">
      <c r="A705" s="276"/>
      <c r="B705" s="278"/>
      <c r="C705" s="276"/>
      <c r="D705" s="276"/>
      <c r="E705" s="276"/>
      <c r="F705" s="276"/>
      <c r="G705" s="276"/>
      <c r="H705" s="276"/>
      <c r="I705" s="276"/>
      <c r="J705" s="276"/>
      <c r="K705" s="276"/>
      <c r="L705" s="276"/>
      <c r="M705" s="276"/>
      <c r="N705" s="276"/>
      <c r="O705" s="276"/>
      <c r="P705" s="276"/>
      <c r="Q705" s="1149"/>
    </row>
    <row r="706" spans="1:17" s="243" customFormat="1" ht="12.75" customHeight="1" x14ac:dyDescent="0.2">
      <c r="A706" s="276"/>
      <c r="B706" s="278"/>
      <c r="C706" s="276"/>
      <c r="D706" s="276"/>
      <c r="E706" s="276"/>
      <c r="F706" s="276"/>
      <c r="G706" s="276"/>
      <c r="H706" s="276"/>
      <c r="I706" s="276"/>
      <c r="J706" s="276"/>
      <c r="K706" s="276"/>
      <c r="L706" s="276"/>
      <c r="M706" s="276"/>
      <c r="N706" s="276"/>
      <c r="O706" s="276"/>
      <c r="P706" s="276"/>
      <c r="Q706" s="1149"/>
    </row>
    <row r="707" spans="1:17" s="243" customFormat="1" ht="12.75" customHeight="1" x14ac:dyDescent="0.2">
      <c r="A707" s="276"/>
      <c r="B707" s="278"/>
      <c r="C707" s="276"/>
      <c r="D707" s="276"/>
      <c r="E707" s="276"/>
      <c r="F707" s="276"/>
      <c r="G707" s="276"/>
      <c r="H707" s="276"/>
      <c r="I707" s="276"/>
      <c r="J707" s="276"/>
      <c r="K707" s="276"/>
      <c r="L707" s="276"/>
      <c r="M707" s="276"/>
      <c r="N707" s="276"/>
      <c r="O707" s="276"/>
      <c r="P707" s="276"/>
      <c r="Q707" s="1149"/>
    </row>
    <row r="708" spans="1:17" s="243" customFormat="1" ht="12.75" customHeight="1" x14ac:dyDescent="0.2">
      <c r="A708" s="276"/>
      <c r="B708" s="278"/>
      <c r="C708" s="276"/>
      <c r="D708" s="276"/>
      <c r="E708" s="276"/>
      <c r="F708" s="276"/>
      <c r="G708" s="276"/>
      <c r="H708" s="276"/>
      <c r="I708" s="276"/>
      <c r="J708" s="276"/>
      <c r="K708" s="276"/>
      <c r="L708" s="276"/>
      <c r="M708" s="276"/>
      <c r="N708" s="276"/>
      <c r="O708" s="276"/>
      <c r="P708" s="276"/>
      <c r="Q708" s="1149"/>
    </row>
    <row r="709" spans="1:17" s="243" customFormat="1" ht="12.75" customHeight="1" x14ac:dyDescent="0.2">
      <c r="A709" s="276"/>
      <c r="B709" s="278"/>
      <c r="C709" s="276"/>
      <c r="D709" s="276"/>
      <c r="E709" s="276"/>
      <c r="F709" s="276"/>
      <c r="G709" s="276"/>
      <c r="H709" s="276"/>
      <c r="I709" s="276"/>
      <c r="J709" s="276"/>
      <c r="K709" s="276"/>
      <c r="L709" s="276"/>
      <c r="M709" s="276"/>
      <c r="N709" s="276"/>
      <c r="O709" s="276"/>
      <c r="P709" s="276"/>
      <c r="Q709" s="1149"/>
    </row>
    <row r="710" spans="1:17" s="243" customFormat="1" ht="12.75" customHeight="1" x14ac:dyDescent="0.2">
      <c r="A710" s="276"/>
      <c r="B710" s="278"/>
      <c r="C710" s="276"/>
      <c r="D710" s="276"/>
      <c r="E710" s="276"/>
      <c r="F710" s="276"/>
      <c r="G710" s="276"/>
      <c r="H710" s="276"/>
      <c r="I710" s="276"/>
      <c r="J710" s="276"/>
      <c r="K710" s="276"/>
      <c r="L710" s="276"/>
      <c r="M710" s="276"/>
      <c r="N710" s="276"/>
      <c r="O710" s="276"/>
      <c r="P710" s="276"/>
      <c r="Q710" s="1149"/>
    </row>
    <row r="711" spans="1:17" s="243" customFormat="1" ht="12.75" customHeight="1" x14ac:dyDescent="0.2">
      <c r="A711" s="276"/>
      <c r="B711" s="278"/>
      <c r="C711" s="276"/>
      <c r="D711" s="276"/>
      <c r="E711" s="276"/>
      <c r="F711" s="276"/>
      <c r="G711" s="276"/>
      <c r="H711" s="276"/>
      <c r="I711" s="276"/>
      <c r="J711" s="276"/>
      <c r="K711" s="276"/>
      <c r="L711" s="276"/>
      <c r="M711" s="276"/>
      <c r="N711" s="276"/>
      <c r="O711" s="276"/>
      <c r="P711" s="276"/>
      <c r="Q711" s="1149"/>
    </row>
    <row r="712" spans="1:17" s="243" customFormat="1" ht="12.75" customHeight="1" x14ac:dyDescent="0.2">
      <c r="A712" s="276"/>
      <c r="B712" s="278"/>
      <c r="C712" s="276"/>
      <c r="D712" s="276"/>
      <c r="E712" s="276"/>
      <c r="F712" s="276"/>
      <c r="G712" s="276"/>
      <c r="H712" s="276"/>
      <c r="I712" s="276"/>
      <c r="J712" s="276"/>
      <c r="K712" s="276"/>
      <c r="L712" s="276"/>
      <c r="M712" s="276"/>
      <c r="N712" s="276"/>
      <c r="O712" s="276"/>
      <c r="P712" s="276"/>
      <c r="Q712" s="1149"/>
    </row>
    <row r="713" spans="1:17" s="243" customFormat="1" ht="12.75" customHeight="1" x14ac:dyDescent="0.2">
      <c r="A713" s="276"/>
      <c r="B713" s="278"/>
      <c r="C713" s="276"/>
      <c r="D713" s="276"/>
      <c r="E713" s="276"/>
      <c r="F713" s="276"/>
      <c r="G713" s="276"/>
      <c r="H713" s="276"/>
      <c r="I713" s="276"/>
      <c r="J713" s="276"/>
      <c r="K713" s="276"/>
      <c r="L713" s="276"/>
      <c r="M713" s="276"/>
      <c r="N713" s="276"/>
      <c r="O713" s="276"/>
      <c r="P713" s="276"/>
      <c r="Q713" s="1149"/>
    </row>
    <row r="714" spans="1:17" s="243" customFormat="1" ht="12.75" customHeight="1" x14ac:dyDescent="0.2">
      <c r="A714" s="276"/>
      <c r="B714" s="278"/>
      <c r="C714" s="276"/>
      <c r="D714" s="276"/>
      <c r="E714" s="276"/>
      <c r="F714" s="276"/>
      <c r="G714" s="276"/>
      <c r="H714" s="276"/>
      <c r="I714" s="276"/>
      <c r="J714" s="276"/>
      <c r="K714" s="276"/>
      <c r="L714" s="276"/>
      <c r="M714" s="276"/>
      <c r="N714" s="276"/>
      <c r="O714" s="276"/>
      <c r="P714" s="276"/>
      <c r="Q714" s="1149"/>
    </row>
    <row r="715" spans="1:17" s="243" customFormat="1" ht="12.75" customHeight="1" x14ac:dyDescent="0.2">
      <c r="A715" s="276"/>
      <c r="B715" s="278"/>
      <c r="C715" s="276"/>
      <c r="D715" s="276"/>
      <c r="E715" s="276"/>
      <c r="F715" s="276"/>
      <c r="G715" s="276"/>
      <c r="H715" s="276"/>
      <c r="I715" s="276"/>
      <c r="J715" s="276"/>
      <c r="K715" s="276"/>
      <c r="L715" s="276"/>
      <c r="M715" s="276"/>
      <c r="N715" s="276"/>
      <c r="O715" s="276"/>
      <c r="P715" s="276"/>
      <c r="Q715" s="1149"/>
    </row>
    <row r="716" spans="1:17" s="243" customFormat="1" ht="12.75" customHeight="1" x14ac:dyDescent="0.2">
      <c r="A716" s="276"/>
      <c r="B716" s="278"/>
      <c r="C716" s="276"/>
      <c r="D716" s="276"/>
      <c r="E716" s="276"/>
      <c r="F716" s="276"/>
      <c r="G716" s="276"/>
      <c r="H716" s="276"/>
      <c r="I716" s="276"/>
      <c r="J716" s="276"/>
      <c r="K716" s="276"/>
      <c r="L716" s="276"/>
      <c r="M716" s="276"/>
      <c r="N716" s="276"/>
      <c r="O716" s="276"/>
      <c r="P716" s="276"/>
      <c r="Q716" s="1149"/>
    </row>
    <row r="717" spans="1:17" s="243" customFormat="1" ht="12.75" customHeight="1" x14ac:dyDescent="0.2">
      <c r="A717" s="276"/>
      <c r="B717" s="278"/>
      <c r="C717" s="276"/>
      <c r="D717" s="276"/>
      <c r="E717" s="276"/>
      <c r="F717" s="276"/>
      <c r="G717" s="276"/>
      <c r="H717" s="276"/>
      <c r="I717" s="276"/>
      <c r="J717" s="276"/>
      <c r="K717" s="276"/>
      <c r="L717" s="276"/>
      <c r="M717" s="276"/>
      <c r="N717" s="276"/>
      <c r="O717" s="276"/>
      <c r="P717" s="276"/>
      <c r="Q717" s="1149"/>
    </row>
    <row r="718" spans="1:17" s="243" customFormat="1" ht="12.75" customHeight="1" x14ac:dyDescent="0.2">
      <c r="A718" s="276"/>
      <c r="B718" s="278"/>
      <c r="C718" s="276"/>
      <c r="D718" s="276"/>
      <c r="E718" s="276"/>
      <c r="F718" s="276"/>
      <c r="G718" s="276"/>
      <c r="H718" s="276"/>
      <c r="I718" s="276"/>
      <c r="J718" s="276"/>
      <c r="K718" s="276"/>
      <c r="L718" s="276"/>
      <c r="M718" s="276"/>
      <c r="N718" s="276"/>
      <c r="O718" s="276"/>
      <c r="P718" s="276"/>
      <c r="Q718" s="1149"/>
    </row>
    <row r="719" spans="1:17" s="243" customFormat="1" ht="12.75" customHeight="1" x14ac:dyDescent="0.2">
      <c r="A719" s="276"/>
      <c r="B719" s="278"/>
      <c r="C719" s="276"/>
      <c r="D719" s="276"/>
      <c r="E719" s="276"/>
      <c r="F719" s="276"/>
      <c r="G719" s="276"/>
      <c r="H719" s="276"/>
      <c r="I719" s="276"/>
      <c r="J719" s="276"/>
      <c r="K719" s="276"/>
      <c r="L719" s="276"/>
      <c r="M719" s="276"/>
      <c r="N719" s="276"/>
      <c r="O719" s="276"/>
      <c r="P719" s="276"/>
      <c r="Q719" s="1149"/>
    </row>
    <row r="720" spans="1:17" s="243" customFormat="1" ht="12.75" customHeight="1" x14ac:dyDescent="0.2">
      <c r="A720" s="276"/>
      <c r="B720" s="278"/>
      <c r="C720" s="276"/>
      <c r="D720" s="276"/>
      <c r="E720" s="276"/>
      <c r="F720" s="276"/>
      <c r="G720" s="276"/>
      <c r="H720" s="276"/>
      <c r="I720" s="276"/>
      <c r="J720" s="276"/>
      <c r="K720" s="276"/>
      <c r="L720" s="276"/>
      <c r="M720" s="276"/>
      <c r="N720" s="276"/>
      <c r="O720" s="276"/>
      <c r="P720" s="276"/>
      <c r="Q720" s="1149"/>
    </row>
    <row r="721" spans="1:17" s="243" customFormat="1" ht="12.75" customHeight="1" x14ac:dyDescent="0.2">
      <c r="A721" s="276"/>
      <c r="B721" s="278"/>
      <c r="C721" s="276"/>
      <c r="D721" s="276"/>
      <c r="E721" s="276"/>
      <c r="F721" s="276"/>
      <c r="G721" s="276"/>
      <c r="H721" s="276"/>
      <c r="I721" s="276"/>
      <c r="J721" s="276"/>
      <c r="K721" s="276"/>
      <c r="L721" s="276"/>
      <c r="M721" s="276"/>
      <c r="N721" s="276"/>
      <c r="O721" s="276"/>
      <c r="P721" s="276"/>
      <c r="Q721" s="1149"/>
    </row>
    <row r="722" spans="1:17" s="243" customFormat="1" ht="12.75" customHeight="1" x14ac:dyDescent="0.2">
      <c r="A722" s="276"/>
      <c r="B722" s="278"/>
      <c r="C722" s="276"/>
      <c r="D722" s="276"/>
      <c r="E722" s="276"/>
      <c r="F722" s="276"/>
      <c r="G722" s="276"/>
      <c r="H722" s="276"/>
      <c r="I722" s="276"/>
      <c r="J722" s="276"/>
      <c r="K722" s="276"/>
      <c r="L722" s="276"/>
      <c r="M722" s="276"/>
      <c r="N722" s="276"/>
      <c r="O722" s="276"/>
      <c r="P722" s="276"/>
      <c r="Q722" s="1149"/>
    </row>
    <row r="723" spans="1:17" s="243" customFormat="1" ht="12.75" customHeight="1" x14ac:dyDescent="0.2">
      <c r="A723" s="276"/>
      <c r="B723" s="278"/>
      <c r="C723" s="276"/>
      <c r="D723" s="276"/>
      <c r="E723" s="276"/>
      <c r="F723" s="276"/>
      <c r="G723" s="276"/>
      <c r="H723" s="276"/>
      <c r="I723" s="276"/>
      <c r="J723" s="276"/>
      <c r="K723" s="276"/>
      <c r="L723" s="276"/>
      <c r="M723" s="276"/>
      <c r="N723" s="276"/>
      <c r="O723" s="276"/>
      <c r="P723" s="276"/>
      <c r="Q723" s="1149"/>
    </row>
    <row r="724" spans="1:17" s="243" customFormat="1" ht="12.75" customHeight="1" x14ac:dyDescent="0.2">
      <c r="A724" s="276"/>
      <c r="B724" s="278"/>
      <c r="C724" s="276"/>
      <c r="D724" s="276"/>
      <c r="E724" s="276"/>
      <c r="F724" s="276"/>
      <c r="G724" s="276"/>
      <c r="H724" s="276"/>
      <c r="I724" s="276"/>
      <c r="J724" s="276"/>
      <c r="K724" s="276"/>
      <c r="L724" s="276"/>
      <c r="M724" s="276"/>
      <c r="N724" s="276"/>
      <c r="O724" s="276"/>
      <c r="P724" s="276"/>
      <c r="Q724" s="1149"/>
    </row>
    <row r="725" spans="1:17" s="243" customFormat="1" ht="12.75" customHeight="1" x14ac:dyDescent="0.2">
      <c r="A725" s="276"/>
      <c r="B725" s="278"/>
      <c r="C725" s="276"/>
      <c r="D725" s="276"/>
      <c r="E725" s="276"/>
      <c r="F725" s="276"/>
      <c r="G725" s="276"/>
      <c r="H725" s="276"/>
      <c r="I725" s="276"/>
      <c r="J725" s="276"/>
      <c r="K725" s="276"/>
      <c r="L725" s="276"/>
      <c r="M725" s="276"/>
      <c r="N725" s="276"/>
      <c r="O725" s="276"/>
      <c r="P725" s="276"/>
      <c r="Q725" s="1149"/>
    </row>
    <row r="726" spans="1:17" s="243" customFormat="1" ht="12.75" customHeight="1" x14ac:dyDescent="0.2">
      <c r="A726" s="276"/>
      <c r="B726" s="278"/>
      <c r="C726" s="276"/>
      <c r="D726" s="276"/>
      <c r="E726" s="276"/>
      <c r="F726" s="276"/>
      <c r="G726" s="276"/>
      <c r="H726" s="276"/>
      <c r="I726" s="276"/>
      <c r="J726" s="276"/>
      <c r="K726" s="276"/>
      <c r="L726" s="276"/>
      <c r="M726" s="276"/>
      <c r="N726" s="276"/>
      <c r="O726" s="276"/>
      <c r="P726" s="276"/>
      <c r="Q726" s="1149"/>
    </row>
    <row r="727" spans="1:17" s="243" customFormat="1" ht="12.75" customHeight="1" x14ac:dyDescent="0.2">
      <c r="A727" s="276"/>
      <c r="B727" s="278"/>
      <c r="C727" s="276"/>
      <c r="D727" s="276"/>
      <c r="E727" s="276"/>
      <c r="F727" s="276"/>
      <c r="G727" s="276"/>
      <c r="H727" s="276"/>
      <c r="I727" s="276"/>
      <c r="J727" s="276"/>
      <c r="K727" s="276"/>
      <c r="L727" s="276"/>
      <c r="M727" s="276"/>
      <c r="N727" s="276"/>
      <c r="O727" s="276"/>
      <c r="P727" s="276"/>
      <c r="Q727" s="1149"/>
    </row>
    <row r="728" spans="1:17" s="243" customFormat="1" ht="12.75" customHeight="1" x14ac:dyDescent="0.2">
      <c r="A728" s="276"/>
      <c r="B728" s="278"/>
      <c r="C728" s="276"/>
      <c r="D728" s="276"/>
      <c r="E728" s="276"/>
      <c r="F728" s="276"/>
      <c r="G728" s="276"/>
      <c r="H728" s="276"/>
      <c r="I728" s="276"/>
      <c r="J728" s="276"/>
      <c r="K728" s="276"/>
      <c r="L728" s="276"/>
      <c r="M728" s="276"/>
      <c r="N728" s="276"/>
      <c r="O728" s="276"/>
      <c r="P728" s="276"/>
      <c r="Q728" s="1149"/>
    </row>
    <row r="729" spans="1:17" s="243" customFormat="1" ht="12.75" customHeight="1" x14ac:dyDescent="0.2">
      <c r="A729" s="276"/>
      <c r="B729" s="278"/>
      <c r="C729" s="276"/>
      <c r="D729" s="276"/>
      <c r="E729" s="276"/>
      <c r="F729" s="276"/>
      <c r="G729" s="276"/>
      <c r="H729" s="276"/>
      <c r="I729" s="276"/>
      <c r="J729" s="276"/>
      <c r="K729" s="276"/>
      <c r="L729" s="276"/>
      <c r="M729" s="276"/>
      <c r="N729" s="276"/>
      <c r="O729" s="276"/>
      <c r="P729" s="276"/>
      <c r="Q729" s="1149"/>
    </row>
    <row r="730" spans="1:17" s="243" customFormat="1" ht="12.75" customHeight="1" x14ac:dyDescent="0.2">
      <c r="A730" s="276"/>
      <c r="B730" s="278"/>
      <c r="C730" s="276"/>
      <c r="D730" s="276"/>
      <c r="E730" s="276"/>
      <c r="F730" s="276"/>
      <c r="G730" s="276"/>
      <c r="H730" s="276"/>
      <c r="I730" s="276"/>
      <c r="J730" s="276"/>
      <c r="K730" s="276"/>
      <c r="L730" s="276"/>
      <c r="M730" s="276"/>
      <c r="N730" s="276"/>
      <c r="O730" s="276"/>
      <c r="P730" s="276"/>
      <c r="Q730" s="1149"/>
    </row>
    <row r="731" spans="1:17" s="243" customFormat="1" ht="12.75" customHeight="1" x14ac:dyDescent="0.2">
      <c r="A731" s="276"/>
      <c r="B731" s="278"/>
      <c r="C731" s="276"/>
      <c r="D731" s="276"/>
      <c r="E731" s="276"/>
      <c r="F731" s="276"/>
      <c r="G731" s="276"/>
      <c r="H731" s="276"/>
      <c r="I731" s="276"/>
      <c r="J731" s="276"/>
      <c r="K731" s="276"/>
      <c r="L731" s="276"/>
      <c r="M731" s="276"/>
      <c r="N731" s="276"/>
      <c r="O731" s="276"/>
      <c r="P731" s="276"/>
      <c r="Q731" s="1149"/>
    </row>
    <row r="732" spans="1:17" s="243" customFormat="1" ht="12.75" customHeight="1" x14ac:dyDescent="0.2">
      <c r="A732" s="276"/>
      <c r="B732" s="278"/>
      <c r="C732" s="276"/>
      <c r="D732" s="276"/>
      <c r="E732" s="276"/>
      <c r="F732" s="276"/>
      <c r="G732" s="276"/>
      <c r="H732" s="276"/>
      <c r="I732" s="276"/>
      <c r="J732" s="276"/>
      <c r="K732" s="276"/>
      <c r="L732" s="276"/>
      <c r="M732" s="276"/>
      <c r="N732" s="276"/>
      <c r="O732" s="276"/>
      <c r="P732" s="276"/>
      <c r="Q732" s="1149"/>
    </row>
    <row r="733" spans="1:17" s="243" customFormat="1" ht="12.75" customHeight="1" x14ac:dyDescent="0.2">
      <c r="A733" s="276"/>
      <c r="B733" s="278"/>
      <c r="C733" s="276"/>
      <c r="D733" s="276"/>
      <c r="E733" s="276"/>
      <c r="F733" s="276"/>
      <c r="G733" s="276"/>
      <c r="H733" s="276"/>
      <c r="I733" s="276"/>
      <c r="J733" s="276"/>
      <c r="K733" s="276"/>
      <c r="L733" s="276"/>
      <c r="M733" s="276"/>
      <c r="N733" s="276"/>
      <c r="O733" s="276"/>
      <c r="P733" s="276"/>
      <c r="Q733" s="1149"/>
    </row>
    <row r="734" spans="1:17" s="243" customFormat="1" ht="12.75" customHeight="1" x14ac:dyDescent="0.2">
      <c r="A734" s="276"/>
      <c r="B734" s="278"/>
      <c r="C734" s="276"/>
      <c r="D734" s="276"/>
      <c r="E734" s="276"/>
      <c r="F734" s="276"/>
      <c r="G734" s="276"/>
      <c r="H734" s="276"/>
      <c r="I734" s="276"/>
      <c r="J734" s="276"/>
      <c r="K734" s="276"/>
      <c r="L734" s="276"/>
      <c r="M734" s="276"/>
      <c r="N734" s="276"/>
      <c r="O734" s="276"/>
      <c r="P734" s="276"/>
      <c r="Q734" s="1149"/>
    </row>
    <row r="735" spans="1:17" s="243" customFormat="1" ht="12.75" customHeight="1" x14ac:dyDescent="0.2">
      <c r="A735" s="276"/>
      <c r="B735" s="278"/>
      <c r="C735" s="276"/>
      <c r="D735" s="276"/>
      <c r="E735" s="276"/>
      <c r="F735" s="276"/>
      <c r="G735" s="276"/>
      <c r="H735" s="276"/>
      <c r="I735" s="276"/>
      <c r="J735" s="276"/>
      <c r="K735" s="276"/>
      <c r="L735" s="276"/>
      <c r="M735" s="276"/>
      <c r="N735" s="276"/>
      <c r="O735" s="276"/>
      <c r="P735" s="276"/>
      <c r="Q735" s="1149"/>
    </row>
    <row r="736" spans="1:17" s="243" customFormat="1" ht="12.75" customHeight="1" x14ac:dyDescent="0.2">
      <c r="A736" s="276"/>
      <c r="B736" s="278"/>
      <c r="C736" s="276"/>
      <c r="D736" s="276"/>
      <c r="E736" s="276"/>
      <c r="F736" s="276"/>
      <c r="G736" s="276"/>
      <c r="H736" s="276"/>
      <c r="I736" s="276"/>
      <c r="J736" s="276"/>
      <c r="K736" s="276"/>
      <c r="L736" s="276"/>
      <c r="M736" s="276"/>
      <c r="N736" s="276"/>
      <c r="O736" s="276"/>
      <c r="P736" s="276"/>
      <c r="Q736" s="1149"/>
    </row>
    <row r="737" spans="1:17" s="243" customFormat="1" ht="12.75" customHeight="1" x14ac:dyDescent="0.2">
      <c r="A737" s="276"/>
      <c r="B737" s="278"/>
      <c r="C737" s="276"/>
      <c r="D737" s="276"/>
      <c r="E737" s="276"/>
      <c r="F737" s="276"/>
      <c r="G737" s="276"/>
      <c r="H737" s="276"/>
      <c r="I737" s="276"/>
      <c r="J737" s="276"/>
      <c r="K737" s="276"/>
      <c r="L737" s="276"/>
      <c r="M737" s="276"/>
      <c r="N737" s="276"/>
      <c r="O737" s="276"/>
      <c r="P737" s="276"/>
      <c r="Q737" s="1149"/>
    </row>
    <row r="738" spans="1:17" s="243" customFormat="1" ht="12.75" customHeight="1" x14ac:dyDescent="0.2">
      <c r="A738" s="276"/>
      <c r="B738" s="278"/>
      <c r="C738" s="276"/>
      <c r="D738" s="276"/>
      <c r="E738" s="276"/>
      <c r="F738" s="276"/>
      <c r="G738" s="276"/>
      <c r="H738" s="276"/>
      <c r="I738" s="276"/>
      <c r="J738" s="276"/>
      <c r="K738" s="276"/>
      <c r="L738" s="276"/>
      <c r="M738" s="276"/>
      <c r="N738" s="276"/>
      <c r="O738" s="276"/>
      <c r="P738" s="276"/>
      <c r="Q738" s="1149"/>
    </row>
  </sheetData>
  <mergeCells count="4">
    <mergeCell ref="D5:E5"/>
    <mergeCell ref="K5:L5"/>
    <mergeCell ref="M5:N5"/>
    <mergeCell ref="O5:P5"/>
  </mergeCells>
  <pageMargins left="0.59055118110236227" right="0.59055118110236227" top="0.98425196850393704" bottom="0.98425196850393704" header="0.51181102362204722" footer="0.51181102362204722"/>
  <pageSetup paperSize="9" scale="50" orientation="portrait" r:id="rId1"/>
  <headerFooter alignWithMargins="0"/>
  <rowBreaks count="2" manualBreakCount="2">
    <brk id="4" max="15" man="1"/>
    <brk id="212" max="16383" man="1"/>
  </rowBreaks>
  <ignoredErrors>
    <ignoredError sqref="B72"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0"/>
  <sheetViews>
    <sheetView showGridLines="0" topLeftCell="A19" zoomScaleNormal="100" zoomScaleSheetLayoutView="100" workbookViewId="0">
      <selection activeCell="R13" sqref="R13"/>
    </sheetView>
  </sheetViews>
  <sheetFormatPr defaultRowHeight="11.25" x14ac:dyDescent="0.2"/>
  <cols>
    <col min="1" max="1" width="0.85546875" style="823" customWidth="1"/>
    <col min="2" max="2" width="2.42578125" style="823" customWidth="1"/>
    <col min="3" max="7" width="9.140625" style="823"/>
    <col min="8" max="8" width="5" style="823" customWidth="1"/>
    <col min="9" max="9" width="9.140625" style="823"/>
    <col min="10" max="10" width="7.85546875" style="823" customWidth="1"/>
    <col min="11" max="12" width="9.140625" style="823"/>
    <col min="13" max="13" width="5.85546875" style="823" customWidth="1"/>
    <col min="14" max="16" width="9.140625" style="823"/>
    <col min="17" max="17" width="2" style="823" customWidth="1"/>
    <col min="18" max="18" width="11.85546875" style="823" customWidth="1"/>
    <col min="19" max="25" width="9.140625" style="823"/>
    <col min="26" max="26" width="4.7109375" style="823" customWidth="1"/>
    <col min="27" max="27" width="2.42578125" style="823" customWidth="1"/>
    <col min="28" max="16384" width="9.140625" style="823"/>
  </cols>
  <sheetData>
    <row r="1" spans="2:27" ht="9.75" customHeight="1" x14ac:dyDescent="0.2">
      <c r="C1" s="824"/>
      <c r="R1" s="825"/>
      <c r="S1" s="825"/>
    </row>
    <row r="2" spans="2:27" ht="12.75" x14ac:dyDescent="0.2">
      <c r="C2" s="551" t="s">
        <v>394</v>
      </c>
      <c r="R2" s="826"/>
      <c r="S2" s="826"/>
    </row>
    <row r="3" spans="2:27" ht="12.75" x14ac:dyDescent="0.2">
      <c r="C3" s="551" t="s">
        <v>282</v>
      </c>
      <c r="K3" s="1066"/>
      <c r="L3" s="1066"/>
      <c r="M3" s="1066"/>
      <c r="R3" s="826"/>
      <c r="S3" s="826"/>
    </row>
    <row r="4" spans="2:27" ht="12.75" x14ac:dyDescent="0.2">
      <c r="C4" s="551" t="s">
        <v>283</v>
      </c>
      <c r="R4" s="826"/>
      <c r="S4" s="826"/>
    </row>
    <row r="5" spans="2:27" ht="12.75" x14ac:dyDescent="0.2">
      <c r="C5" s="551" t="s">
        <v>284</v>
      </c>
      <c r="R5" s="826"/>
      <c r="S5" s="826"/>
    </row>
    <row r="6" spans="2:27" ht="13.5" thickBot="1" x14ac:dyDescent="0.25">
      <c r="C6" s="551"/>
      <c r="R6" s="826"/>
      <c r="S6" s="826"/>
    </row>
    <row r="7" spans="2:27" ht="15" x14ac:dyDescent="0.25">
      <c r="B7" s="828"/>
      <c r="C7" s="1101" t="s">
        <v>510</v>
      </c>
      <c r="D7" s="1101"/>
      <c r="E7" s="1101"/>
      <c r="F7" s="1101"/>
      <c r="G7" s="1101"/>
      <c r="H7" s="1101"/>
      <c r="I7" s="1101"/>
      <c r="J7" s="1101"/>
      <c r="K7" s="1102" t="s">
        <v>511</v>
      </c>
      <c r="L7" s="1102"/>
      <c r="M7" s="1102"/>
      <c r="N7" s="1102"/>
      <c r="O7" s="1103"/>
      <c r="P7" s="1101"/>
      <c r="Q7" s="829"/>
      <c r="R7" s="827"/>
      <c r="S7" s="825"/>
      <c r="T7" s="825"/>
      <c r="U7" s="825"/>
      <c r="V7" s="825"/>
      <c r="W7" s="825"/>
      <c r="X7" s="825"/>
      <c r="Y7" s="825"/>
      <c r="Z7" s="825"/>
      <c r="AA7" s="825"/>
    </row>
    <row r="8" spans="2:27" ht="12.75" x14ac:dyDescent="0.2">
      <c r="B8" s="830"/>
      <c r="C8" s="838"/>
      <c r="D8" s="838"/>
      <c r="E8" s="838"/>
      <c r="F8" s="838"/>
      <c r="G8" s="838"/>
      <c r="H8" s="838"/>
      <c r="I8" s="838"/>
      <c r="J8" s="838"/>
      <c r="K8" s="838"/>
      <c r="L8" s="838"/>
      <c r="M8" s="838"/>
      <c r="N8" s="838"/>
      <c r="O8" s="838"/>
      <c r="P8" s="838"/>
      <c r="Q8" s="831"/>
      <c r="R8" s="827"/>
      <c r="S8" s="551"/>
    </row>
    <row r="9" spans="2:27" ht="14.25" x14ac:dyDescent="0.2">
      <c r="B9" s="830"/>
      <c r="C9" s="834" t="s">
        <v>512</v>
      </c>
      <c r="D9" s="838"/>
      <c r="E9" s="838"/>
      <c r="F9" s="838"/>
      <c r="G9" s="838"/>
      <c r="H9" s="838"/>
      <c r="I9" s="838"/>
      <c r="J9" s="838"/>
      <c r="K9" s="1104" t="s">
        <v>59</v>
      </c>
      <c r="L9" s="1104"/>
      <c r="M9" s="1104"/>
      <c r="N9" s="1105" t="s">
        <v>8</v>
      </c>
      <c r="O9" s="1105"/>
      <c r="P9" s="1105" t="s">
        <v>406</v>
      </c>
      <c r="Q9" s="831"/>
      <c r="R9" s="827"/>
      <c r="S9" s="552"/>
    </row>
    <row r="10" spans="2:27" ht="14.25" x14ac:dyDescent="0.2">
      <c r="B10" s="830"/>
      <c r="C10" s="1276" t="s">
        <v>503</v>
      </c>
      <c r="D10" s="1276"/>
      <c r="E10" s="1276"/>
      <c r="F10" s="1210"/>
      <c r="G10" s="838"/>
      <c r="H10" s="838"/>
      <c r="I10" s="838"/>
      <c r="J10" s="838"/>
      <c r="K10" s="838"/>
      <c r="L10" s="838"/>
      <c r="M10" s="838"/>
      <c r="N10" s="1106"/>
      <c r="O10" s="838"/>
      <c r="P10" s="838"/>
      <c r="Q10" s="831"/>
      <c r="R10" s="827"/>
      <c r="S10" s="552"/>
    </row>
    <row r="11" spans="2:27" ht="14.25" x14ac:dyDescent="0.2">
      <c r="B11" s="830"/>
      <c r="C11" s="1210" t="s">
        <v>504</v>
      </c>
      <c r="D11" s="1210"/>
      <c r="E11" s="1210"/>
      <c r="F11" s="1210"/>
      <c r="G11" s="838"/>
      <c r="H11" s="838"/>
      <c r="I11" s="838"/>
      <c r="J11" s="838"/>
      <c r="K11" s="838" t="s">
        <v>5</v>
      </c>
      <c r="L11" s="838"/>
      <c r="M11" s="838"/>
      <c r="N11" s="1107">
        <f>E24</f>
        <v>0</v>
      </c>
      <c r="O11" s="1107"/>
      <c r="P11" s="1107">
        <f>G24</f>
        <v>0</v>
      </c>
      <c r="Q11" s="831"/>
      <c r="R11" s="827"/>
      <c r="S11" s="552"/>
    </row>
    <row r="12" spans="2:27" ht="14.25" x14ac:dyDescent="0.2">
      <c r="B12" s="830"/>
      <c r="C12" s="1210" t="s">
        <v>505</v>
      </c>
      <c r="D12" s="1210"/>
      <c r="E12" s="1210"/>
      <c r="F12" s="1210"/>
      <c r="G12" s="838"/>
      <c r="H12" s="838"/>
      <c r="I12" s="838"/>
      <c r="J12" s="838"/>
      <c r="K12" s="838" t="s">
        <v>6</v>
      </c>
      <c r="L12" s="838"/>
      <c r="M12" s="838"/>
      <c r="N12" s="1108">
        <v>0.3</v>
      </c>
      <c r="O12" s="1108"/>
      <c r="P12" s="1108"/>
      <c r="Q12" s="831"/>
      <c r="R12" s="827"/>
      <c r="S12" s="552"/>
    </row>
    <row r="13" spans="2:27" ht="12" x14ac:dyDescent="0.2">
      <c r="B13" s="830"/>
      <c r="C13" s="1210" t="s">
        <v>506</v>
      </c>
      <c r="D13" s="1210"/>
      <c r="E13" s="1210"/>
      <c r="F13" s="1210"/>
      <c r="G13" s="838"/>
      <c r="H13" s="838"/>
      <c r="I13" s="838"/>
      <c r="J13" s="838"/>
      <c r="K13" s="838" t="s">
        <v>7</v>
      </c>
      <c r="L13" s="838"/>
      <c r="M13" s="838"/>
      <c r="N13" s="1107">
        <f>N11*N12</f>
        <v>0</v>
      </c>
      <c r="O13" s="1107"/>
      <c r="P13" s="1107">
        <f>P11*P12</f>
        <v>0</v>
      </c>
      <c r="Q13" s="831"/>
      <c r="R13" s="827"/>
    </row>
    <row r="14" spans="2:27" ht="12" x14ac:dyDescent="0.2">
      <c r="B14" s="830"/>
      <c r="C14" s="1210" t="s">
        <v>480</v>
      </c>
      <c r="D14" s="1210"/>
      <c r="E14" s="1210"/>
      <c r="F14" s="1210"/>
      <c r="G14" s="838"/>
      <c r="H14" s="838"/>
      <c r="I14" s="838"/>
      <c r="J14" s="838"/>
      <c r="K14" s="838"/>
      <c r="L14" s="838"/>
      <c r="M14" s="838"/>
      <c r="N14" s="838"/>
      <c r="O14" s="838"/>
      <c r="P14" s="838"/>
      <c r="Q14" s="831"/>
      <c r="R14" s="827"/>
    </row>
    <row r="15" spans="2:27" ht="12" x14ac:dyDescent="0.2">
      <c r="B15" s="830"/>
      <c r="C15" s="838"/>
      <c r="D15" s="838"/>
      <c r="E15" s="838"/>
      <c r="F15" s="838"/>
      <c r="G15" s="838"/>
      <c r="H15" s="838"/>
      <c r="I15" s="838"/>
      <c r="J15" s="838"/>
      <c r="K15" s="838"/>
      <c r="L15" s="838"/>
      <c r="M15" s="838"/>
      <c r="N15" s="838"/>
      <c r="O15" s="838"/>
      <c r="P15" s="838"/>
      <c r="Q15" s="831"/>
      <c r="R15" s="827"/>
    </row>
    <row r="16" spans="2:27" ht="12" x14ac:dyDescent="0.2">
      <c r="B16" s="830"/>
      <c r="C16" s="838"/>
      <c r="D16" s="838"/>
      <c r="E16" s="838"/>
      <c r="F16" s="838"/>
      <c r="G16" s="838"/>
      <c r="H16" s="838"/>
      <c r="I16" s="838"/>
      <c r="J16" s="838"/>
      <c r="K16" s="838"/>
      <c r="L16" s="838"/>
      <c r="M16" s="838"/>
      <c r="N16" s="838"/>
      <c r="O16" s="838"/>
      <c r="P16" s="838"/>
      <c r="Q16" s="831"/>
      <c r="R16" s="827"/>
    </row>
    <row r="17" spans="2:27" ht="12" x14ac:dyDescent="0.2">
      <c r="B17" s="830"/>
      <c r="C17" s="834" t="s">
        <v>22</v>
      </c>
      <c r="D17" s="834"/>
      <c r="E17" s="834"/>
      <c r="F17" s="834"/>
      <c r="G17" s="1109" t="s">
        <v>60</v>
      </c>
      <c r="H17" s="1109"/>
      <c r="I17" s="1109" t="s">
        <v>4</v>
      </c>
      <c r="J17" s="838"/>
      <c r="K17" s="838"/>
      <c r="L17" s="838"/>
      <c r="M17" s="838"/>
      <c r="N17" s="838"/>
      <c r="O17" s="838"/>
      <c r="P17" s="838"/>
      <c r="Q17" s="831"/>
      <c r="R17" s="827"/>
    </row>
    <row r="18" spans="2:27" ht="12.75" thickBot="1" x14ac:dyDescent="0.25">
      <c r="B18" s="830"/>
      <c r="C18" s="883" t="s">
        <v>215</v>
      </c>
      <c r="D18" s="834"/>
      <c r="E18" s="834"/>
      <c r="F18" s="834"/>
      <c r="G18" s="1107">
        <v>0</v>
      </c>
      <c r="H18" s="1110"/>
      <c r="I18" s="1111">
        <v>30</v>
      </c>
      <c r="J18" s="838"/>
      <c r="K18" s="838"/>
      <c r="L18" s="838"/>
      <c r="M18" s="838"/>
      <c r="N18" s="838"/>
      <c r="O18" s="838"/>
      <c r="P18" s="838"/>
      <c r="Q18" s="831"/>
      <c r="R18" s="827"/>
    </row>
    <row r="19" spans="2:27" ht="12" x14ac:dyDescent="0.2">
      <c r="B19" s="830"/>
      <c r="C19" s="838" t="s">
        <v>407</v>
      </c>
      <c r="D19" s="834"/>
      <c r="E19" s="834"/>
      <c r="F19" s="834"/>
      <c r="G19" s="1107">
        <v>0</v>
      </c>
      <c r="H19" s="1110"/>
      <c r="I19" s="1111">
        <v>30</v>
      </c>
      <c r="J19" s="838"/>
      <c r="K19" s="1112"/>
      <c r="L19" s="1113"/>
      <c r="M19" s="1113"/>
      <c r="N19" s="1113"/>
      <c r="O19" s="1113"/>
      <c r="P19" s="1114"/>
      <c r="Q19" s="831"/>
      <c r="R19" s="827"/>
    </row>
    <row r="20" spans="2:27" ht="12.75" customHeight="1" x14ac:dyDescent="0.2">
      <c r="B20" s="830"/>
      <c r="C20" s="838"/>
      <c r="D20" s="838"/>
      <c r="E20" s="838"/>
      <c r="F20" s="838"/>
      <c r="G20" s="1107"/>
      <c r="H20" s="838"/>
      <c r="I20" s="1111"/>
      <c r="J20" s="838"/>
      <c r="K20" s="1277" t="s">
        <v>117</v>
      </c>
      <c r="L20" s="1278"/>
      <c r="M20" s="1278"/>
      <c r="N20" s="1278"/>
      <c r="O20" s="1278"/>
      <c r="P20" s="1279"/>
      <c r="Q20" s="831"/>
      <c r="R20" s="827"/>
    </row>
    <row r="21" spans="2:27" ht="12" x14ac:dyDescent="0.2">
      <c r="B21" s="839"/>
      <c r="C21" s="1115"/>
      <c r="D21" s="838"/>
      <c r="E21" s="838"/>
      <c r="F21" s="838"/>
      <c r="G21" s="1107"/>
      <c r="H21" s="1110"/>
      <c r="I21" s="1111"/>
      <c r="J21" s="838"/>
      <c r="K21" s="1116"/>
      <c r="L21" s="1117" t="s">
        <v>61</v>
      </c>
      <c r="M21" s="838"/>
      <c r="N21" s="838"/>
      <c r="O21" s="838"/>
      <c r="P21" s="1118"/>
      <c r="Q21" s="831"/>
      <c r="R21" s="827"/>
    </row>
    <row r="22" spans="2:27" ht="12.75" thickBot="1" x14ac:dyDescent="0.25">
      <c r="B22" s="839"/>
      <c r="C22" s="1104"/>
      <c r="D22" s="1104"/>
      <c r="E22" s="1104"/>
      <c r="F22" s="1104"/>
      <c r="G22" s="1119"/>
      <c r="H22" s="1105"/>
      <c r="I22" s="1120"/>
      <c r="J22" s="838"/>
      <c r="K22" s="1121"/>
      <c r="L22" s="1122"/>
      <c r="M22" s="1122"/>
      <c r="N22" s="1122"/>
      <c r="O22" s="1122"/>
      <c r="P22" s="1123"/>
      <c r="Q22" s="831"/>
      <c r="R22" s="827"/>
    </row>
    <row r="23" spans="2:27" ht="12" x14ac:dyDescent="0.2">
      <c r="B23" s="839"/>
      <c r="C23" s="838"/>
      <c r="D23" s="838"/>
      <c r="E23" s="838"/>
      <c r="F23" s="838"/>
      <c r="G23" s="1107"/>
      <c r="H23" s="1110"/>
      <c r="I23" s="1111"/>
      <c r="J23" s="1115"/>
      <c r="K23" s="1115"/>
      <c r="L23" s="1115"/>
      <c r="M23" s="1115"/>
      <c r="N23" s="1115"/>
      <c r="O23" s="1115"/>
      <c r="P23" s="1115"/>
      <c r="Q23" s="831"/>
      <c r="R23" s="827"/>
    </row>
    <row r="24" spans="2:27" ht="12.75" customHeight="1" x14ac:dyDescent="0.2">
      <c r="B24" s="830"/>
      <c r="C24" s="1124" t="s">
        <v>286</v>
      </c>
      <c r="D24" s="1124"/>
      <c r="E24" s="1124"/>
      <c r="F24" s="1124"/>
      <c r="G24" s="1125">
        <f>SUM(G18:G19)</f>
        <v>0</v>
      </c>
      <c r="H24" s="838"/>
      <c r="I24" s="838"/>
      <c r="J24" s="838"/>
      <c r="K24" s="1106"/>
      <c r="L24" s="1106"/>
      <c r="M24" s="1106"/>
      <c r="N24" s="1106"/>
      <c r="O24" s="1106"/>
      <c r="P24" s="1106"/>
      <c r="Q24" s="831"/>
      <c r="R24" s="827"/>
    </row>
    <row r="25" spans="2:27" ht="12.75" customHeight="1" thickBot="1" x14ac:dyDescent="0.25">
      <c r="B25" s="840"/>
      <c r="C25" s="1126"/>
      <c r="D25" s="1126"/>
      <c r="E25" s="1126"/>
      <c r="F25" s="1126"/>
      <c r="G25" s="1126"/>
      <c r="H25" s="1127"/>
      <c r="I25" s="1127"/>
      <c r="J25" s="1127"/>
      <c r="K25" s="1122"/>
      <c r="L25" s="1122"/>
      <c r="M25" s="1122"/>
      <c r="N25" s="1122"/>
      <c r="O25" s="1122"/>
      <c r="P25" s="1122"/>
      <c r="Q25" s="842"/>
      <c r="R25" s="827"/>
      <c r="S25" s="827"/>
      <c r="T25" s="827"/>
      <c r="U25" s="827"/>
      <c r="V25" s="827"/>
      <c r="W25" s="827"/>
      <c r="X25" s="827"/>
      <c r="Y25" s="827"/>
      <c r="Z25" s="827"/>
      <c r="AA25" s="827"/>
    </row>
    <row r="26" spans="2:27" ht="12.75" thickBot="1" x14ac:dyDescent="0.25">
      <c r="B26" s="827"/>
      <c r="C26" s="1115"/>
      <c r="D26" s="1115"/>
      <c r="E26" s="1115"/>
      <c r="F26" s="1115"/>
      <c r="G26" s="1115"/>
      <c r="H26" s="1115"/>
      <c r="I26" s="1115"/>
      <c r="J26" s="1106"/>
      <c r="K26" s="1106"/>
      <c r="L26" s="1106"/>
      <c r="M26" s="1106"/>
      <c r="N26" s="1106"/>
      <c r="O26" s="838"/>
      <c r="P26" s="838"/>
      <c r="Q26" s="827"/>
      <c r="R26" s="827"/>
      <c r="S26" s="827"/>
      <c r="T26" s="827"/>
      <c r="U26" s="827"/>
      <c r="V26" s="825"/>
      <c r="W26" s="827"/>
      <c r="X26" s="827"/>
      <c r="Y26" s="827"/>
      <c r="Z26" s="827"/>
      <c r="AA26" s="827"/>
    </row>
    <row r="27" spans="2:27" ht="15" x14ac:dyDescent="0.25">
      <c r="B27" s="828"/>
      <c r="C27" s="1217" t="s">
        <v>510</v>
      </c>
      <c r="D27" s="1217"/>
      <c r="E27" s="1217"/>
      <c r="F27" s="1217"/>
      <c r="G27" s="1101"/>
      <c r="H27" s="1101"/>
      <c r="I27" s="1101"/>
      <c r="J27" s="1101"/>
      <c r="K27" s="1102" t="s">
        <v>509</v>
      </c>
      <c r="L27" s="1102"/>
      <c r="M27" s="1102"/>
      <c r="N27" s="1102"/>
      <c r="O27" s="1103"/>
      <c r="P27" s="1101"/>
      <c r="Q27" s="829"/>
      <c r="R27" s="827"/>
      <c r="S27" s="825"/>
      <c r="T27" s="825"/>
      <c r="U27" s="825"/>
      <c r="V27" s="825"/>
      <c r="W27" s="825"/>
      <c r="X27" s="825"/>
      <c r="Y27" s="825"/>
      <c r="Z27" s="825"/>
      <c r="AA27" s="825"/>
    </row>
    <row r="28" spans="2:27" ht="12.75" x14ac:dyDescent="0.2">
      <c r="B28" s="830"/>
      <c r="C28" s="838"/>
      <c r="D28" s="838"/>
      <c r="E28" s="838"/>
      <c r="F28" s="838"/>
      <c r="G28" s="838"/>
      <c r="H28" s="838"/>
      <c r="I28" s="838"/>
      <c r="J28" s="838"/>
      <c r="K28" s="838"/>
      <c r="L28" s="838"/>
      <c r="M28" s="838"/>
      <c r="N28" s="838"/>
      <c r="O28" s="838"/>
      <c r="P28" s="838"/>
      <c r="Q28" s="831"/>
      <c r="R28" s="827"/>
      <c r="S28" s="551"/>
    </row>
    <row r="29" spans="2:27" ht="14.25" x14ac:dyDescent="0.2">
      <c r="B29" s="830"/>
      <c r="C29" s="1218" t="s">
        <v>513</v>
      </c>
      <c r="D29" s="1210"/>
      <c r="E29" s="1210"/>
      <c r="F29" s="838"/>
      <c r="G29" s="838"/>
      <c r="H29" s="1128"/>
      <c r="I29" s="1128"/>
      <c r="J29" s="838"/>
      <c r="K29" s="1129" t="s">
        <v>59</v>
      </c>
      <c r="L29" s="1129"/>
      <c r="M29" s="1129"/>
      <c r="N29" s="1130"/>
      <c r="O29" s="1130" t="s">
        <v>8</v>
      </c>
      <c r="P29" s="1130"/>
      <c r="Q29" s="831"/>
      <c r="R29" s="827"/>
      <c r="S29" s="552"/>
    </row>
    <row r="30" spans="2:27" ht="12.75" customHeight="1" x14ac:dyDescent="0.2">
      <c r="B30" s="830"/>
      <c r="C30" s="1276" t="s">
        <v>503</v>
      </c>
      <c r="D30" s="1276"/>
      <c r="E30" s="1276"/>
      <c r="F30" s="838"/>
      <c r="G30" s="838"/>
      <c r="H30" s="1128"/>
      <c r="I30" s="1128"/>
      <c r="J30" s="838"/>
      <c r="K30" s="1128"/>
      <c r="L30" s="1128"/>
      <c r="M30" s="1128"/>
      <c r="N30" s="1131"/>
      <c r="O30" s="1128"/>
      <c r="P30" s="1128"/>
      <c r="Q30" s="831"/>
      <c r="R30" s="827"/>
      <c r="S30" s="552"/>
    </row>
    <row r="31" spans="2:27" s="1216" customFormat="1" ht="12.75" customHeight="1" x14ac:dyDescent="0.2">
      <c r="B31" s="1209"/>
      <c r="C31" s="1210" t="s">
        <v>504</v>
      </c>
      <c r="D31" s="1210"/>
      <c r="E31" s="1210"/>
      <c r="F31" s="1210"/>
      <c r="G31" s="1210"/>
      <c r="H31" s="1211"/>
      <c r="I31" s="1211"/>
      <c r="J31" s="1210"/>
      <c r="K31" s="1211" t="s">
        <v>482</v>
      </c>
      <c r="L31" s="1211"/>
      <c r="M31" s="1211"/>
      <c r="N31" s="1212"/>
      <c r="O31" s="1212">
        <v>0</v>
      </c>
      <c r="P31" s="1133"/>
      <c r="Q31" s="1213"/>
      <c r="R31" s="1214"/>
      <c r="S31" s="1215"/>
    </row>
    <row r="32" spans="2:27" ht="12.75" customHeight="1" x14ac:dyDescent="0.2">
      <c r="B32" s="830"/>
      <c r="C32" s="1210" t="s">
        <v>505</v>
      </c>
      <c r="D32" s="1210"/>
      <c r="E32" s="1210"/>
      <c r="F32" s="838"/>
      <c r="G32" s="838"/>
      <c r="H32" s="1128"/>
      <c r="I32" s="1128"/>
      <c r="J32" s="838"/>
      <c r="K32" s="1128" t="s">
        <v>6</v>
      </c>
      <c r="L32" s="1128"/>
      <c r="M32" s="1128"/>
      <c r="N32" s="1134"/>
      <c r="O32" s="1134">
        <v>0.25</v>
      </c>
      <c r="P32" s="1134"/>
      <c r="Q32" s="831"/>
      <c r="R32" s="827"/>
      <c r="S32" s="552"/>
    </row>
    <row r="33" spans="2:27" ht="12.75" customHeight="1" x14ac:dyDescent="0.2">
      <c r="B33" s="830"/>
      <c r="C33" s="1210" t="s">
        <v>506</v>
      </c>
      <c r="D33" s="1210"/>
      <c r="E33" s="1210"/>
      <c r="F33" s="1128"/>
      <c r="G33" s="1128"/>
      <c r="H33" s="1128"/>
      <c r="I33" s="1128"/>
      <c r="J33" s="838"/>
      <c r="K33" s="1128" t="s">
        <v>7</v>
      </c>
      <c r="L33" s="1128"/>
      <c r="M33" s="1128"/>
      <c r="N33" s="1132"/>
      <c r="O33" s="1132">
        <f>O31*O32</f>
        <v>0</v>
      </c>
      <c r="P33" s="1132"/>
      <c r="Q33" s="831"/>
      <c r="R33" s="827"/>
    </row>
    <row r="34" spans="2:27" ht="12.75" customHeight="1" x14ac:dyDescent="0.2">
      <c r="B34" s="830"/>
      <c r="C34" s="1210" t="s">
        <v>480</v>
      </c>
      <c r="D34" s="1210"/>
      <c r="E34" s="1210"/>
      <c r="F34" s="1128"/>
      <c r="G34" s="1128"/>
      <c r="H34" s="1128"/>
      <c r="I34" s="1128"/>
      <c r="J34" s="838"/>
      <c r="K34" s="1128"/>
      <c r="L34" s="1128"/>
      <c r="M34" s="1128"/>
      <c r="N34" s="1132"/>
      <c r="O34" s="1132"/>
      <c r="P34" s="1132"/>
      <c r="Q34" s="831"/>
      <c r="R34" s="827"/>
    </row>
    <row r="35" spans="2:27" ht="12.75" customHeight="1" x14ac:dyDescent="0.2">
      <c r="B35" s="830"/>
      <c r="C35" s="1211"/>
      <c r="D35" s="1211"/>
      <c r="E35" s="1211"/>
      <c r="F35" s="1128"/>
      <c r="G35" s="1128"/>
      <c r="H35" s="1128"/>
      <c r="I35" s="1128"/>
      <c r="J35" s="838"/>
      <c r="K35" s="1128"/>
      <c r="L35" s="1128"/>
      <c r="M35" s="1128"/>
      <c r="N35" s="1128"/>
      <c r="O35" s="1128"/>
      <c r="P35" s="1128"/>
      <c r="Q35" s="831"/>
      <c r="R35" s="827"/>
    </row>
    <row r="36" spans="2:27" ht="18.75" x14ac:dyDescent="0.3">
      <c r="B36" s="830"/>
      <c r="C36" s="1128"/>
      <c r="D36" s="1128"/>
      <c r="F36" s="1128"/>
      <c r="G36" s="1128"/>
      <c r="H36" s="1128"/>
      <c r="I36" s="1128"/>
      <c r="J36" s="838"/>
      <c r="K36" s="1128" t="s">
        <v>483</v>
      </c>
      <c r="L36" s="1128"/>
      <c r="M36" s="1128"/>
      <c r="N36" s="1128"/>
      <c r="O36" s="1128"/>
      <c r="P36" s="1128"/>
      <c r="Q36" s="831"/>
      <c r="R36" s="827"/>
    </row>
    <row r="37" spans="2:27" ht="12" x14ac:dyDescent="0.2">
      <c r="B37" s="830"/>
      <c r="C37" s="914" t="s">
        <v>22</v>
      </c>
      <c r="D37" s="914"/>
      <c r="E37" s="914"/>
      <c r="F37" s="914"/>
      <c r="G37" s="1135" t="s">
        <v>60</v>
      </c>
      <c r="H37" s="1135"/>
      <c r="I37" s="1135" t="s">
        <v>4</v>
      </c>
      <c r="J37" s="838"/>
      <c r="K37" s="1128" t="s">
        <v>403</v>
      </c>
      <c r="L37" s="1128"/>
      <c r="M37" s="1128"/>
      <c r="N37" s="1128"/>
      <c r="O37" s="1128"/>
      <c r="P37" s="1128"/>
      <c r="Q37" s="831"/>
      <c r="R37" s="827"/>
    </row>
    <row r="38" spans="2:27" ht="12" x14ac:dyDescent="0.2">
      <c r="B38" s="830"/>
      <c r="C38" s="1230" t="s">
        <v>514</v>
      </c>
      <c r="D38" s="1230"/>
      <c r="E38" s="1231"/>
      <c r="F38" s="1231"/>
      <c r="G38" s="1232">
        <v>0</v>
      </c>
      <c r="H38" s="1233"/>
      <c r="I38" s="1234">
        <v>25</v>
      </c>
      <c r="J38" s="838"/>
      <c r="K38" s="1128"/>
      <c r="L38" s="1128"/>
      <c r="M38" s="1128"/>
      <c r="N38" s="1128"/>
      <c r="O38" s="1128"/>
      <c r="P38" s="1128"/>
      <c r="Q38" s="831"/>
      <c r="R38" s="827"/>
    </row>
    <row r="39" spans="2:27" ht="12" x14ac:dyDescent="0.2">
      <c r="B39" s="830"/>
      <c r="C39" s="1230" t="s">
        <v>515</v>
      </c>
      <c r="D39" s="1230"/>
      <c r="E39" s="1235"/>
      <c r="F39" s="1235"/>
      <c r="G39" s="1232">
        <v>0</v>
      </c>
      <c r="H39" s="1233"/>
      <c r="I39" s="1234">
        <v>25</v>
      </c>
      <c r="J39" s="838"/>
      <c r="K39" s="1128"/>
      <c r="L39" s="1128"/>
      <c r="M39" s="1128"/>
      <c r="N39" s="1128"/>
      <c r="O39" s="1128"/>
      <c r="P39" s="1128"/>
      <c r="Q39" s="831"/>
      <c r="R39" s="827"/>
    </row>
    <row r="40" spans="2:27" ht="12" x14ac:dyDescent="0.2">
      <c r="B40" s="830"/>
      <c r="C40" s="1230" t="s">
        <v>453</v>
      </c>
      <c r="D40" s="1230"/>
      <c r="E40" s="1231"/>
      <c r="F40" s="1231"/>
      <c r="G40" s="1232">
        <v>0</v>
      </c>
      <c r="H40" s="1233"/>
      <c r="I40" s="1234">
        <v>25</v>
      </c>
      <c r="J40" s="838"/>
      <c r="K40" s="1128"/>
      <c r="L40" s="1128"/>
      <c r="M40" s="1128"/>
      <c r="N40" s="1128"/>
      <c r="O40" s="1128"/>
      <c r="P40" s="1128"/>
      <c r="Q40" s="831"/>
      <c r="R40" s="827"/>
    </row>
    <row r="41" spans="2:27" ht="12.75" thickBot="1" x14ac:dyDescent="0.25">
      <c r="B41" s="830"/>
      <c r="C41" s="1230" t="s">
        <v>448</v>
      </c>
      <c r="D41" s="1230"/>
      <c r="E41" s="1231"/>
      <c r="F41" s="1231"/>
      <c r="G41" s="1232">
        <v>0</v>
      </c>
      <c r="H41" s="1233"/>
      <c r="I41" s="1234">
        <v>25</v>
      </c>
      <c r="J41" s="838"/>
      <c r="K41" s="1128"/>
      <c r="L41" s="1128"/>
      <c r="M41" s="1128"/>
      <c r="N41" s="1128"/>
      <c r="O41" s="1128"/>
      <c r="P41" s="1128"/>
      <c r="Q41" s="831"/>
      <c r="R41" s="827"/>
    </row>
    <row r="42" spans="2:27" ht="12" x14ac:dyDescent="0.2">
      <c r="B42" s="830"/>
      <c r="C42" s="1230" t="s">
        <v>517</v>
      </c>
      <c r="D42" s="1230"/>
      <c r="E42" s="1236"/>
      <c r="F42" s="1236"/>
      <c r="G42" s="1232">
        <v>0</v>
      </c>
      <c r="H42" s="1236"/>
      <c r="I42" s="1234">
        <v>25</v>
      </c>
      <c r="J42" s="838"/>
      <c r="K42" s="1137"/>
      <c r="L42" s="1138"/>
      <c r="M42" s="1138"/>
      <c r="N42" s="1138"/>
      <c r="O42" s="1138"/>
      <c r="P42" s="1139"/>
      <c r="Q42" s="831"/>
      <c r="R42" s="827"/>
    </row>
    <row r="43" spans="2:27" ht="12" x14ac:dyDescent="0.2">
      <c r="B43" s="830"/>
      <c r="C43" s="1230" t="s">
        <v>516</v>
      </c>
      <c r="D43" s="1230"/>
      <c r="E43" s="1237"/>
      <c r="F43" s="1237"/>
      <c r="G43" s="1232">
        <f>'Detalhamento da Fatura'!O35</f>
        <v>0</v>
      </c>
      <c r="H43" s="1237"/>
      <c r="I43" s="1234">
        <v>0</v>
      </c>
      <c r="J43" s="838"/>
      <c r="K43" s="1280" t="s">
        <v>117</v>
      </c>
      <c r="L43" s="1281"/>
      <c r="M43" s="1281"/>
      <c r="N43" s="1281"/>
      <c r="O43" s="1281"/>
      <c r="P43" s="1282"/>
      <c r="Q43" s="831"/>
      <c r="R43" s="827"/>
    </row>
    <row r="44" spans="2:27" ht="12" x14ac:dyDescent="0.2">
      <c r="B44" s="830"/>
      <c r="C44" s="838" t="s">
        <v>508</v>
      </c>
      <c r="D44" s="838"/>
      <c r="E44" s="825"/>
      <c r="F44" s="825"/>
      <c r="G44" s="1132">
        <f>'Detalhamento da Fatura'!O36</f>
        <v>0</v>
      </c>
      <c r="H44" s="1166"/>
      <c r="I44" s="1136">
        <v>0</v>
      </c>
      <c r="J44" s="838"/>
      <c r="K44" s="1142"/>
      <c r="L44" s="1143" t="s">
        <v>404</v>
      </c>
      <c r="M44" s="1128"/>
      <c r="N44" s="1128"/>
      <c r="O44" s="1128"/>
      <c r="P44" s="1144"/>
      <c r="Q44" s="831"/>
      <c r="R44" s="827"/>
    </row>
    <row r="45" spans="2:27" ht="12.75" thickBot="1" x14ac:dyDescent="0.25">
      <c r="B45" s="830"/>
      <c r="C45" s="845"/>
      <c r="D45" s="845"/>
      <c r="E45" s="845"/>
      <c r="F45" s="845"/>
      <c r="G45" s="845"/>
      <c r="H45" s="845"/>
      <c r="I45" s="845"/>
      <c r="J45" s="838"/>
      <c r="K45" s="1145"/>
      <c r="L45" s="1146"/>
      <c r="M45" s="1146"/>
      <c r="N45" s="1146"/>
      <c r="O45" s="1146"/>
      <c r="P45" s="1147"/>
      <c r="Q45" s="831"/>
      <c r="R45" s="827"/>
    </row>
    <row r="46" spans="2:27" ht="12.75" customHeight="1" x14ac:dyDescent="0.2">
      <c r="B46" s="830"/>
      <c r="C46" s="1140" t="s">
        <v>286</v>
      </c>
      <c r="D46" s="1140"/>
      <c r="E46" s="1140"/>
      <c r="F46" s="1140"/>
      <c r="G46" s="1141">
        <f>G41</f>
        <v>0</v>
      </c>
      <c r="H46" s="838"/>
      <c r="I46" s="1111"/>
      <c r="J46" s="1219"/>
      <c r="K46" s="838"/>
      <c r="L46" s="838"/>
      <c r="M46" s="838"/>
      <c r="N46" s="838"/>
      <c r="O46" s="838"/>
      <c r="P46" s="838"/>
      <c r="Q46" s="831"/>
      <c r="R46" s="827"/>
      <c r="S46" s="827"/>
      <c r="T46" s="827"/>
      <c r="U46" s="827"/>
      <c r="V46" s="827"/>
      <c r="W46" s="827"/>
      <c r="X46" s="827"/>
      <c r="Y46" s="827"/>
      <c r="Z46" s="827"/>
      <c r="AA46" s="827"/>
    </row>
    <row r="47" spans="2:27" ht="12.75" customHeight="1" thickBot="1" x14ac:dyDescent="0.25">
      <c r="B47" s="840"/>
      <c r="C47" s="843"/>
      <c r="D47" s="843"/>
      <c r="E47" s="843"/>
      <c r="F47" s="843"/>
      <c r="G47" s="843"/>
      <c r="H47" s="844"/>
      <c r="I47" s="844"/>
      <c r="J47" s="844"/>
      <c r="K47" s="841"/>
      <c r="L47" s="841"/>
      <c r="M47" s="841"/>
      <c r="N47" s="841"/>
      <c r="O47" s="841"/>
      <c r="P47" s="841"/>
      <c r="Q47" s="842"/>
      <c r="R47" s="827"/>
      <c r="S47" s="827"/>
      <c r="T47" s="827"/>
      <c r="U47" s="827"/>
      <c r="V47" s="827"/>
      <c r="W47" s="827"/>
      <c r="X47" s="827"/>
      <c r="Y47" s="827"/>
      <c r="Z47" s="827"/>
      <c r="AA47" s="827"/>
    </row>
    <row r="48" spans="2:27" ht="12.75" customHeight="1" thickBot="1" x14ac:dyDescent="0.25">
      <c r="B48" s="841"/>
      <c r="C48" s="843"/>
      <c r="D48" s="843"/>
      <c r="E48" s="843"/>
      <c r="F48" s="843"/>
      <c r="G48" s="843"/>
      <c r="H48" s="844"/>
      <c r="I48" s="844"/>
      <c r="J48" s="844"/>
      <c r="K48" s="841"/>
      <c r="L48" s="841"/>
      <c r="M48" s="841"/>
      <c r="N48" s="841"/>
      <c r="O48" s="841"/>
      <c r="P48" s="841"/>
      <c r="Q48" s="841"/>
      <c r="R48" s="827"/>
      <c r="S48" s="827"/>
      <c r="T48" s="827"/>
      <c r="U48" s="827"/>
      <c r="V48" s="827"/>
      <c r="W48" s="827"/>
      <c r="X48" s="827"/>
      <c r="Y48" s="827"/>
      <c r="Z48" s="827"/>
      <c r="AA48" s="827"/>
    </row>
    <row r="49" spans="2:24" s="825" customFormat="1" ht="12" x14ac:dyDescent="0.2">
      <c r="B49" s="1085"/>
      <c r="C49" s="1067" t="s">
        <v>58</v>
      </c>
      <c r="D49" s="1067"/>
      <c r="E49" s="1067"/>
      <c r="F49" s="1067"/>
      <c r="G49" s="1067"/>
      <c r="H49" s="1067"/>
      <c r="I49" s="1067"/>
      <c r="J49" s="1067"/>
      <c r="K49" s="1192" t="s">
        <v>501</v>
      </c>
      <c r="L49" s="1068"/>
      <c r="M49" s="1068"/>
      <c r="N49" s="1068"/>
      <c r="O49" s="1068"/>
      <c r="P49" s="1067"/>
      <c r="Q49" s="1087"/>
      <c r="R49" s="1193"/>
      <c r="S49" s="1088"/>
      <c r="T49" s="1088"/>
      <c r="U49" s="1088"/>
      <c r="V49" s="1088"/>
      <c r="W49" s="1088"/>
      <c r="X49" s="1088"/>
    </row>
    <row r="50" spans="2:24" s="825" customFormat="1" ht="12" x14ac:dyDescent="0.2">
      <c r="B50" s="1194"/>
      <c r="C50" s="1069"/>
      <c r="D50" s="1069"/>
      <c r="E50" s="1069"/>
      <c r="F50" s="1069"/>
      <c r="G50" s="1069"/>
      <c r="H50" s="1069"/>
      <c r="I50" s="1069"/>
      <c r="J50" s="1069"/>
      <c r="K50" s="1069"/>
      <c r="L50" s="1069"/>
      <c r="M50" s="1069"/>
      <c r="N50" s="1069"/>
      <c r="O50" s="1069"/>
      <c r="P50" s="1069"/>
      <c r="Q50" s="1195"/>
      <c r="R50" s="1193"/>
      <c r="S50" s="826"/>
      <c r="T50" s="826"/>
      <c r="U50" s="826"/>
      <c r="V50" s="826"/>
      <c r="W50" s="826"/>
      <c r="X50" s="826"/>
    </row>
    <row r="51" spans="2:24" s="825" customFormat="1" ht="12" x14ac:dyDescent="0.2">
      <c r="B51" s="1085"/>
      <c r="C51" s="1196" t="s">
        <v>507</v>
      </c>
      <c r="D51" s="1197"/>
      <c r="E51" s="1197"/>
      <c r="F51" s="1197"/>
      <c r="G51" s="1197"/>
      <c r="H51" s="1071"/>
      <c r="I51" s="1071"/>
      <c r="J51" s="1071"/>
      <c r="K51" s="1072" t="s">
        <v>59</v>
      </c>
      <c r="L51" s="1073"/>
      <c r="M51" s="1073"/>
      <c r="N51" s="1074"/>
      <c r="O51" s="1073" t="s">
        <v>8</v>
      </c>
      <c r="P51" s="1074"/>
      <c r="Q51" s="1087"/>
      <c r="R51" s="1198"/>
    </row>
    <row r="52" spans="2:24" s="825" customFormat="1" ht="12" x14ac:dyDescent="0.2">
      <c r="B52" s="1085"/>
      <c r="C52" s="1197" t="s">
        <v>495</v>
      </c>
      <c r="D52" s="1197"/>
      <c r="E52" s="1197"/>
      <c r="F52" s="1197"/>
      <c r="G52" s="1197"/>
      <c r="H52" s="1071"/>
      <c r="I52" s="1071"/>
      <c r="J52" s="1071"/>
      <c r="K52" s="1071"/>
      <c r="L52" s="1071"/>
      <c r="M52" s="1071"/>
      <c r="N52" s="826"/>
      <c r="O52" s="1071"/>
      <c r="P52" s="826"/>
      <c r="Q52" s="1087"/>
      <c r="R52" s="1198"/>
    </row>
    <row r="53" spans="2:24" s="825" customFormat="1" ht="12" customHeight="1" x14ac:dyDescent="0.2">
      <c r="B53" s="1085"/>
      <c r="C53" s="838" t="s">
        <v>496</v>
      </c>
      <c r="D53" s="1197"/>
      <c r="E53" s="1197"/>
      <c r="F53" s="1197"/>
      <c r="G53" s="1197"/>
      <c r="H53" s="1071"/>
      <c r="I53" s="1071"/>
      <c r="J53" s="1071"/>
      <c r="K53" s="1071" t="s">
        <v>5</v>
      </c>
      <c r="L53" s="1167"/>
      <c r="M53" s="1076"/>
      <c r="N53" s="826"/>
      <c r="O53" s="1076">
        <f>G70</f>
        <v>0</v>
      </c>
      <c r="P53" s="826"/>
      <c r="Q53" s="1087"/>
      <c r="R53" s="1198"/>
    </row>
    <row r="54" spans="2:24" s="825" customFormat="1" ht="12" x14ac:dyDescent="0.2">
      <c r="B54" s="1085"/>
      <c r="C54" s="838" t="s">
        <v>481</v>
      </c>
      <c r="D54" s="838"/>
      <c r="E54" s="838"/>
      <c r="F54" s="838"/>
      <c r="G54" s="838"/>
      <c r="H54" s="1071"/>
      <c r="I54" s="1071"/>
      <c r="J54" s="1071"/>
      <c r="K54" s="1071" t="s">
        <v>6</v>
      </c>
      <c r="L54" s="1077"/>
      <c r="M54" s="1077"/>
      <c r="N54" s="826"/>
      <c r="O54" s="1077">
        <v>0.3</v>
      </c>
      <c r="P54" s="826"/>
      <c r="Q54" s="1087"/>
      <c r="R54" s="1198"/>
    </row>
    <row r="55" spans="2:24" s="825" customFormat="1" ht="12" x14ac:dyDescent="0.2">
      <c r="B55" s="1085"/>
      <c r="C55" s="1197" t="s">
        <v>66</v>
      </c>
      <c r="D55" s="1197"/>
      <c r="E55" s="1197"/>
      <c r="F55" s="1197"/>
      <c r="G55" s="1197"/>
      <c r="H55" s="1071"/>
      <c r="I55" s="1071"/>
      <c r="J55" s="1071"/>
      <c r="K55" s="1071" t="s">
        <v>7</v>
      </c>
      <c r="L55" s="1167"/>
      <c r="M55" s="1076"/>
      <c r="N55" s="826"/>
      <c r="O55" s="1076">
        <f>O53*O54</f>
        <v>0</v>
      </c>
      <c r="P55" s="826"/>
      <c r="Q55" s="1087"/>
      <c r="R55" s="1198"/>
    </row>
    <row r="56" spans="2:24" s="825" customFormat="1" ht="12" x14ac:dyDescent="0.2">
      <c r="B56" s="1085"/>
      <c r="C56" s="1197" t="s">
        <v>21</v>
      </c>
      <c r="D56" s="1197"/>
      <c r="E56" s="1197"/>
      <c r="F56" s="1197"/>
      <c r="G56" s="1197"/>
      <c r="H56" s="1071"/>
      <c r="I56" s="1071"/>
      <c r="J56" s="1071"/>
      <c r="K56" s="1071"/>
      <c r="L56" s="1071"/>
      <c r="M56" s="1071"/>
      <c r="N56" s="1071"/>
      <c r="O56" s="1071"/>
      <c r="P56" s="1071"/>
      <c r="Q56" s="1087"/>
      <c r="R56" s="1198"/>
    </row>
    <row r="57" spans="2:24" s="825" customFormat="1" ht="12" x14ac:dyDescent="0.2">
      <c r="B57" s="846"/>
      <c r="C57" s="850"/>
      <c r="D57" s="850"/>
      <c r="E57" s="850"/>
      <c r="F57" s="850"/>
      <c r="G57" s="850"/>
      <c r="H57" s="850"/>
      <c r="I57" s="850"/>
      <c r="J57" s="850"/>
      <c r="K57" s="850"/>
      <c r="L57" s="850"/>
      <c r="M57" s="850"/>
      <c r="N57" s="850"/>
      <c r="O57" s="850"/>
      <c r="P57" s="850"/>
      <c r="Q57" s="853"/>
      <c r="R57" s="827"/>
    </row>
    <row r="58" spans="2:24" s="825" customFormat="1" ht="12" x14ac:dyDescent="0.2">
      <c r="B58" s="846"/>
      <c r="J58" s="850"/>
      <c r="K58" s="850"/>
      <c r="L58" s="850"/>
      <c r="M58" s="850"/>
      <c r="N58" s="850"/>
      <c r="O58" s="850"/>
      <c r="P58" s="850"/>
      <c r="Q58" s="853"/>
      <c r="R58" s="827"/>
    </row>
    <row r="59" spans="2:24" ht="12" x14ac:dyDescent="0.2">
      <c r="B59" s="830"/>
      <c r="C59" s="856" t="s">
        <v>22</v>
      </c>
      <c r="D59" s="856"/>
      <c r="E59" s="856"/>
      <c r="F59" s="856"/>
      <c r="G59" s="857" t="s">
        <v>60</v>
      </c>
      <c r="H59" s="857"/>
      <c r="I59" s="857" t="s">
        <v>4</v>
      </c>
      <c r="J59" s="827"/>
      <c r="K59" s="827"/>
      <c r="L59" s="827"/>
      <c r="M59" s="827"/>
      <c r="N59" s="827"/>
      <c r="O59" s="827"/>
      <c r="P59" s="827"/>
      <c r="Q59" s="831"/>
      <c r="R59" s="827"/>
    </row>
    <row r="60" spans="2:24" ht="12" x14ac:dyDescent="0.2">
      <c r="B60" s="830"/>
      <c r="C60" s="883" t="s">
        <v>285</v>
      </c>
      <c r="D60" s="834"/>
      <c r="E60" s="835"/>
      <c r="F60" s="832"/>
      <c r="G60" s="833">
        <v>0</v>
      </c>
      <c r="H60" s="836"/>
      <c r="I60" s="837">
        <v>30</v>
      </c>
      <c r="J60" s="827"/>
      <c r="K60" s="827"/>
      <c r="L60" s="827"/>
      <c r="M60" s="827"/>
      <c r="N60" s="827"/>
      <c r="O60" s="827"/>
      <c r="P60" s="827"/>
      <c r="Q60" s="831"/>
      <c r="R60" s="827"/>
    </row>
    <row r="61" spans="2:24" s="825" customFormat="1" ht="12" x14ac:dyDescent="0.2">
      <c r="B61" s="846"/>
      <c r="C61" s="915" t="s">
        <v>287</v>
      </c>
      <c r="D61" s="834"/>
      <c r="E61" s="835"/>
      <c r="F61" s="832"/>
      <c r="G61" s="855">
        <v>0</v>
      </c>
      <c r="H61" s="854"/>
      <c r="I61" s="858">
        <v>30</v>
      </c>
      <c r="J61" s="850"/>
      <c r="Q61" s="853"/>
      <c r="R61" s="827"/>
    </row>
    <row r="62" spans="2:24" s="825" customFormat="1" ht="12.75" thickBot="1" x14ac:dyDescent="0.25">
      <c r="B62" s="859"/>
      <c r="C62" s="850" t="s">
        <v>55</v>
      </c>
      <c r="D62" s="856"/>
      <c r="E62" s="856"/>
      <c r="F62" s="856"/>
      <c r="G62" s="855">
        <v>0</v>
      </c>
      <c r="H62" s="857"/>
      <c r="I62" s="854">
        <v>30</v>
      </c>
      <c r="J62" s="850"/>
      <c r="Q62" s="853"/>
      <c r="R62" s="827"/>
    </row>
    <row r="63" spans="2:24" s="825" customFormat="1" ht="12" x14ac:dyDescent="0.2">
      <c r="B63" s="859"/>
      <c r="C63" s="860" t="s">
        <v>288</v>
      </c>
      <c r="D63" s="860"/>
      <c r="E63" s="860"/>
      <c r="F63" s="850"/>
      <c r="G63" s="855">
        <v>0</v>
      </c>
      <c r="H63" s="854"/>
      <c r="I63" s="858">
        <v>30</v>
      </c>
      <c r="J63" s="850"/>
      <c r="K63" s="861"/>
      <c r="L63" s="862"/>
      <c r="M63" s="862"/>
      <c r="N63" s="862"/>
      <c r="O63" s="862"/>
      <c r="P63" s="863"/>
      <c r="Q63" s="853"/>
      <c r="R63" s="827"/>
    </row>
    <row r="64" spans="2:24" s="825" customFormat="1" ht="12" x14ac:dyDescent="0.2">
      <c r="B64" s="859"/>
      <c r="C64" s="860" t="s">
        <v>289</v>
      </c>
      <c r="D64" s="860"/>
      <c r="E64" s="860"/>
      <c r="F64" s="850"/>
      <c r="G64" s="855">
        <v>0</v>
      </c>
      <c r="H64" s="854"/>
      <c r="I64" s="858">
        <v>30</v>
      </c>
      <c r="J64" s="850"/>
      <c r="K64" s="1283" t="s">
        <v>117</v>
      </c>
      <c r="L64" s="1284"/>
      <c r="M64" s="1284"/>
      <c r="N64" s="1284"/>
      <c r="O64" s="1284"/>
      <c r="P64" s="1285"/>
      <c r="Q64" s="853"/>
      <c r="R64" s="827"/>
    </row>
    <row r="65" spans="2:24" s="825" customFormat="1" ht="12" x14ac:dyDescent="0.2">
      <c r="B65" s="859"/>
      <c r="C65" s="860" t="s">
        <v>290</v>
      </c>
      <c r="D65" s="860"/>
      <c r="E65" s="860"/>
      <c r="F65" s="850"/>
      <c r="G65" s="855">
        <v>0</v>
      </c>
      <c r="H65" s="854"/>
      <c r="I65" s="858">
        <v>30</v>
      </c>
      <c r="J65" s="850"/>
      <c r="K65" s="846"/>
      <c r="L65" s="1191" t="s">
        <v>61</v>
      </c>
      <c r="M65" s="850"/>
      <c r="N65" s="850"/>
      <c r="O65" s="850"/>
      <c r="P65" s="853"/>
      <c r="Q65" s="853"/>
      <c r="R65" s="827"/>
    </row>
    <row r="66" spans="2:24" s="825" customFormat="1" ht="12" x14ac:dyDescent="0.2">
      <c r="B66" s="859"/>
      <c r="C66" s="860" t="s">
        <v>393</v>
      </c>
      <c r="D66" s="860"/>
      <c r="E66" s="860"/>
      <c r="F66" s="850"/>
      <c r="G66" s="855">
        <v>0</v>
      </c>
      <c r="H66" s="854"/>
      <c r="I66" s="858">
        <v>30</v>
      </c>
      <c r="J66" s="850"/>
      <c r="K66" s="846"/>
      <c r="L66" s="864"/>
      <c r="M66" s="850"/>
      <c r="N66" s="850"/>
      <c r="O66" s="850"/>
      <c r="P66" s="853"/>
      <c r="Q66" s="853"/>
      <c r="R66" s="827"/>
    </row>
    <row r="67" spans="2:24" s="825" customFormat="1" ht="12.75" thickBot="1" x14ac:dyDescent="0.25">
      <c r="B67" s="859"/>
      <c r="C67" s="860" t="s">
        <v>392</v>
      </c>
      <c r="D67" s="860"/>
      <c r="E67" s="860"/>
      <c r="F67" s="850"/>
      <c r="G67" s="855">
        <v>0</v>
      </c>
      <c r="H67" s="854"/>
      <c r="I67" s="858">
        <v>30</v>
      </c>
      <c r="J67" s="850"/>
      <c r="K67" s="865"/>
      <c r="L67" s="866"/>
      <c r="M67" s="867"/>
      <c r="N67" s="867"/>
      <c r="O67" s="867"/>
      <c r="P67" s="868"/>
      <c r="Q67" s="853"/>
      <c r="R67" s="827"/>
    </row>
    <row r="68" spans="2:24" s="825" customFormat="1" ht="12" x14ac:dyDescent="0.2">
      <c r="B68" s="859"/>
      <c r="C68" s="869"/>
      <c r="D68" s="869"/>
      <c r="E68" s="869"/>
      <c r="F68" s="851"/>
      <c r="G68" s="870"/>
      <c r="H68" s="852"/>
      <c r="I68" s="871"/>
      <c r="J68" s="850"/>
      <c r="K68" s="850"/>
      <c r="P68" s="850"/>
      <c r="Q68" s="853"/>
      <c r="R68" s="827"/>
    </row>
    <row r="69" spans="2:24" s="825" customFormat="1" ht="12" x14ac:dyDescent="0.2">
      <c r="B69" s="846"/>
      <c r="C69" s="850"/>
      <c r="D69" s="850"/>
      <c r="E69" s="850"/>
      <c r="F69" s="850"/>
      <c r="G69" s="855"/>
      <c r="H69" s="850"/>
      <c r="I69" s="858"/>
      <c r="J69" s="850"/>
      <c r="K69" s="850"/>
      <c r="L69" s="850"/>
      <c r="M69" s="850"/>
      <c r="N69" s="850"/>
      <c r="O69" s="850"/>
      <c r="P69" s="850"/>
      <c r="Q69" s="853"/>
      <c r="R69" s="827"/>
    </row>
    <row r="70" spans="2:24" s="825" customFormat="1" ht="15" x14ac:dyDescent="0.2">
      <c r="B70" s="846"/>
      <c r="C70" s="872" t="s">
        <v>3</v>
      </c>
      <c r="D70" s="873"/>
      <c r="E70" s="873"/>
      <c r="F70" s="873"/>
      <c r="G70" s="874">
        <f>SUM(G60:G67)</f>
        <v>0</v>
      </c>
      <c r="H70" s="850"/>
      <c r="I70" s="858"/>
      <c r="J70" s="850"/>
      <c r="K70" s="848"/>
      <c r="L70" s="848"/>
      <c r="M70" s="848"/>
      <c r="N70" s="848"/>
      <c r="O70" s="848"/>
      <c r="P70" s="848"/>
      <c r="Q70" s="853"/>
      <c r="R70" s="827"/>
    </row>
    <row r="71" spans="2:24" s="825" customFormat="1" ht="15.75" thickBot="1" x14ac:dyDescent="0.25">
      <c r="B71" s="865"/>
      <c r="C71" s="875"/>
      <c r="D71" s="876"/>
      <c r="E71" s="876"/>
      <c r="F71" s="876"/>
      <c r="G71" s="877"/>
      <c r="H71" s="867"/>
      <c r="I71" s="878"/>
      <c r="J71" s="867"/>
      <c r="K71" s="879"/>
      <c r="L71" s="879"/>
      <c r="M71" s="879"/>
      <c r="N71" s="879"/>
      <c r="O71" s="879"/>
      <c r="P71" s="879"/>
      <c r="Q71" s="868"/>
      <c r="R71" s="827"/>
    </row>
    <row r="72" spans="2:24" s="825" customFormat="1" ht="12.75" thickBot="1" x14ac:dyDescent="0.25">
      <c r="B72" s="827"/>
      <c r="C72" s="827"/>
      <c r="D72" s="827"/>
      <c r="E72" s="827"/>
      <c r="F72" s="827"/>
      <c r="G72" s="827"/>
      <c r="H72" s="827"/>
      <c r="I72" s="827"/>
      <c r="J72" s="827"/>
      <c r="K72" s="827"/>
      <c r="L72" s="827"/>
      <c r="M72" s="827"/>
      <c r="N72" s="827"/>
      <c r="O72" s="836"/>
      <c r="P72" s="833"/>
      <c r="Q72" s="827"/>
      <c r="R72" s="827"/>
    </row>
    <row r="73" spans="2:24" s="825" customFormat="1" ht="12" x14ac:dyDescent="0.2">
      <c r="B73" s="880"/>
      <c r="C73" s="881"/>
      <c r="D73" s="881"/>
      <c r="E73" s="881"/>
      <c r="F73" s="881"/>
      <c r="G73" s="881"/>
      <c r="H73" s="881"/>
      <c r="I73" s="881"/>
      <c r="J73" s="881"/>
      <c r="K73" s="881"/>
      <c r="L73" s="881"/>
      <c r="M73" s="881"/>
      <c r="N73" s="881"/>
      <c r="O73" s="881"/>
      <c r="P73" s="881"/>
      <c r="Q73" s="882"/>
      <c r="R73" s="827"/>
      <c r="S73" s="827"/>
      <c r="T73" s="827"/>
      <c r="U73" s="827"/>
      <c r="V73" s="827"/>
      <c r="W73" s="827"/>
      <c r="X73" s="827"/>
    </row>
    <row r="74" spans="2:24" s="825" customFormat="1" ht="12" x14ac:dyDescent="0.2">
      <c r="B74" s="846"/>
      <c r="C74" s="1067" t="s">
        <v>58</v>
      </c>
      <c r="D74" s="1067"/>
      <c r="E74" s="1067"/>
      <c r="F74" s="1067"/>
      <c r="G74" s="1067"/>
      <c r="H74" s="1067"/>
      <c r="I74" s="1067"/>
      <c r="J74" s="1067"/>
      <c r="K74" s="1068" t="s">
        <v>502</v>
      </c>
      <c r="L74" s="1068"/>
      <c r="M74" s="1068"/>
      <c r="N74" s="1068"/>
      <c r="O74" s="1068"/>
      <c r="P74" s="1067"/>
      <c r="Q74" s="853"/>
      <c r="R74" s="827"/>
      <c r="S74" s="827"/>
      <c r="T74" s="827"/>
      <c r="U74" s="827"/>
      <c r="V74" s="827"/>
      <c r="W74" s="827"/>
      <c r="X74" s="827"/>
    </row>
    <row r="75" spans="2:24" s="825" customFormat="1" ht="12" x14ac:dyDescent="0.2">
      <c r="B75" s="847"/>
      <c r="C75" s="1069"/>
      <c r="D75" s="1069"/>
      <c r="E75" s="1069"/>
      <c r="F75" s="1069"/>
      <c r="G75" s="1069"/>
      <c r="H75" s="1069"/>
      <c r="I75" s="1069"/>
      <c r="J75" s="1069"/>
      <c r="K75" s="1069"/>
      <c r="L75" s="1069"/>
      <c r="M75" s="1069"/>
      <c r="N75" s="1069"/>
      <c r="O75" s="1069"/>
      <c r="P75" s="1069"/>
      <c r="Q75" s="849"/>
      <c r="R75" s="827"/>
      <c r="S75" s="827"/>
      <c r="T75" s="827"/>
      <c r="U75" s="827"/>
      <c r="V75" s="827"/>
      <c r="W75" s="827"/>
      <c r="X75" s="827"/>
    </row>
    <row r="76" spans="2:24" s="825" customFormat="1" ht="12" x14ac:dyDescent="0.2">
      <c r="B76" s="846"/>
      <c r="C76" s="1070" t="s">
        <v>291</v>
      </c>
      <c r="D76" s="1071"/>
      <c r="E76" s="1071"/>
      <c r="F76" s="1071"/>
      <c r="G76" s="1071"/>
      <c r="H76" s="1071"/>
      <c r="I76" s="1071"/>
      <c r="J76" s="1071"/>
      <c r="K76" s="1072" t="s">
        <v>59</v>
      </c>
      <c r="L76" s="1073"/>
      <c r="M76" s="1073" t="s">
        <v>8</v>
      </c>
      <c r="N76" s="1074"/>
      <c r="O76" s="1074"/>
      <c r="P76" s="1074"/>
      <c r="Q76" s="853"/>
      <c r="R76" s="827"/>
      <c r="S76" s="827"/>
      <c r="T76" s="827"/>
      <c r="U76" s="827"/>
      <c r="V76" s="827"/>
      <c r="W76" s="827"/>
      <c r="X76" s="827"/>
    </row>
    <row r="77" spans="2:24" s="825" customFormat="1" ht="12" x14ac:dyDescent="0.2">
      <c r="B77" s="846"/>
      <c r="C77" s="1071" t="s">
        <v>62</v>
      </c>
      <c r="D77" s="1071"/>
      <c r="E77" s="1071"/>
      <c r="F77" s="1071"/>
      <c r="G77" s="1071"/>
      <c r="H77" s="1071"/>
      <c r="I77" s="1071"/>
      <c r="J77" s="1071"/>
      <c r="K77" s="1071"/>
      <c r="L77" s="1071"/>
      <c r="M77" s="1071"/>
      <c r="N77" s="826"/>
      <c r="O77" s="826"/>
      <c r="P77" s="826"/>
      <c r="Q77" s="853"/>
      <c r="R77" s="827"/>
    </row>
    <row r="78" spans="2:24" s="825" customFormat="1" ht="12" x14ac:dyDescent="0.2">
      <c r="B78" s="846"/>
      <c r="C78" s="1071" t="s">
        <v>63</v>
      </c>
      <c r="D78" s="1071"/>
      <c r="E78" s="1071"/>
      <c r="F78" s="1071"/>
      <c r="G78" s="1071"/>
      <c r="H78" s="1071"/>
      <c r="I78" s="1071"/>
      <c r="J78" s="1071"/>
      <c r="K78" s="1071" t="s">
        <v>5</v>
      </c>
      <c r="L78" s="1075"/>
      <c r="M78" s="1076">
        <f>G88</f>
        <v>0</v>
      </c>
      <c r="N78" s="826"/>
      <c r="O78" s="826"/>
      <c r="P78" s="826"/>
      <c r="Q78" s="853"/>
      <c r="R78" s="827"/>
    </row>
    <row r="79" spans="2:24" s="825" customFormat="1" ht="12" x14ac:dyDescent="0.2">
      <c r="B79" s="846"/>
      <c r="C79" s="1071" t="s">
        <v>292</v>
      </c>
      <c r="D79" s="1071"/>
      <c r="E79" s="1071"/>
      <c r="F79" s="1071"/>
      <c r="G79" s="1071"/>
      <c r="H79" s="1071"/>
      <c r="I79" s="1071"/>
      <c r="J79" s="1071"/>
      <c r="K79" s="1071" t="s">
        <v>6</v>
      </c>
      <c r="L79" s="1077"/>
      <c r="M79" s="1077">
        <v>0.3</v>
      </c>
      <c r="N79" s="826"/>
      <c r="O79" s="826"/>
      <c r="P79" s="826"/>
      <c r="Q79" s="853"/>
      <c r="R79" s="827"/>
    </row>
    <row r="80" spans="2:24" s="825" customFormat="1" ht="12" x14ac:dyDescent="0.2">
      <c r="B80" s="846"/>
      <c r="C80" s="1071" t="s">
        <v>66</v>
      </c>
      <c r="D80" s="1071"/>
      <c r="E80" s="1071"/>
      <c r="F80" s="1071"/>
      <c r="G80" s="1071"/>
      <c r="H80" s="1071"/>
      <c r="I80" s="1071"/>
      <c r="J80" s="1071"/>
      <c r="K80" s="1071" t="s">
        <v>7</v>
      </c>
      <c r="L80" s="1075"/>
      <c r="M80" s="1076">
        <f>M78*M79</f>
        <v>0</v>
      </c>
      <c r="N80" s="826"/>
      <c r="O80" s="826"/>
      <c r="P80" s="826"/>
      <c r="Q80" s="853"/>
      <c r="R80" s="827"/>
    </row>
    <row r="81" spans="1:19" ht="12" x14ac:dyDescent="0.2">
      <c r="B81" s="846"/>
      <c r="C81" s="1071" t="s">
        <v>21</v>
      </c>
      <c r="D81" s="1071"/>
      <c r="E81" s="1071"/>
      <c r="F81" s="1071"/>
      <c r="G81" s="1071"/>
      <c r="H81" s="1071"/>
      <c r="I81" s="1071"/>
      <c r="J81" s="1071"/>
      <c r="K81" s="1071"/>
      <c r="L81" s="1071"/>
      <c r="M81" s="1071"/>
      <c r="N81" s="1071"/>
      <c r="O81" s="1071"/>
      <c r="P81" s="1071"/>
      <c r="Q81" s="853"/>
      <c r="R81" s="827"/>
    </row>
    <row r="82" spans="1:19" ht="12" x14ac:dyDescent="0.2">
      <c r="B82" s="846"/>
      <c r="C82" s="1071"/>
      <c r="D82" s="1071"/>
      <c r="E82" s="1071"/>
      <c r="F82" s="1071"/>
      <c r="G82" s="1071"/>
      <c r="H82" s="1071"/>
      <c r="I82" s="1071"/>
      <c r="J82" s="1071"/>
      <c r="K82" s="1071"/>
      <c r="L82" s="1071"/>
      <c r="M82" s="1071"/>
      <c r="N82" s="1071"/>
      <c r="O82" s="1071"/>
      <c r="P82" s="1071"/>
      <c r="Q82" s="853"/>
      <c r="R82" s="827"/>
    </row>
    <row r="83" spans="1:19" ht="12.75" thickBot="1" x14ac:dyDescent="0.25">
      <c r="A83" s="825"/>
      <c r="B83" s="846"/>
      <c r="C83" s="1070" t="s">
        <v>22</v>
      </c>
      <c r="D83" s="1070"/>
      <c r="E83" s="1070"/>
      <c r="F83" s="1070"/>
      <c r="G83" s="1078" t="s">
        <v>60</v>
      </c>
      <c r="H83" s="1078"/>
      <c r="I83" s="1078" t="s">
        <v>4</v>
      </c>
      <c r="J83" s="1071"/>
      <c r="K83" s="1071"/>
      <c r="L83" s="1071"/>
      <c r="M83" s="1071"/>
      <c r="N83" s="1071"/>
      <c r="O83" s="1071"/>
      <c r="P83" s="1071"/>
      <c r="Q83" s="853"/>
      <c r="R83" s="827"/>
      <c r="S83" s="825"/>
    </row>
    <row r="84" spans="1:19" ht="12" x14ac:dyDescent="0.2">
      <c r="A84" s="825"/>
      <c r="B84" s="846"/>
      <c r="C84" s="1071" t="s">
        <v>288</v>
      </c>
      <c r="D84" s="1070"/>
      <c r="E84" s="1070"/>
      <c r="F84" s="1070"/>
      <c r="G84" s="1076">
        <v>0</v>
      </c>
      <c r="H84" s="1078"/>
      <c r="I84" s="1075">
        <v>30</v>
      </c>
      <c r="J84" s="1071"/>
      <c r="K84" s="1079"/>
      <c r="L84" s="1080"/>
      <c r="M84" s="1080"/>
      <c r="N84" s="1080"/>
      <c r="O84" s="1080"/>
      <c r="P84" s="1081"/>
      <c r="Q84" s="853"/>
      <c r="R84" s="825"/>
      <c r="S84" s="825"/>
    </row>
    <row r="85" spans="1:19" ht="12" x14ac:dyDescent="0.2">
      <c r="A85" s="825"/>
      <c r="B85" s="859"/>
      <c r="C85" s="1071" t="s">
        <v>289</v>
      </c>
      <c r="D85" s="1071"/>
      <c r="E85" s="1071"/>
      <c r="F85" s="1071"/>
      <c r="G85" s="1076">
        <v>0</v>
      </c>
      <c r="H85" s="1075"/>
      <c r="I85" s="1082">
        <v>30</v>
      </c>
      <c r="J85" s="1071"/>
      <c r="K85" s="1273" t="s">
        <v>117</v>
      </c>
      <c r="L85" s="1274"/>
      <c r="M85" s="1274"/>
      <c r="N85" s="1274"/>
      <c r="O85" s="1274"/>
      <c r="P85" s="1275"/>
      <c r="Q85" s="853"/>
      <c r="R85" s="825"/>
      <c r="S85" s="825"/>
    </row>
    <row r="86" spans="1:19" ht="12" x14ac:dyDescent="0.2">
      <c r="A86" s="825"/>
      <c r="B86" s="859"/>
      <c r="C86" s="1074"/>
      <c r="D86" s="1072"/>
      <c r="E86" s="1072"/>
      <c r="F86" s="1072"/>
      <c r="G86" s="1083"/>
      <c r="H86" s="1073"/>
      <c r="I86" s="1084"/>
      <c r="J86" s="1071"/>
      <c r="K86" s="1085"/>
      <c r="L86" s="1086" t="s">
        <v>61</v>
      </c>
      <c r="M86" s="1071"/>
      <c r="N86" s="1071"/>
      <c r="O86" s="1071"/>
      <c r="P86" s="1087"/>
      <c r="Q86" s="853"/>
      <c r="R86" s="825"/>
      <c r="S86" s="825"/>
    </row>
    <row r="87" spans="1:19" ht="12.75" thickBot="1" x14ac:dyDescent="0.25">
      <c r="A87" s="825"/>
      <c r="B87" s="859"/>
      <c r="C87" s="1088"/>
      <c r="D87" s="1071"/>
      <c r="E87" s="1071"/>
      <c r="F87" s="1071"/>
      <c r="G87" s="1076"/>
      <c r="H87" s="1075"/>
      <c r="I87" s="1082"/>
      <c r="J87" s="1071"/>
      <c r="K87" s="1089"/>
      <c r="L87" s="1090"/>
      <c r="M87" s="1091"/>
      <c r="N87" s="1091"/>
      <c r="O87" s="1091"/>
      <c r="P87" s="1092"/>
      <c r="Q87" s="853"/>
      <c r="R87" s="825"/>
      <c r="S87" s="825"/>
    </row>
    <row r="88" spans="1:19" ht="15" x14ac:dyDescent="0.25">
      <c r="A88" s="825"/>
      <c r="B88" s="846"/>
      <c r="C88" s="1093" t="s">
        <v>3</v>
      </c>
      <c r="D88" s="1094"/>
      <c r="E88" s="1094"/>
      <c r="F88" s="1094"/>
      <c r="G88" s="1095">
        <v>0</v>
      </c>
      <c r="H88" s="1071"/>
      <c r="I88" s="1082"/>
      <c r="J88" s="1071"/>
      <c r="K88" s="1069"/>
      <c r="L88" s="1069"/>
      <c r="M88" s="1069"/>
      <c r="N88" s="1069"/>
      <c r="O88" s="1069"/>
      <c r="P88" s="1069"/>
      <c r="Q88" s="853"/>
      <c r="R88" s="825"/>
      <c r="S88" s="825"/>
    </row>
    <row r="89" spans="1:19" ht="7.5" customHeight="1" thickBot="1" x14ac:dyDescent="0.25">
      <c r="A89" s="825"/>
      <c r="B89" s="865"/>
      <c r="C89" s="1096"/>
      <c r="D89" s="1097"/>
      <c r="E89" s="1097"/>
      <c r="F89" s="1097"/>
      <c r="G89" s="1098"/>
      <c r="H89" s="1091"/>
      <c r="I89" s="1099"/>
      <c r="J89" s="1091"/>
      <c r="K89" s="1100"/>
      <c r="L89" s="1100"/>
      <c r="M89" s="1100"/>
      <c r="N89" s="1100"/>
      <c r="O89" s="1100"/>
      <c r="P89" s="1100"/>
      <c r="Q89" s="868"/>
      <c r="R89" s="825"/>
      <c r="S89" s="825"/>
    </row>
    <row r="90" spans="1:19" x14ac:dyDescent="0.2">
      <c r="A90" s="825"/>
      <c r="B90" s="825"/>
      <c r="C90" s="826"/>
      <c r="D90" s="826"/>
      <c r="E90" s="826"/>
      <c r="F90" s="826"/>
      <c r="G90" s="826"/>
      <c r="H90" s="826"/>
      <c r="I90" s="826"/>
      <c r="J90" s="826"/>
      <c r="K90" s="826"/>
      <c r="L90" s="826"/>
      <c r="M90" s="826"/>
      <c r="N90" s="826"/>
      <c r="O90" s="826"/>
      <c r="P90" s="826"/>
      <c r="Q90" s="825"/>
      <c r="R90" s="825"/>
      <c r="S90" s="825"/>
    </row>
  </sheetData>
  <mergeCells count="6">
    <mergeCell ref="K85:P85"/>
    <mergeCell ref="C10:E10"/>
    <mergeCell ref="K20:P20"/>
    <mergeCell ref="C30:E30"/>
    <mergeCell ref="K43:P43"/>
    <mergeCell ref="K64:P64"/>
  </mergeCells>
  <pageMargins left="0.511811024" right="0.511811024" top="0.78740157499999996" bottom="0.78740157499999996" header="0.31496062000000002" footer="0.31496062000000002"/>
  <pageSetup paperSize="9" scale="6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37"/>
  <sheetViews>
    <sheetView showGridLines="0" zoomScale="76" zoomScaleNormal="76" zoomScaleSheetLayoutView="80" workbookViewId="0">
      <selection activeCell="F35" sqref="F35"/>
    </sheetView>
  </sheetViews>
  <sheetFormatPr defaultRowHeight="12.75" customHeight="1" x14ac:dyDescent="0.2"/>
  <cols>
    <col min="1" max="1" width="1.28515625" style="276" customWidth="1"/>
    <col min="2" max="2" width="26.7109375" style="276" customWidth="1"/>
    <col min="3" max="3" width="12.7109375" style="276" customWidth="1"/>
    <col min="4" max="4" width="13.140625" style="276" customWidth="1"/>
    <col min="5" max="5" width="3.85546875" style="276" customWidth="1"/>
    <col min="6" max="6" width="17.42578125" style="276" customWidth="1"/>
    <col min="7" max="7" width="17.85546875" style="276" customWidth="1"/>
    <col min="8" max="8" width="10.42578125" style="276" customWidth="1"/>
    <col min="9" max="9" width="10.140625" style="276" customWidth="1"/>
    <col min="10" max="10" width="17.5703125" style="276" customWidth="1"/>
    <col min="11" max="11" width="12.28515625" style="278" customWidth="1"/>
    <col min="12" max="12" width="9.140625" style="278" customWidth="1"/>
    <col min="13" max="13" width="8.5703125" style="276" customWidth="1"/>
    <col min="14" max="14" width="9.7109375" style="276" customWidth="1"/>
    <col min="15" max="15" width="11.7109375" style="427" customWidth="1"/>
    <col min="16" max="16" width="1.140625" style="553" customWidth="1"/>
    <col min="17" max="17" width="9.140625" style="554"/>
    <col min="18" max="48" width="9.140625" style="243"/>
    <col min="49" max="16384" width="9.140625" style="276"/>
  </cols>
  <sheetData>
    <row r="1" spans="1:48" s="555" customFormat="1" ht="12.75" customHeight="1" x14ac:dyDescent="0.2">
      <c r="A1" s="276"/>
      <c r="B1" s="276"/>
      <c r="C1" s="276"/>
      <c r="D1" s="276"/>
      <c r="E1" s="276"/>
      <c r="F1" s="276"/>
      <c r="G1" s="276"/>
      <c r="H1" s="276"/>
      <c r="I1" s="276"/>
      <c r="J1" s="276"/>
      <c r="K1" s="278"/>
      <c r="L1" s="278"/>
      <c r="M1" s="276"/>
      <c r="N1" s="276"/>
      <c r="O1" s="427"/>
      <c r="P1" s="553"/>
      <c r="Q1" s="554"/>
      <c r="R1" s="243"/>
      <c r="S1" s="243"/>
      <c r="T1" s="243"/>
      <c r="U1" s="243"/>
      <c r="V1" s="243"/>
      <c r="W1" s="243"/>
      <c r="X1" s="243"/>
      <c r="Y1" s="243"/>
      <c r="Z1" s="243"/>
      <c r="AA1" s="243"/>
      <c r="AB1" s="243"/>
      <c r="AC1" s="243"/>
      <c r="AD1" s="243"/>
      <c r="AE1" s="243"/>
      <c r="AF1" s="243"/>
      <c r="AG1" s="243"/>
      <c r="AH1" s="243"/>
      <c r="AI1" s="243"/>
      <c r="AJ1" s="243"/>
      <c r="AK1" s="243"/>
      <c r="AL1" s="243"/>
      <c r="AM1" s="243"/>
      <c r="AN1" s="243"/>
      <c r="AO1" s="243"/>
      <c r="AP1" s="243"/>
      <c r="AQ1" s="243"/>
      <c r="AR1" s="243"/>
      <c r="AS1" s="243"/>
      <c r="AT1" s="243"/>
      <c r="AU1" s="243"/>
      <c r="AV1" s="243"/>
    </row>
    <row r="2" spans="1:48" s="555" customFormat="1" ht="12.75" customHeight="1" x14ac:dyDescent="0.2">
      <c r="A2" s="276"/>
      <c r="B2" s="276"/>
      <c r="C2" s="550" t="s">
        <v>281</v>
      </c>
      <c r="D2" s="543"/>
      <c r="E2" s="543"/>
      <c r="F2" s="543"/>
      <c r="G2" s="543"/>
      <c r="H2" s="543"/>
      <c r="I2" s="276"/>
      <c r="J2" s="276"/>
      <c r="K2" s="278"/>
      <c r="L2" s="556"/>
      <c r="M2" s="557"/>
      <c r="N2" s="557"/>
      <c r="O2" s="558"/>
      <c r="P2" s="559"/>
      <c r="Q2" s="554"/>
      <c r="R2" s="243"/>
      <c r="S2" s="243"/>
      <c r="T2" s="243"/>
      <c r="U2" s="243"/>
      <c r="V2" s="243"/>
      <c r="W2" s="243"/>
      <c r="X2" s="243"/>
      <c r="Y2" s="243"/>
      <c r="Z2" s="243"/>
      <c r="AA2" s="243"/>
      <c r="AB2" s="243"/>
      <c r="AC2" s="243"/>
      <c r="AD2" s="243"/>
      <c r="AE2" s="243"/>
      <c r="AF2" s="243"/>
      <c r="AG2" s="243"/>
      <c r="AH2" s="243"/>
      <c r="AI2" s="243"/>
      <c r="AJ2" s="243"/>
      <c r="AK2" s="243"/>
      <c r="AL2" s="243"/>
      <c r="AM2" s="243"/>
      <c r="AN2" s="243"/>
      <c r="AO2" s="243"/>
      <c r="AP2" s="243"/>
      <c r="AQ2" s="243"/>
      <c r="AR2" s="243"/>
      <c r="AS2" s="243"/>
      <c r="AT2" s="243"/>
      <c r="AU2" s="243"/>
      <c r="AV2" s="243"/>
    </row>
    <row r="3" spans="1:48" s="555" customFormat="1" ht="12.75" customHeight="1" x14ac:dyDescent="0.2">
      <c r="A3" s="276"/>
      <c r="B3" s="276"/>
      <c r="C3" s="271" t="s">
        <v>293</v>
      </c>
      <c r="D3" s="276"/>
      <c r="E3" s="276"/>
      <c r="F3" s="276"/>
      <c r="G3" s="276"/>
      <c r="H3" s="276"/>
      <c r="I3" s="276"/>
      <c r="J3" s="276"/>
      <c r="K3" s="278"/>
      <c r="L3" s="556"/>
      <c r="M3" s="557"/>
      <c r="N3" s="557"/>
      <c r="O3" s="558"/>
      <c r="P3" s="559"/>
      <c r="Q3" s="554"/>
      <c r="R3" s="243"/>
      <c r="S3" s="243"/>
      <c r="T3" s="243"/>
      <c r="U3" s="243"/>
      <c r="V3" s="243"/>
      <c r="W3" s="243"/>
      <c r="X3" s="243"/>
      <c r="Y3" s="243"/>
      <c r="Z3" s="243"/>
      <c r="AA3" s="243"/>
      <c r="AB3" s="243"/>
      <c r="AC3" s="243"/>
      <c r="AD3" s="243"/>
      <c r="AE3" s="243"/>
      <c r="AF3" s="243"/>
      <c r="AG3" s="243"/>
      <c r="AH3" s="243"/>
      <c r="AI3" s="243"/>
      <c r="AJ3" s="243"/>
      <c r="AK3" s="243"/>
      <c r="AL3" s="243"/>
      <c r="AM3" s="243"/>
      <c r="AN3" s="243"/>
      <c r="AO3" s="243"/>
      <c r="AP3" s="243"/>
      <c r="AQ3" s="243"/>
      <c r="AR3" s="243"/>
      <c r="AS3" s="243"/>
      <c r="AT3" s="243"/>
      <c r="AU3" s="243"/>
      <c r="AV3" s="243"/>
    </row>
    <row r="4" spans="1:48" s="555" customFormat="1" ht="12.75" customHeight="1" x14ac:dyDescent="0.2">
      <c r="A4" s="276"/>
      <c r="B4" s="276"/>
      <c r="C4" s="419"/>
      <c r="D4" s="276"/>
      <c r="E4" s="276"/>
      <c r="F4" s="276"/>
      <c r="G4" s="276"/>
      <c r="H4" s="276"/>
      <c r="I4" s="276"/>
      <c r="J4" s="276"/>
      <c r="K4" s="278"/>
      <c r="L4" s="556"/>
      <c r="M4" s="557"/>
      <c r="N4" s="557"/>
      <c r="O4" s="558"/>
      <c r="P4" s="559"/>
      <c r="Q4" s="554"/>
      <c r="R4" s="243"/>
      <c r="S4" s="243"/>
      <c r="T4" s="243"/>
      <c r="U4" s="243"/>
      <c r="V4" s="243"/>
      <c r="W4" s="243"/>
      <c r="X4" s="243"/>
      <c r="Y4" s="243"/>
      <c r="Z4" s="243"/>
      <c r="AA4" s="243"/>
      <c r="AB4" s="243"/>
      <c r="AC4" s="243"/>
      <c r="AD4" s="243"/>
      <c r="AE4" s="243"/>
      <c r="AF4" s="243"/>
      <c r="AG4" s="243"/>
      <c r="AH4" s="243"/>
      <c r="AI4" s="243"/>
      <c r="AJ4" s="243"/>
      <c r="AK4" s="243"/>
      <c r="AL4" s="243"/>
      <c r="AM4" s="243"/>
      <c r="AN4" s="243"/>
      <c r="AO4" s="243"/>
      <c r="AP4" s="243"/>
      <c r="AQ4" s="243"/>
      <c r="AR4" s="243"/>
      <c r="AS4" s="243"/>
      <c r="AT4" s="243"/>
      <c r="AU4" s="243"/>
      <c r="AV4" s="243"/>
    </row>
    <row r="5" spans="1:48" s="555" customFormat="1" ht="12.75" customHeight="1" thickBot="1" x14ac:dyDescent="0.25">
      <c r="A5" s="276"/>
      <c r="B5" s="589"/>
      <c r="C5" s="590"/>
      <c r="D5" s="1272"/>
      <c r="E5" s="1272"/>
      <c r="F5" s="591"/>
      <c r="G5" s="592"/>
      <c r="H5" s="593"/>
      <c r="I5" s="593"/>
      <c r="J5" s="591"/>
      <c r="K5" s="1272"/>
      <c r="L5" s="1272"/>
      <c r="M5" s="1272"/>
      <c r="N5" s="1272"/>
      <c r="O5" s="1272"/>
      <c r="P5" s="1272"/>
      <c r="Q5" s="554"/>
      <c r="R5" s="243"/>
      <c r="S5" s="243"/>
      <c r="T5" s="243"/>
      <c r="U5" s="243"/>
      <c r="V5" s="243"/>
      <c r="W5" s="243"/>
      <c r="X5" s="243"/>
      <c r="Y5" s="243"/>
      <c r="Z5" s="243"/>
      <c r="AA5" s="243"/>
      <c r="AB5" s="243"/>
      <c r="AC5" s="243"/>
      <c r="AD5" s="243"/>
      <c r="AE5" s="243"/>
      <c r="AF5" s="243"/>
      <c r="AG5" s="243"/>
      <c r="AH5" s="243"/>
      <c r="AI5" s="243"/>
      <c r="AJ5" s="243"/>
      <c r="AK5" s="243"/>
      <c r="AL5" s="243"/>
      <c r="AM5" s="243"/>
      <c r="AN5" s="243"/>
      <c r="AO5" s="243"/>
      <c r="AP5" s="243"/>
      <c r="AQ5" s="243"/>
      <c r="AR5" s="243"/>
      <c r="AS5" s="243"/>
      <c r="AT5" s="243"/>
      <c r="AU5" s="243"/>
      <c r="AV5" s="243"/>
    </row>
    <row r="6" spans="1:48" s="555" customFormat="1" ht="12.75" customHeight="1" x14ac:dyDescent="0.2">
      <c r="A6" s="276"/>
      <c r="B6" s="560" t="s">
        <v>387</v>
      </c>
      <c r="C6" s="561"/>
      <c r="D6" s="561"/>
      <c r="E6" s="561"/>
      <c r="F6" s="561"/>
      <c r="G6" s="561"/>
      <c r="H6" s="561"/>
      <c r="I6" s="561"/>
      <c r="J6" s="561"/>
      <c r="K6" s="562"/>
      <c r="L6" s="563"/>
      <c r="M6" s="561"/>
      <c r="N6" s="561"/>
      <c r="O6" s="594" t="s">
        <v>0</v>
      </c>
      <c r="P6" s="559"/>
      <c r="Q6" s="554"/>
      <c r="R6" s="243"/>
      <c r="S6" s="243"/>
      <c r="T6" s="243"/>
      <c r="U6" s="243"/>
      <c r="V6" s="243"/>
      <c r="W6" s="243"/>
      <c r="X6" s="243"/>
      <c r="Y6" s="243"/>
      <c r="Z6" s="243"/>
      <c r="AA6" s="243"/>
      <c r="AB6" s="243"/>
      <c r="AC6" s="243"/>
      <c r="AD6" s="243"/>
      <c r="AE6" s="243"/>
      <c r="AF6" s="243"/>
      <c r="AG6" s="243"/>
      <c r="AH6" s="243"/>
      <c r="AI6" s="243"/>
      <c r="AJ6" s="243"/>
      <c r="AK6" s="243"/>
      <c r="AL6" s="243"/>
      <c r="AM6" s="243"/>
      <c r="AN6" s="243"/>
      <c r="AO6" s="243"/>
      <c r="AP6" s="243"/>
      <c r="AQ6" s="243"/>
      <c r="AR6" s="243"/>
      <c r="AS6" s="243"/>
      <c r="AT6" s="243"/>
      <c r="AU6" s="243"/>
      <c r="AV6" s="243"/>
    </row>
    <row r="7" spans="1:48" s="555" customFormat="1" ht="12.75" customHeight="1" x14ac:dyDescent="0.2">
      <c r="A7" s="276"/>
      <c r="B7" s="730" t="s">
        <v>351</v>
      </c>
      <c r="C7" s="448" t="s">
        <v>294</v>
      </c>
      <c r="D7" s="459"/>
      <c r="E7" s="459"/>
      <c r="F7" s="459"/>
      <c r="G7" s="459"/>
      <c r="H7" s="459"/>
      <c r="I7" s="459"/>
      <c r="J7" s="459"/>
      <c r="K7" s="458"/>
      <c r="L7" s="418"/>
      <c r="M7" s="459"/>
      <c r="N7" s="459"/>
      <c r="O7" s="564">
        <f>O26</f>
        <v>180</v>
      </c>
      <c r="P7" s="559"/>
      <c r="Q7" s="554"/>
      <c r="R7" s="243"/>
      <c r="S7" s="243"/>
      <c r="T7" s="243"/>
      <c r="U7" s="243"/>
      <c r="V7" s="243"/>
      <c r="W7" s="243"/>
      <c r="X7" s="243"/>
      <c r="Y7" s="243"/>
      <c r="Z7" s="243"/>
      <c r="AA7" s="243"/>
      <c r="AB7" s="243"/>
      <c r="AC7" s="243"/>
      <c r="AD7" s="243"/>
      <c r="AE7" s="243"/>
      <c r="AF7" s="243"/>
      <c r="AG7" s="243"/>
      <c r="AH7" s="243"/>
      <c r="AI7" s="243"/>
      <c r="AJ7" s="243"/>
      <c r="AK7" s="243"/>
      <c r="AL7" s="243"/>
      <c r="AM7" s="243"/>
      <c r="AN7" s="243"/>
      <c r="AO7" s="243"/>
      <c r="AP7" s="243"/>
      <c r="AQ7" s="243"/>
      <c r="AR7" s="243"/>
      <c r="AS7" s="243"/>
      <c r="AT7" s="243"/>
      <c r="AU7" s="243"/>
      <c r="AV7" s="243"/>
    </row>
    <row r="8" spans="1:48" s="555" customFormat="1" ht="12.75" customHeight="1" x14ac:dyDescent="0.2">
      <c r="A8" s="276"/>
      <c r="B8" s="730" t="s">
        <v>350</v>
      </c>
      <c r="C8" s="459"/>
      <c r="D8" s="459"/>
      <c r="E8" s="459"/>
      <c r="F8" s="459"/>
      <c r="G8" s="459"/>
      <c r="H8" s="459"/>
      <c r="I8" s="459"/>
      <c r="J8" s="459"/>
      <c r="K8" s="458"/>
      <c r="L8" s="418"/>
      <c r="M8" s="459"/>
      <c r="N8" s="459"/>
      <c r="O8" s="564">
        <f>O46</f>
        <v>160</v>
      </c>
      <c r="P8" s="559"/>
      <c r="Q8" s="554"/>
      <c r="R8" s="243"/>
      <c r="S8" s="243"/>
      <c r="T8" s="243"/>
      <c r="U8" s="243"/>
      <c r="V8" s="243"/>
      <c r="W8" s="243"/>
      <c r="X8" s="243"/>
      <c r="Y8" s="243"/>
      <c r="Z8" s="243"/>
      <c r="AA8" s="243"/>
      <c r="AB8" s="243"/>
      <c r="AC8" s="243"/>
      <c r="AD8" s="243"/>
      <c r="AE8" s="243"/>
      <c r="AF8" s="243"/>
      <c r="AG8" s="243"/>
      <c r="AH8" s="243"/>
      <c r="AI8" s="243"/>
      <c r="AJ8" s="243"/>
      <c r="AK8" s="243"/>
      <c r="AL8" s="243"/>
      <c r="AM8" s="243"/>
      <c r="AN8" s="243"/>
      <c r="AO8" s="243"/>
      <c r="AP8" s="243"/>
      <c r="AQ8" s="243"/>
      <c r="AR8" s="243"/>
      <c r="AS8" s="243"/>
      <c r="AT8" s="243"/>
      <c r="AU8" s="243"/>
      <c r="AV8" s="243"/>
    </row>
    <row r="9" spans="1:48" s="555" customFormat="1" ht="12.75" customHeight="1" x14ac:dyDescent="0.2">
      <c r="A9" s="276"/>
      <c r="B9" s="565" t="s">
        <v>349</v>
      </c>
      <c r="C9" s="459"/>
      <c r="D9" s="459"/>
      <c r="E9" s="459"/>
      <c r="F9" s="459"/>
      <c r="G9" s="459"/>
      <c r="H9" s="459"/>
      <c r="I9" s="459"/>
      <c r="J9" s="459"/>
      <c r="K9" s="458"/>
      <c r="L9" s="418"/>
      <c r="M9" s="459"/>
      <c r="N9" s="459"/>
      <c r="O9" s="564">
        <f>O57</f>
        <v>-120</v>
      </c>
      <c r="P9" s="559"/>
      <c r="Q9" s="554"/>
      <c r="R9" s="243"/>
      <c r="S9" s="243"/>
      <c r="T9" s="243"/>
      <c r="U9" s="243"/>
      <c r="V9" s="243"/>
      <c r="W9" s="243"/>
      <c r="X9" s="243"/>
      <c r="Y9" s="243"/>
      <c r="Z9" s="243"/>
      <c r="AA9" s="243"/>
      <c r="AB9" s="243"/>
      <c r="AC9" s="243"/>
      <c r="AD9" s="243"/>
      <c r="AE9" s="243"/>
      <c r="AF9" s="243"/>
      <c r="AG9" s="243"/>
      <c r="AH9" s="243"/>
      <c r="AI9" s="243"/>
      <c r="AJ9" s="243"/>
      <c r="AK9" s="243"/>
      <c r="AL9" s="243"/>
      <c r="AM9" s="243"/>
      <c r="AN9" s="243"/>
      <c r="AO9" s="243"/>
      <c r="AP9" s="243"/>
      <c r="AQ9" s="243"/>
      <c r="AR9" s="243"/>
      <c r="AS9" s="243"/>
      <c r="AT9" s="243"/>
      <c r="AU9" s="243"/>
      <c r="AV9" s="243"/>
    </row>
    <row r="10" spans="1:48" s="555" customFormat="1" ht="12.75" customHeight="1" x14ac:dyDescent="0.2">
      <c r="A10" s="276"/>
      <c r="B10" s="814" t="s">
        <v>385</v>
      </c>
      <c r="C10" s="664"/>
      <c r="D10" s="664"/>
      <c r="E10" s="664"/>
      <c r="F10" s="664"/>
      <c r="G10" s="664"/>
      <c r="H10" s="664"/>
      <c r="I10" s="664"/>
      <c r="J10" s="664"/>
      <c r="K10" s="702"/>
      <c r="L10" s="815"/>
      <c r="M10" s="664"/>
      <c r="N10" s="664"/>
      <c r="O10" s="816">
        <f>O68</f>
        <v>83.6</v>
      </c>
      <c r="P10" s="559"/>
      <c r="Q10" s="554"/>
      <c r="R10" s="243"/>
      <c r="S10" s="243"/>
      <c r="T10" s="243"/>
      <c r="U10" s="243"/>
      <c r="V10" s="243"/>
      <c r="W10" s="243"/>
      <c r="X10" s="243"/>
      <c r="Y10" s="243"/>
      <c r="Z10" s="243"/>
      <c r="AA10" s="243"/>
      <c r="AB10" s="243"/>
      <c r="AC10" s="243"/>
      <c r="AD10" s="243"/>
      <c r="AE10" s="243"/>
      <c r="AF10" s="243"/>
      <c r="AG10" s="243"/>
      <c r="AH10" s="243"/>
      <c r="AI10" s="243"/>
      <c r="AJ10" s="243"/>
      <c r="AK10" s="243"/>
      <c r="AL10" s="243"/>
      <c r="AM10" s="243"/>
      <c r="AN10" s="243"/>
      <c r="AO10" s="243"/>
      <c r="AP10" s="243"/>
      <c r="AQ10" s="243"/>
      <c r="AR10" s="243"/>
      <c r="AS10" s="243"/>
      <c r="AT10" s="243"/>
      <c r="AU10" s="243"/>
      <c r="AV10" s="243"/>
    </row>
    <row r="11" spans="1:48" s="555" customFormat="1" ht="12.75" customHeight="1" x14ac:dyDescent="0.2">
      <c r="A11" s="276"/>
      <c r="B11" s="565"/>
      <c r="C11" s="459"/>
      <c r="D11" s="459"/>
      <c r="E11" s="459"/>
      <c r="F11" s="459"/>
      <c r="G11" s="459"/>
      <c r="H11" s="459"/>
      <c r="I11" s="459"/>
      <c r="J11" s="459"/>
      <c r="K11" s="458"/>
      <c r="L11" s="418"/>
      <c r="M11" s="459"/>
      <c r="N11" s="459"/>
      <c r="O11" s="564"/>
      <c r="P11" s="559"/>
      <c r="Q11" s="554"/>
      <c r="R11" s="243"/>
      <c r="S11" s="243"/>
      <c r="T11" s="243"/>
      <c r="U11" s="243"/>
      <c r="V11" s="243"/>
      <c r="W11" s="243"/>
      <c r="X11" s="243"/>
      <c r="Y11" s="243"/>
      <c r="Z11" s="243"/>
      <c r="AA11" s="243"/>
      <c r="AB11" s="243"/>
      <c r="AC11" s="243"/>
      <c r="AD11" s="243"/>
      <c r="AE11" s="243"/>
      <c r="AF11" s="243"/>
      <c r="AG11" s="243"/>
      <c r="AH11" s="243"/>
      <c r="AI11" s="243"/>
      <c r="AJ11" s="243"/>
      <c r="AK11" s="243"/>
      <c r="AL11" s="243"/>
      <c r="AM11" s="243"/>
      <c r="AN11" s="243"/>
      <c r="AO11" s="243"/>
      <c r="AP11" s="243"/>
      <c r="AQ11" s="243"/>
      <c r="AR11" s="243"/>
      <c r="AS11" s="243"/>
      <c r="AT11" s="243"/>
      <c r="AU11" s="243"/>
      <c r="AV11" s="243"/>
    </row>
    <row r="12" spans="1:48" s="555" customFormat="1" ht="12.75" customHeight="1" thickBot="1" x14ac:dyDescent="0.25">
      <c r="A12" s="276"/>
      <c r="B12" s="566" t="s">
        <v>352</v>
      </c>
      <c r="C12" s="567"/>
      <c r="D12" s="567"/>
      <c r="E12" s="567"/>
      <c r="F12" s="567"/>
      <c r="G12" s="567"/>
      <c r="H12" s="567"/>
      <c r="I12" s="567"/>
      <c r="J12" s="567"/>
      <c r="K12" s="568"/>
      <c r="L12" s="569"/>
      <c r="M12" s="567"/>
      <c r="N12" s="567"/>
      <c r="O12" s="595">
        <f>SUM(O7:O10)</f>
        <v>303.60000000000002</v>
      </c>
      <c r="P12" s="559"/>
      <c r="Q12" s="554"/>
      <c r="R12" s="243"/>
      <c r="S12" s="243"/>
      <c r="T12" s="243"/>
      <c r="U12" s="243"/>
      <c r="V12" s="243"/>
      <c r="W12" s="243"/>
      <c r="X12" s="243"/>
      <c r="Y12" s="243"/>
      <c r="Z12" s="243"/>
      <c r="AA12" s="243"/>
      <c r="AB12" s="243"/>
      <c r="AC12" s="243"/>
      <c r="AD12" s="243"/>
      <c r="AE12" s="243"/>
      <c r="AF12" s="243"/>
      <c r="AG12" s="243"/>
      <c r="AH12" s="243"/>
      <c r="AI12" s="243"/>
      <c r="AJ12" s="243"/>
      <c r="AK12" s="243"/>
      <c r="AL12" s="243"/>
      <c r="AM12" s="243"/>
      <c r="AN12" s="243"/>
      <c r="AO12" s="243"/>
      <c r="AP12" s="243"/>
      <c r="AQ12" s="243"/>
      <c r="AR12" s="243"/>
      <c r="AS12" s="243"/>
      <c r="AT12" s="243"/>
      <c r="AU12" s="243"/>
      <c r="AV12" s="243"/>
    </row>
    <row r="13" spans="1:48" s="555" customFormat="1" ht="12.75" customHeight="1" thickBot="1" x14ac:dyDescent="0.25">
      <c r="A13" s="459"/>
      <c r="B13" s="596"/>
      <c r="C13" s="567"/>
      <c r="D13" s="567"/>
      <c r="E13" s="567"/>
      <c r="F13" s="567"/>
      <c r="G13" s="567"/>
      <c r="H13" s="567"/>
      <c r="I13" s="567"/>
      <c r="J13" s="567"/>
      <c r="K13" s="568"/>
      <c r="L13" s="569"/>
      <c r="M13" s="567"/>
      <c r="N13" s="567"/>
      <c r="O13" s="597"/>
      <c r="P13" s="559"/>
      <c r="Q13" s="554"/>
      <c r="R13" s="243"/>
      <c r="S13" s="243"/>
      <c r="T13" s="243"/>
      <c r="U13" s="243"/>
      <c r="V13" s="243"/>
      <c r="W13" s="243"/>
      <c r="X13" s="243"/>
      <c r="Y13" s="243"/>
      <c r="Z13" s="243"/>
      <c r="AA13" s="243"/>
      <c r="AB13" s="243"/>
      <c r="AC13" s="243"/>
      <c r="AD13" s="243"/>
      <c r="AE13" s="243"/>
      <c r="AF13" s="243"/>
      <c r="AG13" s="243"/>
      <c r="AH13" s="243"/>
      <c r="AI13" s="243"/>
      <c r="AJ13" s="243"/>
      <c r="AK13" s="243"/>
      <c r="AL13" s="243"/>
      <c r="AM13" s="243"/>
      <c r="AN13" s="243"/>
      <c r="AO13" s="243"/>
      <c r="AP13" s="243"/>
      <c r="AQ13" s="243"/>
      <c r="AR13" s="243"/>
      <c r="AS13" s="243"/>
      <c r="AT13" s="243"/>
      <c r="AU13" s="243"/>
      <c r="AV13" s="243"/>
    </row>
    <row r="14" spans="1:48" s="352" customFormat="1" ht="12.75" customHeight="1" thickBot="1" x14ac:dyDescent="0.25">
      <c r="B14" s="340" t="s">
        <v>296</v>
      </c>
      <c r="C14" s="265"/>
      <c r="D14" s="341"/>
      <c r="E14" s="265"/>
      <c r="F14" s="265"/>
      <c r="G14" s="265"/>
      <c r="H14" s="265"/>
      <c r="I14" s="342"/>
      <c r="J14" s="265"/>
      <c r="K14" s="343"/>
      <c r="L14" s="341"/>
      <c r="M14" s="265"/>
      <c r="N14" s="265"/>
      <c r="O14" s="344"/>
      <c r="P14" s="384"/>
      <c r="Q14" s="572"/>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3"/>
      <c r="AV14" s="253"/>
    </row>
    <row r="15" spans="1:48" s="352" customFormat="1" ht="12.75" customHeight="1" x14ac:dyDescent="0.2">
      <c r="B15" s="577"/>
      <c r="C15" s="378"/>
      <c r="D15" s="417"/>
      <c r="E15" s="378"/>
      <c r="F15" s="378"/>
      <c r="G15" s="378"/>
      <c r="H15" s="378"/>
      <c r="I15" s="457"/>
      <c r="J15" s="378"/>
      <c r="K15" s="598"/>
      <c r="L15" s="417"/>
      <c r="M15" s="378"/>
      <c r="N15" s="378"/>
      <c r="O15" s="282"/>
      <c r="P15" s="384"/>
      <c r="Q15" s="572"/>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c r="AP15" s="253"/>
      <c r="AQ15" s="253"/>
      <c r="AR15" s="253"/>
      <c r="AS15" s="253"/>
      <c r="AT15" s="253"/>
      <c r="AU15" s="253"/>
      <c r="AV15" s="253"/>
    </row>
    <row r="16" spans="1:48" s="555" customFormat="1" ht="12.75" customHeight="1" x14ac:dyDescent="0.2">
      <c r="A16" s="276"/>
      <c r="B16" s="631" t="s">
        <v>351</v>
      </c>
      <c r="C16" s="459"/>
      <c r="D16" s="378"/>
      <c r="E16" s="378"/>
      <c r="F16" s="378"/>
      <c r="G16" s="378"/>
      <c r="H16" s="443"/>
      <c r="I16" s="459"/>
      <c r="J16" s="459"/>
      <c r="K16" s="459"/>
      <c r="L16" s="417"/>
      <c r="M16" s="378"/>
      <c r="N16" s="378"/>
      <c r="O16" s="384"/>
      <c r="P16" s="559"/>
      <c r="Q16" s="554"/>
      <c r="R16" s="243"/>
      <c r="S16" s="243"/>
      <c r="T16" s="243"/>
      <c r="U16" s="243"/>
      <c r="V16" s="243"/>
      <c r="W16" s="243"/>
      <c r="X16" s="243"/>
      <c r="Y16" s="243"/>
      <c r="Z16" s="243"/>
      <c r="AA16" s="243"/>
      <c r="AB16" s="243"/>
      <c r="AC16" s="243"/>
      <c r="AD16" s="243"/>
      <c r="AE16" s="243"/>
      <c r="AF16" s="243"/>
      <c r="AG16" s="243"/>
      <c r="AH16" s="243"/>
      <c r="AI16" s="243"/>
      <c r="AJ16" s="243"/>
      <c r="AK16" s="243"/>
      <c r="AL16" s="243"/>
      <c r="AM16" s="243"/>
      <c r="AN16" s="243"/>
      <c r="AO16" s="243"/>
      <c r="AP16" s="243"/>
      <c r="AQ16" s="243"/>
      <c r="AR16" s="243"/>
      <c r="AS16" s="243"/>
      <c r="AT16" s="243"/>
      <c r="AU16" s="243"/>
      <c r="AV16" s="243"/>
    </row>
    <row r="17" spans="1:48" s="555" customFormat="1" ht="12.75" customHeight="1" x14ac:dyDescent="0.2">
      <c r="A17" s="276"/>
      <c r="B17" s="723"/>
      <c r="C17" s="459"/>
      <c r="D17" s="378"/>
      <c r="E17" s="378"/>
      <c r="F17" s="378"/>
      <c r="G17" s="378"/>
      <c r="H17" s="443"/>
      <c r="I17" s="459"/>
      <c r="J17" s="459"/>
      <c r="K17" s="459"/>
      <c r="L17" s="417"/>
      <c r="M17" s="378"/>
      <c r="N17" s="378"/>
      <c r="O17" s="384"/>
      <c r="P17" s="559"/>
      <c r="Q17" s="554"/>
      <c r="R17" s="243"/>
      <c r="S17" s="243"/>
      <c r="T17" s="243"/>
      <c r="U17" s="243"/>
      <c r="V17" s="243"/>
      <c r="W17" s="243"/>
      <c r="X17" s="243"/>
      <c r="Y17" s="243"/>
      <c r="Z17" s="243"/>
      <c r="AA17" s="243"/>
      <c r="AB17" s="243"/>
      <c r="AC17" s="243"/>
      <c r="AD17" s="243"/>
      <c r="AE17" s="243"/>
      <c r="AF17" s="243"/>
      <c r="AG17" s="243"/>
      <c r="AH17" s="243"/>
      <c r="AI17" s="243"/>
      <c r="AJ17" s="243"/>
      <c r="AK17" s="243"/>
      <c r="AL17" s="243"/>
      <c r="AM17" s="243"/>
      <c r="AN17" s="243"/>
      <c r="AO17" s="243"/>
      <c r="AP17" s="243"/>
      <c r="AQ17" s="243"/>
      <c r="AR17" s="243"/>
      <c r="AS17" s="243"/>
      <c r="AT17" s="243"/>
      <c r="AU17" s="243"/>
      <c r="AV17" s="243"/>
    </row>
    <row r="18" spans="1:48" s="555" customFormat="1" ht="12.75" customHeight="1" x14ac:dyDescent="0.2">
      <c r="A18" s="276"/>
      <c r="B18" s="600" t="s">
        <v>341</v>
      </c>
      <c r="C18" s="582"/>
      <c r="D18" s="396"/>
      <c r="E18" s="580"/>
      <c r="F18" s="580"/>
      <c r="G18" s="580"/>
      <c r="H18" s="368" t="s">
        <v>22</v>
      </c>
      <c r="I18" s="580"/>
      <c r="J18" s="580"/>
      <c r="K18" s="584"/>
      <c r="L18" s="584"/>
      <c r="M18" s="580"/>
      <c r="N18" s="580"/>
      <c r="O18" s="399" t="s">
        <v>0</v>
      </c>
      <c r="P18" s="559"/>
      <c r="Q18" s="554"/>
      <c r="R18" s="243"/>
      <c r="S18" s="243"/>
      <c r="T18" s="243"/>
      <c r="U18" s="243"/>
      <c r="V18" s="243"/>
      <c r="W18" s="243"/>
      <c r="X18" s="243"/>
      <c r="Y18" s="243"/>
      <c r="Z18" s="243"/>
      <c r="AA18" s="243"/>
      <c r="AB18" s="243"/>
      <c r="AC18" s="243"/>
      <c r="AD18" s="243"/>
      <c r="AE18" s="243"/>
      <c r="AF18" s="243"/>
      <c r="AG18" s="243"/>
      <c r="AH18" s="243"/>
      <c r="AI18" s="243"/>
      <c r="AJ18" s="243"/>
      <c r="AK18" s="243"/>
      <c r="AL18" s="243"/>
      <c r="AM18" s="243"/>
      <c r="AN18" s="243"/>
      <c r="AO18" s="243"/>
      <c r="AP18" s="243"/>
      <c r="AQ18" s="243"/>
      <c r="AR18" s="243"/>
      <c r="AS18" s="243"/>
      <c r="AT18" s="243"/>
      <c r="AU18" s="243"/>
      <c r="AV18" s="243"/>
    </row>
    <row r="19" spans="1:48" s="555" customFormat="1" ht="12.75" customHeight="1" x14ac:dyDescent="0.2">
      <c r="A19" s="276"/>
      <c r="B19" s="378"/>
      <c r="C19" s="456"/>
      <c r="D19" s="378"/>
      <c r="E19" s="459"/>
      <c r="F19" s="459"/>
      <c r="G19" s="459"/>
      <c r="H19" s="276" t="s">
        <v>221</v>
      </c>
      <c r="I19" s="724"/>
      <c r="J19" s="724"/>
      <c r="K19" s="458"/>
      <c r="L19" s="458"/>
      <c r="M19" s="459"/>
      <c r="N19" s="459"/>
      <c r="O19" s="459"/>
      <c r="P19" s="559"/>
      <c r="Q19" s="554"/>
      <c r="R19" s="243"/>
      <c r="S19" s="243"/>
      <c r="T19" s="243"/>
      <c r="U19" s="243"/>
      <c r="V19" s="243"/>
      <c r="W19" s="243"/>
      <c r="X19" s="243"/>
      <c r="Y19" s="243"/>
      <c r="Z19" s="243"/>
      <c r="AA19" s="243"/>
      <c r="AB19" s="243"/>
      <c r="AC19" s="243"/>
      <c r="AD19" s="243"/>
      <c r="AE19" s="243"/>
      <c r="AF19" s="243"/>
      <c r="AG19" s="243"/>
      <c r="AH19" s="243"/>
      <c r="AI19" s="243"/>
      <c r="AJ19" s="243"/>
      <c r="AK19" s="243"/>
      <c r="AL19" s="243"/>
      <c r="AM19" s="243"/>
      <c r="AN19" s="243"/>
      <c r="AO19" s="243"/>
      <c r="AP19" s="243"/>
      <c r="AQ19" s="243"/>
      <c r="AR19" s="243"/>
      <c r="AS19" s="243"/>
      <c r="AT19" s="243"/>
      <c r="AU19" s="243"/>
      <c r="AV19" s="243"/>
    </row>
    <row r="20" spans="1:48" s="555" customFormat="1" ht="12.75" customHeight="1" x14ac:dyDescent="0.2">
      <c r="A20" s="276"/>
      <c r="B20" s="274">
        <v>1</v>
      </c>
      <c r="C20" s="352"/>
      <c r="D20" s="352"/>
      <c r="E20" s="276"/>
      <c r="F20" s="276"/>
      <c r="G20" s="276"/>
      <c r="H20" s="352" t="s">
        <v>9</v>
      </c>
      <c r="I20" s="276"/>
      <c r="J20" s="276"/>
      <c r="K20" s="276"/>
      <c r="L20" s="345"/>
      <c r="M20" s="281"/>
      <c r="N20" s="281"/>
      <c r="O20" s="599">
        <v>100</v>
      </c>
      <c r="P20" s="559"/>
      <c r="Q20" s="554"/>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row>
    <row r="21" spans="1:48" s="555" customFormat="1" ht="12.75" customHeight="1" x14ac:dyDescent="0.2">
      <c r="A21" s="276"/>
      <c r="B21" s="725"/>
      <c r="C21" s="352"/>
      <c r="D21" s="352"/>
      <c r="E21" s="276"/>
      <c r="F21" s="276"/>
      <c r="G21" s="276"/>
      <c r="H21" s="352"/>
      <c r="I21" s="276"/>
      <c r="J21" s="276"/>
      <c r="K21" s="276"/>
      <c r="L21" s="345"/>
      <c r="M21" s="281"/>
      <c r="N21" s="281"/>
      <c r="O21" s="282"/>
      <c r="P21" s="559"/>
      <c r="Q21" s="554"/>
      <c r="R21" s="243"/>
      <c r="S21" s="243"/>
      <c r="T21" s="243"/>
      <c r="U21" s="243"/>
      <c r="V21" s="243"/>
      <c r="W21" s="243"/>
      <c r="X21" s="243"/>
      <c r="Y21" s="243"/>
      <c r="Z21" s="243"/>
      <c r="AA21" s="243"/>
      <c r="AB21" s="243"/>
      <c r="AC21" s="243"/>
      <c r="AD21" s="243"/>
      <c r="AE21" s="243"/>
      <c r="AF21" s="243"/>
      <c r="AG21" s="243"/>
      <c r="AH21" s="243"/>
      <c r="AI21" s="243"/>
      <c r="AJ21" s="243"/>
      <c r="AK21" s="243"/>
      <c r="AL21" s="243"/>
      <c r="AM21" s="243"/>
      <c r="AN21" s="243"/>
      <c r="AO21" s="243"/>
      <c r="AP21" s="243"/>
      <c r="AQ21" s="243"/>
      <c r="AR21" s="243"/>
      <c r="AS21" s="243"/>
      <c r="AT21" s="243"/>
      <c r="AU21" s="243"/>
      <c r="AV21" s="243"/>
    </row>
    <row r="22" spans="1:48" s="555" customFormat="1" ht="12.75" customHeight="1" x14ac:dyDescent="0.2">
      <c r="A22" s="276"/>
      <c r="B22" s="600" t="s">
        <v>342</v>
      </c>
      <c r="C22" s="582"/>
      <c r="D22" s="396"/>
      <c r="E22" s="580"/>
      <c r="F22" s="580"/>
      <c r="G22" s="580"/>
      <c r="H22" s="368" t="s">
        <v>22</v>
      </c>
      <c r="I22" s="580"/>
      <c r="J22" s="580"/>
      <c r="K22" s="584"/>
      <c r="L22" s="584"/>
      <c r="M22" s="580"/>
      <c r="N22" s="580"/>
      <c r="O22" s="399" t="s">
        <v>0</v>
      </c>
      <c r="P22" s="559"/>
      <c r="Q22" s="554"/>
      <c r="R22" s="243"/>
      <c r="S22" s="243"/>
      <c r="T22" s="243"/>
      <c r="U22" s="243"/>
      <c r="V22" s="243"/>
      <c r="W22" s="243"/>
      <c r="X22" s="243"/>
      <c r="Y22" s="243"/>
      <c r="Z22" s="243"/>
      <c r="AA22" s="243"/>
      <c r="AB22" s="243"/>
      <c r="AC22" s="243"/>
      <c r="AD22" s="243"/>
      <c r="AE22" s="243"/>
      <c r="AF22" s="243"/>
      <c r="AG22" s="243"/>
      <c r="AH22" s="243"/>
      <c r="AI22" s="243"/>
      <c r="AJ22" s="243"/>
      <c r="AK22" s="243"/>
      <c r="AL22" s="243"/>
      <c r="AM22" s="243"/>
      <c r="AN22" s="243"/>
      <c r="AO22" s="243"/>
      <c r="AP22" s="243"/>
      <c r="AQ22" s="243"/>
      <c r="AR22" s="243"/>
      <c r="AS22" s="243"/>
      <c r="AT22" s="243"/>
      <c r="AU22" s="243"/>
      <c r="AV22" s="243"/>
    </row>
    <row r="23" spans="1:48" s="555" customFormat="1" ht="12.75" customHeight="1" x14ac:dyDescent="0.2">
      <c r="A23" s="276"/>
      <c r="B23" s="462"/>
      <c r="C23" s="456"/>
      <c r="D23" s="462"/>
      <c r="E23" s="459"/>
      <c r="F23" s="459"/>
      <c r="G23" s="459"/>
      <c r="H23" s="667" t="s">
        <v>254</v>
      </c>
      <c r="I23" s="724"/>
      <c r="J23" s="724"/>
      <c r="K23" s="458"/>
      <c r="L23" s="458"/>
      <c r="M23" s="459"/>
      <c r="N23" s="459"/>
      <c r="O23" s="459"/>
      <c r="P23" s="559"/>
      <c r="Q23" s="554"/>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row>
    <row r="24" spans="1:48" s="555" customFormat="1" ht="12.75" customHeight="1" x14ac:dyDescent="0.2">
      <c r="A24" s="276"/>
      <c r="B24" s="274">
        <f>B20+1</f>
        <v>2</v>
      </c>
      <c r="C24" s="276"/>
      <c r="D24" s="276"/>
      <c r="E24" s="276"/>
      <c r="F24" s="276"/>
      <c r="G24" s="276"/>
      <c r="H24" s="352" t="s">
        <v>9</v>
      </c>
      <c r="I24" s="276"/>
      <c r="J24" s="276"/>
      <c r="K24" s="276"/>
      <c r="L24" s="345"/>
      <c r="M24" s="281"/>
      <c r="N24" s="281"/>
      <c r="O24" s="599">
        <v>80</v>
      </c>
      <c r="P24" s="559"/>
      <c r="Q24" s="554"/>
      <c r="R24" s="243"/>
      <c r="S24" s="243"/>
      <c r="T24" s="243"/>
      <c r="U24" s="243"/>
      <c r="V24" s="243"/>
      <c r="W24" s="243"/>
      <c r="X24" s="243"/>
      <c r="Y24" s="243"/>
      <c r="Z24" s="243"/>
      <c r="AA24" s="243"/>
      <c r="AB24" s="243"/>
      <c r="AC24" s="243"/>
      <c r="AD24" s="243"/>
      <c r="AE24" s="243"/>
      <c r="AF24" s="243"/>
      <c r="AG24" s="243"/>
      <c r="AH24" s="243"/>
      <c r="AI24" s="243"/>
      <c r="AJ24" s="243"/>
      <c r="AK24" s="243"/>
      <c r="AL24" s="243"/>
      <c r="AM24" s="243"/>
      <c r="AN24" s="243"/>
      <c r="AO24" s="243"/>
      <c r="AP24" s="243"/>
      <c r="AQ24" s="243"/>
      <c r="AR24" s="243"/>
      <c r="AS24" s="243"/>
      <c r="AT24" s="243"/>
      <c r="AU24" s="243"/>
      <c r="AV24" s="243"/>
    </row>
    <row r="25" spans="1:48" s="555" customFormat="1" ht="12.75" customHeight="1" thickBot="1" x14ac:dyDescent="0.25">
      <c r="A25" s="276"/>
      <c r="B25" s="274"/>
      <c r="C25" s="276"/>
      <c r="D25" s="276"/>
      <c r="E25" s="276"/>
      <c r="F25" s="276"/>
      <c r="G25" s="276"/>
      <c r="H25" s="352"/>
      <c r="I25" s="276"/>
      <c r="J25" s="276"/>
      <c r="K25" s="276"/>
      <c r="L25" s="345"/>
      <c r="M25" s="281"/>
      <c r="N25" s="281"/>
      <c r="O25" s="282"/>
      <c r="P25" s="559"/>
      <c r="Q25" s="554"/>
      <c r="R25" s="243"/>
      <c r="S25" s="243"/>
      <c r="T25" s="243"/>
      <c r="U25" s="243"/>
      <c r="V25" s="243"/>
      <c r="W25" s="243"/>
      <c r="X25" s="243"/>
      <c r="Y25" s="243"/>
      <c r="Z25" s="243"/>
      <c r="AA25" s="243"/>
      <c r="AB25" s="243"/>
      <c r="AC25" s="243"/>
      <c r="AD25" s="243"/>
      <c r="AE25" s="243"/>
      <c r="AF25" s="243"/>
      <c r="AG25" s="243"/>
      <c r="AH25" s="243"/>
      <c r="AI25" s="243"/>
      <c r="AJ25" s="243"/>
      <c r="AK25" s="243"/>
      <c r="AL25" s="243"/>
      <c r="AM25" s="243"/>
      <c r="AN25" s="243"/>
      <c r="AO25" s="243"/>
      <c r="AP25" s="243"/>
      <c r="AQ25" s="243"/>
      <c r="AR25" s="243"/>
      <c r="AS25" s="243"/>
      <c r="AT25" s="243"/>
      <c r="AU25" s="243"/>
      <c r="AV25" s="243"/>
    </row>
    <row r="26" spans="1:48" s="555" customFormat="1" ht="12.75" customHeight="1" thickBot="1" x14ac:dyDescent="0.25">
      <c r="A26" s="276"/>
      <c r="B26" s="274"/>
      <c r="C26" s="276"/>
      <c r="D26" s="276"/>
      <c r="E26" s="276"/>
      <c r="F26" s="276"/>
      <c r="G26" s="276"/>
      <c r="H26" s="579" t="s">
        <v>344</v>
      </c>
      <c r="I26" s="276"/>
      <c r="J26" s="276"/>
      <c r="K26" s="276"/>
      <c r="L26" s="345"/>
      <c r="M26" s="281"/>
      <c r="N26" s="281"/>
      <c r="O26" s="728">
        <f>O20+O24</f>
        <v>180</v>
      </c>
      <c r="P26" s="559"/>
      <c r="Q26" s="554"/>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row>
    <row r="27" spans="1:48" s="555" customFormat="1" ht="12.75" customHeight="1" x14ac:dyDescent="0.2">
      <c r="A27" s="276"/>
      <c r="B27" s="274"/>
      <c r="C27" s="276"/>
      <c r="D27" s="276"/>
      <c r="E27" s="276"/>
      <c r="F27" s="276"/>
      <c r="G27" s="276"/>
      <c r="H27" s="352"/>
      <c r="I27" s="276"/>
      <c r="J27" s="276"/>
      <c r="K27" s="276"/>
      <c r="L27" s="345"/>
      <c r="M27" s="281"/>
      <c r="N27" s="281"/>
      <c r="O27" s="282"/>
      <c r="P27" s="559"/>
      <c r="Q27" s="554"/>
      <c r="R27" s="243"/>
      <c r="S27" s="243"/>
      <c r="T27" s="243"/>
      <c r="U27" s="243"/>
      <c r="V27" s="243"/>
      <c r="W27" s="243"/>
      <c r="X27" s="243"/>
      <c r="Y27" s="243"/>
      <c r="Z27" s="243"/>
      <c r="AA27" s="243"/>
      <c r="AB27" s="243"/>
      <c r="AC27" s="243"/>
      <c r="AD27" s="243"/>
      <c r="AE27" s="243"/>
      <c r="AF27" s="243"/>
      <c r="AG27" s="243"/>
      <c r="AH27" s="243"/>
      <c r="AI27" s="243"/>
      <c r="AJ27" s="243"/>
      <c r="AK27" s="243"/>
      <c r="AL27" s="243"/>
      <c r="AM27" s="243"/>
      <c r="AN27" s="243"/>
      <c r="AO27" s="243"/>
      <c r="AP27" s="243"/>
      <c r="AQ27" s="243"/>
      <c r="AR27" s="243"/>
      <c r="AS27" s="243"/>
      <c r="AT27" s="243"/>
      <c r="AU27" s="243"/>
      <c r="AV27" s="243"/>
    </row>
    <row r="28" spans="1:48" s="555" customFormat="1" ht="12.75" customHeight="1" x14ac:dyDescent="0.2">
      <c r="A28" s="276"/>
      <c r="B28" s="631" t="s">
        <v>350</v>
      </c>
      <c r="C28" s="459"/>
      <c r="D28" s="459"/>
      <c r="E28" s="459"/>
      <c r="F28" s="459"/>
      <c r="G28" s="459"/>
      <c r="H28" s="726"/>
      <c r="I28" s="459"/>
      <c r="J28" s="459"/>
      <c r="K28" s="459"/>
      <c r="L28" s="459"/>
      <c r="M28" s="459"/>
      <c r="N28" s="459"/>
      <c r="O28" s="384"/>
      <c r="P28" s="559"/>
      <c r="Q28" s="554"/>
      <c r="R28" s="243"/>
      <c r="S28" s="243"/>
      <c r="T28" s="243"/>
      <c r="U28" s="243"/>
      <c r="V28" s="243"/>
      <c r="W28" s="243"/>
      <c r="X28" s="243"/>
      <c r="Y28" s="243"/>
      <c r="Z28" s="243"/>
      <c r="AA28" s="243"/>
      <c r="AB28" s="243"/>
      <c r="AC28" s="243"/>
      <c r="AD28" s="243"/>
      <c r="AE28" s="243"/>
      <c r="AF28" s="243"/>
      <c r="AG28" s="243"/>
      <c r="AH28" s="243"/>
      <c r="AI28" s="243"/>
      <c r="AJ28" s="243"/>
      <c r="AK28" s="243"/>
      <c r="AL28" s="243"/>
      <c r="AM28" s="243"/>
      <c r="AN28" s="243"/>
      <c r="AO28" s="243"/>
      <c r="AP28" s="243"/>
      <c r="AQ28" s="243"/>
      <c r="AR28" s="243"/>
      <c r="AS28" s="243"/>
      <c r="AT28" s="243"/>
      <c r="AU28" s="243"/>
      <c r="AV28" s="243"/>
    </row>
    <row r="29" spans="1:48" s="555" customFormat="1" ht="12.75" customHeight="1" x14ac:dyDescent="0.2">
      <c r="A29" s="276"/>
      <c r="B29" s="631"/>
      <c r="C29" s="459"/>
      <c r="D29" s="459"/>
      <c r="E29" s="459"/>
      <c r="F29" s="459"/>
      <c r="G29" s="459"/>
      <c r="H29" s="726"/>
      <c r="I29" s="459"/>
      <c r="J29" s="459"/>
      <c r="K29" s="459"/>
      <c r="L29" s="459"/>
      <c r="M29" s="459"/>
      <c r="N29" s="459"/>
      <c r="O29" s="384"/>
      <c r="P29" s="559"/>
      <c r="Q29" s="554"/>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row>
    <row r="30" spans="1:48" s="555" customFormat="1" ht="12.75" customHeight="1" x14ac:dyDescent="0.2">
      <c r="A30" s="276"/>
      <c r="B30" s="600" t="s">
        <v>354</v>
      </c>
      <c r="C30" s="582"/>
      <c r="D30" s="583"/>
      <c r="E30" s="580"/>
      <c r="F30" s="580"/>
      <c r="G30" s="580"/>
      <c r="H30" s="368" t="s">
        <v>22</v>
      </c>
      <c r="I30" s="580"/>
      <c r="J30" s="580"/>
      <c r="K30" s="584"/>
      <c r="L30" s="584"/>
      <c r="M30" s="580"/>
      <c r="N30" s="580"/>
      <c r="O30" s="399" t="s">
        <v>0</v>
      </c>
      <c r="P30" s="463"/>
      <c r="Q30" s="554"/>
      <c r="R30" s="243"/>
      <c r="S30" s="243"/>
      <c r="T30" s="243"/>
      <c r="U30" s="243"/>
      <c r="V30" s="243"/>
      <c r="W30" s="243"/>
      <c r="X30" s="243"/>
      <c r="Y30" s="243"/>
      <c r="Z30" s="243"/>
      <c r="AA30" s="243"/>
      <c r="AB30" s="243"/>
      <c r="AC30" s="243"/>
      <c r="AD30" s="243"/>
      <c r="AE30" s="243"/>
      <c r="AF30" s="243"/>
      <c r="AG30" s="243"/>
      <c r="AH30" s="243"/>
      <c r="AI30" s="243"/>
      <c r="AJ30" s="243"/>
      <c r="AK30" s="243"/>
      <c r="AL30" s="243"/>
      <c r="AM30" s="243"/>
      <c r="AN30" s="243"/>
      <c r="AO30" s="243"/>
      <c r="AP30" s="243"/>
      <c r="AQ30" s="243"/>
      <c r="AR30" s="243"/>
      <c r="AS30" s="243"/>
      <c r="AT30" s="243"/>
      <c r="AU30" s="243"/>
      <c r="AV30" s="243"/>
    </row>
    <row r="31" spans="1:48" s="573" customFormat="1" ht="12.75" customHeight="1" x14ac:dyDescent="0.2">
      <c r="A31" s="352"/>
      <c r="B31" s="443"/>
      <c r="C31" s="378"/>
      <c r="D31" s="443"/>
      <c r="E31" s="443"/>
      <c r="F31" s="443"/>
      <c r="G31" s="443"/>
      <c r="H31" s="448" t="s">
        <v>243</v>
      </c>
      <c r="I31" s="586"/>
      <c r="J31" s="586"/>
      <c r="K31" s="444"/>
      <c r="L31" s="444"/>
      <c r="M31" s="443"/>
      <c r="N31" s="443"/>
      <c r="O31" s="443"/>
      <c r="P31" s="282"/>
      <c r="Q31" s="572"/>
      <c r="R31" s="253"/>
      <c r="S31" s="253"/>
      <c r="T31" s="253"/>
      <c r="U31" s="253"/>
      <c r="V31" s="253"/>
      <c r="W31" s="253"/>
      <c r="X31" s="253"/>
      <c r="Y31" s="253"/>
      <c r="Z31" s="253"/>
      <c r="AA31" s="253"/>
      <c r="AB31" s="253"/>
      <c r="AC31" s="253"/>
      <c r="AD31" s="253"/>
      <c r="AE31" s="253"/>
      <c r="AF31" s="253"/>
      <c r="AG31" s="253"/>
      <c r="AH31" s="253"/>
      <c r="AI31" s="253"/>
      <c r="AJ31" s="253"/>
      <c r="AK31" s="253"/>
      <c r="AL31" s="253"/>
      <c r="AM31" s="253"/>
      <c r="AN31" s="253"/>
      <c r="AO31" s="253"/>
      <c r="AP31" s="253"/>
      <c r="AQ31" s="253"/>
      <c r="AR31" s="253"/>
      <c r="AS31" s="253"/>
      <c r="AT31" s="253"/>
      <c r="AU31" s="253"/>
      <c r="AV31" s="253"/>
    </row>
    <row r="32" spans="1:48" s="352" customFormat="1" ht="12.75" customHeight="1" x14ac:dyDescent="0.2">
      <c r="B32" s="274">
        <f>B24+1</f>
        <v>3</v>
      </c>
      <c r="C32" s="378"/>
      <c r="D32" s="417"/>
      <c r="E32" s="378"/>
      <c r="F32" s="378"/>
      <c r="G32" s="378"/>
      <c r="H32" s="378" t="s">
        <v>9</v>
      </c>
      <c r="I32" s="457"/>
      <c r="J32" s="378"/>
      <c r="K32" s="598"/>
      <c r="L32" s="417"/>
      <c r="M32" s="378"/>
      <c r="N32" s="378"/>
      <c r="O32" s="599">
        <v>40</v>
      </c>
      <c r="P32" s="384"/>
      <c r="Q32" s="572"/>
      <c r="R32" s="253"/>
      <c r="S32" s="253"/>
      <c r="T32" s="253"/>
      <c r="U32" s="253"/>
      <c r="V32" s="253"/>
      <c r="W32" s="253"/>
      <c r="X32" s="253"/>
      <c r="Y32" s="253"/>
      <c r="Z32" s="253"/>
      <c r="AA32" s="253"/>
      <c r="AB32" s="253"/>
      <c r="AC32" s="253"/>
      <c r="AD32" s="253"/>
      <c r="AE32" s="253"/>
      <c r="AF32" s="253"/>
      <c r="AG32" s="253"/>
      <c r="AH32" s="253"/>
      <c r="AI32" s="253"/>
      <c r="AJ32" s="253"/>
      <c r="AK32" s="253"/>
      <c r="AL32" s="253"/>
      <c r="AM32" s="253"/>
      <c r="AN32" s="253"/>
      <c r="AO32" s="253"/>
      <c r="AP32" s="253"/>
      <c r="AQ32" s="253"/>
      <c r="AR32" s="253"/>
      <c r="AS32" s="253"/>
      <c r="AT32" s="253"/>
      <c r="AU32" s="253"/>
      <c r="AV32" s="253"/>
    </row>
    <row r="33" spans="1:48" s="352" customFormat="1" ht="12.75" customHeight="1" x14ac:dyDescent="0.2">
      <c r="B33" s="445"/>
      <c r="C33" s="378"/>
      <c r="D33" s="417"/>
      <c r="E33" s="378"/>
      <c r="F33" s="378"/>
      <c r="G33" s="378"/>
      <c r="H33" s="378"/>
      <c r="I33" s="457"/>
      <c r="J33" s="378"/>
      <c r="K33" s="598"/>
      <c r="L33" s="417"/>
      <c r="M33" s="378"/>
      <c r="N33" s="378"/>
      <c r="O33" s="463"/>
      <c r="P33" s="384"/>
      <c r="Q33" s="572"/>
      <c r="R33" s="253"/>
      <c r="S33" s="253"/>
      <c r="T33" s="253"/>
      <c r="U33" s="253"/>
      <c r="V33" s="253"/>
      <c r="W33" s="253"/>
      <c r="X33" s="253"/>
      <c r="Y33" s="253"/>
      <c r="Z33" s="253"/>
      <c r="AA33" s="253"/>
      <c r="AB33" s="253"/>
      <c r="AC33" s="253"/>
      <c r="AD33" s="253"/>
      <c r="AE33" s="253"/>
      <c r="AF33" s="253"/>
      <c r="AG33" s="253"/>
      <c r="AH33" s="253"/>
      <c r="AI33" s="253"/>
      <c r="AJ33" s="253"/>
      <c r="AK33" s="253"/>
      <c r="AL33" s="253"/>
      <c r="AM33" s="253"/>
      <c r="AN33" s="253"/>
      <c r="AO33" s="253"/>
      <c r="AP33" s="253"/>
      <c r="AQ33" s="253"/>
      <c r="AR33" s="253"/>
      <c r="AS33" s="253"/>
      <c r="AT33" s="253"/>
      <c r="AU33" s="253"/>
      <c r="AV33" s="253"/>
    </row>
    <row r="34" spans="1:48" s="555" customFormat="1" ht="12.75" customHeight="1" x14ac:dyDescent="0.2">
      <c r="A34" s="276"/>
      <c r="B34" s="600" t="s">
        <v>354</v>
      </c>
      <c r="C34" s="582"/>
      <c r="D34" s="583"/>
      <c r="E34" s="580"/>
      <c r="F34" s="580"/>
      <c r="G34" s="580"/>
      <c r="H34" s="368" t="s">
        <v>22</v>
      </c>
      <c r="I34" s="580"/>
      <c r="J34" s="580"/>
      <c r="K34" s="584"/>
      <c r="L34" s="584"/>
      <c r="M34" s="580"/>
      <c r="N34" s="580"/>
      <c r="O34" s="399" t="s">
        <v>0</v>
      </c>
      <c r="P34" s="463"/>
      <c r="Q34" s="554"/>
      <c r="R34" s="243"/>
      <c r="S34" s="243"/>
      <c r="T34" s="243"/>
      <c r="U34" s="243"/>
      <c r="V34" s="243"/>
      <c r="W34" s="243"/>
      <c r="X34" s="243"/>
      <c r="Y34" s="243"/>
      <c r="Z34" s="243"/>
      <c r="AA34" s="243"/>
      <c r="AB34" s="243"/>
      <c r="AC34" s="243"/>
      <c r="AD34" s="243"/>
      <c r="AE34" s="243"/>
      <c r="AF34" s="243"/>
      <c r="AG34" s="243"/>
      <c r="AH34" s="243"/>
      <c r="AI34" s="243"/>
      <c r="AJ34" s="243"/>
      <c r="AK34" s="243"/>
      <c r="AL34" s="243"/>
      <c r="AM34" s="243"/>
      <c r="AN34" s="243"/>
      <c r="AO34" s="243"/>
      <c r="AP34" s="243"/>
      <c r="AQ34" s="243"/>
      <c r="AR34" s="243"/>
      <c r="AS34" s="243"/>
      <c r="AT34" s="243"/>
      <c r="AU34" s="243"/>
      <c r="AV34" s="243"/>
    </row>
    <row r="35" spans="1:48" s="573" customFormat="1" ht="12.75" customHeight="1" x14ac:dyDescent="0.2">
      <c r="A35" s="352"/>
      <c r="B35" s="443"/>
      <c r="C35" s="378"/>
      <c r="D35" s="443"/>
      <c r="E35" s="443"/>
      <c r="F35" s="443"/>
      <c r="G35" s="443"/>
      <c r="H35" s="500" t="s">
        <v>224</v>
      </c>
      <c r="I35" s="586"/>
      <c r="J35" s="586"/>
      <c r="K35" s="444"/>
      <c r="L35" s="444"/>
      <c r="M35" s="443"/>
      <c r="N35" s="443"/>
      <c r="O35" s="443"/>
      <c r="P35" s="282"/>
      <c r="Q35" s="572"/>
      <c r="R35" s="253"/>
      <c r="S35" s="253"/>
      <c r="T35" s="253"/>
      <c r="U35" s="253"/>
      <c r="V35" s="253"/>
      <c r="W35" s="253"/>
      <c r="X35" s="253"/>
      <c r="Y35" s="253"/>
      <c r="Z35" s="253"/>
      <c r="AA35" s="253"/>
      <c r="AB35" s="253"/>
      <c r="AC35" s="253"/>
      <c r="AD35" s="253"/>
      <c r="AE35" s="253"/>
      <c r="AF35" s="253"/>
      <c r="AG35" s="253"/>
      <c r="AH35" s="253"/>
      <c r="AI35" s="253"/>
      <c r="AJ35" s="253"/>
      <c r="AK35" s="253"/>
      <c r="AL35" s="253"/>
      <c r="AM35" s="253"/>
      <c r="AN35" s="253"/>
      <c r="AO35" s="253"/>
      <c r="AP35" s="253"/>
      <c r="AQ35" s="253"/>
      <c r="AR35" s="253"/>
      <c r="AS35" s="253"/>
      <c r="AT35" s="253"/>
      <c r="AU35" s="253"/>
      <c r="AV35" s="253"/>
    </row>
    <row r="36" spans="1:48" s="352" customFormat="1" ht="12.75" customHeight="1" x14ac:dyDescent="0.2">
      <c r="B36" s="274">
        <f>B32+1</f>
        <v>4</v>
      </c>
      <c r="C36" s="378"/>
      <c r="D36" s="417"/>
      <c r="E36" s="378"/>
      <c r="F36" s="378"/>
      <c r="G36" s="378"/>
      <c r="H36" s="378" t="s">
        <v>9</v>
      </c>
      <c r="I36" s="457"/>
      <c r="J36" s="378"/>
      <c r="K36" s="598"/>
      <c r="L36" s="417"/>
      <c r="M36" s="378"/>
      <c r="N36" s="378"/>
      <c r="O36" s="599">
        <v>40</v>
      </c>
      <c r="P36" s="384"/>
      <c r="Q36" s="572"/>
      <c r="R36" s="253"/>
      <c r="S36" s="253"/>
      <c r="T36" s="253"/>
      <c r="U36" s="253"/>
      <c r="V36" s="253"/>
      <c r="W36" s="253"/>
      <c r="X36" s="253"/>
      <c r="Y36" s="253"/>
      <c r="Z36" s="253"/>
      <c r="AA36" s="253"/>
      <c r="AB36" s="253"/>
      <c r="AC36" s="253"/>
      <c r="AD36" s="253"/>
      <c r="AE36" s="253"/>
      <c r="AF36" s="253"/>
      <c r="AG36" s="253"/>
      <c r="AH36" s="253"/>
      <c r="AI36" s="253"/>
      <c r="AJ36" s="253"/>
      <c r="AK36" s="253"/>
      <c r="AL36" s="253"/>
      <c r="AM36" s="253"/>
      <c r="AN36" s="253"/>
      <c r="AO36" s="253"/>
      <c r="AP36" s="253"/>
      <c r="AQ36" s="253"/>
      <c r="AR36" s="253"/>
      <c r="AS36" s="253"/>
      <c r="AT36" s="253"/>
      <c r="AU36" s="253"/>
      <c r="AV36" s="253"/>
    </row>
    <row r="37" spans="1:48" s="352" customFormat="1" ht="12.75" customHeight="1" x14ac:dyDescent="0.2">
      <c r="B37" s="274"/>
      <c r="C37" s="378"/>
      <c r="D37" s="417"/>
      <c r="E37" s="378"/>
      <c r="F37" s="378"/>
      <c r="G37" s="378"/>
      <c r="H37" s="378"/>
      <c r="I37" s="457"/>
      <c r="J37" s="378"/>
      <c r="K37" s="598"/>
      <c r="L37" s="417"/>
      <c r="M37" s="378"/>
      <c r="N37" s="378"/>
      <c r="O37" s="463"/>
      <c r="P37" s="384"/>
      <c r="Q37" s="572"/>
      <c r="R37" s="253"/>
      <c r="S37" s="253"/>
      <c r="T37" s="253"/>
      <c r="U37" s="253"/>
      <c r="V37" s="253"/>
      <c r="W37" s="253"/>
      <c r="X37" s="253"/>
      <c r="Y37" s="253"/>
      <c r="Z37" s="253"/>
      <c r="AA37" s="253"/>
      <c r="AB37" s="253"/>
      <c r="AC37" s="253"/>
      <c r="AD37" s="253"/>
      <c r="AE37" s="253"/>
      <c r="AF37" s="253"/>
      <c r="AG37" s="253"/>
      <c r="AH37" s="253"/>
      <c r="AI37" s="253"/>
      <c r="AJ37" s="253"/>
      <c r="AK37" s="253"/>
      <c r="AL37" s="253"/>
      <c r="AM37" s="253"/>
      <c r="AN37" s="253"/>
      <c r="AO37" s="253"/>
      <c r="AP37" s="253"/>
      <c r="AQ37" s="253"/>
      <c r="AR37" s="253"/>
      <c r="AS37" s="253"/>
      <c r="AT37" s="253"/>
      <c r="AU37" s="253"/>
      <c r="AV37" s="253"/>
    </row>
    <row r="38" spans="1:48" s="555" customFormat="1" ht="12.75" customHeight="1" x14ac:dyDescent="0.2">
      <c r="A38" s="276"/>
      <c r="B38" s="600" t="s">
        <v>354</v>
      </c>
      <c r="C38" s="582"/>
      <c r="D38" s="583"/>
      <c r="E38" s="580"/>
      <c r="F38" s="580"/>
      <c r="G38" s="580"/>
      <c r="H38" s="368" t="s">
        <v>22</v>
      </c>
      <c r="I38" s="580"/>
      <c r="J38" s="580"/>
      <c r="K38" s="584"/>
      <c r="L38" s="584"/>
      <c r="M38" s="580"/>
      <c r="N38" s="580"/>
      <c r="O38" s="399" t="s">
        <v>0</v>
      </c>
      <c r="P38" s="463"/>
      <c r="Q38" s="554"/>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row>
    <row r="39" spans="1:48" s="573" customFormat="1" ht="12.75" customHeight="1" x14ac:dyDescent="0.2">
      <c r="A39" s="352"/>
      <c r="B39" s="443"/>
      <c r="C39" s="378"/>
      <c r="D39" s="443"/>
      <c r="E39" s="443"/>
      <c r="F39" s="443"/>
      <c r="G39" s="443"/>
      <c r="H39" s="500" t="s">
        <v>248</v>
      </c>
      <c r="I39" s="586"/>
      <c r="J39" s="586"/>
      <c r="K39" s="444"/>
      <c r="L39" s="444"/>
      <c r="M39" s="443"/>
      <c r="N39" s="443"/>
      <c r="O39" s="443"/>
      <c r="P39" s="282"/>
      <c r="Q39" s="572"/>
      <c r="R39" s="253"/>
      <c r="S39" s="253"/>
      <c r="T39" s="253"/>
      <c r="U39" s="253"/>
      <c r="V39" s="253"/>
      <c r="W39" s="253"/>
      <c r="X39" s="253"/>
      <c r="Y39" s="253"/>
      <c r="Z39" s="253"/>
      <c r="AA39" s="253"/>
      <c r="AB39" s="253"/>
      <c r="AC39" s="253"/>
      <c r="AD39" s="253"/>
      <c r="AE39" s="253"/>
      <c r="AF39" s="253"/>
      <c r="AG39" s="253"/>
      <c r="AH39" s="253"/>
      <c r="AI39" s="253"/>
      <c r="AJ39" s="253"/>
      <c r="AK39" s="253"/>
      <c r="AL39" s="253"/>
      <c r="AM39" s="253"/>
      <c r="AN39" s="253"/>
      <c r="AO39" s="253"/>
      <c r="AP39" s="253"/>
      <c r="AQ39" s="253"/>
      <c r="AR39" s="253"/>
      <c r="AS39" s="253"/>
      <c r="AT39" s="253"/>
      <c r="AU39" s="253"/>
      <c r="AV39" s="253"/>
    </row>
    <row r="40" spans="1:48" s="352" customFormat="1" ht="12.75" customHeight="1" x14ac:dyDescent="0.2">
      <c r="B40" s="274">
        <f>B36+1</f>
        <v>5</v>
      </c>
      <c r="C40" s="378"/>
      <c r="D40" s="417"/>
      <c r="E40" s="378"/>
      <c r="F40" s="378"/>
      <c r="G40" s="378"/>
      <c r="H40" s="378" t="s">
        <v>9</v>
      </c>
      <c r="I40" s="457"/>
      <c r="J40" s="378"/>
      <c r="K40" s="598"/>
      <c r="L40" s="417"/>
      <c r="M40" s="378"/>
      <c r="N40" s="378"/>
      <c r="O40" s="599">
        <v>40</v>
      </c>
      <c r="P40" s="384"/>
      <c r="Q40" s="572"/>
      <c r="R40" s="253"/>
      <c r="S40" s="253"/>
      <c r="T40" s="253"/>
      <c r="U40" s="253"/>
      <c r="V40" s="253"/>
      <c r="W40" s="253"/>
      <c r="X40" s="253"/>
      <c r="Y40" s="253"/>
      <c r="Z40" s="253"/>
      <c r="AA40" s="253"/>
      <c r="AB40" s="253"/>
      <c r="AC40" s="253"/>
      <c r="AD40" s="253"/>
      <c r="AE40" s="253"/>
      <c r="AF40" s="253"/>
      <c r="AG40" s="253"/>
      <c r="AH40" s="253"/>
      <c r="AI40" s="253"/>
      <c r="AJ40" s="253"/>
      <c r="AK40" s="253"/>
      <c r="AL40" s="253"/>
      <c r="AM40" s="253"/>
      <c r="AN40" s="253"/>
      <c r="AO40" s="253"/>
      <c r="AP40" s="253"/>
      <c r="AQ40" s="253"/>
      <c r="AR40" s="253"/>
      <c r="AS40" s="253"/>
      <c r="AT40" s="253"/>
      <c r="AU40" s="253"/>
      <c r="AV40" s="253"/>
    </row>
    <row r="41" spans="1:48" s="352" customFormat="1" ht="12.75" customHeight="1" x14ac:dyDescent="0.2">
      <c r="B41" s="274"/>
      <c r="C41" s="378"/>
      <c r="D41" s="417"/>
      <c r="E41" s="378"/>
      <c r="F41" s="378"/>
      <c r="G41" s="378"/>
      <c r="H41" s="378"/>
      <c r="I41" s="457"/>
      <c r="J41" s="378"/>
      <c r="K41" s="598"/>
      <c r="L41" s="417"/>
      <c r="M41" s="378"/>
      <c r="N41" s="378"/>
      <c r="O41" s="463"/>
      <c r="P41" s="384"/>
      <c r="Q41" s="572"/>
      <c r="R41" s="253"/>
      <c r="S41" s="253"/>
      <c r="T41" s="253"/>
      <c r="U41" s="253"/>
      <c r="V41" s="253"/>
      <c r="W41" s="253"/>
      <c r="X41" s="253"/>
      <c r="Y41" s="253"/>
      <c r="Z41" s="253"/>
      <c r="AA41" s="253"/>
      <c r="AB41" s="253"/>
      <c r="AC41" s="253"/>
      <c r="AD41" s="253"/>
      <c r="AE41" s="253"/>
      <c r="AF41" s="253"/>
      <c r="AG41" s="253"/>
      <c r="AH41" s="253"/>
      <c r="AI41" s="253"/>
      <c r="AJ41" s="253"/>
      <c r="AK41" s="253"/>
      <c r="AL41" s="253"/>
      <c r="AM41" s="253"/>
      <c r="AN41" s="253"/>
      <c r="AO41" s="253"/>
      <c r="AP41" s="253"/>
      <c r="AQ41" s="253"/>
      <c r="AR41" s="253"/>
      <c r="AS41" s="253"/>
      <c r="AT41" s="253"/>
      <c r="AU41" s="253"/>
      <c r="AV41" s="253"/>
    </row>
    <row r="42" spans="1:48" s="555" customFormat="1" ht="12.75" customHeight="1" x14ac:dyDescent="0.2">
      <c r="A42" s="276"/>
      <c r="B42" s="600" t="s">
        <v>354</v>
      </c>
      <c r="C42" s="582"/>
      <c r="D42" s="583"/>
      <c r="E42" s="580"/>
      <c r="F42" s="580"/>
      <c r="G42" s="580"/>
      <c r="H42" s="368" t="s">
        <v>22</v>
      </c>
      <c r="I42" s="580"/>
      <c r="J42" s="580"/>
      <c r="K42" s="584"/>
      <c r="L42" s="584"/>
      <c r="M42" s="580"/>
      <c r="N42" s="580"/>
      <c r="O42" s="399" t="s">
        <v>0</v>
      </c>
      <c r="P42" s="463"/>
      <c r="Q42" s="554"/>
      <c r="R42" s="243"/>
      <c r="S42" s="243"/>
      <c r="T42" s="243"/>
      <c r="U42" s="243"/>
      <c r="V42" s="243"/>
      <c r="W42" s="243"/>
      <c r="X42" s="243"/>
      <c r="Y42" s="243"/>
      <c r="Z42" s="243"/>
      <c r="AA42" s="243"/>
      <c r="AB42" s="243"/>
      <c r="AC42" s="243"/>
      <c r="AD42" s="243"/>
      <c r="AE42" s="243"/>
      <c r="AF42" s="243"/>
      <c r="AG42" s="243"/>
      <c r="AH42" s="243"/>
      <c r="AI42" s="243"/>
      <c r="AJ42" s="243"/>
      <c r="AK42" s="243"/>
      <c r="AL42" s="243"/>
      <c r="AM42" s="243"/>
      <c r="AN42" s="243"/>
      <c r="AO42" s="243"/>
      <c r="AP42" s="243"/>
      <c r="AQ42" s="243"/>
      <c r="AR42" s="243"/>
      <c r="AS42" s="243"/>
      <c r="AT42" s="243"/>
      <c r="AU42" s="243"/>
      <c r="AV42" s="243"/>
    </row>
    <row r="43" spans="1:48" s="573" customFormat="1" ht="12.75" customHeight="1" x14ac:dyDescent="0.2">
      <c r="A43" s="352"/>
      <c r="B43" s="443"/>
      <c r="C43" s="378"/>
      <c r="D43" s="443"/>
      <c r="E43" s="443"/>
      <c r="F43" s="443"/>
      <c r="G43" s="443"/>
      <c r="H43" s="500" t="s">
        <v>343</v>
      </c>
      <c r="I43" s="586"/>
      <c r="J43" s="586"/>
      <c r="K43" s="444"/>
      <c r="L43" s="444"/>
      <c r="M43" s="443"/>
      <c r="N43" s="443"/>
      <c r="O43" s="443"/>
      <c r="P43" s="282"/>
      <c r="Q43" s="572"/>
      <c r="R43" s="253"/>
      <c r="S43" s="253"/>
      <c r="T43" s="253"/>
      <c r="U43" s="253"/>
      <c r="V43" s="253"/>
      <c r="W43" s="253"/>
      <c r="X43" s="253"/>
      <c r="Y43" s="253"/>
      <c r="Z43" s="253"/>
      <c r="AA43" s="253"/>
      <c r="AB43" s="253"/>
      <c r="AC43" s="253"/>
      <c r="AD43" s="253"/>
      <c r="AE43" s="253"/>
      <c r="AF43" s="253"/>
      <c r="AG43" s="253"/>
      <c r="AH43" s="253"/>
      <c r="AI43" s="253"/>
      <c r="AJ43" s="253"/>
      <c r="AK43" s="253"/>
      <c r="AL43" s="253"/>
      <c r="AM43" s="253"/>
      <c r="AN43" s="253"/>
      <c r="AO43" s="253"/>
      <c r="AP43" s="253"/>
      <c r="AQ43" s="253"/>
      <c r="AR43" s="253"/>
      <c r="AS43" s="253"/>
      <c r="AT43" s="253"/>
      <c r="AU43" s="253"/>
      <c r="AV43" s="253"/>
    </row>
    <row r="44" spans="1:48" s="352" customFormat="1" ht="12.75" customHeight="1" x14ac:dyDescent="0.2">
      <c r="B44" s="274">
        <f>B40+1</f>
        <v>6</v>
      </c>
      <c r="C44" s="378"/>
      <c r="D44" s="417"/>
      <c r="E44" s="378"/>
      <c r="F44" s="378"/>
      <c r="G44" s="378"/>
      <c r="H44" s="378" t="s">
        <v>9</v>
      </c>
      <c r="I44" s="457"/>
      <c r="J44" s="378"/>
      <c r="K44" s="598"/>
      <c r="L44" s="417"/>
      <c r="M44" s="378"/>
      <c r="N44" s="378"/>
      <c r="O44" s="599">
        <v>40</v>
      </c>
      <c r="P44" s="384"/>
      <c r="Q44" s="572"/>
      <c r="R44" s="253"/>
      <c r="S44" s="253"/>
      <c r="T44" s="253"/>
      <c r="U44" s="253"/>
      <c r="V44" s="253"/>
      <c r="W44" s="253"/>
      <c r="X44" s="253"/>
      <c r="Y44" s="253"/>
      <c r="Z44" s="253"/>
      <c r="AA44" s="253"/>
      <c r="AB44" s="253"/>
      <c r="AC44" s="253"/>
      <c r="AD44" s="253"/>
      <c r="AE44" s="253"/>
      <c r="AF44" s="253"/>
      <c r="AG44" s="253"/>
      <c r="AH44" s="253"/>
      <c r="AI44" s="253"/>
      <c r="AJ44" s="253"/>
      <c r="AK44" s="253"/>
      <c r="AL44" s="253"/>
      <c r="AM44" s="253"/>
      <c r="AN44" s="253"/>
      <c r="AO44" s="253"/>
      <c r="AP44" s="253"/>
      <c r="AQ44" s="253"/>
      <c r="AR44" s="253"/>
      <c r="AS44" s="253"/>
      <c r="AT44" s="253"/>
      <c r="AU44" s="253"/>
      <c r="AV44" s="253"/>
    </row>
    <row r="45" spans="1:48" s="352" customFormat="1" ht="12.75" customHeight="1" thickBot="1" x14ac:dyDescent="0.25">
      <c r="B45" s="378"/>
      <c r="C45" s="378"/>
      <c r="D45" s="417"/>
      <c r="E45" s="378"/>
      <c r="F45" s="378"/>
      <c r="G45" s="378"/>
      <c r="H45" s="378"/>
      <c r="I45" s="457"/>
      <c r="J45" s="378"/>
      <c r="K45" s="598"/>
      <c r="L45" s="417"/>
      <c r="M45" s="378"/>
      <c r="N45" s="378"/>
      <c r="O45" s="282"/>
      <c r="P45" s="384"/>
      <c r="Q45" s="572"/>
      <c r="R45" s="253"/>
      <c r="S45" s="253"/>
      <c r="T45" s="253"/>
      <c r="U45" s="253"/>
      <c r="V45" s="253"/>
      <c r="W45" s="253"/>
      <c r="X45" s="253"/>
      <c r="Y45" s="253"/>
      <c r="Z45" s="253"/>
      <c r="AA45" s="253"/>
      <c r="AB45" s="253"/>
      <c r="AC45" s="253"/>
      <c r="AD45" s="253"/>
      <c r="AE45" s="253"/>
      <c r="AF45" s="253"/>
      <c r="AG45" s="253"/>
      <c r="AH45" s="253"/>
      <c r="AI45" s="253"/>
      <c r="AJ45" s="253"/>
      <c r="AK45" s="253"/>
      <c r="AL45" s="253"/>
      <c r="AM45" s="253"/>
      <c r="AN45" s="253"/>
      <c r="AO45" s="253"/>
      <c r="AP45" s="253"/>
      <c r="AQ45" s="253"/>
      <c r="AR45" s="253"/>
      <c r="AS45" s="253"/>
      <c r="AT45" s="253"/>
      <c r="AU45" s="253"/>
      <c r="AV45" s="253"/>
    </row>
    <row r="46" spans="1:48" s="352" customFormat="1" ht="12.75" customHeight="1" thickBot="1" x14ac:dyDescent="0.25">
      <c r="B46" s="378"/>
      <c r="C46" s="378"/>
      <c r="D46" s="417"/>
      <c r="E46" s="378"/>
      <c r="F46" s="378"/>
      <c r="G46" s="378"/>
      <c r="H46" s="579" t="s">
        <v>345</v>
      </c>
      <c r="I46" s="457"/>
      <c r="J46" s="378"/>
      <c r="K46" s="598"/>
      <c r="L46" s="417"/>
      <c r="M46" s="378"/>
      <c r="N46" s="378"/>
      <c r="O46" s="728">
        <f>O32+O36+O40+O44</f>
        <v>160</v>
      </c>
      <c r="P46" s="384"/>
      <c r="Q46" s="572"/>
      <c r="R46" s="253"/>
      <c r="S46" s="253"/>
      <c r="T46" s="253"/>
      <c r="U46" s="253"/>
      <c r="V46" s="253"/>
      <c r="W46" s="253"/>
      <c r="X46" s="253"/>
      <c r="Y46" s="253"/>
      <c r="Z46" s="253"/>
      <c r="AA46" s="253"/>
      <c r="AB46" s="253"/>
      <c r="AC46" s="253"/>
      <c r="AD46" s="253"/>
      <c r="AE46" s="253"/>
      <c r="AF46" s="253"/>
      <c r="AG46" s="253"/>
      <c r="AH46" s="253"/>
      <c r="AI46" s="253"/>
      <c r="AJ46" s="253"/>
      <c r="AK46" s="253"/>
      <c r="AL46" s="253"/>
      <c r="AM46" s="253"/>
      <c r="AN46" s="253"/>
      <c r="AO46" s="253"/>
      <c r="AP46" s="253"/>
      <c r="AQ46" s="253"/>
      <c r="AR46" s="253"/>
      <c r="AS46" s="253"/>
      <c r="AT46" s="253"/>
      <c r="AU46" s="253"/>
      <c r="AV46" s="253"/>
    </row>
    <row r="47" spans="1:48" s="352" customFormat="1" ht="12.75" customHeight="1" thickBot="1" x14ac:dyDescent="0.25">
      <c r="B47" s="378"/>
      <c r="C47" s="378"/>
      <c r="D47" s="417"/>
      <c r="E47" s="378"/>
      <c r="F47" s="378"/>
      <c r="G47" s="378"/>
      <c r="H47" s="378"/>
      <c r="I47" s="457"/>
      <c r="J47" s="378"/>
      <c r="K47" s="598"/>
      <c r="L47" s="417"/>
      <c r="M47" s="378"/>
      <c r="N47" s="378"/>
      <c r="O47" s="282"/>
      <c r="P47" s="384"/>
      <c r="Q47" s="572"/>
      <c r="R47" s="253"/>
      <c r="S47" s="253"/>
      <c r="T47" s="253"/>
      <c r="U47" s="253"/>
      <c r="V47" s="253"/>
      <c r="W47" s="253"/>
      <c r="X47" s="253"/>
      <c r="Y47" s="253"/>
      <c r="Z47" s="253"/>
      <c r="AA47" s="253"/>
      <c r="AB47" s="253"/>
      <c r="AC47" s="253"/>
      <c r="AD47" s="253"/>
      <c r="AE47" s="253"/>
      <c r="AF47" s="253"/>
      <c r="AG47" s="253"/>
      <c r="AH47" s="253"/>
      <c r="AI47" s="253"/>
      <c r="AJ47" s="253"/>
      <c r="AK47" s="253"/>
      <c r="AL47" s="253"/>
      <c r="AM47" s="253"/>
      <c r="AN47" s="253"/>
      <c r="AO47" s="253"/>
      <c r="AP47" s="253"/>
      <c r="AQ47" s="253"/>
      <c r="AR47" s="253"/>
      <c r="AS47" s="253"/>
      <c r="AT47" s="253"/>
      <c r="AU47" s="253"/>
      <c r="AV47" s="253"/>
    </row>
    <row r="48" spans="1:48" s="573" customFormat="1" ht="12.75" customHeight="1" thickBot="1" x14ac:dyDescent="0.25">
      <c r="A48" s="352"/>
      <c r="B48" s="340" t="s">
        <v>349</v>
      </c>
      <c r="C48" s="265"/>
      <c r="D48" s="265"/>
      <c r="E48" s="266"/>
      <c r="F48" s="266"/>
      <c r="G48" s="266"/>
      <c r="H48" s="266"/>
      <c r="I48" s="266"/>
      <c r="J48" s="266"/>
      <c r="K48" s="267"/>
      <c r="L48" s="267"/>
      <c r="M48" s="266"/>
      <c r="N48" s="266"/>
      <c r="O48" s="268"/>
      <c r="P48" s="576"/>
      <c r="Q48" s="572"/>
      <c r="R48" s="253"/>
      <c r="S48" s="253"/>
      <c r="T48" s="253"/>
      <c r="U48" s="253"/>
      <c r="V48" s="253"/>
      <c r="W48" s="253"/>
      <c r="X48" s="253"/>
      <c r="Y48" s="253"/>
      <c r="Z48" s="253"/>
      <c r="AA48" s="253"/>
      <c r="AB48" s="253"/>
      <c r="AC48" s="253"/>
      <c r="AD48" s="253"/>
      <c r="AE48" s="253"/>
      <c r="AF48" s="253"/>
      <c r="AG48" s="253"/>
      <c r="AH48" s="253"/>
      <c r="AI48" s="253"/>
      <c r="AJ48" s="253"/>
      <c r="AK48" s="253"/>
      <c r="AL48" s="253"/>
      <c r="AM48" s="253"/>
      <c r="AN48" s="253"/>
      <c r="AO48" s="253"/>
      <c r="AP48" s="253"/>
      <c r="AQ48" s="253"/>
      <c r="AR48" s="253"/>
      <c r="AS48" s="253"/>
      <c r="AT48" s="253"/>
      <c r="AU48" s="253"/>
      <c r="AV48" s="253"/>
    </row>
    <row r="49" spans="1:48" s="573" customFormat="1" ht="12.75" customHeight="1" x14ac:dyDescent="0.2">
      <c r="A49" s="352"/>
      <c r="B49" s="577"/>
      <c r="C49" s="378" t="s">
        <v>22</v>
      </c>
      <c r="D49" s="378"/>
      <c r="E49" s="443"/>
      <c r="F49" s="443"/>
      <c r="G49" s="443"/>
      <c r="H49" s="443"/>
      <c r="I49" s="443"/>
      <c r="J49" s="443"/>
      <c r="K49" s="444"/>
      <c r="L49" s="444"/>
      <c r="M49" s="443"/>
      <c r="N49" s="443"/>
      <c r="O49" s="578" t="s">
        <v>0</v>
      </c>
      <c r="P49" s="576"/>
      <c r="Q49" s="572"/>
      <c r="R49" s="253"/>
      <c r="S49" s="253"/>
      <c r="T49" s="253"/>
      <c r="U49" s="253"/>
      <c r="V49" s="253"/>
      <c r="W49" s="253"/>
      <c r="X49" s="253"/>
      <c r="Y49" s="253"/>
      <c r="Z49" s="253"/>
      <c r="AA49" s="253"/>
      <c r="AB49" s="253"/>
      <c r="AC49" s="253"/>
      <c r="AD49" s="253"/>
      <c r="AE49" s="253"/>
      <c r="AF49" s="253"/>
      <c r="AG49" s="253"/>
      <c r="AH49" s="253"/>
      <c r="AI49" s="253"/>
      <c r="AJ49" s="253"/>
      <c r="AK49" s="253"/>
      <c r="AL49" s="253"/>
      <c r="AM49" s="253"/>
      <c r="AN49" s="253"/>
      <c r="AO49" s="253"/>
      <c r="AP49" s="253"/>
      <c r="AQ49" s="253"/>
      <c r="AR49" s="253"/>
      <c r="AS49" s="253"/>
      <c r="AT49" s="253"/>
      <c r="AU49" s="253"/>
      <c r="AV49" s="253"/>
    </row>
    <row r="50" spans="1:48" s="573" customFormat="1" ht="12.75" customHeight="1" x14ac:dyDescent="0.2">
      <c r="A50" s="352"/>
      <c r="B50" s="274">
        <f>B44+1</f>
        <v>7</v>
      </c>
      <c r="C50" s="500" t="s">
        <v>242</v>
      </c>
      <c r="D50" s="378"/>
      <c r="E50" s="443"/>
      <c r="F50" s="443"/>
      <c r="G50" s="443"/>
      <c r="H50" s="443"/>
      <c r="I50" s="443"/>
      <c r="J50" s="443"/>
      <c r="K50" s="444"/>
      <c r="L50" s="444"/>
      <c r="M50" s="443"/>
      <c r="N50" s="443"/>
      <c r="O50" s="103">
        <v>-20</v>
      </c>
      <c r="P50" s="576"/>
      <c r="Q50" s="572"/>
      <c r="R50" s="253"/>
      <c r="S50" s="253"/>
      <c r="T50" s="253"/>
      <c r="U50" s="253"/>
      <c r="V50" s="253"/>
      <c r="W50" s="253"/>
      <c r="X50" s="253"/>
      <c r="Y50" s="253"/>
      <c r="Z50" s="253"/>
      <c r="AA50" s="253"/>
      <c r="AB50" s="253"/>
      <c r="AC50" s="253"/>
      <c r="AD50" s="253"/>
      <c r="AE50" s="253"/>
      <c r="AF50" s="253"/>
      <c r="AG50" s="253"/>
      <c r="AH50" s="253"/>
      <c r="AI50" s="253"/>
      <c r="AJ50" s="253"/>
      <c r="AK50" s="253"/>
      <c r="AL50" s="253"/>
      <c r="AM50" s="253"/>
      <c r="AN50" s="253"/>
      <c r="AO50" s="253"/>
      <c r="AP50" s="253"/>
      <c r="AQ50" s="253"/>
      <c r="AR50" s="253"/>
      <c r="AS50" s="253"/>
      <c r="AT50" s="253"/>
      <c r="AU50" s="253"/>
      <c r="AV50" s="253"/>
    </row>
    <row r="51" spans="1:48" s="573" customFormat="1" ht="12.75" customHeight="1" x14ac:dyDescent="0.2">
      <c r="A51" s="352"/>
      <c r="B51" s="274">
        <f>B50+1</f>
        <v>8</v>
      </c>
      <c r="C51" s="500" t="s">
        <v>255</v>
      </c>
      <c r="D51" s="378"/>
      <c r="E51" s="443"/>
      <c r="F51" s="443"/>
      <c r="G51" s="443"/>
      <c r="H51" s="443"/>
      <c r="I51" s="443"/>
      <c r="J51" s="443"/>
      <c r="K51" s="444"/>
      <c r="L51" s="444"/>
      <c r="M51" s="443"/>
      <c r="N51" s="443"/>
      <c r="O51" s="103">
        <v>-20</v>
      </c>
      <c r="P51" s="576"/>
      <c r="Q51" s="572"/>
      <c r="R51" s="253"/>
      <c r="S51" s="253"/>
      <c r="T51" s="253"/>
      <c r="U51" s="253"/>
      <c r="V51" s="253"/>
      <c r="W51" s="253"/>
      <c r="X51" s="253"/>
      <c r="Y51" s="253"/>
      <c r="Z51" s="253"/>
      <c r="AA51" s="253"/>
      <c r="AB51" s="253"/>
      <c r="AC51" s="253"/>
      <c r="AD51" s="253"/>
      <c r="AE51" s="253"/>
      <c r="AF51" s="253"/>
      <c r="AG51" s="253"/>
      <c r="AH51" s="253"/>
      <c r="AI51" s="253"/>
      <c r="AJ51" s="253"/>
      <c r="AK51" s="253"/>
      <c r="AL51" s="253"/>
      <c r="AM51" s="253"/>
      <c r="AN51" s="253"/>
      <c r="AO51" s="253"/>
      <c r="AP51" s="253"/>
      <c r="AQ51" s="253"/>
      <c r="AR51" s="253"/>
      <c r="AS51" s="253"/>
      <c r="AT51" s="253"/>
      <c r="AU51" s="253"/>
      <c r="AV51" s="253"/>
    </row>
    <row r="52" spans="1:48" s="573" customFormat="1" ht="12.75" customHeight="1" x14ac:dyDescent="0.2">
      <c r="A52" s="352"/>
      <c r="B52" s="274">
        <f>B51+1</f>
        <v>9</v>
      </c>
      <c r="C52" s="500" t="s">
        <v>244</v>
      </c>
      <c r="D52" s="378"/>
      <c r="E52" s="443"/>
      <c r="F52" s="443"/>
      <c r="G52" s="443"/>
      <c r="H52" s="443"/>
      <c r="I52" s="443"/>
      <c r="J52" s="443"/>
      <c r="K52" s="444"/>
      <c r="L52" s="444"/>
      <c r="M52" s="443"/>
      <c r="N52" s="443"/>
      <c r="O52" s="103">
        <v>-20</v>
      </c>
      <c r="P52" s="576"/>
      <c r="Q52" s="572"/>
      <c r="R52" s="253"/>
      <c r="S52" s="253"/>
      <c r="T52" s="253"/>
      <c r="U52" s="253"/>
      <c r="V52" s="253"/>
      <c r="W52" s="253"/>
      <c r="X52" s="253"/>
      <c r="Y52" s="253"/>
      <c r="Z52" s="253"/>
      <c r="AA52" s="253"/>
      <c r="AB52" s="253"/>
      <c r="AC52" s="253"/>
      <c r="AD52" s="253"/>
      <c r="AE52" s="253"/>
      <c r="AF52" s="253"/>
      <c r="AG52" s="253"/>
      <c r="AH52" s="253"/>
      <c r="AI52" s="253"/>
      <c r="AJ52" s="253"/>
      <c r="AK52" s="253"/>
      <c r="AL52" s="253"/>
      <c r="AM52" s="253"/>
      <c r="AN52" s="253"/>
      <c r="AO52" s="253"/>
      <c r="AP52" s="253"/>
      <c r="AQ52" s="253"/>
      <c r="AR52" s="253"/>
      <c r="AS52" s="253"/>
      <c r="AT52" s="253"/>
      <c r="AU52" s="253"/>
      <c r="AV52" s="253"/>
    </row>
    <row r="53" spans="1:48" s="573" customFormat="1" ht="12.75" customHeight="1" x14ac:dyDescent="0.2">
      <c r="A53" s="352"/>
      <c r="B53" s="274">
        <f>B52+1</f>
        <v>10</v>
      </c>
      <c r="C53" s="500" t="s">
        <v>245</v>
      </c>
      <c r="D53" s="378"/>
      <c r="E53" s="443"/>
      <c r="F53" s="443"/>
      <c r="G53" s="443"/>
      <c r="H53" s="443"/>
      <c r="I53" s="443"/>
      <c r="J53" s="443"/>
      <c r="K53" s="444"/>
      <c r="L53" s="444"/>
      <c r="M53" s="443"/>
      <c r="N53" s="443"/>
      <c r="O53" s="103">
        <v>-20</v>
      </c>
      <c r="P53" s="576"/>
      <c r="Q53" s="572"/>
      <c r="R53" s="253"/>
      <c r="S53" s="253"/>
      <c r="T53" s="253"/>
      <c r="U53" s="253"/>
      <c r="V53" s="253"/>
      <c r="W53" s="253"/>
      <c r="X53" s="253"/>
      <c r="Y53" s="253"/>
      <c r="Z53" s="253"/>
      <c r="AA53" s="253"/>
      <c r="AB53" s="253"/>
      <c r="AC53" s="253"/>
      <c r="AD53" s="253"/>
      <c r="AE53" s="253"/>
      <c r="AF53" s="253"/>
      <c r="AG53" s="253"/>
      <c r="AH53" s="253"/>
      <c r="AI53" s="253"/>
      <c r="AJ53" s="253"/>
      <c r="AK53" s="253"/>
      <c r="AL53" s="253"/>
      <c r="AM53" s="253"/>
      <c r="AN53" s="253"/>
      <c r="AO53" s="253"/>
      <c r="AP53" s="253"/>
      <c r="AQ53" s="253"/>
      <c r="AR53" s="253"/>
      <c r="AS53" s="253"/>
      <c r="AT53" s="253"/>
      <c r="AU53" s="253"/>
      <c r="AV53" s="253"/>
    </row>
    <row r="54" spans="1:48" s="573" customFormat="1" ht="12.75" customHeight="1" x14ac:dyDescent="0.2">
      <c r="A54" s="352"/>
      <c r="B54" s="274">
        <f>B53+1</f>
        <v>11</v>
      </c>
      <c r="C54" s="500" t="s">
        <v>346</v>
      </c>
      <c r="D54" s="378"/>
      <c r="E54" s="443"/>
      <c r="F54" s="443"/>
      <c r="G54" s="443"/>
      <c r="H54" s="443"/>
      <c r="I54" s="443"/>
      <c r="J54" s="443"/>
      <c r="K54" s="444"/>
      <c r="L54" s="444"/>
      <c r="M54" s="443"/>
      <c r="N54" s="443"/>
      <c r="O54" s="103">
        <v>-20</v>
      </c>
      <c r="P54" s="576"/>
      <c r="Q54" s="572"/>
      <c r="R54" s="253"/>
      <c r="S54" s="253"/>
      <c r="T54" s="253"/>
      <c r="U54" s="253"/>
      <c r="V54" s="253"/>
      <c r="W54" s="253"/>
      <c r="X54" s="253"/>
      <c r="Y54" s="253"/>
      <c r="Z54" s="253"/>
      <c r="AA54" s="253"/>
      <c r="AB54" s="253"/>
      <c r="AC54" s="253"/>
      <c r="AD54" s="253"/>
      <c r="AE54" s="253"/>
      <c r="AF54" s="253"/>
      <c r="AG54" s="253"/>
      <c r="AH54" s="253"/>
      <c r="AI54" s="253"/>
      <c r="AJ54" s="253"/>
      <c r="AK54" s="253"/>
      <c r="AL54" s="253"/>
      <c r="AM54" s="253"/>
      <c r="AN54" s="253"/>
      <c r="AO54" s="253"/>
      <c r="AP54" s="253"/>
      <c r="AQ54" s="253"/>
      <c r="AR54" s="253"/>
      <c r="AS54" s="253"/>
      <c r="AT54" s="253"/>
      <c r="AU54" s="253"/>
      <c r="AV54" s="253"/>
    </row>
    <row r="55" spans="1:48" s="573" customFormat="1" ht="12.75" customHeight="1" x14ac:dyDescent="0.2">
      <c r="A55" s="352"/>
      <c r="B55" s="274">
        <f>B54+1</f>
        <v>12</v>
      </c>
      <c r="C55" s="500" t="s">
        <v>347</v>
      </c>
      <c r="D55" s="378"/>
      <c r="E55" s="443"/>
      <c r="F55" s="443"/>
      <c r="G55" s="443"/>
      <c r="H55" s="443"/>
      <c r="I55" s="443"/>
      <c r="J55" s="443"/>
      <c r="K55" s="444"/>
      <c r="L55" s="444"/>
      <c r="M55" s="443"/>
      <c r="N55" s="443"/>
      <c r="O55" s="103">
        <v>-20</v>
      </c>
      <c r="P55" s="576"/>
      <c r="Q55" s="572"/>
      <c r="R55" s="253"/>
      <c r="S55" s="253"/>
      <c r="T55" s="253"/>
      <c r="U55" s="253"/>
      <c r="V55" s="253"/>
      <c r="W55" s="253"/>
      <c r="X55" s="253"/>
      <c r="Y55" s="253"/>
      <c r="Z55" s="253"/>
      <c r="AA55" s="253"/>
      <c r="AB55" s="253"/>
      <c r="AC55" s="253"/>
      <c r="AD55" s="253"/>
      <c r="AE55" s="253"/>
      <c r="AF55" s="253"/>
      <c r="AG55" s="253"/>
      <c r="AH55" s="253"/>
      <c r="AI55" s="253"/>
      <c r="AJ55" s="253"/>
      <c r="AK55" s="253"/>
      <c r="AL55" s="253"/>
      <c r="AM55" s="253"/>
      <c r="AN55" s="253"/>
      <c r="AO55" s="253"/>
      <c r="AP55" s="253"/>
      <c r="AQ55" s="253"/>
      <c r="AR55" s="253"/>
      <c r="AS55" s="253"/>
      <c r="AT55" s="253"/>
      <c r="AU55" s="253"/>
      <c r="AV55" s="253"/>
    </row>
    <row r="56" spans="1:48" ht="12.75" customHeight="1" x14ac:dyDescent="0.2">
      <c r="C56" s="466"/>
      <c r="D56" s="454"/>
      <c r="E56" s="454"/>
      <c r="F56" s="454"/>
      <c r="G56" s="454"/>
      <c r="H56" s="378"/>
      <c r="I56" s="454"/>
      <c r="J56" s="454"/>
      <c r="K56" s="455"/>
      <c r="L56" s="455"/>
      <c r="M56" s="454"/>
      <c r="N56" s="454"/>
      <c r="O56" s="430"/>
      <c r="P56" s="575"/>
      <c r="Q56" s="574"/>
      <c r="R56" s="276"/>
      <c r="S56" s="276"/>
      <c r="T56" s="276"/>
      <c r="U56" s="276"/>
      <c r="V56" s="276"/>
      <c r="W56" s="276"/>
      <c r="X56" s="276"/>
      <c r="Y56" s="276"/>
      <c r="Z56" s="276"/>
      <c r="AA56" s="276"/>
      <c r="AB56" s="276"/>
      <c r="AC56" s="276"/>
      <c r="AD56" s="276"/>
      <c r="AE56" s="276"/>
      <c r="AF56" s="276"/>
      <c r="AG56" s="276"/>
      <c r="AH56" s="276"/>
      <c r="AI56" s="276"/>
      <c r="AJ56" s="276"/>
      <c r="AK56" s="276"/>
      <c r="AL56" s="276"/>
      <c r="AM56" s="276"/>
      <c r="AN56" s="276"/>
      <c r="AO56" s="276"/>
      <c r="AP56" s="276"/>
      <c r="AQ56" s="276"/>
      <c r="AR56" s="276"/>
      <c r="AS56" s="276"/>
      <c r="AT56" s="276"/>
      <c r="AU56" s="276"/>
      <c r="AV56" s="276"/>
    </row>
    <row r="57" spans="1:48" ht="12.75" customHeight="1" x14ac:dyDescent="0.2">
      <c r="H57" s="579" t="s">
        <v>348</v>
      </c>
      <c r="K57" s="276"/>
      <c r="L57" s="276"/>
      <c r="O57" s="585">
        <f>SUM(O50:O56)</f>
        <v>-120</v>
      </c>
      <c r="P57" s="559"/>
      <c r="Q57" s="574"/>
      <c r="R57" s="276"/>
      <c r="S57" s="276"/>
      <c r="T57" s="276"/>
      <c r="U57" s="276"/>
      <c r="V57" s="276"/>
      <c r="W57" s="276"/>
      <c r="X57" s="276"/>
      <c r="Y57" s="276"/>
      <c r="Z57" s="276"/>
      <c r="AA57" s="276"/>
      <c r="AB57" s="276"/>
      <c r="AC57" s="276"/>
      <c r="AD57" s="276"/>
      <c r="AE57" s="276"/>
      <c r="AF57" s="276"/>
      <c r="AG57" s="276"/>
      <c r="AH57" s="276"/>
      <c r="AI57" s="276"/>
      <c r="AJ57" s="276"/>
      <c r="AK57" s="276"/>
      <c r="AL57" s="276"/>
      <c r="AM57" s="276"/>
      <c r="AN57" s="276"/>
      <c r="AO57" s="276"/>
      <c r="AP57" s="276"/>
      <c r="AQ57" s="276"/>
      <c r="AR57" s="276"/>
      <c r="AS57" s="276"/>
      <c r="AT57" s="276"/>
      <c r="AU57" s="276"/>
      <c r="AV57" s="276"/>
    </row>
    <row r="58" spans="1:48" ht="12.75" customHeight="1" thickBot="1" x14ac:dyDescent="0.25">
      <c r="H58" s="579"/>
      <c r="K58" s="276"/>
      <c r="L58" s="276"/>
      <c r="O58" s="384"/>
      <c r="P58" s="559"/>
      <c r="Q58" s="574"/>
      <c r="R58" s="276"/>
      <c r="S58" s="276"/>
      <c r="T58" s="276"/>
      <c r="U58" s="276"/>
      <c r="V58" s="276"/>
      <c r="W58" s="276"/>
      <c r="X58" s="276"/>
      <c r="Y58" s="276"/>
      <c r="Z58" s="276"/>
      <c r="AA58" s="276"/>
      <c r="AB58" s="276"/>
      <c r="AC58" s="276"/>
      <c r="AD58" s="276"/>
      <c r="AE58" s="276"/>
      <c r="AF58" s="276"/>
      <c r="AG58" s="276"/>
      <c r="AH58" s="276"/>
      <c r="AI58" s="276"/>
      <c r="AJ58" s="276"/>
      <c r="AK58" s="276"/>
      <c r="AL58" s="276"/>
      <c r="AM58" s="276"/>
      <c r="AN58" s="276"/>
      <c r="AO58" s="276"/>
      <c r="AP58" s="276"/>
      <c r="AQ58" s="276"/>
      <c r="AR58" s="276"/>
      <c r="AS58" s="276"/>
      <c r="AT58" s="276"/>
      <c r="AU58" s="276"/>
      <c r="AV58" s="276"/>
    </row>
    <row r="59" spans="1:48" ht="12.75" customHeight="1" thickBot="1" x14ac:dyDescent="0.25">
      <c r="B59" s="579"/>
      <c r="C59" s="466"/>
      <c r="D59" s="454"/>
      <c r="E59" s="454"/>
      <c r="F59" s="454"/>
      <c r="G59" s="454"/>
      <c r="H59" s="579" t="s">
        <v>371</v>
      </c>
      <c r="I59" s="454"/>
      <c r="J59" s="454"/>
      <c r="K59" s="455"/>
      <c r="L59" s="455"/>
      <c r="M59" s="454"/>
      <c r="N59" s="454"/>
      <c r="O59" s="588">
        <f>O26+O46+O57</f>
        <v>220</v>
      </c>
      <c r="P59" s="575"/>
      <c r="Q59" s="574"/>
      <c r="R59" s="276"/>
      <c r="S59" s="276"/>
      <c r="T59" s="276"/>
      <c r="U59" s="276"/>
      <c r="V59" s="276"/>
      <c r="W59" s="276"/>
      <c r="X59" s="276"/>
      <c r="Y59" s="276"/>
      <c r="Z59" s="276"/>
      <c r="AA59" s="276"/>
      <c r="AB59" s="276"/>
      <c r="AC59" s="276"/>
      <c r="AD59" s="276"/>
      <c r="AE59" s="276"/>
      <c r="AF59" s="276"/>
      <c r="AG59" s="276"/>
      <c r="AH59" s="276"/>
      <c r="AI59" s="276"/>
      <c r="AJ59" s="276"/>
      <c r="AK59" s="276"/>
      <c r="AL59" s="276"/>
      <c r="AM59" s="276"/>
      <c r="AN59" s="276"/>
      <c r="AO59" s="276"/>
      <c r="AP59" s="276"/>
      <c r="AQ59" s="276"/>
      <c r="AR59" s="276"/>
      <c r="AS59" s="276"/>
      <c r="AT59" s="276"/>
      <c r="AU59" s="276"/>
      <c r="AV59" s="276"/>
    </row>
    <row r="60" spans="1:48" s="352" customFormat="1" ht="12.75" customHeight="1" thickBot="1" x14ac:dyDescent="0.25">
      <c r="B60" s="378"/>
      <c r="C60" s="378"/>
      <c r="D60" s="417"/>
      <c r="E60" s="378"/>
      <c r="F60" s="378"/>
      <c r="G60" s="378"/>
      <c r="H60" s="378"/>
      <c r="I60" s="457"/>
      <c r="J60" s="378"/>
      <c r="K60" s="598"/>
      <c r="L60" s="417"/>
      <c r="M60" s="378"/>
      <c r="N60" s="378"/>
      <c r="O60" s="282"/>
      <c r="P60" s="384"/>
      <c r="Q60" s="572"/>
      <c r="R60" s="253"/>
      <c r="S60" s="253"/>
      <c r="T60" s="253"/>
      <c r="U60" s="253"/>
      <c r="V60" s="253"/>
      <c r="W60" s="253"/>
      <c r="X60" s="253"/>
      <c r="Y60" s="253"/>
      <c r="Z60" s="253"/>
      <c r="AA60" s="253"/>
      <c r="AB60" s="253"/>
      <c r="AC60" s="253"/>
      <c r="AD60" s="253"/>
      <c r="AE60" s="253"/>
      <c r="AF60" s="253"/>
      <c r="AG60" s="253"/>
      <c r="AH60" s="253"/>
      <c r="AI60" s="253"/>
      <c r="AJ60" s="253"/>
      <c r="AK60" s="253"/>
      <c r="AL60" s="253"/>
      <c r="AM60" s="253"/>
      <c r="AN60" s="253"/>
      <c r="AO60" s="253"/>
      <c r="AP60" s="253"/>
      <c r="AQ60" s="253"/>
      <c r="AR60" s="253"/>
      <c r="AS60" s="253"/>
      <c r="AT60" s="253"/>
      <c r="AU60" s="253"/>
      <c r="AV60" s="253"/>
    </row>
    <row r="61" spans="1:48" s="161" customFormat="1" ht="13.5" thickBot="1" x14ac:dyDescent="0.25">
      <c r="B61" s="779" t="s">
        <v>384</v>
      </c>
      <c r="C61" s="780"/>
      <c r="D61" s="780"/>
      <c r="E61" s="780"/>
      <c r="F61" s="780"/>
      <c r="G61" s="780"/>
      <c r="H61" s="780"/>
      <c r="I61" s="781"/>
      <c r="J61" s="782"/>
      <c r="K61" s="783"/>
      <c r="L61" s="782"/>
      <c r="M61" s="782"/>
      <c r="N61" s="780"/>
      <c r="O61" s="784"/>
      <c r="P61" s="695"/>
      <c r="Q61" s="777"/>
    </row>
    <row r="62" spans="1:48" s="507" customFormat="1" x14ac:dyDescent="0.2">
      <c r="B62" s="665"/>
      <c r="C62" s="665" t="s">
        <v>10</v>
      </c>
      <c r="D62" s="665" t="s">
        <v>11</v>
      </c>
      <c r="E62" s="665"/>
      <c r="F62" s="665" t="s">
        <v>383</v>
      </c>
      <c r="G62" s="665"/>
      <c r="H62" s="665" t="s">
        <v>22</v>
      </c>
      <c r="I62" s="785"/>
      <c r="J62" s="675"/>
      <c r="K62" s="786"/>
      <c r="L62" s="675"/>
      <c r="M62" s="675"/>
      <c r="N62" s="665"/>
      <c r="O62" s="787" t="s">
        <v>0</v>
      </c>
      <c r="P62" s="636"/>
      <c r="Q62" s="715"/>
    </row>
    <row r="63" spans="1:48" s="1" customFormat="1" x14ac:dyDescent="0.2">
      <c r="B63" s="717">
        <f>B255+1</f>
        <v>1</v>
      </c>
      <c r="C63" s="788">
        <v>39947</v>
      </c>
      <c r="D63" s="789">
        <v>0.54130787037036998</v>
      </c>
      <c r="E63" s="790"/>
      <c r="F63" s="629" t="s">
        <v>277</v>
      </c>
      <c r="G63" s="716"/>
      <c r="H63" s="663" t="s">
        <v>274</v>
      </c>
      <c r="I63" s="630"/>
      <c r="J63" s="630"/>
      <c r="K63" s="791"/>
      <c r="L63" s="668"/>
      <c r="M63" s="718"/>
      <c r="N63" s="716"/>
      <c r="O63" s="792">
        <v>9.9</v>
      </c>
      <c r="P63" s="636"/>
      <c r="Q63" s="715"/>
    </row>
    <row r="64" spans="1:48" s="1" customFormat="1" ht="12.75" customHeight="1" x14ac:dyDescent="0.2">
      <c r="A64" s="8"/>
      <c r="B64" s="717">
        <f>B63+1</f>
        <v>2</v>
      </c>
      <c r="C64" s="788">
        <v>39947</v>
      </c>
      <c r="D64" s="789">
        <v>0.54130787037036998</v>
      </c>
      <c r="E64" s="626"/>
      <c r="F64" s="629" t="s">
        <v>277</v>
      </c>
      <c r="G64" s="626"/>
      <c r="H64" s="663" t="s">
        <v>276</v>
      </c>
      <c r="I64" s="626"/>
      <c r="J64" s="630"/>
      <c r="K64" s="791"/>
      <c r="L64" s="793" t="s">
        <v>88</v>
      </c>
      <c r="M64" s="668"/>
      <c r="N64" s="626"/>
      <c r="O64" s="792">
        <v>3.9</v>
      </c>
      <c r="P64" s="636"/>
      <c r="Q64" s="715"/>
    </row>
    <row r="65" spans="1:48" s="1" customFormat="1" x14ac:dyDescent="0.2">
      <c r="B65" s="717">
        <f>B64+1</f>
        <v>3</v>
      </c>
      <c r="C65" s="788">
        <v>39947</v>
      </c>
      <c r="D65" s="789">
        <v>0.54130787037036998</v>
      </c>
      <c r="E65" s="790"/>
      <c r="F65" s="629" t="s">
        <v>277</v>
      </c>
      <c r="G65" s="716"/>
      <c r="H65" s="663" t="s">
        <v>280</v>
      </c>
      <c r="I65" s="630"/>
      <c r="J65" s="630"/>
      <c r="K65" s="791"/>
      <c r="L65" s="668"/>
      <c r="M65" s="718"/>
      <c r="N65" s="716"/>
      <c r="O65" s="792">
        <v>19.899999999999999</v>
      </c>
      <c r="P65" s="636"/>
      <c r="Q65" s="715"/>
    </row>
    <row r="66" spans="1:48" s="1" customFormat="1" x14ac:dyDescent="0.2">
      <c r="B66" s="717">
        <f>B65+1</f>
        <v>4</v>
      </c>
      <c r="C66" s="788">
        <v>39947</v>
      </c>
      <c r="D66" s="789">
        <v>0.54130787037036998</v>
      </c>
      <c r="E66" s="790"/>
      <c r="F66" s="629" t="s">
        <v>278</v>
      </c>
      <c r="G66" s="716"/>
      <c r="H66" s="663" t="s">
        <v>279</v>
      </c>
      <c r="I66" s="630"/>
      <c r="J66" s="630"/>
      <c r="K66" s="791"/>
      <c r="L66" s="668"/>
      <c r="M66" s="718"/>
      <c r="N66" s="716"/>
      <c r="O66" s="792">
        <v>49.9</v>
      </c>
      <c r="P66" s="23"/>
      <c r="Q66" s="715"/>
    </row>
    <row r="67" spans="1:48" s="1" customFormat="1" x14ac:dyDescent="0.2">
      <c r="B67" s="285"/>
      <c r="C67" s="288"/>
      <c r="D67" s="375"/>
      <c r="E67" s="305"/>
      <c r="F67" s="277"/>
      <c r="G67" s="290"/>
      <c r="H67" s="280"/>
      <c r="I67" s="286"/>
      <c r="K67" s="297"/>
      <c r="L67" s="289"/>
      <c r="M67" s="287"/>
      <c r="N67" s="290"/>
      <c r="O67" s="279"/>
      <c r="P67" s="23"/>
      <c r="Q67" s="715"/>
    </row>
    <row r="68" spans="1:48" s="161" customFormat="1" ht="14.25" customHeight="1" x14ac:dyDescent="0.2">
      <c r="B68" s="306" t="s">
        <v>382</v>
      </c>
      <c r="C68" s="294"/>
      <c r="D68" s="306"/>
      <c r="E68" s="306"/>
      <c r="F68" s="306"/>
      <c r="G68" s="306"/>
      <c r="H68" s="294"/>
      <c r="I68" s="308"/>
      <c r="J68" s="289"/>
      <c r="K68" s="309"/>
      <c r="L68" s="289"/>
      <c r="M68" s="289"/>
      <c r="N68" s="306"/>
      <c r="O68" s="778">
        <f>SUM(O63:O66)</f>
        <v>83.6</v>
      </c>
      <c r="P68" s="695"/>
      <c r="Q68" s="777"/>
    </row>
    <row r="69" spans="1:48" s="161" customFormat="1" ht="14.25" customHeight="1" thickBot="1" x14ac:dyDescent="0.25">
      <c r="B69" s="306"/>
      <c r="C69" s="294"/>
      <c r="D69" s="306"/>
      <c r="E69" s="306"/>
      <c r="F69" s="306"/>
      <c r="G69" s="306"/>
      <c r="H69" s="294"/>
      <c r="I69" s="308"/>
      <c r="J69" s="289"/>
      <c r="K69" s="309"/>
      <c r="L69" s="289"/>
      <c r="M69" s="289"/>
      <c r="N69" s="306"/>
      <c r="O69" s="544"/>
      <c r="P69" s="695"/>
      <c r="Q69" s="777"/>
    </row>
    <row r="70" spans="1:48" ht="12.75" customHeight="1" thickBot="1" x14ac:dyDescent="0.25">
      <c r="B70" s="579"/>
      <c r="C70" s="466"/>
      <c r="D70" s="454"/>
      <c r="E70" s="454"/>
      <c r="F70" s="454"/>
      <c r="G70" s="454"/>
      <c r="H70" s="579" t="s">
        <v>386</v>
      </c>
      <c r="I70" s="454"/>
      <c r="J70" s="454"/>
      <c r="K70" s="455"/>
      <c r="L70" s="455"/>
      <c r="M70" s="454"/>
      <c r="N70" s="454"/>
      <c r="O70" s="588">
        <f>O59+O68</f>
        <v>303.60000000000002</v>
      </c>
      <c r="P70" s="575"/>
      <c r="Q70" s="574"/>
      <c r="R70" s="276"/>
      <c r="S70" s="276"/>
      <c r="T70" s="276"/>
      <c r="U70" s="276"/>
      <c r="V70" s="276"/>
      <c r="W70" s="276"/>
      <c r="X70" s="276"/>
      <c r="Y70" s="276"/>
      <c r="Z70" s="276"/>
      <c r="AA70" s="276"/>
      <c r="AB70" s="276"/>
      <c r="AC70" s="276"/>
      <c r="AD70" s="276"/>
      <c r="AE70" s="276"/>
      <c r="AF70" s="276"/>
      <c r="AG70" s="276"/>
      <c r="AH70" s="276"/>
      <c r="AI70" s="276"/>
      <c r="AJ70" s="276"/>
      <c r="AK70" s="276"/>
      <c r="AL70" s="276"/>
      <c r="AM70" s="276"/>
      <c r="AN70" s="276"/>
      <c r="AO70" s="276"/>
      <c r="AP70" s="276"/>
      <c r="AQ70" s="276"/>
      <c r="AR70" s="276"/>
      <c r="AS70" s="276"/>
      <c r="AT70" s="276"/>
      <c r="AU70" s="276"/>
      <c r="AV70" s="276"/>
    </row>
    <row r="71" spans="1:48" ht="12.75" customHeight="1" thickBot="1" x14ac:dyDescent="0.25">
      <c r="B71" s="579"/>
      <c r="C71" s="466"/>
      <c r="D71" s="454"/>
      <c r="E71" s="454"/>
      <c r="F71" s="454"/>
      <c r="G71" s="454"/>
      <c r="H71" s="579"/>
      <c r="I71" s="454"/>
      <c r="J71" s="454"/>
      <c r="K71" s="455"/>
      <c r="L71" s="455"/>
      <c r="M71" s="454"/>
      <c r="N71" s="454"/>
      <c r="O71" s="430"/>
      <c r="P71" s="559"/>
      <c r="Q71" s="574"/>
      <c r="R71" s="276"/>
      <c r="S71" s="276"/>
      <c r="T71" s="276"/>
      <c r="U71" s="276"/>
      <c r="V71" s="276"/>
      <c r="W71" s="276"/>
      <c r="X71" s="276"/>
      <c r="Y71" s="276"/>
      <c r="Z71" s="276"/>
      <c r="AA71" s="276"/>
      <c r="AB71" s="276"/>
      <c r="AC71" s="276"/>
      <c r="AD71" s="276"/>
      <c r="AE71" s="276"/>
      <c r="AF71" s="276"/>
      <c r="AG71" s="276"/>
      <c r="AH71" s="276"/>
      <c r="AI71" s="276"/>
      <c r="AJ71" s="276"/>
      <c r="AK71" s="276"/>
      <c r="AL71" s="276"/>
      <c r="AM71" s="276"/>
      <c r="AN71" s="276"/>
      <c r="AO71" s="276"/>
      <c r="AP71" s="276"/>
      <c r="AQ71" s="276"/>
      <c r="AR71" s="276"/>
      <c r="AS71" s="276"/>
      <c r="AT71" s="276"/>
      <c r="AU71" s="276"/>
      <c r="AV71" s="276"/>
    </row>
    <row r="72" spans="1:48" s="555" customFormat="1" ht="12.75" customHeight="1" x14ac:dyDescent="0.2">
      <c r="A72" s="276"/>
      <c r="B72" s="560" t="s">
        <v>359</v>
      </c>
      <c r="C72" s="561"/>
      <c r="D72" s="561"/>
      <c r="E72" s="561"/>
      <c r="F72" s="561"/>
      <c r="G72" s="561"/>
      <c r="H72" s="561"/>
      <c r="I72" s="561"/>
      <c r="J72" s="561"/>
      <c r="K72" s="562"/>
      <c r="L72" s="563"/>
      <c r="M72" s="561"/>
      <c r="N72" s="561"/>
      <c r="O72" s="594" t="s">
        <v>0</v>
      </c>
      <c r="P72" s="559"/>
      <c r="Q72" s="554"/>
      <c r="R72" s="243"/>
      <c r="S72" s="243"/>
      <c r="T72" s="243"/>
      <c r="U72" s="243"/>
      <c r="V72" s="243"/>
      <c r="W72" s="243"/>
      <c r="X72" s="243"/>
      <c r="Y72" s="243"/>
      <c r="Z72" s="243"/>
      <c r="AA72" s="243"/>
      <c r="AB72" s="243"/>
      <c r="AC72" s="243"/>
      <c r="AD72" s="243"/>
      <c r="AE72" s="243"/>
      <c r="AF72" s="243"/>
      <c r="AG72" s="243"/>
      <c r="AH72" s="243"/>
      <c r="AI72" s="243"/>
      <c r="AJ72" s="243"/>
      <c r="AK72" s="243"/>
      <c r="AL72" s="243"/>
      <c r="AM72" s="243"/>
      <c r="AN72" s="243"/>
      <c r="AO72" s="243"/>
      <c r="AP72" s="243"/>
      <c r="AQ72" s="243"/>
      <c r="AR72" s="243"/>
      <c r="AS72" s="243"/>
      <c r="AT72" s="243"/>
      <c r="AU72" s="243"/>
      <c r="AV72" s="243"/>
    </row>
    <row r="73" spans="1:48" s="555" customFormat="1" ht="12.75" customHeight="1" x14ac:dyDescent="0.2">
      <c r="A73" s="276"/>
      <c r="B73" s="730" t="s">
        <v>357</v>
      </c>
      <c r="C73" s="448" t="s">
        <v>294</v>
      </c>
      <c r="D73" s="459"/>
      <c r="E73" s="459"/>
      <c r="F73" s="459"/>
      <c r="G73" s="459"/>
      <c r="H73" s="459"/>
      <c r="I73" s="459"/>
      <c r="J73" s="459"/>
      <c r="K73" s="458"/>
      <c r="L73" s="418"/>
      <c r="M73" s="459"/>
      <c r="N73" s="459"/>
      <c r="O73" s="564">
        <f>O85</f>
        <v>40</v>
      </c>
      <c r="P73" s="559"/>
      <c r="Q73" s="554"/>
      <c r="R73" s="243"/>
      <c r="S73" s="243"/>
      <c r="T73" s="243"/>
      <c r="U73" s="243"/>
      <c r="V73" s="243"/>
      <c r="W73" s="243"/>
      <c r="X73" s="243"/>
      <c r="Y73" s="243"/>
      <c r="Z73" s="243"/>
      <c r="AA73" s="243"/>
      <c r="AB73" s="243"/>
      <c r="AC73" s="243"/>
      <c r="AD73" s="243"/>
      <c r="AE73" s="243"/>
      <c r="AF73" s="243"/>
      <c r="AG73" s="243"/>
      <c r="AH73" s="243"/>
      <c r="AI73" s="243"/>
      <c r="AJ73" s="243"/>
      <c r="AK73" s="243"/>
      <c r="AL73" s="243"/>
      <c r="AM73" s="243"/>
      <c r="AN73" s="243"/>
      <c r="AO73" s="243"/>
      <c r="AP73" s="243"/>
      <c r="AQ73" s="243"/>
      <c r="AR73" s="243"/>
      <c r="AS73" s="243"/>
      <c r="AT73" s="243"/>
      <c r="AU73" s="243"/>
      <c r="AV73" s="243"/>
    </row>
    <row r="74" spans="1:48" s="555" customFormat="1" ht="12.75" customHeight="1" x14ac:dyDescent="0.2">
      <c r="A74" s="276"/>
      <c r="B74" s="565" t="s">
        <v>349</v>
      </c>
      <c r="C74" s="459"/>
      <c r="D74" s="459"/>
      <c r="E74" s="459"/>
      <c r="F74" s="459"/>
      <c r="G74" s="459"/>
      <c r="H74" s="459"/>
      <c r="I74" s="459"/>
      <c r="J74" s="459"/>
      <c r="K74" s="458"/>
      <c r="L74" s="418"/>
      <c r="M74" s="459"/>
      <c r="N74" s="459"/>
      <c r="O74" s="564">
        <f>O93</f>
        <v>-20</v>
      </c>
      <c r="P74" s="559"/>
      <c r="Q74" s="554"/>
      <c r="R74" s="243"/>
      <c r="S74" s="243"/>
      <c r="T74" s="243"/>
      <c r="U74" s="243"/>
      <c r="V74" s="243"/>
      <c r="W74" s="243"/>
      <c r="X74" s="243"/>
      <c r="Y74" s="243"/>
      <c r="Z74" s="243"/>
      <c r="AA74" s="243"/>
      <c r="AB74" s="243"/>
      <c r="AC74" s="243"/>
      <c r="AD74" s="243"/>
      <c r="AE74" s="243"/>
      <c r="AF74" s="243"/>
      <c r="AG74" s="243"/>
      <c r="AH74" s="243"/>
      <c r="AI74" s="243"/>
      <c r="AJ74" s="243"/>
      <c r="AK74" s="243"/>
      <c r="AL74" s="243"/>
      <c r="AM74" s="243"/>
      <c r="AN74" s="243"/>
      <c r="AO74" s="243"/>
      <c r="AP74" s="243"/>
      <c r="AQ74" s="243"/>
      <c r="AR74" s="243"/>
      <c r="AS74" s="243"/>
      <c r="AT74" s="243"/>
      <c r="AU74" s="243"/>
      <c r="AV74" s="243"/>
    </row>
    <row r="75" spans="1:48" s="555" customFormat="1" ht="12.75" customHeight="1" x14ac:dyDescent="0.2">
      <c r="A75" s="276"/>
      <c r="B75" s="565"/>
      <c r="C75" s="459"/>
      <c r="D75" s="459"/>
      <c r="E75" s="459"/>
      <c r="F75" s="459"/>
      <c r="G75" s="459"/>
      <c r="H75" s="459"/>
      <c r="I75" s="459"/>
      <c r="J75" s="459"/>
      <c r="K75" s="458"/>
      <c r="L75" s="418"/>
      <c r="M75" s="459"/>
      <c r="N75" s="459"/>
      <c r="O75" s="564"/>
      <c r="P75" s="559"/>
      <c r="Q75" s="554"/>
      <c r="R75" s="243"/>
      <c r="S75" s="243"/>
      <c r="T75" s="243"/>
      <c r="U75" s="243"/>
      <c r="V75" s="243"/>
      <c r="W75" s="243"/>
      <c r="X75" s="243"/>
      <c r="Y75" s="243"/>
      <c r="Z75" s="243"/>
      <c r="AA75" s="243"/>
      <c r="AB75" s="243"/>
      <c r="AC75" s="243"/>
      <c r="AD75" s="243"/>
      <c r="AE75" s="243"/>
      <c r="AF75" s="243"/>
      <c r="AG75" s="243"/>
      <c r="AH75" s="243"/>
      <c r="AI75" s="243"/>
      <c r="AJ75" s="243"/>
      <c r="AK75" s="243"/>
      <c r="AL75" s="243"/>
      <c r="AM75" s="243"/>
      <c r="AN75" s="243"/>
      <c r="AO75" s="243"/>
      <c r="AP75" s="243"/>
      <c r="AQ75" s="243"/>
      <c r="AR75" s="243"/>
      <c r="AS75" s="243"/>
      <c r="AT75" s="243"/>
      <c r="AU75" s="243"/>
      <c r="AV75" s="243"/>
    </row>
    <row r="76" spans="1:48" s="555" customFormat="1" ht="12.75" customHeight="1" thickBot="1" x14ac:dyDescent="0.25">
      <c r="A76" s="276"/>
      <c r="B76" s="566" t="s">
        <v>372</v>
      </c>
      <c r="C76" s="567"/>
      <c r="D76" s="567"/>
      <c r="E76" s="567"/>
      <c r="F76" s="567"/>
      <c r="G76" s="567"/>
      <c r="H76" s="567"/>
      <c r="I76" s="567"/>
      <c r="J76" s="567"/>
      <c r="K76" s="568"/>
      <c r="L76" s="569"/>
      <c r="M76" s="567"/>
      <c r="N76" s="567"/>
      <c r="O76" s="595">
        <f>SUM(O73:O74)</f>
        <v>20</v>
      </c>
      <c r="P76" s="559"/>
      <c r="Q76" s="554"/>
      <c r="R76" s="243"/>
      <c r="S76" s="243"/>
      <c r="T76" s="243"/>
      <c r="U76" s="243"/>
      <c r="V76" s="243"/>
      <c r="W76" s="243"/>
      <c r="X76" s="243"/>
      <c r="Y76" s="243"/>
      <c r="Z76" s="243"/>
      <c r="AA76" s="243"/>
      <c r="AB76" s="243"/>
      <c r="AC76" s="243"/>
      <c r="AD76" s="243"/>
      <c r="AE76" s="243"/>
      <c r="AF76" s="243"/>
      <c r="AG76" s="243"/>
      <c r="AH76" s="243"/>
      <c r="AI76" s="243"/>
      <c r="AJ76" s="243"/>
      <c r="AK76" s="243"/>
      <c r="AL76" s="243"/>
      <c r="AM76" s="243"/>
      <c r="AN76" s="243"/>
      <c r="AO76" s="243"/>
      <c r="AP76" s="243"/>
      <c r="AQ76" s="243"/>
      <c r="AR76" s="243"/>
      <c r="AS76" s="243"/>
      <c r="AT76" s="243"/>
      <c r="AU76" s="243"/>
      <c r="AV76" s="243"/>
    </row>
    <row r="77" spans="1:48" ht="12.75" customHeight="1" thickBot="1" x14ac:dyDescent="0.25">
      <c r="B77" s="579"/>
      <c r="C77" s="466"/>
      <c r="D77" s="454"/>
      <c r="E77" s="454"/>
      <c r="F77" s="454"/>
      <c r="G77" s="454"/>
      <c r="H77" s="579"/>
      <c r="I77" s="454"/>
      <c r="J77" s="454"/>
      <c r="K77" s="455"/>
      <c r="L77" s="455"/>
      <c r="M77" s="454"/>
      <c r="N77" s="454"/>
      <c r="O77" s="576"/>
      <c r="P77" s="559"/>
      <c r="Q77" s="574"/>
      <c r="R77" s="276"/>
      <c r="S77" s="276"/>
      <c r="T77" s="276"/>
      <c r="U77" s="276"/>
      <c r="V77" s="276"/>
      <c r="W77" s="276"/>
      <c r="X77" s="276"/>
      <c r="Y77" s="276"/>
      <c r="Z77" s="276"/>
      <c r="AA77" s="276"/>
      <c r="AB77" s="276"/>
      <c r="AC77" s="276"/>
      <c r="AD77" s="276"/>
      <c r="AE77" s="276"/>
      <c r="AF77" s="276"/>
      <c r="AG77" s="276"/>
      <c r="AH77" s="276"/>
      <c r="AI77" s="276"/>
      <c r="AJ77" s="276"/>
      <c r="AK77" s="276"/>
      <c r="AL77" s="276"/>
      <c r="AM77" s="276"/>
      <c r="AN77" s="276"/>
      <c r="AO77" s="276"/>
      <c r="AP77" s="276"/>
      <c r="AQ77" s="276"/>
      <c r="AR77" s="276"/>
      <c r="AS77" s="276"/>
      <c r="AT77" s="276"/>
      <c r="AU77" s="276"/>
      <c r="AV77" s="276"/>
    </row>
    <row r="78" spans="1:48" s="352" customFormat="1" ht="12.75" customHeight="1" thickBot="1" x14ac:dyDescent="0.25">
      <c r="B78" s="340" t="s">
        <v>353</v>
      </c>
      <c r="C78" s="265"/>
      <c r="D78" s="341"/>
      <c r="E78" s="265"/>
      <c r="F78" s="265"/>
      <c r="G78" s="265"/>
      <c r="H78" s="265"/>
      <c r="I78" s="342"/>
      <c r="J78" s="265"/>
      <c r="K78" s="343"/>
      <c r="L78" s="341"/>
      <c r="M78" s="265"/>
      <c r="N78" s="265"/>
      <c r="O78" s="344"/>
      <c r="P78" s="384"/>
      <c r="Q78" s="572"/>
      <c r="R78" s="253"/>
      <c r="S78" s="253"/>
      <c r="T78" s="253"/>
      <c r="U78" s="253"/>
      <c r="V78" s="253"/>
      <c r="W78" s="253"/>
      <c r="X78" s="253"/>
      <c r="Y78" s="253"/>
      <c r="Z78" s="253"/>
      <c r="AA78" s="253"/>
      <c r="AB78" s="253"/>
      <c r="AC78" s="253"/>
      <c r="AD78" s="253"/>
      <c r="AE78" s="253"/>
      <c r="AF78" s="253"/>
      <c r="AG78" s="253"/>
      <c r="AH78" s="253"/>
      <c r="AI78" s="253"/>
      <c r="AJ78" s="253"/>
      <c r="AK78" s="253"/>
      <c r="AL78" s="253"/>
      <c r="AM78" s="253"/>
      <c r="AN78" s="253"/>
      <c r="AO78" s="253"/>
      <c r="AP78" s="253"/>
      <c r="AQ78" s="253"/>
      <c r="AR78" s="253"/>
      <c r="AS78" s="253"/>
      <c r="AT78" s="253"/>
      <c r="AU78" s="253"/>
      <c r="AV78" s="253"/>
    </row>
    <row r="79" spans="1:48" ht="12.75" customHeight="1" x14ac:dyDescent="0.2">
      <c r="C79" s="466"/>
      <c r="D79" s="454"/>
      <c r="E79" s="454"/>
      <c r="F79" s="454"/>
      <c r="G79" s="454"/>
      <c r="H79" s="579"/>
      <c r="I79" s="454"/>
      <c r="J79" s="454"/>
      <c r="K79" s="455"/>
      <c r="L79" s="455"/>
      <c r="M79" s="454"/>
      <c r="N79" s="454"/>
      <c r="O79" s="454"/>
      <c r="P79" s="575"/>
      <c r="Q79" s="574"/>
      <c r="R79" s="276"/>
      <c r="S79" s="276"/>
      <c r="T79" s="276"/>
      <c r="U79" s="276"/>
      <c r="V79" s="276"/>
      <c r="W79" s="276"/>
      <c r="X79" s="276"/>
      <c r="Y79" s="276"/>
      <c r="Z79" s="276"/>
      <c r="AA79" s="276"/>
      <c r="AB79" s="276"/>
      <c r="AC79" s="276"/>
      <c r="AD79" s="276"/>
      <c r="AE79" s="276"/>
      <c r="AF79" s="276"/>
      <c r="AG79" s="276"/>
      <c r="AH79" s="276"/>
      <c r="AI79" s="276"/>
      <c r="AJ79" s="276"/>
      <c r="AK79" s="276"/>
      <c r="AL79" s="276"/>
      <c r="AM79" s="276"/>
      <c r="AN79" s="276"/>
      <c r="AO79" s="276"/>
      <c r="AP79" s="276"/>
      <c r="AQ79" s="276"/>
      <c r="AR79" s="276"/>
      <c r="AS79" s="276"/>
      <c r="AT79" s="276"/>
      <c r="AU79" s="276"/>
      <c r="AV79" s="276"/>
    </row>
    <row r="80" spans="1:48" s="555" customFormat="1" ht="12.75" customHeight="1" x14ac:dyDescent="0.2">
      <c r="A80" s="276"/>
      <c r="B80" s="631" t="s">
        <v>357</v>
      </c>
      <c r="C80" s="459"/>
      <c r="D80" s="378"/>
      <c r="E80" s="378"/>
      <c r="F80" s="378"/>
      <c r="G80" s="378"/>
      <c r="H80" s="443"/>
      <c r="I80" s="459"/>
      <c r="J80" s="459"/>
      <c r="K80" s="459"/>
      <c r="L80" s="417"/>
      <c r="M80" s="378"/>
      <c r="N80" s="378"/>
      <c r="O80" s="384"/>
      <c r="P80" s="559"/>
      <c r="Q80" s="554"/>
      <c r="R80" s="243"/>
      <c r="S80" s="243"/>
      <c r="T80" s="243"/>
      <c r="U80" s="243"/>
      <c r="V80" s="243"/>
      <c r="W80" s="243"/>
      <c r="X80" s="243"/>
      <c r="Y80" s="243"/>
      <c r="Z80" s="243"/>
      <c r="AA80" s="243"/>
      <c r="AB80" s="243"/>
      <c r="AC80" s="243"/>
      <c r="AD80" s="243"/>
      <c r="AE80" s="243"/>
      <c r="AF80" s="243"/>
      <c r="AG80" s="243"/>
      <c r="AH80" s="243"/>
      <c r="AI80" s="243"/>
      <c r="AJ80" s="243"/>
      <c r="AK80" s="243"/>
      <c r="AL80" s="243"/>
      <c r="AM80" s="243"/>
      <c r="AN80" s="243"/>
      <c r="AO80" s="243"/>
      <c r="AP80" s="243"/>
      <c r="AQ80" s="243"/>
      <c r="AR80" s="243"/>
      <c r="AS80" s="243"/>
      <c r="AT80" s="243"/>
      <c r="AU80" s="243"/>
      <c r="AV80" s="243"/>
    </row>
    <row r="81" spans="1:48" s="555" customFormat="1" ht="12.75" customHeight="1" x14ac:dyDescent="0.2">
      <c r="A81" s="276"/>
      <c r="B81" s="600" t="s">
        <v>354</v>
      </c>
      <c r="C81" s="582"/>
      <c r="D81" s="583"/>
      <c r="E81" s="580"/>
      <c r="F81" s="580"/>
      <c r="G81" s="580"/>
      <c r="H81" s="368" t="s">
        <v>22</v>
      </c>
      <c r="I81" s="580"/>
      <c r="J81" s="580"/>
      <c r="K81" s="584"/>
      <c r="L81" s="584"/>
      <c r="M81" s="580"/>
      <c r="N81" s="580"/>
      <c r="O81" s="399" t="s">
        <v>0</v>
      </c>
      <c r="P81" s="463"/>
      <c r="Q81" s="554"/>
      <c r="R81" s="243"/>
      <c r="S81" s="243"/>
      <c r="T81" s="243"/>
      <c r="U81" s="243"/>
      <c r="V81" s="243"/>
      <c r="W81" s="243"/>
      <c r="X81" s="243"/>
      <c r="Y81" s="243"/>
      <c r="Z81" s="243"/>
      <c r="AA81" s="243"/>
      <c r="AB81" s="243"/>
      <c r="AC81" s="243"/>
      <c r="AD81" s="243"/>
      <c r="AE81" s="243"/>
      <c r="AF81" s="243"/>
      <c r="AG81" s="243"/>
      <c r="AH81" s="243"/>
      <c r="AI81" s="243"/>
      <c r="AJ81" s="243"/>
      <c r="AK81" s="243"/>
      <c r="AL81" s="243"/>
      <c r="AM81" s="243"/>
      <c r="AN81" s="243"/>
      <c r="AO81" s="243"/>
      <c r="AP81" s="243"/>
      <c r="AQ81" s="243"/>
      <c r="AR81" s="243"/>
      <c r="AS81" s="243"/>
      <c r="AT81" s="243"/>
      <c r="AU81" s="243"/>
      <c r="AV81" s="243"/>
    </row>
    <row r="82" spans="1:48" s="573" customFormat="1" ht="12.75" customHeight="1" x14ac:dyDescent="0.2">
      <c r="A82" s="352"/>
      <c r="B82" s="443"/>
      <c r="C82" s="378"/>
      <c r="D82" s="443"/>
      <c r="E82" s="443"/>
      <c r="F82" s="443"/>
      <c r="G82" s="443"/>
      <c r="H82" s="500" t="s">
        <v>355</v>
      </c>
      <c r="I82" s="586"/>
      <c r="J82" s="586"/>
      <c r="K82" s="444"/>
      <c r="L82" s="444"/>
      <c r="M82" s="443"/>
      <c r="N82" s="443"/>
      <c r="O82" s="443"/>
      <c r="P82" s="282"/>
      <c r="Q82" s="572"/>
      <c r="R82" s="253"/>
      <c r="S82" s="253"/>
      <c r="T82" s="253"/>
      <c r="U82" s="253"/>
      <c r="V82" s="253"/>
      <c r="W82" s="253"/>
      <c r="X82" s="253"/>
      <c r="Y82" s="253"/>
      <c r="Z82" s="253"/>
      <c r="AA82" s="253"/>
      <c r="AB82" s="253"/>
      <c r="AC82" s="253"/>
      <c r="AD82" s="253"/>
      <c r="AE82" s="253"/>
      <c r="AF82" s="253"/>
      <c r="AG82" s="253"/>
      <c r="AH82" s="253"/>
      <c r="AI82" s="253"/>
      <c r="AJ82" s="253"/>
      <c r="AK82" s="253"/>
      <c r="AL82" s="253"/>
      <c r="AM82" s="253"/>
      <c r="AN82" s="253"/>
      <c r="AO82" s="253"/>
      <c r="AP82" s="253"/>
      <c r="AQ82" s="253"/>
      <c r="AR82" s="253"/>
      <c r="AS82" s="253"/>
      <c r="AT82" s="253"/>
      <c r="AU82" s="253"/>
      <c r="AV82" s="253"/>
    </row>
    <row r="83" spans="1:48" s="352" customFormat="1" ht="12.75" customHeight="1" x14ac:dyDescent="0.2">
      <c r="B83" s="274">
        <f>B55+1</f>
        <v>13</v>
      </c>
      <c r="C83" s="378"/>
      <c r="D83" s="417"/>
      <c r="E83" s="378"/>
      <c r="F83" s="378"/>
      <c r="G83" s="378"/>
      <c r="H83" s="378" t="s">
        <v>9</v>
      </c>
      <c r="I83" s="457"/>
      <c r="J83" s="378"/>
      <c r="K83" s="598"/>
      <c r="L83" s="417"/>
      <c r="M83" s="378"/>
      <c r="N83" s="378"/>
      <c r="O83" s="599">
        <v>40</v>
      </c>
      <c r="P83" s="384"/>
      <c r="Q83" s="572"/>
      <c r="R83" s="253"/>
      <c r="S83" s="253"/>
      <c r="T83" s="253"/>
      <c r="U83" s="253"/>
      <c r="V83" s="253"/>
      <c r="W83" s="253"/>
      <c r="X83" s="253"/>
      <c r="Y83" s="253"/>
      <c r="Z83" s="253"/>
      <c r="AA83" s="253"/>
      <c r="AB83" s="253"/>
      <c r="AC83" s="253"/>
      <c r="AD83" s="253"/>
      <c r="AE83" s="253"/>
      <c r="AF83" s="253"/>
      <c r="AG83" s="253"/>
      <c r="AH83" s="253"/>
      <c r="AI83" s="253"/>
      <c r="AJ83" s="253"/>
      <c r="AK83" s="253"/>
      <c r="AL83" s="253"/>
      <c r="AM83" s="253"/>
      <c r="AN83" s="253"/>
      <c r="AO83" s="253"/>
      <c r="AP83" s="253"/>
      <c r="AQ83" s="253"/>
      <c r="AR83" s="253"/>
      <c r="AS83" s="253"/>
      <c r="AT83" s="253"/>
      <c r="AU83" s="253"/>
      <c r="AV83" s="253"/>
    </row>
    <row r="84" spans="1:48" s="352" customFormat="1" ht="12.75" customHeight="1" thickBot="1" x14ac:dyDescent="0.25">
      <c r="B84" s="274"/>
      <c r="C84" s="378"/>
      <c r="D84" s="417"/>
      <c r="E84" s="378"/>
      <c r="F84" s="378"/>
      <c r="G84" s="378"/>
      <c r="H84" s="378"/>
      <c r="I84" s="457"/>
      <c r="J84" s="378"/>
      <c r="K84" s="598"/>
      <c r="L84" s="417"/>
      <c r="M84" s="378"/>
      <c r="N84" s="378"/>
      <c r="O84" s="463"/>
      <c r="P84" s="384"/>
      <c r="Q84" s="572"/>
      <c r="R84" s="253"/>
      <c r="S84" s="253"/>
      <c r="T84" s="253"/>
      <c r="U84" s="253"/>
      <c r="V84" s="253"/>
      <c r="W84" s="253"/>
      <c r="X84" s="253"/>
      <c r="Y84" s="253"/>
      <c r="Z84" s="253"/>
      <c r="AA84" s="253"/>
      <c r="AB84" s="253"/>
      <c r="AC84" s="253"/>
      <c r="AD84" s="253"/>
      <c r="AE84" s="253"/>
      <c r="AF84" s="253"/>
      <c r="AG84" s="253"/>
      <c r="AH84" s="253"/>
      <c r="AI84" s="253"/>
      <c r="AJ84" s="253"/>
      <c r="AK84" s="253"/>
      <c r="AL84" s="253"/>
      <c r="AM84" s="253"/>
      <c r="AN84" s="253"/>
      <c r="AO84" s="253"/>
      <c r="AP84" s="253"/>
      <c r="AQ84" s="253"/>
      <c r="AR84" s="253"/>
      <c r="AS84" s="253"/>
      <c r="AT84" s="253"/>
      <c r="AU84" s="253"/>
      <c r="AV84" s="253"/>
    </row>
    <row r="85" spans="1:48" s="352" customFormat="1" ht="12.75" customHeight="1" thickBot="1" x14ac:dyDescent="0.25">
      <c r="B85" s="378"/>
      <c r="C85" s="378"/>
      <c r="D85" s="417"/>
      <c r="E85" s="378"/>
      <c r="F85" s="378"/>
      <c r="G85" s="378"/>
      <c r="H85" s="579" t="s">
        <v>356</v>
      </c>
      <c r="I85" s="457"/>
      <c r="J85" s="378"/>
      <c r="K85" s="598"/>
      <c r="L85" s="417"/>
      <c r="M85" s="378"/>
      <c r="N85" s="378"/>
      <c r="O85" s="728">
        <f>O83</f>
        <v>40</v>
      </c>
      <c r="P85" s="384"/>
      <c r="Q85" s="572"/>
      <c r="R85" s="253"/>
      <c r="S85" s="253"/>
      <c r="T85" s="253"/>
      <c r="U85" s="253"/>
      <c r="V85" s="253"/>
      <c r="W85" s="253"/>
      <c r="X85" s="253"/>
      <c r="Y85" s="253"/>
      <c r="Z85" s="253"/>
      <c r="AA85" s="253"/>
      <c r="AB85" s="253"/>
      <c r="AC85" s="253"/>
      <c r="AD85" s="253"/>
      <c r="AE85" s="253"/>
      <c r="AF85" s="253"/>
      <c r="AG85" s="253"/>
      <c r="AH85" s="253"/>
      <c r="AI85" s="253"/>
      <c r="AJ85" s="253"/>
      <c r="AK85" s="253"/>
      <c r="AL85" s="253"/>
      <c r="AM85" s="253"/>
      <c r="AN85" s="253"/>
      <c r="AO85" s="253"/>
      <c r="AP85" s="253"/>
      <c r="AQ85" s="253"/>
      <c r="AR85" s="253"/>
      <c r="AS85" s="253"/>
      <c r="AT85" s="253"/>
      <c r="AU85" s="253"/>
      <c r="AV85" s="253"/>
    </row>
    <row r="86" spans="1:48" s="352" customFormat="1" ht="12.75" customHeight="1" thickBot="1" x14ac:dyDescent="0.25">
      <c r="B86" s="378"/>
      <c r="C86" s="378"/>
      <c r="D86" s="417"/>
      <c r="E86" s="378"/>
      <c r="F86" s="378"/>
      <c r="G86" s="378"/>
      <c r="H86" s="378"/>
      <c r="I86" s="457"/>
      <c r="J86" s="378"/>
      <c r="K86" s="598"/>
      <c r="L86" s="417"/>
      <c r="M86" s="378"/>
      <c r="N86" s="378"/>
      <c r="O86" s="282"/>
      <c r="P86" s="384"/>
      <c r="Q86" s="572"/>
      <c r="R86" s="253"/>
      <c r="S86" s="253"/>
      <c r="T86" s="253"/>
      <c r="U86" s="253"/>
      <c r="V86" s="253"/>
      <c r="W86" s="253"/>
      <c r="X86" s="253"/>
      <c r="Y86" s="253"/>
      <c r="Z86" s="253"/>
      <c r="AA86" s="253"/>
      <c r="AB86" s="253"/>
      <c r="AC86" s="253"/>
      <c r="AD86" s="253"/>
      <c r="AE86" s="253"/>
      <c r="AF86" s="253"/>
      <c r="AG86" s="253"/>
      <c r="AH86" s="253"/>
      <c r="AI86" s="253"/>
      <c r="AJ86" s="253"/>
      <c r="AK86" s="253"/>
      <c r="AL86" s="253"/>
      <c r="AM86" s="253"/>
      <c r="AN86" s="253"/>
      <c r="AO86" s="253"/>
      <c r="AP86" s="253"/>
      <c r="AQ86" s="253"/>
      <c r="AR86" s="253"/>
      <c r="AS86" s="253"/>
      <c r="AT86" s="253"/>
      <c r="AU86" s="253"/>
      <c r="AV86" s="253"/>
    </row>
    <row r="87" spans="1:48" s="573" customFormat="1" ht="12.75" customHeight="1" thickBot="1" x14ac:dyDescent="0.25">
      <c r="A87" s="352"/>
      <c r="B87" s="340" t="s">
        <v>368</v>
      </c>
      <c r="C87" s="265"/>
      <c r="D87" s="265"/>
      <c r="E87" s="266"/>
      <c r="F87" s="266"/>
      <c r="G87" s="266"/>
      <c r="H87" s="266"/>
      <c r="I87" s="266"/>
      <c r="J87" s="266"/>
      <c r="K87" s="267"/>
      <c r="L87" s="267"/>
      <c r="M87" s="266"/>
      <c r="N87" s="266"/>
      <c r="O87" s="268"/>
      <c r="P87" s="576"/>
      <c r="Q87" s="572"/>
      <c r="R87" s="253"/>
      <c r="S87" s="253"/>
      <c r="T87" s="253"/>
      <c r="U87" s="253"/>
      <c r="V87" s="253"/>
      <c r="W87" s="253"/>
      <c r="X87" s="253"/>
      <c r="Y87" s="253"/>
      <c r="Z87" s="253"/>
      <c r="AA87" s="253"/>
      <c r="AB87" s="253"/>
      <c r="AC87" s="253"/>
      <c r="AD87" s="253"/>
      <c r="AE87" s="253"/>
      <c r="AF87" s="253"/>
      <c r="AG87" s="253"/>
      <c r="AH87" s="253"/>
      <c r="AI87" s="253"/>
      <c r="AJ87" s="253"/>
      <c r="AK87" s="253"/>
      <c r="AL87" s="253"/>
      <c r="AM87" s="253"/>
      <c r="AN87" s="253"/>
      <c r="AO87" s="253"/>
      <c r="AP87" s="253"/>
      <c r="AQ87" s="253"/>
      <c r="AR87" s="253"/>
      <c r="AS87" s="253"/>
      <c r="AT87" s="253"/>
      <c r="AU87" s="253"/>
      <c r="AV87" s="253"/>
    </row>
    <row r="88" spans="1:48" s="573" customFormat="1" ht="12.75" customHeight="1" x14ac:dyDescent="0.2">
      <c r="A88" s="352"/>
      <c r="B88" s="577"/>
      <c r="C88" s="378" t="s">
        <v>22</v>
      </c>
      <c r="D88" s="378"/>
      <c r="E88" s="443"/>
      <c r="F88" s="443"/>
      <c r="G88" s="443"/>
      <c r="H88" s="443"/>
      <c r="I88" s="443"/>
      <c r="J88" s="443"/>
      <c r="K88" s="444"/>
      <c r="L88" s="444"/>
      <c r="M88" s="443"/>
      <c r="N88" s="443"/>
      <c r="O88" s="578" t="s">
        <v>0</v>
      </c>
      <c r="P88" s="576"/>
      <c r="Q88" s="572"/>
      <c r="R88" s="253"/>
      <c r="S88" s="253"/>
      <c r="T88" s="253"/>
      <c r="U88" s="253"/>
      <c r="V88" s="253"/>
      <c r="W88" s="253"/>
      <c r="X88" s="253"/>
      <c r="Y88" s="253"/>
      <c r="Z88" s="253"/>
      <c r="AA88" s="253"/>
      <c r="AB88" s="253"/>
      <c r="AC88" s="253"/>
      <c r="AD88" s="253"/>
      <c r="AE88" s="253"/>
      <c r="AF88" s="253"/>
      <c r="AG88" s="253"/>
      <c r="AH88" s="253"/>
      <c r="AI88" s="253"/>
      <c r="AJ88" s="253"/>
      <c r="AK88" s="253"/>
      <c r="AL88" s="253"/>
      <c r="AM88" s="253"/>
      <c r="AN88" s="253"/>
      <c r="AO88" s="253"/>
      <c r="AP88" s="253"/>
      <c r="AQ88" s="253"/>
      <c r="AR88" s="253"/>
      <c r="AS88" s="253"/>
      <c r="AT88" s="253"/>
      <c r="AU88" s="253"/>
      <c r="AV88" s="253"/>
    </row>
    <row r="89" spans="1:48" s="573" customFormat="1" ht="12.75" customHeight="1" x14ac:dyDescent="0.2">
      <c r="A89" s="352"/>
      <c r="B89" s="274">
        <f>B83+1</f>
        <v>14</v>
      </c>
      <c r="C89" s="500" t="s">
        <v>358</v>
      </c>
      <c r="D89" s="378"/>
      <c r="E89" s="443"/>
      <c r="F89" s="443"/>
      <c r="G89" s="443"/>
      <c r="H89" s="443"/>
      <c r="I89" s="443"/>
      <c r="J89" s="443"/>
      <c r="K89" s="444"/>
      <c r="L89" s="444"/>
      <c r="M89" s="443"/>
      <c r="N89" s="443"/>
      <c r="O89" s="103">
        <v>-20</v>
      </c>
      <c r="P89" s="576"/>
      <c r="Q89" s="572"/>
      <c r="R89" s="253"/>
      <c r="S89" s="253"/>
      <c r="T89" s="253"/>
      <c r="U89" s="253"/>
      <c r="V89" s="253"/>
      <c r="W89" s="253"/>
      <c r="X89" s="253"/>
      <c r="Y89" s="253"/>
      <c r="Z89" s="253"/>
      <c r="AA89" s="253"/>
      <c r="AB89" s="253"/>
      <c r="AC89" s="253"/>
      <c r="AD89" s="253"/>
      <c r="AE89" s="253"/>
      <c r="AF89" s="253"/>
      <c r="AG89" s="253"/>
      <c r="AH89" s="253"/>
      <c r="AI89" s="253"/>
      <c r="AJ89" s="253"/>
      <c r="AK89" s="253"/>
      <c r="AL89" s="253"/>
      <c r="AM89" s="253"/>
      <c r="AN89" s="253"/>
      <c r="AO89" s="253"/>
      <c r="AP89" s="253"/>
      <c r="AQ89" s="253"/>
      <c r="AR89" s="253"/>
      <c r="AS89" s="253"/>
      <c r="AT89" s="253"/>
      <c r="AU89" s="253"/>
      <c r="AV89" s="253"/>
    </row>
    <row r="90" spans="1:48" ht="12.75" customHeight="1" x14ac:dyDescent="0.2">
      <c r="C90" s="466"/>
      <c r="D90" s="454"/>
      <c r="E90" s="454"/>
      <c r="F90" s="454"/>
      <c r="G90" s="454"/>
      <c r="H90" s="378"/>
      <c r="I90" s="454"/>
      <c r="J90" s="454"/>
      <c r="K90" s="455"/>
      <c r="L90" s="455"/>
      <c r="M90" s="454"/>
      <c r="N90" s="454"/>
      <c r="O90" s="430"/>
      <c r="P90" s="575"/>
      <c r="Q90" s="574"/>
      <c r="R90" s="276"/>
      <c r="S90" s="276"/>
      <c r="T90" s="276"/>
      <c r="U90" s="276"/>
      <c r="V90" s="276"/>
      <c r="W90" s="276"/>
      <c r="X90" s="276"/>
      <c r="Y90" s="276"/>
      <c r="Z90" s="276"/>
      <c r="AA90" s="276"/>
      <c r="AB90" s="276"/>
      <c r="AC90" s="276"/>
      <c r="AD90" s="276"/>
      <c r="AE90" s="276"/>
      <c r="AF90" s="276"/>
      <c r="AG90" s="276"/>
      <c r="AH90" s="276"/>
      <c r="AI90" s="276"/>
      <c r="AJ90" s="276"/>
      <c r="AK90" s="276"/>
      <c r="AL90" s="276"/>
      <c r="AM90" s="276"/>
      <c r="AN90" s="276"/>
      <c r="AO90" s="276"/>
      <c r="AP90" s="276"/>
      <c r="AQ90" s="276"/>
      <c r="AR90" s="276"/>
      <c r="AS90" s="276"/>
      <c r="AT90" s="276"/>
      <c r="AU90" s="276"/>
      <c r="AV90" s="276"/>
    </row>
    <row r="91" spans="1:48" ht="12.75" customHeight="1" x14ac:dyDescent="0.2">
      <c r="H91" s="579" t="s">
        <v>362</v>
      </c>
      <c r="K91" s="276"/>
      <c r="L91" s="276"/>
      <c r="O91" s="585">
        <f>SUM(O89:O90)</f>
        <v>-20</v>
      </c>
      <c r="P91" s="559"/>
      <c r="Q91" s="574"/>
      <c r="R91" s="276"/>
      <c r="S91" s="276"/>
      <c r="T91" s="276"/>
      <c r="U91" s="276"/>
      <c r="V91" s="276"/>
      <c r="W91" s="276"/>
      <c r="X91" s="276"/>
      <c r="Y91" s="276"/>
      <c r="Z91" s="276"/>
      <c r="AA91" s="276"/>
      <c r="AB91" s="276"/>
      <c r="AC91" s="276"/>
      <c r="AD91" s="276"/>
      <c r="AE91" s="276"/>
      <c r="AF91" s="276"/>
      <c r="AG91" s="276"/>
      <c r="AH91" s="276"/>
      <c r="AI91" s="276"/>
      <c r="AJ91" s="276"/>
      <c r="AK91" s="276"/>
      <c r="AL91" s="276"/>
      <c r="AM91" s="276"/>
      <c r="AN91" s="276"/>
      <c r="AO91" s="276"/>
      <c r="AP91" s="276"/>
      <c r="AQ91" s="276"/>
      <c r="AR91" s="276"/>
      <c r="AS91" s="276"/>
      <c r="AT91" s="276"/>
      <c r="AU91" s="276"/>
      <c r="AV91" s="276"/>
    </row>
    <row r="92" spans="1:48" ht="12.75" customHeight="1" thickBot="1" x14ac:dyDescent="0.25">
      <c r="H92" s="579"/>
      <c r="K92" s="276"/>
      <c r="L92" s="276"/>
      <c r="O92" s="384"/>
      <c r="P92" s="559"/>
      <c r="Q92" s="574"/>
      <c r="R92" s="276"/>
      <c r="S92" s="276"/>
      <c r="T92" s="276"/>
      <c r="U92" s="276"/>
      <c r="V92" s="276"/>
      <c r="W92" s="276"/>
      <c r="X92" s="276"/>
      <c r="Y92" s="276"/>
      <c r="Z92" s="276"/>
      <c r="AA92" s="276"/>
      <c r="AB92" s="276"/>
      <c r="AC92" s="276"/>
      <c r="AD92" s="276"/>
      <c r="AE92" s="276"/>
      <c r="AF92" s="276"/>
      <c r="AG92" s="276"/>
      <c r="AH92" s="276"/>
      <c r="AI92" s="276"/>
      <c r="AJ92" s="276"/>
      <c r="AK92" s="276"/>
      <c r="AL92" s="276"/>
      <c r="AM92" s="276"/>
      <c r="AN92" s="276"/>
      <c r="AO92" s="276"/>
      <c r="AP92" s="276"/>
      <c r="AQ92" s="276"/>
      <c r="AR92" s="276"/>
      <c r="AS92" s="276"/>
      <c r="AT92" s="276"/>
      <c r="AU92" s="276"/>
      <c r="AV92" s="276"/>
    </row>
    <row r="93" spans="1:48" ht="12.75" customHeight="1" thickBot="1" x14ac:dyDescent="0.25">
      <c r="B93" s="579"/>
      <c r="C93" s="466"/>
      <c r="D93" s="454"/>
      <c r="E93" s="454"/>
      <c r="F93" s="454"/>
      <c r="G93" s="454"/>
      <c r="H93" s="579" t="s">
        <v>373</v>
      </c>
      <c r="I93" s="454"/>
      <c r="J93" s="454"/>
      <c r="K93" s="455"/>
      <c r="L93" s="455"/>
      <c r="M93" s="454"/>
      <c r="N93" s="454"/>
      <c r="O93" s="588">
        <f>O91</f>
        <v>-20</v>
      </c>
      <c r="P93" s="575"/>
      <c r="Q93" s="574"/>
      <c r="R93" s="276"/>
      <c r="S93" s="276"/>
      <c r="T93" s="276"/>
      <c r="U93" s="276"/>
      <c r="V93" s="276"/>
      <c r="W93" s="276"/>
      <c r="X93" s="276"/>
      <c r="Y93" s="276"/>
      <c r="Z93" s="276"/>
      <c r="AA93" s="276"/>
      <c r="AB93" s="276"/>
      <c r="AC93" s="276"/>
      <c r="AD93" s="276"/>
      <c r="AE93" s="276"/>
      <c r="AF93" s="276"/>
      <c r="AG93" s="276"/>
      <c r="AH93" s="276"/>
      <c r="AI93" s="276"/>
      <c r="AJ93" s="276"/>
      <c r="AK93" s="276"/>
      <c r="AL93" s="276"/>
      <c r="AM93" s="276"/>
      <c r="AN93" s="276"/>
      <c r="AO93" s="276"/>
      <c r="AP93" s="276"/>
      <c r="AQ93" s="276"/>
      <c r="AR93" s="276"/>
      <c r="AS93" s="276"/>
      <c r="AT93" s="276"/>
      <c r="AU93" s="276"/>
      <c r="AV93" s="276"/>
    </row>
    <row r="94" spans="1:48" ht="12.75" customHeight="1" thickBot="1" x14ac:dyDescent="0.25">
      <c r="B94" s="579"/>
      <c r="C94" s="466"/>
      <c r="D94" s="454"/>
      <c r="E94" s="454"/>
      <c r="F94" s="454"/>
      <c r="G94" s="454"/>
      <c r="H94" s="579"/>
      <c r="I94" s="454"/>
      <c r="J94" s="454"/>
      <c r="K94" s="455"/>
      <c r="L94" s="455"/>
      <c r="M94" s="454"/>
      <c r="N94" s="454"/>
      <c r="O94" s="430"/>
      <c r="P94" s="575"/>
      <c r="Q94" s="574"/>
      <c r="R94" s="276"/>
      <c r="S94" s="276"/>
      <c r="T94" s="276"/>
      <c r="U94" s="276"/>
      <c r="V94" s="276"/>
      <c r="W94" s="276"/>
      <c r="X94" s="276"/>
      <c r="Y94" s="276"/>
      <c r="Z94" s="276"/>
      <c r="AA94" s="276"/>
      <c r="AB94" s="276"/>
      <c r="AC94" s="276"/>
      <c r="AD94" s="276"/>
      <c r="AE94" s="276"/>
      <c r="AF94" s="276"/>
      <c r="AG94" s="276"/>
      <c r="AH94" s="276"/>
      <c r="AI94" s="276"/>
      <c r="AJ94" s="276"/>
      <c r="AK94" s="276"/>
      <c r="AL94" s="276"/>
      <c r="AM94" s="276"/>
      <c r="AN94" s="276"/>
      <c r="AO94" s="276"/>
      <c r="AP94" s="276"/>
      <c r="AQ94" s="276"/>
      <c r="AR94" s="276"/>
      <c r="AS94" s="276"/>
      <c r="AT94" s="276"/>
      <c r="AU94" s="276"/>
      <c r="AV94" s="276"/>
    </row>
    <row r="95" spans="1:48" s="555" customFormat="1" ht="12.75" customHeight="1" x14ac:dyDescent="0.2">
      <c r="A95" s="276"/>
      <c r="B95" s="729" t="s">
        <v>360</v>
      </c>
      <c r="C95" s="561"/>
      <c r="D95" s="561"/>
      <c r="E95" s="561"/>
      <c r="F95" s="561"/>
      <c r="G95" s="561"/>
      <c r="H95" s="561"/>
      <c r="I95" s="561"/>
      <c r="J95" s="561"/>
      <c r="K95" s="562"/>
      <c r="L95" s="563"/>
      <c r="M95" s="561"/>
      <c r="N95" s="561"/>
      <c r="O95" s="594" t="s">
        <v>0</v>
      </c>
      <c r="P95" s="559"/>
      <c r="Q95" s="554"/>
      <c r="R95" s="243"/>
      <c r="S95" s="243"/>
      <c r="T95" s="243"/>
      <c r="U95" s="243"/>
      <c r="V95" s="243"/>
      <c r="W95" s="243"/>
      <c r="X95" s="243"/>
      <c r="Y95" s="243"/>
      <c r="Z95" s="243"/>
      <c r="AA95" s="243"/>
      <c r="AB95" s="243"/>
      <c r="AC95" s="243"/>
      <c r="AD95" s="243"/>
      <c r="AE95" s="243"/>
      <c r="AF95" s="243"/>
      <c r="AG95" s="243"/>
      <c r="AH95" s="243"/>
      <c r="AI95" s="243"/>
      <c r="AJ95" s="243"/>
      <c r="AK95" s="243"/>
      <c r="AL95" s="243"/>
      <c r="AM95" s="243"/>
      <c r="AN95" s="243"/>
      <c r="AO95" s="243"/>
      <c r="AP95" s="243"/>
      <c r="AQ95" s="243"/>
      <c r="AR95" s="243"/>
      <c r="AS95" s="243"/>
      <c r="AT95" s="243"/>
      <c r="AU95" s="243"/>
      <c r="AV95" s="243"/>
    </row>
    <row r="96" spans="1:48" s="555" customFormat="1" ht="12.75" customHeight="1" x14ac:dyDescent="0.2">
      <c r="A96" s="276"/>
      <c r="B96" s="730" t="s">
        <v>364</v>
      </c>
      <c r="C96" s="448" t="s">
        <v>294</v>
      </c>
      <c r="D96" s="459"/>
      <c r="E96" s="459"/>
      <c r="F96" s="459"/>
      <c r="G96" s="459"/>
      <c r="H96" s="459"/>
      <c r="I96" s="459"/>
      <c r="J96" s="459"/>
      <c r="K96" s="458"/>
      <c r="L96" s="418"/>
      <c r="M96" s="459"/>
      <c r="N96" s="459"/>
      <c r="O96" s="564">
        <f>O115</f>
        <v>80</v>
      </c>
      <c r="P96" s="559"/>
      <c r="Q96" s="554"/>
      <c r="R96" s="243"/>
      <c r="S96" s="243"/>
      <c r="T96" s="243"/>
      <c r="U96" s="243"/>
      <c r="V96" s="243"/>
      <c r="W96" s="243"/>
      <c r="X96" s="243"/>
      <c r="Y96" s="243"/>
      <c r="Z96" s="243"/>
      <c r="AA96" s="243"/>
      <c r="AB96" s="243"/>
      <c r="AC96" s="243"/>
      <c r="AD96" s="243"/>
      <c r="AE96" s="243"/>
      <c r="AF96" s="243"/>
      <c r="AG96" s="243"/>
      <c r="AH96" s="243"/>
      <c r="AI96" s="243"/>
      <c r="AJ96" s="243"/>
      <c r="AK96" s="243"/>
      <c r="AL96" s="243"/>
      <c r="AM96" s="243"/>
      <c r="AN96" s="243"/>
      <c r="AO96" s="243"/>
      <c r="AP96" s="243"/>
      <c r="AQ96" s="243"/>
      <c r="AR96" s="243"/>
      <c r="AS96" s="243"/>
      <c r="AT96" s="243"/>
      <c r="AU96" s="243"/>
      <c r="AV96" s="243"/>
    </row>
    <row r="97" spans="1:48" s="555" customFormat="1" ht="12.75" customHeight="1" x14ac:dyDescent="0.2">
      <c r="A97" s="276"/>
      <c r="B97" s="730" t="s">
        <v>365</v>
      </c>
      <c r="C97" s="448"/>
      <c r="D97" s="459"/>
      <c r="E97" s="459"/>
      <c r="F97" s="459"/>
      <c r="G97" s="459"/>
      <c r="H97" s="459"/>
      <c r="I97" s="459"/>
      <c r="J97" s="459"/>
      <c r="K97" s="458"/>
      <c r="L97" s="418"/>
      <c r="M97" s="459"/>
      <c r="N97" s="459"/>
      <c r="O97" s="564">
        <f>O130</f>
        <v>120</v>
      </c>
      <c r="P97" s="559"/>
      <c r="Q97" s="554"/>
      <c r="R97" s="243"/>
      <c r="S97" s="243"/>
      <c r="T97" s="243"/>
      <c r="U97" s="243"/>
      <c r="V97" s="243"/>
      <c r="W97" s="243"/>
      <c r="X97" s="243"/>
      <c r="Y97" s="243"/>
      <c r="Z97" s="243"/>
      <c r="AA97" s="243"/>
      <c r="AB97" s="243"/>
      <c r="AC97" s="243"/>
      <c r="AD97" s="243"/>
      <c r="AE97" s="243"/>
      <c r="AF97" s="243"/>
      <c r="AG97" s="243"/>
      <c r="AH97" s="243"/>
      <c r="AI97" s="243"/>
      <c r="AJ97" s="243"/>
      <c r="AK97" s="243"/>
      <c r="AL97" s="243"/>
      <c r="AM97" s="243"/>
      <c r="AN97" s="243"/>
      <c r="AO97" s="243"/>
      <c r="AP97" s="243"/>
      <c r="AQ97" s="243"/>
      <c r="AR97" s="243"/>
      <c r="AS97" s="243"/>
      <c r="AT97" s="243"/>
      <c r="AU97" s="243"/>
      <c r="AV97" s="243"/>
    </row>
    <row r="98" spans="1:48" s="555" customFormat="1" ht="12.75" customHeight="1" x14ac:dyDescent="0.2">
      <c r="A98" s="276"/>
      <c r="B98" s="565" t="s">
        <v>363</v>
      </c>
      <c r="C98" s="459"/>
      <c r="D98" s="459"/>
      <c r="E98" s="459"/>
      <c r="F98" s="459"/>
      <c r="G98" s="459"/>
      <c r="H98" s="459"/>
      <c r="I98" s="459"/>
      <c r="J98" s="459"/>
      <c r="K98" s="458"/>
      <c r="L98" s="418"/>
      <c r="M98" s="459"/>
      <c r="N98" s="459"/>
      <c r="O98" s="564">
        <f>O140</f>
        <v>-100</v>
      </c>
      <c r="P98" s="559"/>
      <c r="Q98" s="554"/>
      <c r="R98" s="243"/>
      <c r="S98" s="243"/>
      <c r="T98" s="243"/>
      <c r="U98" s="243"/>
      <c r="V98" s="243"/>
      <c r="W98" s="243"/>
      <c r="X98" s="243"/>
      <c r="Y98" s="243"/>
      <c r="Z98" s="243"/>
      <c r="AA98" s="243"/>
      <c r="AB98" s="243"/>
      <c r="AC98" s="243"/>
      <c r="AD98" s="243"/>
      <c r="AE98" s="243"/>
      <c r="AF98" s="243"/>
      <c r="AG98" s="243"/>
      <c r="AH98" s="243"/>
      <c r="AI98" s="243"/>
      <c r="AJ98" s="243"/>
      <c r="AK98" s="243"/>
      <c r="AL98" s="243"/>
      <c r="AM98" s="243"/>
      <c r="AN98" s="243"/>
      <c r="AO98" s="243"/>
      <c r="AP98" s="243"/>
      <c r="AQ98" s="243"/>
      <c r="AR98" s="243"/>
      <c r="AS98" s="243"/>
      <c r="AT98" s="243"/>
      <c r="AU98" s="243"/>
      <c r="AV98" s="243"/>
    </row>
    <row r="99" spans="1:48" s="555" customFormat="1" ht="12.75" customHeight="1" x14ac:dyDescent="0.2">
      <c r="A99" s="276"/>
      <c r="B99" s="565"/>
      <c r="C99" s="459"/>
      <c r="D99" s="459"/>
      <c r="E99" s="459"/>
      <c r="F99" s="459"/>
      <c r="G99" s="459"/>
      <c r="H99" s="459"/>
      <c r="I99" s="459"/>
      <c r="J99" s="459"/>
      <c r="K99" s="458"/>
      <c r="L99" s="418"/>
      <c r="M99" s="459"/>
      <c r="N99" s="459"/>
      <c r="O99" s="564"/>
      <c r="P99" s="559"/>
      <c r="Q99" s="554"/>
      <c r="R99" s="243"/>
      <c r="S99" s="243"/>
      <c r="T99" s="243"/>
      <c r="U99" s="243"/>
      <c r="V99" s="243"/>
      <c r="W99" s="243"/>
      <c r="X99" s="243"/>
      <c r="Y99" s="243"/>
      <c r="Z99" s="243"/>
      <c r="AA99" s="243"/>
      <c r="AB99" s="243"/>
      <c r="AC99" s="243"/>
      <c r="AD99" s="243"/>
      <c r="AE99" s="243"/>
      <c r="AF99" s="243"/>
      <c r="AG99" s="243"/>
      <c r="AH99" s="243"/>
      <c r="AI99" s="243"/>
      <c r="AJ99" s="243"/>
      <c r="AK99" s="243"/>
      <c r="AL99" s="243"/>
      <c r="AM99" s="243"/>
      <c r="AN99" s="243"/>
      <c r="AO99" s="243"/>
      <c r="AP99" s="243"/>
      <c r="AQ99" s="243"/>
      <c r="AR99" s="243"/>
      <c r="AS99" s="243"/>
      <c r="AT99" s="243"/>
      <c r="AU99" s="243"/>
      <c r="AV99" s="243"/>
    </row>
    <row r="100" spans="1:48" s="555" customFormat="1" ht="12.75" customHeight="1" x14ac:dyDescent="0.2">
      <c r="A100" s="276"/>
      <c r="B100" s="565"/>
      <c r="C100" s="459"/>
      <c r="D100" s="459"/>
      <c r="E100" s="459"/>
      <c r="F100" s="459"/>
      <c r="G100" s="459"/>
      <c r="H100" s="459"/>
      <c r="I100" s="459"/>
      <c r="J100" s="459"/>
      <c r="K100" s="458"/>
      <c r="L100" s="418"/>
      <c r="M100" s="459"/>
      <c r="N100" s="459"/>
      <c r="O100" s="564"/>
      <c r="P100" s="559"/>
      <c r="Q100" s="554"/>
      <c r="R100" s="243"/>
      <c r="S100" s="243"/>
      <c r="T100" s="243"/>
      <c r="U100" s="243"/>
      <c r="V100" s="243"/>
      <c r="W100" s="243"/>
      <c r="X100" s="243"/>
      <c r="Y100" s="243"/>
      <c r="Z100" s="243"/>
      <c r="AA100" s="243"/>
      <c r="AB100" s="243"/>
      <c r="AC100" s="243"/>
      <c r="AD100" s="243"/>
      <c r="AE100" s="243"/>
      <c r="AF100" s="243"/>
      <c r="AG100" s="243"/>
      <c r="AH100" s="243"/>
      <c r="AI100" s="243"/>
      <c r="AJ100" s="243"/>
      <c r="AK100" s="243"/>
      <c r="AL100" s="243"/>
      <c r="AM100" s="243"/>
      <c r="AN100" s="243"/>
      <c r="AO100" s="243"/>
      <c r="AP100" s="243"/>
      <c r="AQ100" s="243"/>
      <c r="AR100" s="243"/>
      <c r="AS100" s="243"/>
      <c r="AT100" s="243"/>
      <c r="AU100" s="243"/>
      <c r="AV100" s="243"/>
    </row>
    <row r="101" spans="1:48" s="555" customFormat="1" ht="12.75" customHeight="1" x14ac:dyDescent="0.2">
      <c r="A101" s="276"/>
      <c r="B101" s="565"/>
      <c r="C101" s="459"/>
      <c r="D101" s="459"/>
      <c r="E101" s="459"/>
      <c r="F101" s="459"/>
      <c r="G101" s="459"/>
      <c r="H101" s="459"/>
      <c r="I101" s="459"/>
      <c r="J101" s="459"/>
      <c r="K101" s="458"/>
      <c r="L101" s="418"/>
      <c r="M101" s="459"/>
      <c r="N101" s="459"/>
      <c r="O101" s="564"/>
      <c r="P101" s="559"/>
      <c r="Q101" s="554"/>
      <c r="R101" s="243"/>
      <c r="S101" s="243"/>
      <c r="T101" s="243"/>
      <c r="U101" s="243"/>
      <c r="V101" s="243"/>
      <c r="W101" s="243"/>
      <c r="X101" s="243"/>
      <c r="Y101" s="243"/>
      <c r="Z101" s="243"/>
      <c r="AA101" s="243"/>
      <c r="AB101" s="243"/>
      <c r="AC101" s="243"/>
      <c r="AD101" s="243"/>
      <c r="AE101" s="243"/>
      <c r="AF101" s="243"/>
      <c r="AG101" s="243"/>
      <c r="AH101" s="243"/>
      <c r="AI101" s="243"/>
      <c r="AJ101" s="243"/>
      <c r="AK101" s="243"/>
      <c r="AL101" s="243"/>
      <c r="AM101" s="243"/>
      <c r="AN101" s="243"/>
      <c r="AO101" s="243"/>
      <c r="AP101" s="243"/>
      <c r="AQ101" s="243"/>
      <c r="AR101" s="243"/>
      <c r="AS101" s="243"/>
      <c r="AT101" s="243"/>
      <c r="AU101" s="243"/>
      <c r="AV101" s="243"/>
    </row>
    <row r="102" spans="1:48" s="555" customFormat="1" ht="12.75" customHeight="1" thickBot="1" x14ac:dyDescent="0.25">
      <c r="A102" s="276"/>
      <c r="B102" s="566" t="s">
        <v>370</v>
      </c>
      <c r="C102" s="567"/>
      <c r="D102" s="567"/>
      <c r="E102" s="567"/>
      <c r="F102" s="567"/>
      <c r="G102" s="567"/>
      <c r="H102" s="567"/>
      <c r="I102" s="567"/>
      <c r="J102" s="567"/>
      <c r="K102" s="568"/>
      <c r="L102" s="569"/>
      <c r="M102" s="567"/>
      <c r="N102" s="567"/>
      <c r="O102" s="595">
        <f>SUM(O96:O98)</f>
        <v>100</v>
      </c>
      <c r="P102" s="559"/>
      <c r="Q102" s="554"/>
      <c r="R102" s="243"/>
      <c r="S102" s="243"/>
      <c r="T102" s="243"/>
      <c r="U102" s="243"/>
      <c r="V102" s="243"/>
      <c r="W102" s="243"/>
      <c r="X102" s="243"/>
      <c r="Y102" s="243"/>
      <c r="Z102" s="243"/>
      <c r="AA102" s="243"/>
      <c r="AB102" s="243"/>
      <c r="AC102" s="243"/>
      <c r="AD102" s="243"/>
      <c r="AE102" s="243"/>
      <c r="AF102" s="243"/>
      <c r="AG102" s="243"/>
      <c r="AH102" s="243"/>
      <c r="AI102" s="243"/>
      <c r="AJ102" s="243"/>
      <c r="AK102" s="243"/>
      <c r="AL102" s="243"/>
      <c r="AM102" s="243"/>
      <c r="AN102" s="243"/>
      <c r="AO102" s="243"/>
      <c r="AP102" s="243"/>
      <c r="AQ102" s="243"/>
      <c r="AR102" s="243"/>
      <c r="AS102" s="243"/>
      <c r="AT102" s="243"/>
      <c r="AU102" s="243"/>
      <c r="AV102" s="243"/>
    </row>
    <row r="103" spans="1:48" ht="12.75" customHeight="1" thickBot="1" x14ac:dyDescent="0.25">
      <c r="B103" s="579"/>
      <c r="C103" s="466"/>
      <c r="D103" s="454"/>
      <c r="E103" s="454"/>
      <c r="F103" s="454"/>
      <c r="G103" s="454"/>
      <c r="H103" s="579"/>
      <c r="I103" s="454"/>
      <c r="J103" s="454"/>
      <c r="K103" s="455"/>
      <c r="L103" s="455"/>
      <c r="M103" s="454"/>
      <c r="N103" s="454"/>
      <c r="O103" s="576"/>
      <c r="P103" s="559"/>
      <c r="Q103" s="574"/>
      <c r="R103" s="276"/>
      <c r="S103" s="276"/>
      <c r="T103" s="276"/>
      <c r="U103" s="276"/>
      <c r="V103" s="276"/>
      <c r="W103" s="276"/>
      <c r="X103" s="276"/>
      <c r="Y103" s="276"/>
      <c r="Z103" s="276"/>
      <c r="AA103" s="276"/>
      <c r="AB103" s="276"/>
      <c r="AC103" s="276"/>
      <c r="AD103" s="276"/>
      <c r="AE103" s="276"/>
      <c r="AF103" s="276"/>
      <c r="AG103" s="276"/>
      <c r="AH103" s="276"/>
      <c r="AI103" s="276"/>
      <c r="AJ103" s="276"/>
      <c r="AK103" s="276"/>
      <c r="AL103" s="276"/>
      <c r="AM103" s="276"/>
      <c r="AN103" s="276"/>
      <c r="AO103" s="276"/>
      <c r="AP103" s="276"/>
      <c r="AQ103" s="276"/>
      <c r="AR103" s="276"/>
      <c r="AS103" s="276"/>
      <c r="AT103" s="276"/>
      <c r="AU103" s="276"/>
      <c r="AV103" s="276"/>
    </row>
    <row r="104" spans="1:48" s="352" customFormat="1" ht="12.75" customHeight="1" thickBot="1" x14ac:dyDescent="0.25">
      <c r="B104" s="340" t="s">
        <v>361</v>
      </c>
      <c r="C104" s="265"/>
      <c r="D104" s="341"/>
      <c r="E104" s="265"/>
      <c r="F104" s="265"/>
      <c r="G104" s="265"/>
      <c r="H104" s="265"/>
      <c r="I104" s="342"/>
      <c r="J104" s="265"/>
      <c r="K104" s="343"/>
      <c r="L104" s="341"/>
      <c r="M104" s="265"/>
      <c r="N104" s="265"/>
      <c r="O104" s="344"/>
      <c r="P104" s="384"/>
      <c r="Q104" s="572"/>
      <c r="R104" s="253"/>
      <c r="S104" s="253"/>
      <c r="T104" s="253"/>
      <c r="U104" s="253"/>
      <c r="V104" s="253"/>
      <c r="W104" s="253"/>
      <c r="X104" s="253"/>
      <c r="Y104" s="253"/>
      <c r="Z104" s="253"/>
      <c r="AA104" s="253"/>
      <c r="AB104" s="253"/>
      <c r="AC104" s="253"/>
      <c r="AD104" s="253"/>
      <c r="AE104" s="253"/>
      <c r="AF104" s="253"/>
      <c r="AG104" s="253"/>
      <c r="AH104" s="253"/>
      <c r="AI104" s="253"/>
      <c r="AJ104" s="253"/>
      <c r="AK104" s="253"/>
      <c r="AL104" s="253"/>
      <c r="AM104" s="253"/>
      <c r="AN104" s="253"/>
      <c r="AO104" s="253"/>
      <c r="AP104" s="253"/>
      <c r="AQ104" s="253"/>
      <c r="AR104" s="253"/>
      <c r="AS104" s="253"/>
      <c r="AT104" s="253"/>
      <c r="AU104" s="253"/>
      <c r="AV104" s="253"/>
    </row>
    <row r="105" spans="1:48" ht="12.75" customHeight="1" x14ac:dyDescent="0.2">
      <c r="C105" s="466"/>
      <c r="D105" s="454"/>
      <c r="E105" s="454"/>
      <c r="F105" s="454"/>
      <c r="G105" s="454"/>
      <c r="H105" s="579"/>
      <c r="I105" s="454"/>
      <c r="J105" s="454"/>
      <c r="K105" s="455"/>
      <c r="L105" s="455"/>
      <c r="M105" s="454"/>
      <c r="N105" s="454"/>
      <c r="O105" s="454"/>
      <c r="P105" s="575"/>
      <c r="Q105" s="574"/>
      <c r="R105" s="276"/>
      <c r="S105" s="276"/>
      <c r="T105" s="276"/>
      <c r="U105" s="276"/>
      <c r="V105" s="276"/>
      <c r="W105" s="276"/>
      <c r="X105" s="276"/>
      <c r="Y105" s="276"/>
      <c r="Z105" s="276"/>
      <c r="AA105" s="276"/>
      <c r="AB105" s="276"/>
      <c r="AC105" s="276"/>
      <c r="AD105" s="276"/>
      <c r="AE105" s="276"/>
      <c r="AF105" s="276"/>
      <c r="AG105" s="276"/>
      <c r="AH105" s="276"/>
      <c r="AI105" s="276"/>
      <c r="AJ105" s="276"/>
      <c r="AK105" s="276"/>
      <c r="AL105" s="276"/>
      <c r="AM105" s="276"/>
      <c r="AN105" s="276"/>
      <c r="AO105" s="276"/>
      <c r="AP105" s="276"/>
      <c r="AQ105" s="276"/>
      <c r="AR105" s="276"/>
      <c r="AS105" s="276"/>
      <c r="AT105" s="276"/>
      <c r="AU105" s="276"/>
      <c r="AV105" s="276"/>
    </row>
    <row r="106" spans="1:48" s="555" customFormat="1" ht="12.75" customHeight="1" x14ac:dyDescent="0.2">
      <c r="A106" s="276"/>
      <c r="B106" s="631" t="s">
        <v>364</v>
      </c>
      <c r="C106" s="459"/>
      <c r="D106" s="378"/>
      <c r="E106" s="378"/>
      <c r="F106" s="378"/>
      <c r="G106" s="378"/>
      <c r="H106" s="443"/>
      <c r="I106" s="459"/>
      <c r="J106" s="459"/>
      <c r="K106" s="459"/>
      <c r="L106" s="417"/>
      <c r="M106" s="378"/>
      <c r="N106" s="378"/>
      <c r="O106" s="384"/>
      <c r="P106" s="559"/>
      <c r="Q106" s="554"/>
      <c r="R106" s="243"/>
      <c r="S106" s="243"/>
      <c r="T106" s="243"/>
      <c r="U106" s="243"/>
      <c r="V106" s="243"/>
      <c r="W106" s="243"/>
      <c r="X106" s="243"/>
      <c r="Y106" s="243"/>
      <c r="Z106" s="243"/>
      <c r="AA106" s="243"/>
      <c r="AB106" s="243"/>
      <c r="AC106" s="243"/>
      <c r="AD106" s="243"/>
      <c r="AE106" s="243"/>
      <c r="AF106" s="243"/>
      <c r="AG106" s="243"/>
      <c r="AH106" s="243"/>
      <c r="AI106" s="243"/>
      <c r="AJ106" s="243"/>
      <c r="AK106" s="243"/>
      <c r="AL106" s="243"/>
      <c r="AM106" s="243"/>
      <c r="AN106" s="243"/>
      <c r="AO106" s="243"/>
      <c r="AP106" s="243"/>
      <c r="AQ106" s="243"/>
      <c r="AR106" s="243"/>
      <c r="AS106" s="243"/>
      <c r="AT106" s="243"/>
      <c r="AU106" s="243"/>
      <c r="AV106" s="243"/>
    </row>
    <row r="107" spans="1:48" s="555" customFormat="1" ht="12.75" customHeight="1" x14ac:dyDescent="0.2">
      <c r="A107" s="276"/>
      <c r="B107" s="600" t="s">
        <v>354</v>
      </c>
      <c r="C107" s="582"/>
      <c r="D107" s="583"/>
      <c r="E107" s="580"/>
      <c r="F107" s="580"/>
      <c r="G107" s="580"/>
      <c r="H107" s="368" t="s">
        <v>22</v>
      </c>
      <c r="I107" s="580"/>
      <c r="J107" s="580"/>
      <c r="K107" s="584"/>
      <c r="L107" s="584"/>
      <c r="M107" s="580"/>
      <c r="N107" s="580"/>
      <c r="O107" s="399" t="s">
        <v>0</v>
      </c>
      <c r="P107" s="463"/>
      <c r="Q107" s="554"/>
      <c r="R107" s="243"/>
      <c r="S107" s="243"/>
      <c r="T107" s="243"/>
      <c r="U107" s="243"/>
      <c r="V107" s="243"/>
      <c r="W107" s="243"/>
      <c r="X107" s="243"/>
      <c r="Y107" s="243"/>
      <c r="Z107" s="243"/>
      <c r="AA107" s="243"/>
      <c r="AB107" s="243"/>
      <c r="AC107" s="243"/>
      <c r="AD107" s="243"/>
      <c r="AE107" s="243"/>
      <c r="AF107" s="243"/>
      <c r="AG107" s="243"/>
      <c r="AH107" s="243"/>
      <c r="AI107" s="243"/>
      <c r="AJ107" s="243"/>
      <c r="AK107" s="243"/>
      <c r="AL107" s="243"/>
      <c r="AM107" s="243"/>
      <c r="AN107" s="243"/>
      <c r="AO107" s="243"/>
      <c r="AP107" s="243"/>
      <c r="AQ107" s="243"/>
      <c r="AR107" s="243"/>
      <c r="AS107" s="243"/>
      <c r="AT107" s="243"/>
      <c r="AU107" s="243"/>
      <c r="AV107" s="243"/>
    </row>
    <row r="108" spans="1:48" s="573" customFormat="1" ht="12.75" customHeight="1" x14ac:dyDescent="0.2">
      <c r="A108" s="352"/>
      <c r="B108" s="443"/>
      <c r="C108" s="378"/>
      <c r="D108" s="443"/>
      <c r="E108" s="443"/>
      <c r="F108" s="443"/>
      <c r="G108" s="443"/>
      <c r="H108" s="532" t="s">
        <v>230</v>
      </c>
      <c r="I108" s="586"/>
      <c r="J108" s="586"/>
      <c r="K108" s="444"/>
      <c r="L108" s="444"/>
      <c r="M108" s="443"/>
      <c r="N108" s="443"/>
      <c r="O108" s="443"/>
      <c r="P108" s="282"/>
      <c r="Q108" s="572"/>
      <c r="R108" s="253"/>
      <c r="S108" s="253"/>
      <c r="T108" s="253"/>
      <c r="U108" s="253"/>
      <c r="V108" s="253"/>
      <c r="W108" s="253"/>
      <c r="X108" s="253"/>
      <c r="Y108" s="253"/>
      <c r="Z108" s="253"/>
      <c r="AA108" s="253"/>
      <c r="AB108" s="253"/>
      <c r="AC108" s="253"/>
      <c r="AD108" s="253"/>
      <c r="AE108" s="253"/>
      <c r="AF108" s="253"/>
      <c r="AG108" s="253"/>
      <c r="AH108" s="253"/>
      <c r="AI108" s="253"/>
      <c r="AJ108" s="253"/>
      <c r="AK108" s="253"/>
      <c r="AL108" s="253"/>
      <c r="AM108" s="253"/>
      <c r="AN108" s="253"/>
      <c r="AO108" s="253"/>
      <c r="AP108" s="253"/>
      <c r="AQ108" s="253"/>
      <c r="AR108" s="253"/>
      <c r="AS108" s="253"/>
      <c r="AT108" s="253"/>
      <c r="AU108" s="253"/>
      <c r="AV108" s="253"/>
    </row>
    <row r="109" spans="1:48" s="352" customFormat="1" ht="12.75" customHeight="1" x14ac:dyDescent="0.2">
      <c r="B109" s="274">
        <f>B89+1</f>
        <v>15</v>
      </c>
      <c r="C109" s="378"/>
      <c r="D109" s="417"/>
      <c r="E109" s="378"/>
      <c r="F109" s="378"/>
      <c r="G109" s="378"/>
      <c r="H109" s="378" t="s">
        <v>9</v>
      </c>
      <c r="I109" s="457"/>
      <c r="J109" s="378"/>
      <c r="K109" s="598"/>
      <c r="L109" s="417"/>
      <c r="M109" s="378"/>
      <c r="N109" s="378"/>
      <c r="O109" s="599">
        <v>40</v>
      </c>
      <c r="P109" s="384"/>
      <c r="Q109" s="572"/>
      <c r="R109" s="253"/>
      <c r="S109" s="253"/>
      <c r="T109" s="253"/>
      <c r="U109" s="253"/>
      <c r="V109" s="253"/>
      <c r="W109" s="253"/>
      <c r="X109" s="253"/>
      <c r="Y109" s="253"/>
      <c r="Z109" s="253"/>
      <c r="AA109" s="253"/>
      <c r="AB109" s="253"/>
      <c r="AC109" s="253"/>
      <c r="AD109" s="253"/>
      <c r="AE109" s="253"/>
      <c r="AF109" s="253"/>
      <c r="AG109" s="253"/>
      <c r="AH109" s="253"/>
      <c r="AI109" s="253"/>
      <c r="AJ109" s="253"/>
      <c r="AK109" s="253"/>
      <c r="AL109" s="253"/>
      <c r="AM109" s="253"/>
      <c r="AN109" s="253"/>
      <c r="AO109" s="253"/>
      <c r="AP109" s="253"/>
      <c r="AQ109" s="253"/>
      <c r="AR109" s="253"/>
      <c r="AS109" s="253"/>
      <c r="AT109" s="253"/>
      <c r="AU109" s="253"/>
      <c r="AV109" s="253"/>
    </row>
    <row r="110" spans="1:48" s="352" customFormat="1" ht="12.75" customHeight="1" x14ac:dyDescent="0.2">
      <c r="B110" s="274"/>
      <c r="C110" s="378"/>
      <c r="D110" s="417"/>
      <c r="E110" s="378"/>
      <c r="F110" s="378"/>
      <c r="G110" s="378"/>
      <c r="H110" s="378"/>
      <c r="I110" s="457"/>
      <c r="J110" s="378"/>
      <c r="K110" s="598"/>
      <c r="L110" s="417"/>
      <c r="M110" s="378"/>
      <c r="N110" s="378"/>
      <c r="O110" s="463"/>
      <c r="P110" s="384"/>
      <c r="Q110" s="572"/>
      <c r="R110" s="253"/>
      <c r="S110" s="253"/>
      <c r="T110" s="253"/>
      <c r="U110" s="253"/>
      <c r="V110" s="253"/>
      <c r="W110" s="253"/>
      <c r="X110" s="253"/>
      <c r="Y110" s="253"/>
      <c r="Z110" s="253"/>
      <c r="AA110" s="253"/>
      <c r="AB110" s="253"/>
      <c r="AC110" s="253"/>
      <c r="AD110" s="253"/>
      <c r="AE110" s="253"/>
      <c r="AF110" s="253"/>
      <c r="AG110" s="253"/>
      <c r="AH110" s="253"/>
      <c r="AI110" s="253"/>
      <c r="AJ110" s="253"/>
      <c r="AK110" s="253"/>
      <c r="AL110" s="253"/>
      <c r="AM110" s="253"/>
      <c r="AN110" s="253"/>
      <c r="AO110" s="253"/>
      <c r="AP110" s="253"/>
      <c r="AQ110" s="253"/>
      <c r="AR110" s="253"/>
      <c r="AS110" s="253"/>
      <c r="AT110" s="253"/>
      <c r="AU110" s="253"/>
      <c r="AV110" s="253"/>
    </row>
    <row r="111" spans="1:48" s="555" customFormat="1" ht="12.75" customHeight="1" x14ac:dyDescent="0.2">
      <c r="A111" s="276"/>
      <c r="B111" s="600" t="s">
        <v>354</v>
      </c>
      <c r="C111" s="582"/>
      <c r="D111" s="583"/>
      <c r="E111" s="580"/>
      <c r="F111" s="580"/>
      <c r="G111" s="580"/>
      <c r="H111" s="368" t="s">
        <v>22</v>
      </c>
      <c r="I111" s="580"/>
      <c r="J111" s="580"/>
      <c r="K111" s="584"/>
      <c r="L111" s="584"/>
      <c r="M111" s="580"/>
      <c r="N111" s="580"/>
      <c r="O111" s="399" t="s">
        <v>0</v>
      </c>
      <c r="P111" s="463"/>
      <c r="Q111" s="554"/>
      <c r="R111" s="243"/>
      <c r="S111" s="243"/>
      <c r="T111" s="243"/>
      <c r="U111" s="243"/>
      <c r="V111" s="243"/>
      <c r="W111" s="243"/>
      <c r="X111" s="243"/>
      <c r="Y111" s="243"/>
      <c r="Z111" s="243"/>
      <c r="AA111" s="243"/>
      <c r="AB111" s="243"/>
      <c r="AC111" s="243"/>
      <c r="AD111" s="243"/>
      <c r="AE111" s="243"/>
      <c r="AF111" s="243"/>
      <c r="AG111" s="243"/>
      <c r="AH111" s="243"/>
      <c r="AI111" s="243"/>
      <c r="AJ111" s="243"/>
      <c r="AK111" s="243"/>
      <c r="AL111" s="243"/>
      <c r="AM111" s="243"/>
      <c r="AN111" s="243"/>
      <c r="AO111" s="243"/>
      <c r="AP111" s="243"/>
      <c r="AQ111" s="243"/>
      <c r="AR111" s="243"/>
      <c r="AS111" s="243"/>
      <c r="AT111" s="243"/>
      <c r="AU111" s="243"/>
      <c r="AV111" s="243"/>
    </row>
    <row r="112" spans="1:48" s="573" customFormat="1" ht="12.75" customHeight="1" x14ac:dyDescent="0.2">
      <c r="A112" s="352"/>
      <c r="B112" s="443"/>
      <c r="C112" s="378"/>
      <c r="D112" s="443"/>
      <c r="E112" s="443"/>
      <c r="F112" s="443"/>
      <c r="G112" s="443"/>
      <c r="H112" s="202" t="s">
        <v>231</v>
      </c>
      <c r="I112" s="586"/>
      <c r="J112" s="586"/>
      <c r="K112" s="444"/>
      <c r="L112" s="444"/>
      <c r="M112" s="443"/>
      <c r="N112" s="443"/>
      <c r="O112" s="443"/>
      <c r="P112" s="282"/>
      <c r="Q112" s="572"/>
      <c r="R112" s="253"/>
      <c r="S112" s="253"/>
      <c r="T112" s="253"/>
      <c r="U112" s="253"/>
      <c r="V112" s="253"/>
      <c r="W112" s="253"/>
      <c r="X112" s="253"/>
      <c r="Y112" s="253"/>
      <c r="Z112" s="253"/>
      <c r="AA112" s="253"/>
      <c r="AB112" s="253"/>
      <c r="AC112" s="253"/>
      <c r="AD112" s="253"/>
      <c r="AE112" s="253"/>
      <c r="AF112" s="253"/>
      <c r="AG112" s="253"/>
      <c r="AH112" s="253"/>
      <c r="AI112" s="253"/>
      <c r="AJ112" s="253"/>
      <c r="AK112" s="253"/>
      <c r="AL112" s="253"/>
      <c r="AM112" s="253"/>
      <c r="AN112" s="253"/>
      <c r="AO112" s="253"/>
      <c r="AP112" s="253"/>
      <c r="AQ112" s="253"/>
      <c r="AR112" s="253"/>
      <c r="AS112" s="253"/>
      <c r="AT112" s="253"/>
      <c r="AU112" s="253"/>
      <c r="AV112" s="253"/>
    </row>
    <row r="113" spans="1:48" s="352" customFormat="1" ht="12.75" customHeight="1" x14ac:dyDescent="0.2">
      <c r="B113" s="274">
        <f>B109+1</f>
        <v>16</v>
      </c>
      <c r="C113" s="378"/>
      <c r="D113" s="417"/>
      <c r="E113" s="378"/>
      <c r="F113" s="378"/>
      <c r="G113" s="378"/>
      <c r="H113" s="378" t="s">
        <v>9</v>
      </c>
      <c r="I113" s="457"/>
      <c r="J113" s="378"/>
      <c r="K113" s="598"/>
      <c r="L113" s="417"/>
      <c r="M113" s="378"/>
      <c r="N113" s="378"/>
      <c r="O113" s="599">
        <v>40</v>
      </c>
      <c r="P113" s="384"/>
      <c r="Q113" s="572"/>
      <c r="R113" s="253"/>
      <c r="S113" s="253"/>
      <c r="T113" s="253"/>
      <c r="U113" s="253"/>
      <c r="V113" s="253"/>
      <c r="W113" s="253"/>
      <c r="X113" s="253"/>
      <c r="Y113" s="253"/>
      <c r="Z113" s="253"/>
      <c r="AA113" s="253"/>
      <c r="AB113" s="253"/>
      <c r="AC113" s="253"/>
      <c r="AD113" s="253"/>
      <c r="AE113" s="253"/>
      <c r="AF113" s="253"/>
      <c r="AG113" s="253"/>
      <c r="AH113" s="253"/>
      <c r="AI113" s="253"/>
      <c r="AJ113" s="253"/>
      <c r="AK113" s="253"/>
      <c r="AL113" s="253"/>
      <c r="AM113" s="253"/>
      <c r="AN113" s="253"/>
      <c r="AO113" s="253"/>
      <c r="AP113" s="253"/>
      <c r="AQ113" s="253"/>
      <c r="AR113" s="253"/>
      <c r="AS113" s="253"/>
      <c r="AT113" s="253"/>
      <c r="AU113" s="253"/>
      <c r="AV113" s="253"/>
    </row>
    <row r="114" spans="1:48" s="352" customFormat="1" ht="12.75" customHeight="1" thickBot="1" x14ac:dyDescent="0.25">
      <c r="B114" s="274"/>
      <c r="C114" s="378"/>
      <c r="D114" s="417"/>
      <c r="E114" s="378"/>
      <c r="F114" s="378"/>
      <c r="G114" s="378"/>
      <c r="H114" s="378"/>
      <c r="I114" s="457"/>
      <c r="J114" s="378"/>
      <c r="K114" s="598"/>
      <c r="L114" s="417"/>
      <c r="M114" s="378"/>
      <c r="N114" s="378"/>
      <c r="O114" s="463"/>
      <c r="P114" s="384"/>
      <c r="Q114" s="572"/>
      <c r="R114" s="253"/>
      <c r="S114" s="253"/>
      <c r="T114" s="253"/>
      <c r="U114" s="253"/>
      <c r="V114" s="253"/>
      <c r="W114" s="253"/>
      <c r="X114" s="253"/>
      <c r="Y114" s="253"/>
      <c r="Z114" s="253"/>
      <c r="AA114" s="253"/>
      <c r="AB114" s="253"/>
      <c r="AC114" s="253"/>
      <c r="AD114" s="253"/>
      <c r="AE114" s="253"/>
      <c r="AF114" s="253"/>
      <c r="AG114" s="253"/>
      <c r="AH114" s="253"/>
      <c r="AI114" s="253"/>
      <c r="AJ114" s="253"/>
      <c r="AK114" s="253"/>
      <c r="AL114" s="253"/>
      <c r="AM114" s="253"/>
      <c r="AN114" s="253"/>
      <c r="AO114" s="253"/>
      <c r="AP114" s="253"/>
      <c r="AQ114" s="253"/>
      <c r="AR114" s="253"/>
      <c r="AS114" s="253"/>
      <c r="AT114" s="253"/>
      <c r="AU114" s="253"/>
      <c r="AV114" s="253"/>
    </row>
    <row r="115" spans="1:48" s="555" customFormat="1" ht="12.75" customHeight="1" thickBot="1" x14ac:dyDescent="0.25">
      <c r="A115" s="276"/>
      <c r="B115" s="274"/>
      <c r="C115" s="276"/>
      <c r="D115" s="276"/>
      <c r="E115" s="276"/>
      <c r="F115" s="276"/>
      <c r="G115" s="276"/>
      <c r="H115" s="579" t="s">
        <v>366</v>
      </c>
      <c r="I115" s="276"/>
      <c r="J115" s="276"/>
      <c r="K115" s="276"/>
      <c r="L115" s="345"/>
      <c r="M115" s="281"/>
      <c r="N115" s="281"/>
      <c r="O115" s="728">
        <f>O109+O113</f>
        <v>80</v>
      </c>
      <c r="P115" s="559"/>
      <c r="Q115" s="554"/>
      <c r="R115" s="243"/>
      <c r="S115" s="243"/>
      <c r="T115" s="243"/>
      <c r="U115" s="243"/>
      <c r="V115" s="243"/>
      <c r="W115" s="243"/>
      <c r="X115" s="243"/>
      <c r="Y115" s="243"/>
      <c r="Z115" s="243"/>
      <c r="AA115" s="243"/>
      <c r="AB115" s="243"/>
      <c r="AC115" s="243"/>
      <c r="AD115" s="243"/>
      <c r="AE115" s="243"/>
      <c r="AF115" s="243"/>
      <c r="AG115" s="243"/>
      <c r="AH115" s="243"/>
      <c r="AI115" s="243"/>
      <c r="AJ115" s="243"/>
      <c r="AK115" s="243"/>
      <c r="AL115" s="243"/>
      <c r="AM115" s="243"/>
      <c r="AN115" s="243"/>
      <c r="AO115" s="243"/>
      <c r="AP115" s="243"/>
      <c r="AQ115" s="243"/>
      <c r="AR115" s="243"/>
      <c r="AS115" s="243"/>
      <c r="AT115" s="243"/>
      <c r="AU115" s="243"/>
      <c r="AV115" s="243"/>
    </row>
    <row r="116" spans="1:48" s="555" customFormat="1" ht="12.75" customHeight="1" x14ac:dyDescent="0.2">
      <c r="A116" s="276"/>
      <c r="B116" s="274"/>
      <c r="C116" s="276"/>
      <c r="D116" s="276"/>
      <c r="E116" s="276"/>
      <c r="F116" s="276"/>
      <c r="G116" s="276"/>
      <c r="H116" s="579"/>
      <c r="I116" s="276"/>
      <c r="J116" s="276"/>
      <c r="K116" s="276"/>
      <c r="L116" s="345"/>
      <c r="M116" s="281"/>
      <c r="N116" s="281"/>
      <c r="O116" s="727"/>
      <c r="P116" s="559"/>
      <c r="Q116" s="554"/>
      <c r="R116" s="243"/>
      <c r="S116" s="243"/>
      <c r="T116" s="243"/>
      <c r="U116" s="243"/>
      <c r="V116" s="243"/>
      <c r="W116" s="243"/>
      <c r="X116" s="243"/>
      <c r="Y116" s="243"/>
      <c r="Z116" s="243"/>
      <c r="AA116" s="243"/>
      <c r="AB116" s="243"/>
      <c r="AC116" s="243"/>
      <c r="AD116" s="243"/>
      <c r="AE116" s="243"/>
      <c r="AF116" s="243"/>
      <c r="AG116" s="243"/>
      <c r="AH116" s="243"/>
      <c r="AI116" s="243"/>
      <c r="AJ116" s="243"/>
      <c r="AK116" s="243"/>
      <c r="AL116" s="243"/>
      <c r="AM116" s="243"/>
      <c r="AN116" s="243"/>
      <c r="AO116" s="243"/>
      <c r="AP116" s="243"/>
      <c r="AQ116" s="243"/>
      <c r="AR116" s="243"/>
      <c r="AS116" s="243"/>
      <c r="AT116" s="243"/>
      <c r="AU116" s="243"/>
      <c r="AV116" s="243"/>
    </row>
    <row r="117" spans="1:48" s="352" customFormat="1" ht="12.75" customHeight="1" x14ac:dyDescent="0.2">
      <c r="B117" s="725" t="s">
        <v>365</v>
      </c>
      <c r="C117" s="378"/>
      <c r="D117" s="417"/>
      <c r="E117" s="378"/>
      <c r="F117" s="378"/>
      <c r="G117" s="378"/>
      <c r="H117" s="378"/>
      <c r="I117" s="457"/>
      <c r="J117" s="378"/>
      <c r="K117" s="598"/>
      <c r="L117" s="417"/>
      <c r="M117" s="378"/>
      <c r="N117" s="378"/>
      <c r="O117" s="463"/>
      <c r="P117" s="384"/>
      <c r="Q117" s="572"/>
      <c r="R117" s="253"/>
      <c r="S117" s="253"/>
      <c r="T117" s="253"/>
      <c r="U117" s="253"/>
      <c r="V117" s="253"/>
      <c r="W117" s="253"/>
      <c r="X117" s="253"/>
      <c r="Y117" s="253"/>
      <c r="Z117" s="253"/>
      <c r="AA117" s="253"/>
      <c r="AB117" s="253"/>
      <c r="AC117" s="253"/>
      <c r="AD117" s="253"/>
      <c r="AE117" s="253"/>
      <c r="AF117" s="253"/>
      <c r="AG117" s="253"/>
      <c r="AH117" s="253"/>
      <c r="AI117" s="253"/>
      <c r="AJ117" s="253"/>
      <c r="AK117" s="253"/>
      <c r="AL117" s="253"/>
      <c r="AM117" s="253"/>
      <c r="AN117" s="253"/>
      <c r="AO117" s="253"/>
      <c r="AP117" s="253"/>
      <c r="AQ117" s="253"/>
      <c r="AR117" s="253"/>
      <c r="AS117" s="253"/>
      <c r="AT117" s="253"/>
      <c r="AU117" s="253"/>
      <c r="AV117" s="253"/>
    </row>
    <row r="118" spans="1:48" s="555" customFormat="1" ht="12.75" customHeight="1" x14ac:dyDescent="0.2">
      <c r="A118" s="276"/>
      <c r="B118" s="600" t="s">
        <v>354</v>
      </c>
      <c r="C118" s="582"/>
      <c r="D118" s="583"/>
      <c r="E118" s="580"/>
      <c r="F118" s="580"/>
      <c r="G118" s="580"/>
      <c r="H118" s="368" t="s">
        <v>22</v>
      </c>
      <c r="I118" s="580"/>
      <c r="J118" s="580"/>
      <c r="K118" s="584"/>
      <c r="L118" s="584"/>
      <c r="M118" s="580"/>
      <c r="N118" s="580"/>
      <c r="O118" s="399" t="s">
        <v>0</v>
      </c>
      <c r="P118" s="463"/>
      <c r="Q118" s="554"/>
      <c r="R118" s="243"/>
      <c r="S118" s="243"/>
      <c r="T118" s="243"/>
      <c r="U118" s="243"/>
      <c r="V118" s="243"/>
      <c r="W118" s="243"/>
      <c r="X118" s="243"/>
      <c r="Y118" s="243"/>
      <c r="Z118" s="243"/>
      <c r="AA118" s="243"/>
      <c r="AB118" s="243"/>
      <c r="AC118" s="243"/>
      <c r="AD118" s="243"/>
      <c r="AE118" s="243"/>
      <c r="AF118" s="243"/>
      <c r="AG118" s="243"/>
      <c r="AH118" s="243"/>
      <c r="AI118" s="243"/>
      <c r="AJ118" s="243"/>
      <c r="AK118" s="243"/>
      <c r="AL118" s="243"/>
      <c r="AM118" s="243"/>
      <c r="AN118" s="243"/>
      <c r="AO118" s="243"/>
      <c r="AP118" s="243"/>
      <c r="AQ118" s="243"/>
      <c r="AR118" s="243"/>
      <c r="AS118" s="243"/>
      <c r="AT118" s="243"/>
      <c r="AU118" s="243"/>
      <c r="AV118" s="243"/>
    </row>
    <row r="119" spans="1:48" s="573" customFormat="1" ht="12.75" customHeight="1" x14ac:dyDescent="0.2">
      <c r="A119" s="352"/>
      <c r="B119" s="443"/>
      <c r="C119" s="378"/>
      <c r="D119" s="443"/>
      <c r="E119" s="443"/>
      <c r="F119" s="443"/>
      <c r="G119" s="443"/>
      <c r="H119" s="209" t="s">
        <v>241</v>
      </c>
      <c r="I119" s="586"/>
      <c r="J119" s="586"/>
      <c r="K119" s="444"/>
      <c r="L119" s="444"/>
      <c r="M119" s="443"/>
      <c r="N119" s="443"/>
      <c r="O119" s="443"/>
      <c r="P119" s="282"/>
      <c r="Q119" s="572"/>
      <c r="R119" s="253"/>
      <c r="S119" s="253"/>
      <c r="T119" s="253"/>
      <c r="U119" s="253"/>
      <c r="V119" s="253"/>
      <c r="W119" s="253"/>
      <c r="X119" s="253"/>
      <c r="Y119" s="253"/>
      <c r="Z119" s="253"/>
      <c r="AA119" s="253"/>
      <c r="AB119" s="253"/>
      <c r="AC119" s="253"/>
      <c r="AD119" s="253"/>
      <c r="AE119" s="253"/>
      <c r="AF119" s="253"/>
      <c r="AG119" s="253"/>
      <c r="AH119" s="253"/>
      <c r="AI119" s="253"/>
      <c r="AJ119" s="253"/>
      <c r="AK119" s="253"/>
      <c r="AL119" s="253"/>
      <c r="AM119" s="253"/>
      <c r="AN119" s="253"/>
      <c r="AO119" s="253"/>
      <c r="AP119" s="253"/>
      <c r="AQ119" s="253"/>
      <c r="AR119" s="253"/>
      <c r="AS119" s="253"/>
      <c r="AT119" s="253"/>
      <c r="AU119" s="253"/>
      <c r="AV119" s="253"/>
    </row>
    <row r="120" spans="1:48" s="352" customFormat="1" ht="12.75" customHeight="1" x14ac:dyDescent="0.2">
      <c r="B120" s="274">
        <f>B113+1</f>
        <v>17</v>
      </c>
      <c r="C120" s="378"/>
      <c r="D120" s="417"/>
      <c r="E120" s="378"/>
      <c r="F120" s="378"/>
      <c r="G120" s="378"/>
      <c r="H120" s="378" t="s">
        <v>9</v>
      </c>
      <c r="I120" s="457"/>
      <c r="J120" s="378"/>
      <c r="K120" s="598"/>
      <c r="L120" s="417"/>
      <c r="M120" s="378"/>
      <c r="N120" s="378"/>
      <c r="O120" s="599">
        <v>40</v>
      </c>
      <c r="P120" s="384"/>
      <c r="Q120" s="572"/>
      <c r="R120" s="253"/>
      <c r="S120" s="253"/>
      <c r="T120" s="253"/>
      <c r="U120" s="253"/>
      <c r="V120" s="253"/>
      <c r="W120" s="253"/>
      <c r="X120" s="253"/>
      <c r="Y120" s="253"/>
      <c r="Z120" s="253"/>
      <c r="AA120" s="253"/>
      <c r="AB120" s="253"/>
      <c r="AC120" s="253"/>
      <c r="AD120" s="253"/>
      <c r="AE120" s="253"/>
      <c r="AF120" s="253"/>
      <c r="AG120" s="253"/>
      <c r="AH120" s="253"/>
      <c r="AI120" s="253"/>
      <c r="AJ120" s="253"/>
      <c r="AK120" s="253"/>
      <c r="AL120" s="253"/>
      <c r="AM120" s="253"/>
      <c r="AN120" s="253"/>
      <c r="AO120" s="253"/>
      <c r="AP120" s="253"/>
      <c r="AQ120" s="253"/>
      <c r="AR120" s="253"/>
      <c r="AS120" s="253"/>
      <c r="AT120" s="253"/>
      <c r="AU120" s="253"/>
      <c r="AV120" s="253"/>
    </row>
    <row r="121" spans="1:48" s="352" customFormat="1" ht="12.75" customHeight="1" x14ac:dyDescent="0.2">
      <c r="B121" s="274"/>
      <c r="C121" s="378"/>
      <c r="D121" s="417"/>
      <c r="E121" s="378"/>
      <c r="F121" s="378"/>
      <c r="G121" s="378"/>
      <c r="H121" s="378"/>
      <c r="I121" s="457"/>
      <c r="J121" s="378"/>
      <c r="K121" s="598"/>
      <c r="L121" s="417"/>
      <c r="M121" s="378"/>
      <c r="N121" s="378"/>
      <c r="O121" s="463"/>
      <c r="P121" s="384"/>
      <c r="Q121" s="572"/>
      <c r="R121" s="253"/>
      <c r="S121" s="253"/>
      <c r="T121" s="253"/>
      <c r="U121" s="253"/>
      <c r="V121" s="253"/>
      <c r="W121" s="253"/>
      <c r="X121" s="253"/>
      <c r="Y121" s="253"/>
      <c r="Z121" s="253"/>
      <c r="AA121" s="253"/>
      <c r="AB121" s="253"/>
      <c r="AC121" s="253"/>
      <c r="AD121" s="253"/>
      <c r="AE121" s="253"/>
      <c r="AF121" s="253"/>
      <c r="AG121" s="253"/>
      <c r="AH121" s="253"/>
      <c r="AI121" s="253"/>
      <c r="AJ121" s="253"/>
      <c r="AK121" s="253"/>
      <c r="AL121" s="253"/>
      <c r="AM121" s="253"/>
      <c r="AN121" s="253"/>
      <c r="AO121" s="253"/>
      <c r="AP121" s="253"/>
      <c r="AQ121" s="253"/>
      <c r="AR121" s="253"/>
      <c r="AS121" s="253"/>
      <c r="AT121" s="253"/>
      <c r="AU121" s="253"/>
      <c r="AV121" s="253"/>
    </row>
    <row r="122" spans="1:48" s="555" customFormat="1" ht="12.75" customHeight="1" x14ac:dyDescent="0.2">
      <c r="A122" s="276"/>
      <c r="B122" s="600" t="s">
        <v>354</v>
      </c>
      <c r="C122" s="582"/>
      <c r="D122" s="583"/>
      <c r="E122" s="580"/>
      <c r="F122" s="580"/>
      <c r="G122" s="580"/>
      <c r="H122" s="368" t="s">
        <v>22</v>
      </c>
      <c r="I122" s="580"/>
      <c r="J122" s="580"/>
      <c r="K122" s="584"/>
      <c r="L122" s="584"/>
      <c r="M122" s="580"/>
      <c r="N122" s="580"/>
      <c r="O122" s="399" t="s">
        <v>0</v>
      </c>
      <c r="P122" s="463"/>
      <c r="Q122" s="554"/>
      <c r="R122" s="243"/>
      <c r="S122" s="243"/>
      <c r="T122" s="243"/>
      <c r="U122" s="243"/>
      <c r="V122" s="243"/>
      <c r="W122" s="243"/>
      <c r="X122" s="243"/>
      <c r="Y122" s="243"/>
      <c r="Z122" s="243"/>
      <c r="AA122" s="243"/>
      <c r="AB122" s="243"/>
      <c r="AC122" s="243"/>
      <c r="AD122" s="243"/>
      <c r="AE122" s="243"/>
      <c r="AF122" s="243"/>
      <c r="AG122" s="243"/>
      <c r="AH122" s="243"/>
      <c r="AI122" s="243"/>
      <c r="AJ122" s="243"/>
      <c r="AK122" s="243"/>
      <c r="AL122" s="243"/>
      <c r="AM122" s="243"/>
      <c r="AN122" s="243"/>
      <c r="AO122" s="243"/>
      <c r="AP122" s="243"/>
      <c r="AQ122" s="243"/>
      <c r="AR122" s="243"/>
      <c r="AS122" s="243"/>
      <c r="AT122" s="243"/>
      <c r="AU122" s="243"/>
      <c r="AV122" s="243"/>
    </row>
    <row r="123" spans="1:48" s="573" customFormat="1" ht="12.75" customHeight="1" x14ac:dyDescent="0.2">
      <c r="A123" s="352"/>
      <c r="B123" s="443"/>
      <c r="C123" s="378"/>
      <c r="D123" s="443"/>
      <c r="E123" s="443"/>
      <c r="F123" s="443"/>
      <c r="G123" s="443"/>
      <c r="H123" s="202" t="s">
        <v>239</v>
      </c>
      <c r="I123" s="586"/>
      <c r="J123" s="586"/>
      <c r="K123" s="444"/>
      <c r="L123" s="444"/>
      <c r="M123" s="443"/>
      <c r="N123" s="443"/>
      <c r="O123" s="443"/>
      <c r="P123" s="282"/>
      <c r="Q123" s="572"/>
      <c r="R123" s="253"/>
      <c r="S123" s="253"/>
      <c r="T123" s="253"/>
      <c r="U123" s="253"/>
      <c r="V123" s="253"/>
      <c r="W123" s="253"/>
      <c r="X123" s="253"/>
      <c r="Y123" s="253"/>
      <c r="Z123" s="253"/>
      <c r="AA123" s="253"/>
      <c r="AB123" s="253"/>
      <c r="AC123" s="253"/>
      <c r="AD123" s="253"/>
      <c r="AE123" s="253"/>
      <c r="AF123" s="253"/>
      <c r="AG123" s="253"/>
      <c r="AH123" s="253"/>
      <c r="AI123" s="253"/>
      <c r="AJ123" s="253"/>
      <c r="AK123" s="253"/>
      <c r="AL123" s="253"/>
      <c r="AM123" s="253"/>
      <c r="AN123" s="253"/>
      <c r="AO123" s="253"/>
      <c r="AP123" s="253"/>
      <c r="AQ123" s="253"/>
      <c r="AR123" s="253"/>
      <c r="AS123" s="253"/>
      <c r="AT123" s="253"/>
      <c r="AU123" s="253"/>
      <c r="AV123" s="253"/>
    </row>
    <row r="124" spans="1:48" s="352" customFormat="1" ht="12.75" customHeight="1" x14ac:dyDescent="0.2">
      <c r="B124" s="274">
        <f>B120+1</f>
        <v>18</v>
      </c>
      <c r="C124" s="378"/>
      <c r="D124" s="417"/>
      <c r="E124" s="378"/>
      <c r="F124" s="378"/>
      <c r="G124" s="378"/>
      <c r="H124" s="378" t="s">
        <v>9</v>
      </c>
      <c r="I124" s="457"/>
      <c r="J124" s="378"/>
      <c r="K124" s="598"/>
      <c r="L124" s="417"/>
      <c r="M124" s="378"/>
      <c r="N124" s="378"/>
      <c r="O124" s="599">
        <v>40</v>
      </c>
      <c r="P124" s="384"/>
      <c r="Q124" s="572"/>
      <c r="R124" s="253"/>
      <c r="S124" s="253"/>
      <c r="T124" s="253"/>
      <c r="U124" s="253"/>
      <c r="V124" s="253"/>
      <c r="W124" s="253"/>
      <c r="X124" s="253"/>
      <c r="Y124" s="253"/>
      <c r="Z124" s="253"/>
      <c r="AA124" s="253"/>
      <c r="AB124" s="253"/>
      <c r="AC124" s="253"/>
      <c r="AD124" s="253"/>
      <c r="AE124" s="253"/>
      <c r="AF124" s="253"/>
      <c r="AG124" s="253"/>
      <c r="AH124" s="253"/>
      <c r="AI124" s="253"/>
      <c r="AJ124" s="253"/>
      <c r="AK124" s="253"/>
      <c r="AL124" s="253"/>
      <c r="AM124" s="253"/>
      <c r="AN124" s="253"/>
      <c r="AO124" s="253"/>
      <c r="AP124" s="253"/>
      <c r="AQ124" s="253"/>
      <c r="AR124" s="253"/>
      <c r="AS124" s="253"/>
      <c r="AT124" s="253"/>
      <c r="AU124" s="253"/>
      <c r="AV124" s="253"/>
    </row>
    <row r="125" spans="1:48" s="352" customFormat="1" ht="12.75" customHeight="1" x14ac:dyDescent="0.2">
      <c r="B125" s="274"/>
      <c r="C125" s="378"/>
      <c r="D125" s="417"/>
      <c r="E125" s="378"/>
      <c r="F125" s="378"/>
      <c r="G125" s="378"/>
      <c r="H125" s="378"/>
      <c r="I125" s="457"/>
      <c r="J125" s="378"/>
      <c r="K125" s="598"/>
      <c r="L125" s="417"/>
      <c r="M125" s="378"/>
      <c r="N125" s="378"/>
      <c r="O125" s="463"/>
      <c r="P125" s="384"/>
      <c r="Q125" s="572"/>
      <c r="R125" s="253"/>
      <c r="S125" s="253"/>
      <c r="T125" s="253"/>
      <c r="U125" s="253"/>
      <c r="V125" s="253"/>
      <c r="W125" s="253"/>
      <c r="X125" s="253"/>
      <c r="Y125" s="253"/>
      <c r="Z125" s="253"/>
      <c r="AA125" s="253"/>
      <c r="AB125" s="253"/>
      <c r="AC125" s="253"/>
      <c r="AD125" s="253"/>
      <c r="AE125" s="253"/>
      <c r="AF125" s="253"/>
      <c r="AG125" s="253"/>
      <c r="AH125" s="253"/>
      <c r="AI125" s="253"/>
      <c r="AJ125" s="253"/>
      <c r="AK125" s="253"/>
      <c r="AL125" s="253"/>
      <c r="AM125" s="253"/>
      <c r="AN125" s="253"/>
      <c r="AO125" s="253"/>
      <c r="AP125" s="253"/>
      <c r="AQ125" s="253"/>
      <c r="AR125" s="253"/>
      <c r="AS125" s="253"/>
      <c r="AT125" s="253"/>
      <c r="AU125" s="253"/>
      <c r="AV125" s="253"/>
    </row>
    <row r="126" spans="1:48" s="555" customFormat="1" ht="12.75" customHeight="1" x14ac:dyDescent="0.2">
      <c r="A126" s="276"/>
      <c r="B126" s="600" t="s">
        <v>354</v>
      </c>
      <c r="C126" s="582"/>
      <c r="D126" s="583"/>
      <c r="E126" s="580"/>
      <c r="F126" s="580"/>
      <c r="G126" s="580"/>
      <c r="H126" s="368" t="s">
        <v>22</v>
      </c>
      <c r="I126" s="580"/>
      <c r="J126" s="580"/>
      <c r="K126" s="584"/>
      <c r="L126" s="584"/>
      <c r="M126" s="580"/>
      <c r="N126" s="580"/>
      <c r="O126" s="399" t="s">
        <v>0</v>
      </c>
      <c r="P126" s="463"/>
      <c r="Q126" s="554"/>
      <c r="R126" s="243"/>
      <c r="S126" s="243"/>
      <c r="T126" s="243"/>
      <c r="U126" s="243"/>
      <c r="V126" s="243"/>
      <c r="W126" s="243"/>
      <c r="X126" s="243"/>
      <c r="Y126" s="243"/>
      <c r="Z126" s="243"/>
      <c r="AA126" s="243"/>
      <c r="AB126" s="243"/>
      <c r="AC126" s="243"/>
      <c r="AD126" s="243"/>
      <c r="AE126" s="243"/>
      <c r="AF126" s="243"/>
      <c r="AG126" s="243"/>
      <c r="AH126" s="243"/>
      <c r="AI126" s="243"/>
      <c r="AJ126" s="243"/>
      <c r="AK126" s="243"/>
      <c r="AL126" s="243"/>
      <c r="AM126" s="243"/>
      <c r="AN126" s="243"/>
      <c r="AO126" s="243"/>
      <c r="AP126" s="243"/>
      <c r="AQ126" s="243"/>
      <c r="AR126" s="243"/>
      <c r="AS126" s="243"/>
      <c r="AT126" s="243"/>
      <c r="AU126" s="243"/>
      <c r="AV126" s="243"/>
    </row>
    <row r="127" spans="1:48" s="573" customFormat="1" ht="12.75" customHeight="1" x14ac:dyDescent="0.2">
      <c r="A127" s="352"/>
      <c r="B127" s="443"/>
      <c r="C127" s="378"/>
      <c r="D127" s="443"/>
      <c r="E127" s="443"/>
      <c r="F127" s="443"/>
      <c r="G127" s="443"/>
      <c r="H127" s="209" t="s">
        <v>240</v>
      </c>
      <c r="I127" s="586"/>
      <c r="J127" s="586"/>
      <c r="K127" s="444"/>
      <c r="L127" s="444"/>
      <c r="M127" s="443"/>
      <c r="N127" s="443"/>
      <c r="O127" s="443"/>
      <c r="P127" s="282"/>
      <c r="Q127" s="572"/>
      <c r="R127" s="253"/>
      <c r="S127" s="253"/>
      <c r="T127" s="253"/>
      <c r="U127" s="253"/>
      <c r="V127" s="253"/>
      <c r="W127" s="253"/>
      <c r="X127" s="253"/>
      <c r="Y127" s="253"/>
      <c r="Z127" s="253"/>
      <c r="AA127" s="253"/>
      <c r="AB127" s="253"/>
      <c r="AC127" s="253"/>
      <c r="AD127" s="253"/>
      <c r="AE127" s="253"/>
      <c r="AF127" s="253"/>
      <c r="AG127" s="253"/>
      <c r="AH127" s="253"/>
      <c r="AI127" s="253"/>
      <c r="AJ127" s="253"/>
      <c r="AK127" s="253"/>
      <c r="AL127" s="253"/>
      <c r="AM127" s="253"/>
      <c r="AN127" s="253"/>
      <c r="AO127" s="253"/>
      <c r="AP127" s="253"/>
      <c r="AQ127" s="253"/>
      <c r="AR127" s="253"/>
      <c r="AS127" s="253"/>
      <c r="AT127" s="253"/>
      <c r="AU127" s="253"/>
      <c r="AV127" s="253"/>
    </row>
    <row r="128" spans="1:48" s="352" customFormat="1" ht="12.75" customHeight="1" x14ac:dyDescent="0.2">
      <c r="B128" s="274">
        <f>B124+1</f>
        <v>19</v>
      </c>
      <c r="C128" s="378"/>
      <c r="D128" s="417"/>
      <c r="E128" s="378"/>
      <c r="F128" s="378"/>
      <c r="G128" s="378"/>
      <c r="H128" s="378" t="s">
        <v>9</v>
      </c>
      <c r="I128" s="457"/>
      <c r="J128" s="378"/>
      <c r="K128" s="598"/>
      <c r="L128" s="417"/>
      <c r="M128" s="378"/>
      <c r="N128" s="378"/>
      <c r="O128" s="599">
        <v>40</v>
      </c>
      <c r="P128" s="384"/>
      <c r="Q128" s="572"/>
      <c r="R128" s="253"/>
      <c r="S128" s="253"/>
      <c r="T128" s="253"/>
      <c r="U128" s="253"/>
      <c r="V128" s="253"/>
      <c r="W128" s="253"/>
      <c r="X128" s="253"/>
      <c r="Y128" s="253"/>
      <c r="Z128" s="253"/>
      <c r="AA128" s="253"/>
      <c r="AB128" s="253"/>
      <c r="AC128" s="253"/>
      <c r="AD128" s="253"/>
      <c r="AE128" s="253"/>
      <c r="AF128" s="253"/>
      <c r="AG128" s="253"/>
      <c r="AH128" s="253"/>
      <c r="AI128" s="253"/>
      <c r="AJ128" s="253"/>
      <c r="AK128" s="253"/>
      <c r="AL128" s="253"/>
      <c r="AM128" s="253"/>
      <c r="AN128" s="253"/>
      <c r="AO128" s="253"/>
      <c r="AP128" s="253"/>
      <c r="AQ128" s="253"/>
      <c r="AR128" s="253"/>
      <c r="AS128" s="253"/>
      <c r="AT128" s="253"/>
      <c r="AU128" s="253"/>
      <c r="AV128" s="253"/>
    </row>
    <row r="129" spans="1:48" s="352" customFormat="1" ht="12.75" customHeight="1" thickBot="1" x14ac:dyDescent="0.25">
      <c r="B129" s="274"/>
      <c r="C129" s="378"/>
      <c r="D129" s="417"/>
      <c r="E129" s="378"/>
      <c r="F129" s="378"/>
      <c r="G129" s="378"/>
      <c r="H129" s="378"/>
      <c r="I129" s="457"/>
      <c r="J129" s="378"/>
      <c r="K129" s="598"/>
      <c r="L129" s="417"/>
      <c r="M129" s="378"/>
      <c r="N129" s="378"/>
      <c r="O129" s="463"/>
      <c r="P129" s="384"/>
      <c r="Q129" s="572"/>
      <c r="R129" s="253"/>
      <c r="S129" s="253"/>
      <c r="T129" s="253"/>
      <c r="U129" s="253"/>
      <c r="V129" s="253"/>
      <c r="W129" s="253"/>
      <c r="X129" s="253"/>
      <c r="Y129" s="253"/>
      <c r="Z129" s="253"/>
      <c r="AA129" s="253"/>
      <c r="AB129" s="253"/>
      <c r="AC129" s="253"/>
      <c r="AD129" s="253"/>
      <c r="AE129" s="253"/>
      <c r="AF129" s="253"/>
      <c r="AG129" s="253"/>
      <c r="AH129" s="253"/>
      <c r="AI129" s="253"/>
      <c r="AJ129" s="253"/>
      <c r="AK129" s="253"/>
      <c r="AL129" s="253"/>
      <c r="AM129" s="253"/>
      <c r="AN129" s="253"/>
      <c r="AO129" s="253"/>
      <c r="AP129" s="253"/>
      <c r="AQ129" s="253"/>
      <c r="AR129" s="253"/>
      <c r="AS129" s="253"/>
      <c r="AT129" s="253"/>
      <c r="AU129" s="253"/>
      <c r="AV129" s="253"/>
    </row>
    <row r="130" spans="1:48" s="352" customFormat="1" ht="12.75" customHeight="1" thickBot="1" x14ac:dyDescent="0.25">
      <c r="B130" s="378"/>
      <c r="C130" s="378"/>
      <c r="D130" s="417"/>
      <c r="E130" s="378"/>
      <c r="F130" s="378"/>
      <c r="G130" s="378"/>
      <c r="H130" s="579" t="s">
        <v>367</v>
      </c>
      <c r="I130" s="457"/>
      <c r="J130" s="378"/>
      <c r="K130" s="598"/>
      <c r="L130" s="417"/>
      <c r="M130" s="378"/>
      <c r="N130" s="378"/>
      <c r="O130" s="728">
        <f>O120+O124+O128</f>
        <v>120</v>
      </c>
      <c r="P130" s="384"/>
      <c r="Q130" s="572"/>
      <c r="R130" s="253"/>
      <c r="S130" s="253"/>
      <c r="T130" s="253"/>
      <c r="U130" s="253"/>
      <c r="V130" s="253"/>
      <c r="W130" s="253"/>
      <c r="X130" s="253"/>
      <c r="Y130" s="253"/>
      <c r="Z130" s="253"/>
      <c r="AA130" s="253"/>
      <c r="AB130" s="253"/>
      <c r="AC130" s="253"/>
      <c r="AD130" s="253"/>
      <c r="AE130" s="253"/>
      <c r="AF130" s="253"/>
      <c r="AG130" s="253"/>
      <c r="AH130" s="253"/>
      <c r="AI130" s="253"/>
      <c r="AJ130" s="253"/>
      <c r="AK130" s="253"/>
      <c r="AL130" s="253"/>
      <c r="AM130" s="253"/>
      <c r="AN130" s="253"/>
      <c r="AO130" s="253"/>
      <c r="AP130" s="253"/>
      <c r="AQ130" s="253"/>
      <c r="AR130" s="253"/>
      <c r="AS130" s="253"/>
      <c r="AT130" s="253"/>
      <c r="AU130" s="253"/>
      <c r="AV130" s="253"/>
    </row>
    <row r="131" spans="1:48" s="352" customFormat="1" ht="12.75" customHeight="1" thickBot="1" x14ac:dyDescent="0.25">
      <c r="B131" s="378"/>
      <c r="C131" s="378"/>
      <c r="D131" s="417"/>
      <c r="E131" s="378"/>
      <c r="F131" s="378"/>
      <c r="G131" s="378"/>
      <c r="H131" s="378"/>
      <c r="I131" s="457"/>
      <c r="J131" s="378"/>
      <c r="K131" s="598"/>
      <c r="L131" s="417"/>
      <c r="M131" s="378"/>
      <c r="N131" s="378"/>
      <c r="O131" s="282"/>
      <c r="P131" s="384"/>
      <c r="Q131" s="572"/>
      <c r="R131" s="253"/>
      <c r="S131" s="253"/>
      <c r="T131" s="253"/>
      <c r="U131" s="253"/>
      <c r="V131" s="253"/>
      <c r="W131" s="253"/>
      <c r="X131" s="253"/>
      <c r="Y131" s="253"/>
      <c r="Z131" s="253"/>
      <c r="AA131" s="253"/>
      <c r="AB131" s="253"/>
      <c r="AC131" s="253"/>
      <c r="AD131" s="253"/>
      <c r="AE131" s="253"/>
      <c r="AF131" s="253"/>
      <c r="AG131" s="253"/>
      <c r="AH131" s="253"/>
      <c r="AI131" s="253"/>
      <c r="AJ131" s="253"/>
      <c r="AK131" s="253"/>
      <c r="AL131" s="253"/>
      <c r="AM131" s="253"/>
      <c r="AN131" s="253"/>
      <c r="AO131" s="253"/>
      <c r="AP131" s="253"/>
      <c r="AQ131" s="253"/>
      <c r="AR131" s="253"/>
      <c r="AS131" s="253"/>
      <c r="AT131" s="253"/>
      <c r="AU131" s="253"/>
      <c r="AV131" s="253"/>
    </row>
    <row r="132" spans="1:48" s="573" customFormat="1" ht="12.75" customHeight="1" thickBot="1" x14ac:dyDescent="0.25">
      <c r="A132" s="352"/>
      <c r="B132" s="340" t="s">
        <v>363</v>
      </c>
      <c r="C132" s="265"/>
      <c r="D132" s="265"/>
      <c r="E132" s="266"/>
      <c r="F132" s="266"/>
      <c r="G132" s="266"/>
      <c r="H132" s="266"/>
      <c r="I132" s="266"/>
      <c r="J132" s="266"/>
      <c r="K132" s="267"/>
      <c r="L132" s="267"/>
      <c r="M132" s="266"/>
      <c r="N132" s="266"/>
      <c r="O132" s="268"/>
      <c r="P132" s="576"/>
      <c r="Q132" s="572"/>
      <c r="R132" s="253"/>
      <c r="S132" s="253"/>
      <c r="T132" s="253"/>
      <c r="U132" s="253"/>
      <c r="V132" s="253"/>
      <c r="W132" s="253"/>
      <c r="X132" s="253"/>
      <c r="Y132" s="253"/>
      <c r="Z132" s="253"/>
      <c r="AA132" s="253"/>
      <c r="AB132" s="253"/>
      <c r="AC132" s="253"/>
      <c r="AD132" s="253"/>
      <c r="AE132" s="253"/>
      <c r="AF132" s="253"/>
      <c r="AG132" s="253"/>
      <c r="AH132" s="253"/>
      <c r="AI132" s="253"/>
      <c r="AJ132" s="253"/>
      <c r="AK132" s="253"/>
      <c r="AL132" s="253"/>
      <c r="AM132" s="253"/>
      <c r="AN132" s="253"/>
      <c r="AO132" s="253"/>
      <c r="AP132" s="253"/>
      <c r="AQ132" s="253"/>
      <c r="AR132" s="253"/>
      <c r="AS132" s="253"/>
      <c r="AT132" s="253"/>
      <c r="AU132" s="253"/>
      <c r="AV132" s="253"/>
    </row>
    <row r="133" spans="1:48" s="573" customFormat="1" ht="12.75" customHeight="1" x14ac:dyDescent="0.2">
      <c r="A133" s="352"/>
      <c r="B133" s="577"/>
      <c r="C133" s="378" t="s">
        <v>22</v>
      </c>
      <c r="D133" s="378"/>
      <c r="E133" s="443"/>
      <c r="F133" s="443"/>
      <c r="G133" s="443"/>
      <c r="H133" s="443"/>
      <c r="I133" s="443"/>
      <c r="J133" s="443"/>
      <c r="K133" s="444"/>
      <c r="L133" s="444"/>
      <c r="M133" s="443"/>
      <c r="N133" s="443"/>
      <c r="O133" s="578" t="s">
        <v>0</v>
      </c>
      <c r="P133" s="576"/>
      <c r="Q133" s="572"/>
      <c r="R133" s="253"/>
      <c r="S133" s="253"/>
      <c r="T133" s="253"/>
      <c r="U133" s="253"/>
      <c r="V133" s="253"/>
      <c r="W133" s="253"/>
      <c r="X133" s="253"/>
      <c r="Y133" s="253"/>
      <c r="Z133" s="253"/>
      <c r="AA133" s="253"/>
      <c r="AB133" s="253"/>
      <c r="AC133" s="253"/>
      <c r="AD133" s="253"/>
      <c r="AE133" s="253"/>
      <c r="AF133" s="253"/>
      <c r="AG133" s="253"/>
      <c r="AH133" s="253"/>
      <c r="AI133" s="253"/>
      <c r="AJ133" s="253"/>
      <c r="AK133" s="253"/>
      <c r="AL133" s="253"/>
      <c r="AM133" s="253"/>
      <c r="AN133" s="253"/>
      <c r="AO133" s="253"/>
      <c r="AP133" s="253"/>
      <c r="AQ133" s="253"/>
      <c r="AR133" s="253"/>
      <c r="AS133" s="253"/>
      <c r="AT133" s="253"/>
      <c r="AU133" s="253"/>
      <c r="AV133" s="253"/>
    </row>
    <row r="134" spans="1:48" s="573" customFormat="1" ht="12.75" customHeight="1" x14ac:dyDescent="0.2">
      <c r="A134" s="352"/>
      <c r="B134" s="274">
        <f>B128+1</f>
        <v>20</v>
      </c>
      <c r="C134" s="500" t="s">
        <v>261</v>
      </c>
      <c r="D134" s="378"/>
      <c r="E134" s="443"/>
      <c r="F134" s="443"/>
      <c r="G134" s="443"/>
      <c r="H134" s="443"/>
      <c r="I134" s="443"/>
      <c r="J134" s="443"/>
      <c r="K134" s="444"/>
      <c r="L134" s="444"/>
      <c r="M134" s="443"/>
      <c r="N134" s="443"/>
      <c r="O134" s="103">
        <v>-20</v>
      </c>
      <c r="P134" s="576"/>
      <c r="Q134" s="572"/>
      <c r="R134" s="253"/>
      <c r="S134" s="253"/>
      <c r="T134" s="253"/>
      <c r="U134" s="253"/>
      <c r="V134" s="253"/>
      <c r="W134" s="253"/>
      <c r="X134" s="253"/>
      <c r="Y134" s="253"/>
      <c r="Z134" s="253"/>
      <c r="AA134" s="253"/>
      <c r="AB134" s="253"/>
      <c r="AC134" s="253"/>
      <c r="AD134" s="253"/>
      <c r="AE134" s="253"/>
      <c r="AF134" s="253"/>
      <c r="AG134" s="253"/>
      <c r="AH134" s="253"/>
      <c r="AI134" s="253"/>
      <c r="AJ134" s="253"/>
      <c r="AK134" s="253"/>
      <c r="AL134" s="253"/>
      <c r="AM134" s="253"/>
      <c r="AN134" s="253"/>
      <c r="AO134" s="253"/>
      <c r="AP134" s="253"/>
      <c r="AQ134" s="253"/>
      <c r="AR134" s="253"/>
      <c r="AS134" s="253"/>
      <c r="AT134" s="253"/>
      <c r="AU134" s="253"/>
      <c r="AV134" s="253"/>
    </row>
    <row r="135" spans="1:48" s="573" customFormat="1" ht="12.75" customHeight="1" x14ac:dyDescent="0.2">
      <c r="A135" s="352"/>
      <c r="B135" s="274">
        <f>B134+1</f>
        <v>21</v>
      </c>
      <c r="C135" s="532" t="s">
        <v>260</v>
      </c>
      <c r="D135" s="378"/>
      <c r="E135" s="443"/>
      <c r="F135" s="443"/>
      <c r="G135" s="443"/>
      <c r="H135" s="443"/>
      <c r="I135" s="443"/>
      <c r="J135" s="443"/>
      <c r="K135" s="444"/>
      <c r="L135" s="444"/>
      <c r="M135" s="443"/>
      <c r="N135" s="443"/>
      <c r="O135" s="103">
        <v>-20</v>
      </c>
      <c r="P135" s="576"/>
      <c r="Q135" s="572"/>
      <c r="R135" s="253"/>
      <c r="S135" s="253"/>
      <c r="T135" s="253"/>
      <c r="U135" s="253"/>
      <c r="V135" s="253"/>
      <c r="W135" s="253"/>
      <c r="X135" s="253"/>
      <c r="Y135" s="253"/>
      <c r="Z135" s="253"/>
      <c r="AA135" s="253"/>
      <c r="AB135" s="253"/>
      <c r="AC135" s="253"/>
      <c r="AD135" s="253"/>
      <c r="AE135" s="253"/>
      <c r="AF135" s="253"/>
      <c r="AG135" s="253"/>
      <c r="AH135" s="253"/>
      <c r="AI135" s="253"/>
      <c r="AJ135" s="253"/>
      <c r="AK135" s="253"/>
      <c r="AL135" s="253"/>
      <c r="AM135" s="253"/>
      <c r="AN135" s="253"/>
      <c r="AO135" s="253"/>
      <c r="AP135" s="253"/>
      <c r="AQ135" s="253"/>
      <c r="AR135" s="253"/>
      <c r="AS135" s="253"/>
      <c r="AT135" s="253"/>
      <c r="AU135" s="253"/>
      <c r="AV135" s="253"/>
    </row>
    <row r="136" spans="1:48" s="573" customFormat="1" ht="12.75" customHeight="1" x14ac:dyDescent="0.2">
      <c r="A136" s="352"/>
      <c r="B136" s="274">
        <f>B135+1</f>
        <v>22</v>
      </c>
      <c r="C136" s="532" t="s">
        <v>262</v>
      </c>
      <c r="D136" s="378"/>
      <c r="E136" s="443"/>
      <c r="F136" s="443"/>
      <c r="G136" s="443"/>
      <c r="H136" s="443"/>
      <c r="I136" s="443"/>
      <c r="J136" s="443"/>
      <c r="K136" s="444"/>
      <c r="L136" s="444"/>
      <c r="M136" s="443"/>
      <c r="N136" s="443"/>
      <c r="O136" s="103">
        <v>-20</v>
      </c>
      <c r="P136" s="576"/>
      <c r="Q136" s="572"/>
      <c r="R136" s="253"/>
      <c r="S136" s="253"/>
      <c r="T136" s="253"/>
      <c r="U136" s="253"/>
      <c r="V136" s="253"/>
      <c r="W136" s="253"/>
      <c r="X136" s="253"/>
      <c r="Y136" s="253"/>
      <c r="Z136" s="253"/>
      <c r="AA136" s="253"/>
      <c r="AB136" s="253"/>
      <c r="AC136" s="253"/>
      <c r="AD136" s="253"/>
      <c r="AE136" s="253"/>
      <c r="AF136" s="253"/>
      <c r="AG136" s="253"/>
      <c r="AH136" s="253"/>
      <c r="AI136" s="253"/>
      <c r="AJ136" s="253"/>
      <c r="AK136" s="253"/>
      <c r="AL136" s="253"/>
      <c r="AM136" s="253"/>
      <c r="AN136" s="253"/>
      <c r="AO136" s="253"/>
      <c r="AP136" s="253"/>
      <c r="AQ136" s="253"/>
      <c r="AR136" s="253"/>
      <c r="AS136" s="253"/>
      <c r="AT136" s="253"/>
      <c r="AU136" s="253"/>
      <c r="AV136" s="253"/>
    </row>
    <row r="137" spans="1:48" s="573" customFormat="1" ht="12.75" customHeight="1" x14ac:dyDescent="0.2">
      <c r="A137" s="352"/>
      <c r="B137" s="274">
        <f>B136+1</f>
        <v>23</v>
      </c>
      <c r="C137" s="532" t="s">
        <v>263</v>
      </c>
      <c r="D137" s="378"/>
      <c r="E137" s="443"/>
      <c r="F137" s="443"/>
      <c r="G137" s="443"/>
      <c r="H137" s="443"/>
      <c r="I137" s="443"/>
      <c r="J137" s="443"/>
      <c r="K137" s="444"/>
      <c r="L137" s="444"/>
      <c r="M137" s="443"/>
      <c r="N137" s="443"/>
      <c r="O137" s="103">
        <v>-20</v>
      </c>
      <c r="P137" s="576"/>
      <c r="Q137" s="572"/>
      <c r="R137" s="253"/>
      <c r="S137" s="253"/>
      <c r="T137" s="253"/>
      <c r="U137" s="253"/>
      <c r="V137" s="253"/>
      <c r="W137" s="253"/>
      <c r="X137" s="253"/>
      <c r="Y137" s="253"/>
      <c r="Z137" s="253"/>
      <c r="AA137" s="253"/>
      <c r="AB137" s="253"/>
      <c r="AC137" s="253"/>
      <c r="AD137" s="253"/>
      <c r="AE137" s="253"/>
      <c r="AF137" s="253"/>
      <c r="AG137" s="253"/>
      <c r="AH137" s="253"/>
      <c r="AI137" s="253"/>
      <c r="AJ137" s="253"/>
      <c r="AK137" s="253"/>
      <c r="AL137" s="253"/>
      <c r="AM137" s="253"/>
      <c r="AN137" s="253"/>
      <c r="AO137" s="253"/>
      <c r="AP137" s="253"/>
      <c r="AQ137" s="253"/>
      <c r="AR137" s="253"/>
      <c r="AS137" s="253"/>
      <c r="AT137" s="253"/>
      <c r="AU137" s="253"/>
      <c r="AV137" s="253"/>
    </row>
    <row r="138" spans="1:48" s="573" customFormat="1" ht="12.75" customHeight="1" x14ac:dyDescent="0.2">
      <c r="A138" s="352"/>
      <c r="B138" s="274">
        <f>B137+1</f>
        <v>24</v>
      </c>
      <c r="C138" s="532" t="s">
        <v>264</v>
      </c>
      <c r="D138" s="378"/>
      <c r="E138" s="443"/>
      <c r="F138" s="443"/>
      <c r="G138" s="443"/>
      <c r="H138" s="443"/>
      <c r="I138" s="443"/>
      <c r="J138" s="443"/>
      <c r="K138" s="444"/>
      <c r="L138" s="444"/>
      <c r="M138" s="443"/>
      <c r="N138" s="443"/>
      <c r="O138" s="103">
        <v>-20</v>
      </c>
      <c r="P138" s="576"/>
      <c r="Q138" s="572"/>
      <c r="R138" s="253"/>
      <c r="S138" s="253"/>
      <c r="T138" s="253"/>
      <c r="U138" s="253"/>
      <c r="V138" s="253"/>
      <c r="W138" s="253"/>
      <c r="X138" s="253"/>
      <c r="Y138" s="253"/>
      <c r="Z138" s="253"/>
      <c r="AA138" s="253"/>
      <c r="AB138" s="253"/>
      <c r="AC138" s="253"/>
      <c r="AD138" s="253"/>
      <c r="AE138" s="253"/>
      <c r="AF138" s="253"/>
      <c r="AG138" s="253"/>
      <c r="AH138" s="253"/>
      <c r="AI138" s="253"/>
      <c r="AJ138" s="253"/>
      <c r="AK138" s="253"/>
      <c r="AL138" s="253"/>
      <c r="AM138" s="253"/>
      <c r="AN138" s="253"/>
      <c r="AO138" s="253"/>
      <c r="AP138" s="253"/>
      <c r="AQ138" s="253"/>
      <c r="AR138" s="253"/>
      <c r="AS138" s="253"/>
      <c r="AT138" s="253"/>
      <c r="AU138" s="253"/>
      <c r="AV138" s="253"/>
    </row>
    <row r="139" spans="1:48" ht="12.75" customHeight="1" x14ac:dyDescent="0.2">
      <c r="C139" s="466"/>
      <c r="D139" s="454"/>
      <c r="E139" s="454"/>
      <c r="F139" s="454"/>
      <c r="G139" s="454"/>
      <c r="H139" s="378"/>
      <c r="I139" s="454"/>
      <c r="J139" s="454"/>
      <c r="K139" s="455"/>
      <c r="L139" s="455"/>
      <c r="M139" s="454"/>
      <c r="N139" s="454"/>
      <c r="O139" s="430"/>
      <c r="P139" s="575"/>
      <c r="Q139" s="574"/>
      <c r="R139" s="276"/>
      <c r="S139" s="276"/>
      <c r="T139" s="276"/>
      <c r="U139" s="276"/>
      <c r="V139" s="276"/>
      <c r="W139" s="276"/>
      <c r="X139" s="276"/>
      <c r="Y139" s="276"/>
      <c r="Z139" s="276"/>
      <c r="AA139" s="276"/>
      <c r="AB139" s="276"/>
      <c r="AC139" s="276"/>
      <c r="AD139" s="276"/>
      <c r="AE139" s="276"/>
      <c r="AF139" s="276"/>
      <c r="AG139" s="276"/>
      <c r="AH139" s="276"/>
      <c r="AI139" s="276"/>
      <c r="AJ139" s="276"/>
      <c r="AK139" s="276"/>
      <c r="AL139" s="276"/>
      <c r="AM139" s="276"/>
      <c r="AN139" s="276"/>
      <c r="AO139" s="276"/>
      <c r="AP139" s="276"/>
      <c r="AQ139" s="276"/>
      <c r="AR139" s="276"/>
      <c r="AS139" s="276"/>
      <c r="AT139" s="276"/>
      <c r="AU139" s="276"/>
      <c r="AV139" s="276"/>
    </row>
    <row r="140" spans="1:48" ht="12.75" customHeight="1" x14ac:dyDescent="0.2">
      <c r="H140" s="579" t="s">
        <v>369</v>
      </c>
      <c r="K140" s="276"/>
      <c r="L140" s="276"/>
      <c r="O140" s="585">
        <f>SUM(O134:O139)</f>
        <v>-100</v>
      </c>
      <c r="P140" s="559"/>
      <c r="Q140" s="574"/>
      <c r="R140" s="276"/>
      <c r="S140" s="276"/>
      <c r="T140" s="276"/>
      <c r="U140" s="276"/>
      <c r="V140" s="276"/>
      <c r="W140" s="276"/>
      <c r="X140" s="276"/>
      <c r="Y140" s="276"/>
      <c r="Z140" s="276"/>
      <c r="AA140" s="276"/>
      <c r="AB140" s="276"/>
      <c r="AC140" s="276"/>
      <c r="AD140" s="276"/>
      <c r="AE140" s="276"/>
      <c r="AF140" s="276"/>
      <c r="AG140" s="276"/>
      <c r="AH140" s="276"/>
      <c r="AI140" s="276"/>
      <c r="AJ140" s="276"/>
      <c r="AK140" s="276"/>
      <c r="AL140" s="276"/>
      <c r="AM140" s="276"/>
      <c r="AN140" s="276"/>
      <c r="AO140" s="276"/>
      <c r="AP140" s="276"/>
      <c r="AQ140" s="276"/>
      <c r="AR140" s="276"/>
      <c r="AS140" s="276"/>
      <c r="AT140" s="276"/>
      <c r="AU140" s="276"/>
      <c r="AV140" s="276"/>
    </row>
    <row r="141" spans="1:48" ht="12.75" customHeight="1" thickBot="1" x14ac:dyDescent="0.25">
      <c r="H141" s="579"/>
      <c r="K141" s="276"/>
      <c r="L141" s="276"/>
      <c r="O141" s="384"/>
      <c r="P141" s="559"/>
      <c r="Q141" s="574"/>
      <c r="R141" s="276"/>
      <c r="S141" s="276"/>
      <c r="T141" s="276"/>
      <c r="U141" s="276"/>
      <c r="V141" s="276"/>
      <c r="W141" s="276"/>
      <c r="X141" s="276"/>
      <c r="Y141" s="276"/>
      <c r="Z141" s="276"/>
      <c r="AA141" s="276"/>
      <c r="AB141" s="276"/>
      <c r="AC141" s="276"/>
      <c r="AD141" s="276"/>
      <c r="AE141" s="276"/>
      <c r="AF141" s="276"/>
      <c r="AG141" s="276"/>
      <c r="AH141" s="276"/>
      <c r="AI141" s="276"/>
      <c r="AJ141" s="276"/>
      <c r="AK141" s="276"/>
      <c r="AL141" s="276"/>
      <c r="AM141" s="276"/>
      <c r="AN141" s="276"/>
      <c r="AO141" s="276"/>
      <c r="AP141" s="276"/>
      <c r="AQ141" s="276"/>
      <c r="AR141" s="276"/>
      <c r="AS141" s="276"/>
      <c r="AT141" s="276"/>
      <c r="AU141" s="276"/>
      <c r="AV141" s="276"/>
    </row>
    <row r="142" spans="1:48" ht="12.75" customHeight="1" thickBot="1" x14ac:dyDescent="0.25">
      <c r="B142" s="579"/>
      <c r="C142" s="466"/>
      <c r="D142" s="454"/>
      <c r="E142" s="454"/>
      <c r="F142" s="454"/>
      <c r="G142" s="454"/>
      <c r="H142" s="579" t="s">
        <v>381</v>
      </c>
      <c r="I142" s="454"/>
      <c r="J142" s="454"/>
      <c r="K142" s="455"/>
      <c r="L142" s="455"/>
      <c r="M142" s="454"/>
      <c r="N142" s="454"/>
      <c r="O142" s="588">
        <f>O110+O130+O140</f>
        <v>20</v>
      </c>
      <c r="P142" s="575"/>
      <c r="Q142" s="574"/>
      <c r="R142" s="276"/>
      <c r="S142" s="276"/>
      <c r="T142" s="276"/>
      <c r="U142" s="276"/>
      <c r="V142" s="276"/>
      <c r="W142" s="276"/>
      <c r="X142" s="276"/>
      <c r="Y142" s="276"/>
      <c r="Z142" s="276"/>
      <c r="AA142" s="276"/>
      <c r="AB142" s="276"/>
      <c r="AC142" s="276"/>
      <c r="AD142" s="276"/>
      <c r="AE142" s="276"/>
      <c r="AF142" s="276"/>
      <c r="AG142" s="276"/>
      <c r="AH142" s="276"/>
      <c r="AI142" s="276"/>
      <c r="AJ142" s="276"/>
      <c r="AK142" s="276"/>
      <c r="AL142" s="276"/>
      <c r="AM142" s="276"/>
      <c r="AN142" s="276"/>
      <c r="AO142" s="276"/>
      <c r="AP142" s="276"/>
      <c r="AQ142" s="276"/>
      <c r="AR142" s="276"/>
      <c r="AS142" s="276"/>
      <c r="AT142" s="276"/>
      <c r="AU142" s="276"/>
      <c r="AV142" s="276"/>
    </row>
    <row r="143" spans="1:48" ht="12.75" customHeight="1" thickBot="1" x14ac:dyDescent="0.25">
      <c r="B143" s="579"/>
      <c r="C143" s="466"/>
      <c r="D143" s="454"/>
      <c r="E143" s="454"/>
      <c r="F143" s="454"/>
      <c r="G143" s="454"/>
      <c r="H143" s="579"/>
      <c r="I143" s="454"/>
      <c r="J143" s="454"/>
      <c r="K143" s="455"/>
      <c r="L143" s="455"/>
      <c r="M143" s="454"/>
      <c r="N143" s="454"/>
      <c r="O143" s="430"/>
      <c r="P143" s="575"/>
      <c r="Q143" s="574"/>
      <c r="R143" s="276"/>
      <c r="S143" s="276"/>
      <c r="T143" s="276"/>
      <c r="U143" s="276"/>
      <c r="V143" s="276"/>
      <c r="W143" s="276"/>
      <c r="X143" s="276"/>
      <c r="Y143" s="276"/>
      <c r="Z143" s="276"/>
      <c r="AA143" s="276"/>
      <c r="AB143" s="276"/>
      <c r="AC143" s="276"/>
      <c r="AD143" s="276"/>
      <c r="AE143" s="276"/>
      <c r="AF143" s="276"/>
      <c r="AG143" s="276"/>
      <c r="AH143" s="276"/>
      <c r="AI143" s="276"/>
      <c r="AJ143" s="276"/>
      <c r="AK143" s="276"/>
      <c r="AL143" s="276"/>
      <c r="AM143" s="276"/>
      <c r="AN143" s="276"/>
      <c r="AO143" s="276"/>
      <c r="AP143" s="276"/>
      <c r="AQ143" s="276"/>
      <c r="AR143" s="276"/>
      <c r="AS143" s="276"/>
      <c r="AT143" s="276"/>
      <c r="AU143" s="276"/>
      <c r="AV143" s="276"/>
    </row>
    <row r="144" spans="1:48" s="352" customFormat="1" ht="12.75" customHeight="1" thickBot="1" x14ac:dyDescent="0.25">
      <c r="B144" s="340" t="s">
        <v>55</v>
      </c>
      <c r="C144" s="265"/>
      <c r="D144" s="341"/>
      <c r="E144" s="265"/>
      <c r="F144" s="265"/>
      <c r="G144" s="265"/>
      <c r="H144" s="265"/>
      <c r="I144" s="342"/>
      <c r="J144" s="265"/>
      <c r="K144" s="343"/>
      <c r="L144" s="341"/>
      <c r="M144" s="265"/>
      <c r="N144" s="265"/>
      <c r="O144" s="344"/>
      <c r="P144" s="384"/>
      <c r="Q144" s="572"/>
      <c r="R144" s="253"/>
      <c r="S144" s="253"/>
      <c r="T144" s="253"/>
      <c r="U144" s="253"/>
      <c r="V144" s="253"/>
      <c r="W144" s="253"/>
      <c r="X144" s="253"/>
      <c r="Y144" s="253"/>
      <c r="Z144" s="253"/>
      <c r="AA144" s="253"/>
      <c r="AB144" s="253"/>
      <c r="AC144" s="253"/>
      <c r="AD144" s="253"/>
      <c r="AE144" s="253"/>
      <c r="AF144" s="253"/>
      <c r="AG144" s="253"/>
      <c r="AH144" s="253"/>
      <c r="AI144" s="253"/>
      <c r="AJ144" s="253"/>
      <c r="AK144" s="253"/>
      <c r="AL144" s="253"/>
      <c r="AM144" s="253"/>
      <c r="AN144" s="253"/>
      <c r="AO144" s="253"/>
      <c r="AP144" s="253"/>
      <c r="AQ144" s="253"/>
      <c r="AR144" s="253"/>
      <c r="AS144" s="253"/>
      <c r="AT144" s="253"/>
      <c r="AU144" s="253"/>
      <c r="AV144" s="253"/>
    </row>
    <row r="145" spans="1:18" ht="12.75" customHeight="1" x14ac:dyDescent="0.2">
      <c r="B145" s="602"/>
      <c r="C145" s="603" t="s">
        <v>10</v>
      </c>
      <c r="D145" s="604" t="s">
        <v>11</v>
      </c>
      <c r="E145" s="604"/>
      <c r="F145" s="604" t="s">
        <v>12</v>
      </c>
      <c r="G145" s="604"/>
      <c r="H145" s="605" t="s">
        <v>13</v>
      </c>
      <c r="I145" s="606"/>
      <c r="J145" s="604" t="s">
        <v>14</v>
      </c>
      <c r="K145" s="607" t="s">
        <v>15</v>
      </c>
      <c r="L145" s="607"/>
      <c r="M145" s="604" t="s">
        <v>298</v>
      </c>
      <c r="N145" s="604"/>
      <c r="O145" s="608" t="s">
        <v>0</v>
      </c>
      <c r="P145" s="559"/>
    </row>
    <row r="146" spans="1:18" ht="12.75" customHeight="1" x14ac:dyDescent="0.2">
      <c r="B146" s="602"/>
      <c r="C146" s="603"/>
      <c r="D146" s="604"/>
      <c r="E146" s="604"/>
      <c r="F146" s="604"/>
      <c r="G146" s="604"/>
      <c r="H146" s="605"/>
      <c r="I146" s="606"/>
      <c r="J146" s="604"/>
      <c r="K146" s="607"/>
      <c r="L146" s="607"/>
      <c r="M146" s="604"/>
      <c r="N146" s="604"/>
      <c r="O146" s="608"/>
      <c r="P146" s="559"/>
    </row>
    <row r="147" spans="1:18" s="609" customFormat="1" ht="12.75" customHeight="1" x14ac:dyDescent="0.2">
      <c r="A147" s="731"/>
      <c r="B147" s="621" t="s">
        <v>374</v>
      </c>
      <c r="C147" s="806"/>
      <c r="D147" s="806"/>
      <c r="E147" s="807"/>
      <c r="F147" s="807"/>
      <c r="G147" s="807"/>
      <c r="H147" s="807"/>
      <c r="I147" s="807"/>
      <c r="J147" s="806"/>
      <c r="K147" s="806"/>
      <c r="L147" s="807"/>
      <c r="M147" s="806"/>
      <c r="N147" s="807"/>
      <c r="O147" s="808"/>
      <c r="P147" s="576"/>
      <c r="Q147" s="737"/>
      <c r="R147" s="610"/>
    </row>
    <row r="148" spans="1:18" s="609" customFormat="1" ht="12.75" customHeight="1" x14ac:dyDescent="0.2">
      <c r="A148" s="731"/>
      <c r="B148" s="623"/>
      <c r="C148" s="809"/>
      <c r="D148" s="809"/>
      <c r="E148" s="623"/>
      <c r="F148" s="623"/>
      <c r="G148" s="623"/>
      <c r="H148" s="623"/>
      <c r="I148" s="623"/>
      <c r="J148" s="809"/>
      <c r="K148" s="809"/>
      <c r="L148" s="623"/>
      <c r="M148" s="809"/>
      <c r="N148" s="623"/>
      <c r="O148" s="810"/>
      <c r="P148" s="576"/>
      <c r="Q148" s="737"/>
      <c r="R148" s="610"/>
    </row>
    <row r="149" spans="1:18" s="611" customFormat="1" ht="12.75" customHeight="1" x14ac:dyDescent="0.2">
      <c r="A149" s="732"/>
      <c r="B149" s="1286" t="s">
        <v>299</v>
      </c>
      <c r="C149" s="1286"/>
      <c r="D149" s="811"/>
      <c r="E149" s="812"/>
      <c r="F149" s="622">
        <v>250</v>
      </c>
      <c r="G149" s="813"/>
      <c r="H149" s="811"/>
      <c r="I149" s="623"/>
      <c r="J149" s="1287"/>
      <c r="K149" s="1287"/>
      <c r="L149" s="811"/>
      <c r="M149" s="1288" t="s">
        <v>295</v>
      </c>
      <c r="N149" s="1288"/>
      <c r="O149" s="624">
        <v>0</v>
      </c>
      <c r="P149" s="612"/>
      <c r="Q149" s="737"/>
    </row>
    <row r="150" spans="1:18" s="243" customFormat="1" ht="12.75" customHeight="1" x14ac:dyDescent="0.2">
      <c r="A150" s="276"/>
      <c r="B150" s="602"/>
      <c r="C150" s="603"/>
      <c r="D150" s="604"/>
      <c r="E150" s="604"/>
      <c r="F150" s="604"/>
      <c r="G150" s="604"/>
      <c r="H150" s="605"/>
      <c r="I150" s="606"/>
      <c r="J150" s="604"/>
      <c r="K150" s="607"/>
      <c r="L150" s="607"/>
      <c r="M150" s="604"/>
      <c r="N150" s="604"/>
      <c r="O150" s="608"/>
      <c r="P150" s="559"/>
      <c r="Q150" s="554"/>
    </row>
    <row r="151" spans="1:18" customFormat="1" ht="12.75" customHeight="1" x14ac:dyDescent="0.2">
      <c r="A151" s="290"/>
      <c r="B151" s="321" t="s">
        <v>301</v>
      </c>
      <c r="C151" s="738"/>
      <c r="D151" s="738"/>
      <c r="E151" s="738"/>
      <c r="F151" s="745"/>
      <c r="G151" s="738"/>
      <c r="H151" s="738"/>
      <c r="I151" s="738"/>
      <c r="J151" s="738"/>
      <c r="K151" s="738"/>
      <c r="L151" s="738"/>
      <c r="M151" s="739"/>
      <c r="N151" s="740"/>
      <c r="O151" s="741"/>
      <c r="Q151" s="625"/>
    </row>
    <row r="152" spans="1:18" customFormat="1" ht="12.75" customHeight="1" x14ac:dyDescent="0.2">
      <c r="A152" s="290"/>
      <c r="B152" s="660">
        <f>B138+1</f>
        <v>25</v>
      </c>
      <c r="C152" s="661">
        <v>39957</v>
      </c>
      <c r="D152" s="662">
        <v>0.53009259259259256</v>
      </c>
      <c r="E152" s="276"/>
      <c r="F152" s="313">
        <v>2199889999</v>
      </c>
      <c r="G152" s="276"/>
      <c r="H152" s="313" t="s">
        <v>68</v>
      </c>
      <c r="I152" s="276"/>
      <c r="J152" s="313" t="s">
        <v>68</v>
      </c>
      <c r="K152" s="662">
        <v>1.1111111111111111E-3</v>
      </c>
      <c r="L152" s="666"/>
      <c r="M152" s="313" t="s">
        <v>20</v>
      </c>
      <c r="N152" s="667"/>
      <c r="O152" s="326">
        <v>1</v>
      </c>
      <c r="Q152" s="625"/>
    </row>
    <row r="153" spans="1:18" customFormat="1" ht="12.75" customHeight="1" x14ac:dyDescent="0.2">
      <c r="A153" s="290"/>
      <c r="B153" s="660">
        <f>B152+1</f>
        <v>26</v>
      </c>
      <c r="C153" s="661">
        <v>39957</v>
      </c>
      <c r="D153" s="662">
        <v>0.61342592592592593</v>
      </c>
      <c r="E153" s="276"/>
      <c r="F153" s="313">
        <v>2188888888</v>
      </c>
      <c r="G153" s="276"/>
      <c r="H153" s="313" t="s">
        <v>68</v>
      </c>
      <c r="I153" s="276"/>
      <c r="J153" s="313" t="s">
        <v>68</v>
      </c>
      <c r="K153" s="662">
        <v>1.5972222222222221E-3</v>
      </c>
      <c r="L153" s="666"/>
      <c r="M153" s="313" t="s">
        <v>20</v>
      </c>
      <c r="N153" s="667"/>
      <c r="O153" s="326">
        <v>1</v>
      </c>
      <c r="Q153" s="625"/>
    </row>
    <row r="154" spans="1:18" customFormat="1" ht="12.75" customHeight="1" x14ac:dyDescent="0.2">
      <c r="A154" s="290"/>
      <c r="B154" s="660">
        <f>B153+1</f>
        <v>27</v>
      </c>
      <c r="C154" s="661">
        <v>39957</v>
      </c>
      <c r="D154" s="662">
        <v>0.65907407407407403</v>
      </c>
      <c r="E154" s="276"/>
      <c r="F154" s="313">
        <v>2188888888</v>
      </c>
      <c r="G154" s="276"/>
      <c r="H154" s="313" t="s">
        <v>68</v>
      </c>
      <c r="I154" s="276"/>
      <c r="J154" s="313" t="s">
        <v>68</v>
      </c>
      <c r="K154" s="662">
        <v>5.208333333333333E-3</v>
      </c>
      <c r="L154" s="666"/>
      <c r="M154" s="313" t="s">
        <v>24</v>
      </c>
      <c r="N154" s="667"/>
      <c r="O154" s="326">
        <v>1</v>
      </c>
      <c r="Q154" s="625"/>
    </row>
    <row r="155" spans="1:18" customFormat="1" ht="12.75" customHeight="1" x14ac:dyDescent="0.2">
      <c r="A155" s="290"/>
      <c r="B155" s="306" t="s">
        <v>300</v>
      </c>
      <c r="C155" s="313"/>
      <c r="D155" s="313"/>
      <c r="E155" s="276"/>
      <c r="F155" s="313"/>
      <c r="G155" s="276"/>
      <c r="H155" s="313"/>
      <c r="I155" s="276"/>
      <c r="J155" s="313"/>
      <c r="K155" s="742">
        <f>SUM(K152:K154)</f>
        <v>7.9166666666666656E-3</v>
      </c>
      <c r="L155" s="666"/>
      <c r="M155" s="313"/>
      <c r="N155" s="667"/>
      <c r="O155" s="312"/>
      <c r="Q155" s="625"/>
    </row>
    <row r="156" spans="1:18" customFormat="1" ht="12.75" customHeight="1" x14ac:dyDescent="0.2">
      <c r="A156" s="290"/>
      <c r="B156" s="306"/>
      <c r="C156" s="313"/>
      <c r="D156" s="313"/>
      <c r="E156" s="276"/>
      <c r="F156" s="313"/>
      <c r="G156" s="276"/>
      <c r="H156" s="313"/>
      <c r="I156" s="276"/>
      <c r="J156" s="313"/>
      <c r="K156" s="742"/>
      <c r="L156" s="666"/>
      <c r="M156" s="313"/>
      <c r="N156" s="667"/>
      <c r="O156" s="312"/>
      <c r="Q156" s="625"/>
    </row>
    <row r="157" spans="1:18" customFormat="1" ht="12.75" customHeight="1" x14ac:dyDescent="0.2">
      <c r="A157" s="290"/>
      <c r="B157" s="321" t="s">
        <v>179</v>
      </c>
      <c r="C157" s="738"/>
      <c r="D157" s="738"/>
      <c r="E157" s="738"/>
      <c r="F157" s="745"/>
      <c r="G157" s="738"/>
      <c r="H157" s="738"/>
      <c r="I157" s="738"/>
      <c r="J157" s="738"/>
      <c r="K157" s="738"/>
      <c r="L157" s="738"/>
      <c r="M157" s="739"/>
      <c r="N157" s="740"/>
      <c r="O157" s="741"/>
      <c r="Q157" s="625"/>
    </row>
    <row r="158" spans="1:18" customFormat="1" ht="12.75" customHeight="1" x14ac:dyDescent="0.2">
      <c r="A158" s="290"/>
      <c r="B158" s="660">
        <f>B154+1</f>
        <v>28</v>
      </c>
      <c r="C158" s="661">
        <v>39957</v>
      </c>
      <c r="D158" s="662">
        <v>0.53009259259259256</v>
      </c>
      <c r="E158" s="276"/>
      <c r="F158" s="313">
        <v>2199889999</v>
      </c>
      <c r="G158" s="276"/>
      <c r="H158" s="313" t="s">
        <v>68</v>
      </c>
      <c r="I158" s="276"/>
      <c r="J158" s="743" t="s">
        <v>302</v>
      </c>
      <c r="K158" s="662">
        <v>1.1111111111111111E-3</v>
      </c>
      <c r="L158" s="666"/>
      <c r="M158" s="313" t="s">
        <v>20</v>
      </c>
      <c r="N158" s="667"/>
      <c r="O158" s="326">
        <v>1</v>
      </c>
      <c r="Q158" s="625"/>
    </row>
    <row r="159" spans="1:18" customFormat="1" ht="12.75" customHeight="1" x14ac:dyDescent="0.2">
      <c r="A159" s="290"/>
      <c r="B159" s="660">
        <f>B158+1</f>
        <v>29</v>
      </c>
      <c r="C159" s="661">
        <v>39957</v>
      </c>
      <c r="D159" s="662">
        <v>0.61342592592592593</v>
      </c>
      <c r="E159" s="276"/>
      <c r="F159" s="313">
        <v>2188888888</v>
      </c>
      <c r="G159" s="276"/>
      <c r="H159" s="313" t="s">
        <v>68</v>
      </c>
      <c r="I159" s="276"/>
      <c r="J159" s="743" t="s">
        <v>302</v>
      </c>
      <c r="K159" s="662">
        <v>1.5972222222222221E-3</v>
      </c>
      <c r="L159" s="666"/>
      <c r="M159" s="313" t="s">
        <v>20</v>
      </c>
      <c r="N159" s="667"/>
      <c r="O159" s="326">
        <v>1</v>
      </c>
      <c r="Q159" s="625"/>
    </row>
    <row r="160" spans="1:18" customFormat="1" ht="12.75" customHeight="1" x14ac:dyDescent="0.2">
      <c r="A160" s="290"/>
      <c r="B160" s="660">
        <f>B159+1</f>
        <v>30</v>
      </c>
      <c r="C160" s="661">
        <v>39957</v>
      </c>
      <c r="D160" s="662">
        <v>0.65907407407407403</v>
      </c>
      <c r="E160" s="276"/>
      <c r="F160" s="313">
        <v>2188888888</v>
      </c>
      <c r="G160" s="276"/>
      <c r="H160" s="313" t="s">
        <v>68</v>
      </c>
      <c r="I160" s="276"/>
      <c r="J160" s="743" t="s">
        <v>302</v>
      </c>
      <c r="K160" s="662">
        <v>5.208333333333333E-3</v>
      </c>
      <c r="L160" s="666"/>
      <c r="M160" s="313" t="s">
        <v>24</v>
      </c>
      <c r="N160" s="667"/>
      <c r="O160" s="326">
        <v>1</v>
      </c>
      <c r="Q160" s="625"/>
    </row>
    <row r="161" spans="1:48" customFormat="1" ht="12.75" customHeight="1" x14ac:dyDescent="0.2">
      <c r="A161" s="290"/>
      <c r="B161" s="306" t="s">
        <v>300</v>
      </c>
      <c r="C161" s="313"/>
      <c r="D161" s="313"/>
      <c r="E161" s="276"/>
      <c r="F161" s="313"/>
      <c r="G161" s="276"/>
      <c r="H161" s="313"/>
      <c r="I161" s="276"/>
      <c r="J161" s="313"/>
      <c r="K161" s="742">
        <f>SUM(K158:K160)</f>
        <v>7.9166666666666656E-3</v>
      </c>
      <c r="L161" s="666"/>
      <c r="M161" s="313"/>
      <c r="N161" s="667"/>
      <c r="O161" s="312"/>
      <c r="Q161" s="625"/>
    </row>
    <row r="162" spans="1:48" customFormat="1" ht="12.75" customHeight="1" x14ac:dyDescent="0.2">
      <c r="A162" s="290"/>
      <c r="B162" s="306"/>
      <c r="C162" s="313"/>
      <c r="D162" s="313"/>
      <c r="E162" s="276"/>
      <c r="F162" s="313"/>
      <c r="G162" s="276"/>
      <c r="H162" s="313"/>
      <c r="I162" s="276"/>
      <c r="J162" s="313"/>
      <c r="K162" s="742"/>
      <c r="L162" s="666"/>
      <c r="M162" s="313"/>
      <c r="N162" s="667"/>
      <c r="O162" s="312"/>
      <c r="Q162" s="625"/>
    </row>
    <row r="163" spans="1:48" customFormat="1" ht="12.75" customHeight="1" x14ac:dyDescent="0.2">
      <c r="A163" s="277"/>
      <c r="B163" s="321" t="s">
        <v>303</v>
      </c>
      <c r="C163" s="744"/>
      <c r="D163" s="744"/>
      <c r="E163" s="580"/>
      <c r="F163" s="745"/>
      <c r="G163" s="746"/>
      <c r="H163" s="746"/>
      <c r="I163" s="746"/>
      <c r="J163" s="747"/>
      <c r="K163" s="746"/>
      <c r="L163" s="692"/>
      <c r="M163" s="693"/>
      <c r="N163" s="693"/>
      <c r="O163" s="748"/>
      <c r="Q163" s="625"/>
    </row>
    <row r="164" spans="1:48" s="627" customFormat="1" ht="12.75" customHeight="1" x14ac:dyDescent="0.2">
      <c r="A164" s="277"/>
      <c r="B164" s="660">
        <f>B160+1</f>
        <v>31</v>
      </c>
      <c r="C164" s="661">
        <v>39957</v>
      </c>
      <c r="D164" s="662">
        <v>0.53009259259259256</v>
      </c>
      <c r="E164" s="667"/>
      <c r="F164" s="313">
        <v>2126694825</v>
      </c>
      <c r="G164" s="667"/>
      <c r="H164" s="313" t="s">
        <v>68</v>
      </c>
      <c r="I164" s="667"/>
      <c r="J164" s="313" t="s">
        <v>68</v>
      </c>
      <c r="K164" s="662">
        <v>1.1111111111111111E-3</v>
      </c>
      <c r="L164" s="666"/>
      <c r="M164" s="313" t="s">
        <v>69</v>
      </c>
      <c r="N164" s="667"/>
      <c r="O164" s="326">
        <v>1</v>
      </c>
      <c r="Q164" s="628"/>
    </row>
    <row r="165" spans="1:48" customFormat="1" ht="12.75" customHeight="1" x14ac:dyDescent="0.2">
      <c r="A165" s="277"/>
      <c r="B165" s="660">
        <f>B164+1</f>
        <v>32</v>
      </c>
      <c r="C165" s="661">
        <v>39957</v>
      </c>
      <c r="D165" s="662">
        <v>0.57175925925925897</v>
      </c>
      <c r="E165" s="276"/>
      <c r="F165" s="313">
        <v>2126694825</v>
      </c>
      <c r="G165" s="276"/>
      <c r="H165" s="313" t="s">
        <v>68</v>
      </c>
      <c r="I165" s="276"/>
      <c r="J165" s="313" t="s">
        <v>68</v>
      </c>
      <c r="K165" s="662">
        <v>1.3888888888888889E-3</v>
      </c>
      <c r="L165" s="666"/>
      <c r="M165" s="313" t="s">
        <v>69</v>
      </c>
      <c r="N165" s="667"/>
      <c r="O165" s="326">
        <v>1</v>
      </c>
      <c r="Q165" s="625"/>
    </row>
    <row r="166" spans="1:48" customFormat="1" ht="12.75" customHeight="1" x14ac:dyDescent="0.2">
      <c r="A166" s="277"/>
      <c r="B166" s="660">
        <f>B165+1</f>
        <v>33</v>
      </c>
      <c r="C166" s="661">
        <v>39957</v>
      </c>
      <c r="D166" s="662">
        <v>0.61342592592592604</v>
      </c>
      <c r="E166" s="276"/>
      <c r="F166" s="313">
        <v>2126694825</v>
      </c>
      <c r="G166" s="276"/>
      <c r="H166" s="313" t="s">
        <v>68</v>
      </c>
      <c r="I166" s="276"/>
      <c r="J166" s="313" t="s">
        <v>68</v>
      </c>
      <c r="K166" s="662">
        <v>2.2222222222222222E-3</v>
      </c>
      <c r="L166" s="666"/>
      <c r="M166" s="313" t="s">
        <v>69</v>
      </c>
      <c r="N166" s="667"/>
      <c r="O166" s="326">
        <v>1</v>
      </c>
      <c r="Q166" s="625"/>
    </row>
    <row r="167" spans="1:48" customFormat="1" ht="12.75" customHeight="1" x14ac:dyDescent="0.2">
      <c r="A167" s="277"/>
      <c r="B167" s="306" t="s">
        <v>300</v>
      </c>
      <c r="C167" s="277"/>
      <c r="D167" s="277"/>
      <c r="E167" s="277"/>
      <c r="F167" s="277"/>
      <c r="G167" s="277"/>
      <c r="H167" s="277"/>
      <c r="I167" s="277"/>
      <c r="J167" s="277"/>
      <c r="K167" s="742">
        <f>SUM(K164:K166)</f>
        <v>4.7222222222222223E-3</v>
      </c>
      <c r="L167" s="277"/>
      <c r="M167" s="277"/>
      <c r="N167" s="654"/>
      <c r="O167" s="654"/>
      <c r="Q167" s="625"/>
    </row>
    <row r="168" spans="1:48" customFormat="1" ht="12.75" customHeight="1" x14ac:dyDescent="0.2">
      <c r="A168" s="277"/>
      <c r="B168" s="749"/>
      <c r="C168" s="277"/>
      <c r="D168" s="277"/>
      <c r="E168" s="277"/>
      <c r="F168" s="277"/>
      <c r="G168" s="277"/>
      <c r="H168" s="277"/>
      <c r="I168" s="277"/>
      <c r="J168" s="277"/>
      <c r="K168" s="750"/>
      <c r="L168" s="277"/>
      <c r="M168" s="277"/>
      <c r="N168" s="286"/>
      <c r="O168" s="286"/>
      <c r="Q168" s="625"/>
    </row>
    <row r="169" spans="1:48" customFormat="1" ht="12.75" customHeight="1" x14ac:dyDescent="0.2">
      <c r="A169" s="277"/>
      <c r="B169" s="321" t="s">
        <v>304</v>
      </c>
      <c r="C169" s="744"/>
      <c r="D169" s="744"/>
      <c r="E169" s="580"/>
      <c r="F169" s="745"/>
      <c r="G169" s="746"/>
      <c r="H169" s="746"/>
      <c r="I169" s="746"/>
      <c r="J169" s="747"/>
      <c r="K169" s="746"/>
      <c r="L169" s="692"/>
      <c r="M169" s="693"/>
      <c r="N169" s="693"/>
      <c r="O169" s="748"/>
      <c r="Q169" s="625"/>
    </row>
    <row r="170" spans="1:48" s="627" customFormat="1" ht="12.75" customHeight="1" x14ac:dyDescent="0.2">
      <c r="A170" s="277"/>
      <c r="B170" s="660">
        <f>B166+1</f>
        <v>34</v>
      </c>
      <c r="C170" s="661">
        <v>39957</v>
      </c>
      <c r="D170" s="662">
        <v>0.53009259259259256</v>
      </c>
      <c r="E170" s="667"/>
      <c r="F170" s="313">
        <v>2188875463</v>
      </c>
      <c r="G170" s="667"/>
      <c r="H170" s="313" t="s">
        <v>68</v>
      </c>
      <c r="I170" s="667"/>
      <c r="J170" s="313" t="s">
        <v>68</v>
      </c>
      <c r="K170" s="662">
        <v>1.1111111111111111E-3</v>
      </c>
      <c r="L170" s="666"/>
      <c r="M170" s="313" t="s">
        <v>69</v>
      </c>
      <c r="N170" s="667"/>
      <c r="O170" s="326">
        <v>1</v>
      </c>
      <c r="Q170" s="628"/>
    </row>
    <row r="171" spans="1:48" customFormat="1" ht="12.75" customHeight="1" x14ac:dyDescent="0.2">
      <c r="A171" s="277"/>
      <c r="B171" s="660">
        <f>B170+1</f>
        <v>35</v>
      </c>
      <c r="C171" s="661">
        <v>39957</v>
      </c>
      <c r="D171" s="662">
        <v>0.57175925925925897</v>
      </c>
      <c r="E171" s="276"/>
      <c r="F171" s="313">
        <v>2199889999</v>
      </c>
      <c r="G171" s="276"/>
      <c r="H171" s="313" t="s">
        <v>68</v>
      </c>
      <c r="I171" s="276"/>
      <c r="J171" s="313" t="s">
        <v>68</v>
      </c>
      <c r="K171" s="662">
        <v>1.3888888888888889E-3</v>
      </c>
      <c r="L171" s="666"/>
      <c r="M171" s="313" t="s">
        <v>69</v>
      </c>
      <c r="N171" s="667"/>
      <c r="O171" s="326">
        <v>1</v>
      </c>
      <c r="Q171" s="625"/>
    </row>
    <row r="172" spans="1:48" customFormat="1" ht="12.75" customHeight="1" thickBot="1" x14ac:dyDescent="0.25">
      <c r="A172" s="277"/>
      <c r="B172" s="306" t="s">
        <v>300</v>
      </c>
      <c r="C172" s="277"/>
      <c r="D172" s="277"/>
      <c r="E172" s="277"/>
      <c r="F172" s="277"/>
      <c r="G172" s="277"/>
      <c r="H172" s="277"/>
      <c r="I172" s="277"/>
      <c r="J172" s="277"/>
      <c r="K172" s="742">
        <f>SUM(K170:K171)</f>
        <v>2.5000000000000001E-3</v>
      </c>
      <c r="L172" s="277"/>
      <c r="M172" s="277"/>
      <c r="N172" s="654"/>
      <c r="O172" s="654"/>
      <c r="Q172" s="625"/>
    </row>
    <row r="173" spans="1:48" ht="12.75" customHeight="1" thickBot="1" x14ac:dyDescent="0.25">
      <c r="B173" s="725" t="s">
        <v>305</v>
      </c>
      <c r="C173" s="462"/>
      <c r="D173" s="281"/>
      <c r="E173" s="281"/>
      <c r="F173" s="281"/>
      <c r="G173" s="281"/>
      <c r="H173" s="420"/>
      <c r="I173" s="587"/>
      <c r="J173" s="281"/>
      <c r="K173" s="345"/>
      <c r="L173" s="345"/>
      <c r="M173" s="281"/>
      <c r="N173" s="281"/>
      <c r="O173" s="588">
        <f>SUM(O150:O166)</f>
        <v>9</v>
      </c>
      <c r="P173" s="559"/>
    </row>
    <row r="174" spans="1:48" ht="12.75" customHeight="1" thickBot="1" x14ac:dyDescent="0.25">
      <c r="B174" s="602"/>
      <c r="C174" s="616"/>
      <c r="D174" s="617"/>
      <c r="E174" s="617"/>
      <c r="F174" s="617"/>
      <c r="G174" s="617"/>
      <c r="H174" s="618"/>
      <c r="I174" s="619"/>
      <c r="J174" s="617"/>
      <c r="K174" s="250"/>
      <c r="L174" s="250"/>
      <c r="M174" s="617"/>
      <c r="N174" s="617"/>
      <c r="O174" s="620"/>
      <c r="P174" s="559"/>
    </row>
    <row r="175" spans="1:48" s="352" customFormat="1" ht="12.75" customHeight="1" thickBot="1" x14ac:dyDescent="0.25">
      <c r="B175" s="340" t="s">
        <v>297</v>
      </c>
      <c r="C175" s="265"/>
      <c r="D175" s="341"/>
      <c r="E175" s="265"/>
      <c r="F175" s="265"/>
      <c r="G175" s="265"/>
      <c r="H175" s="265"/>
      <c r="I175" s="342"/>
      <c r="J175" s="265"/>
      <c r="K175" s="343"/>
      <c r="L175" s="341"/>
      <c r="M175" s="265"/>
      <c r="N175" s="265"/>
      <c r="O175" s="344"/>
      <c r="P175" s="384"/>
      <c r="Q175" s="572"/>
      <c r="R175" s="253"/>
      <c r="S175" s="253"/>
      <c r="T175" s="253"/>
      <c r="U175" s="253"/>
      <c r="V175" s="253"/>
      <c r="W175" s="253"/>
      <c r="X175" s="253"/>
      <c r="Y175" s="253"/>
      <c r="Z175" s="253"/>
      <c r="AA175" s="253"/>
      <c r="AB175" s="253"/>
      <c r="AC175" s="253"/>
      <c r="AD175" s="253"/>
      <c r="AE175" s="253"/>
      <c r="AF175" s="253"/>
      <c r="AG175" s="253"/>
      <c r="AH175" s="253"/>
      <c r="AI175" s="253"/>
      <c r="AJ175" s="253"/>
      <c r="AK175" s="253"/>
      <c r="AL175" s="253"/>
      <c r="AM175" s="253"/>
      <c r="AN175" s="253"/>
      <c r="AO175" s="253"/>
      <c r="AP175" s="253"/>
      <c r="AQ175" s="253"/>
      <c r="AR175" s="253"/>
      <c r="AS175" s="253"/>
      <c r="AT175" s="253"/>
      <c r="AU175" s="253"/>
      <c r="AV175" s="253"/>
    </row>
    <row r="176" spans="1:48" customFormat="1" ht="12.75" customHeight="1" x14ac:dyDescent="0.2">
      <c r="A176" s="280"/>
      <c r="B176" s="551"/>
      <c r="C176" s="607" t="s">
        <v>10</v>
      </c>
      <c r="D176" s="607" t="s">
        <v>11</v>
      </c>
      <c r="E176" s="243"/>
      <c r="F176" s="607" t="s">
        <v>12</v>
      </c>
      <c r="G176" s="607" t="s">
        <v>13</v>
      </c>
      <c r="H176" s="607"/>
      <c r="I176" s="607" t="s">
        <v>14</v>
      </c>
      <c r="J176" s="640"/>
      <c r="K176" s="607" t="s">
        <v>15</v>
      </c>
      <c r="L176" s="641"/>
      <c r="M176" s="607" t="s">
        <v>298</v>
      </c>
      <c r="N176" s="642"/>
      <c r="O176" s="643" t="s">
        <v>0</v>
      </c>
      <c r="Q176" s="625"/>
    </row>
    <row r="177" spans="1:17" customFormat="1" ht="12.75" customHeight="1" x14ac:dyDescent="0.2">
      <c r="A177" s="286"/>
      <c r="B177" s="644"/>
      <c r="C177" s="251"/>
      <c r="D177" s="251"/>
      <c r="E177" s="251"/>
      <c r="F177" s="251"/>
      <c r="G177" s="251"/>
      <c r="H177" s="251"/>
      <c r="I177" s="251"/>
      <c r="J177" s="251"/>
      <c r="K177" s="251"/>
      <c r="L177" s="251"/>
      <c r="M177" s="645"/>
      <c r="N177" s="251"/>
      <c r="O177" s="251"/>
      <c r="Q177" s="625"/>
    </row>
    <row r="178" spans="1:17" s="20" customFormat="1" ht="12.75" customHeight="1" x14ac:dyDescent="0.2">
      <c r="A178" s="277"/>
      <c r="B178" s="646" t="s">
        <v>308</v>
      </c>
      <c r="C178" s="647"/>
      <c r="D178" s="647"/>
      <c r="E178" s="647"/>
      <c r="F178" s="647"/>
      <c r="G178" s="647"/>
      <c r="H178" s="647"/>
      <c r="I178" s="647"/>
      <c r="J178" s="647"/>
      <c r="K178" s="647"/>
      <c r="L178" s="647"/>
      <c r="M178" s="648"/>
      <c r="N178" s="649"/>
      <c r="O178" s="649"/>
      <c r="Q178" s="650"/>
    </row>
    <row r="179" spans="1:17" s="20" customFormat="1" ht="12.75" customHeight="1" x14ac:dyDescent="0.2">
      <c r="A179" s="277"/>
      <c r="B179" s="644"/>
      <c r="C179" s="651"/>
      <c r="D179" s="651"/>
      <c r="E179" s="651"/>
      <c r="F179" s="651"/>
      <c r="G179" s="651"/>
      <c r="H179" s="651"/>
      <c r="I179" s="651"/>
      <c r="J179" s="651"/>
      <c r="K179" s="651"/>
      <c r="L179" s="651"/>
      <c r="M179" s="645"/>
      <c r="N179" s="652"/>
      <c r="O179" s="652"/>
      <c r="Q179" s="650"/>
    </row>
    <row r="180" spans="1:17" s="20" customFormat="1" ht="12.75" customHeight="1" x14ac:dyDescent="0.2">
      <c r="A180" s="277"/>
      <c r="B180" s="653" t="s">
        <v>19</v>
      </c>
      <c r="C180" s="651"/>
      <c r="D180" s="651"/>
      <c r="E180" s="651"/>
      <c r="F180" s="651"/>
      <c r="G180" s="651"/>
      <c r="H180" s="651"/>
      <c r="I180" s="651"/>
      <c r="J180" s="651"/>
      <c r="K180" s="651"/>
      <c r="L180" s="651"/>
      <c r="M180" s="645"/>
      <c r="N180" s="651"/>
      <c r="O180" s="651"/>
      <c r="Q180" s="650"/>
    </row>
    <row r="181" spans="1:17" customFormat="1" ht="12.75" customHeight="1" x14ac:dyDescent="0.2">
      <c r="A181" s="654"/>
      <c r="B181" s="655"/>
      <c r="C181" s="607"/>
      <c r="D181" s="607"/>
      <c r="E181" s="243"/>
      <c r="F181" s="607"/>
      <c r="G181" s="607"/>
      <c r="H181" s="607"/>
      <c r="I181" s="607"/>
      <c r="J181" s="640"/>
      <c r="K181" s="607"/>
      <c r="L181" s="641"/>
      <c r="M181" s="607"/>
      <c r="N181" s="642"/>
      <c r="O181" s="643"/>
      <c r="Q181" s="625"/>
    </row>
    <row r="182" spans="1:17" customFormat="1" ht="12.75" customHeight="1" x14ac:dyDescent="0.2">
      <c r="A182" s="654"/>
      <c r="B182" s="656">
        <f>B171+1</f>
        <v>36</v>
      </c>
      <c r="C182" s="613">
        <v>40254</v>
      </c>
      <c r="D182" s="657">
        <v>0.37464120370370368</v>
      </c>
      <c r="E182" s="243"/>
      <c r="F182" s="658">
        <v>8188010000</v>
      </c>
      <c r="G182" s="658" t="s">
        <v>68</v>
      </c>
      <c r="H182" s="659"/>
      <c r="I182" s="658" t="s">
        <v>18</v>
      </c>
      <c r="J182" s="655"/>
      <c r="K182" s="657">
        <v>3.472222222222222E-3</v>
      </c>
      <c r="L182" s="641"/>
      <c r="M182" s="658" t="s">
        <v>20</v>
      </c>
      <c r="N182" s="642"/>
      <c r="O182" s="794">
        <v>0</v>
      </c>
      <c r="Q182" s="625"/>
    </row>
    <row r="183" spans="1:17" customFormat="1" ht="12.75" customHeight="1" x14ac:dyDescent="0.2">
      <c r="A183" s="654"/>
      <c r="B183" s="656">
        <f>B182+1</f>
        <v>37</v>
      </c>
      <c r="C183" s="613">
        <v>40255</v>
      </c>
      <c r="D183" s="657">
        <v>0.41630787037036998</v>
      </c>
      <c r="E183" s="243"/>
      <c r="F183" s="658">
        <v>9188010001</v>
      </c>
      <c r="G183" s="658" t="s">
        <v>68</v>
      </c>
      <c r="H183" s="659"/>
      <c r="I183" s="658" t="s">
        <v>309</v>
      </c>
      <c r="J183" s="655"/>
      <c r="K183" s="657">
        <v>3.472222222222222E-3</v>
      </c>
      <c r="L183" s="641"/>
      <c r="M183" s="658" t="s">
        <v>20</v>
      </c>
      <c r="N183" s="642"/>
      <c r="O183" s="794">
        <v>0</v>
      </c>
      <c r="Q183" s="625"/>
    </row>
    <row r="184" spans="1:17" customFormat="1" ht="12.75" customHeight="1" x14ac:dyDescent="0.2">
      <c r="A184" s="654"/>
      <c r="B184" s="656">
        <f>B183+1</f>
        <v>38</v>
      </c>
      <c r="C184" s="613">
        <v>40256</v>
      </c>
      <c r="D184" s="657">
        <v>0.457974537037037</v>
      </c>
      <c r="E184" s="243"/>
      <c r="F184" s="658">
        <v>3191234567</v>
      </c>
      <c r="G184" s="658" t="s">
        <v>68</v>
      </c>
      <c r="H184" s="659"/>
      <c r="I184" s="658" t="s">
        <v>80</v>
      </c>
      <c r="J184" s="655"/>
      <c r="K184" s="657">
        <v>4.3541666666666701E-2</v>
      </c>
      <c r="L184" s="641"/>
      <c r="M184" s="658" t="s">
        <v>20</v>
      </c>
      <c r="N184" s="642"/>
      <c r="O184" s="794">
        <v>1</v>
      </c>
      <c r="Q184" s="625"/>
    </row>
    <row r="185" spans="1:17" customFormat="1" ht="12.75" customHeight="1" x14ac:dyDescent="0.2">
      <c r="A185" s="654"/>
      <c r="B185" s="656">
        <f>B184+1</f>
        <v>39</v>
      </c>
      <c r="C185" s="613">
        <v>40257</v>
      </c>
      <c r="D185" s="657">
        <v>0.49964120370370402</v>
      </c>
      <c r="E185" s="243"/>
      <c r="F185" s="658">
        <v>3191234568</v>
      </c>
      <c r="G185" s="658" t="s">
        <v>68</v>
      </c>
      <c r="H185" s="659"/>
      <c r="I185" s="658" t="s">
        <v>80</v>
      </c>
      <c r="J185" s="655"/>
      <c r="K185" s="657">
        <v>4.3541666666666701E-2</v>
      </c>
      <c r="L185" s="641"/>
      <c r="M185" s="658" t="s">
        <v>20</v>
      </c>
      <c r="N185" s="642"/>
      <c r="O185" s="794">
        <v>1</v>
      </c>
      <c r="Q185" s="625"/>
    </row>
    <row r="186" spans="1:17" customFormat="1" ht="12.75" customHeight="1" x14ac:dyDescent="0.2">
      <c r="A186" s="654"/>
      <c r="B186" s="656">
        <f>B185+1</f>
        <v>40</v>
      </c>
      <c r="C186" s="613">
        <v>40258</v>
      </c>
      <c r="D186" s="657">
        <v>0.54130787037036998</v>
      </c>
      <c r="E186" s="243"/>
      <c r="F186" s="658">
        <v>8588454545</v>
      </c>
      <c r="G186" s="658" t="s">
        <v>68</v>
      </c>
      <c r="H186" s="659"/>
      <c r="I186" s="658" t="s">
        <v>81</v>
      </c>
      <c r="J186" s="655"/>
      <c r="K186" s="657">
        <v>1.8749999999999999E-3</v>
      </c>
      <c r="L186" s="641"/>
      <c r="M186" s="658" t="s">
        <v>20</v>
      </c>
      <c r="N186" s="642"/>
      <c r="O186" s="794">
        <v>1</v>
      </c>
      <c r="Q186" s="625"/>
    </row>
    <row r="187" spans="1:17" customFormat="1" ht="12.75" customHeight="1" x14ac:dyDescent="0.2">
      <c r="A187" s="654"/>
      <c r="B187" s="656"/>
      <c r="C187" s="613"/>
      <c r="D187" s="657"/>
      <c r="E187" s="243"/>
      <c r="F187" s="658"/>
      <c r="G187" s="658"/>
      <c r="H187" s="659"/>
      <c r="I187" s="658"/>
      <c r="J187" s="655"/>
      <c r="K187" s="657"/>
      <c r="L187" s="641"/>
      <c r="M187" s="658"/>
      <c r="N187" s="642"/>
      <c r="O187" s="794"/>
      <c r="Q187" s="625"/>
    </row>
    <row r="188" spans="1:17" customFormat="1" ht="12.75" customHeight="1" x14ac:dyDescent="0.2">
      <c r="A188" s="277"/>
      <c r="B188" s="617" t="s">
        <v>124</v>
      </c>
      <c r="C188" s="661"/>
      <c r="D188" s="662"/>
      <c r="E188" s="276"/>
      <c r="F188" s="313"/>
      <c r="G188" s="313"/>
      <c r="H188" s="313"/>
      <c r="I188" s="313"/>
      <c r="J188" s="276"/>
      <c r="K188" s="250"/>
      <c r="L188" s="250"/>
      <c r="M188" s="617"/>
      <c r="N188" s="617"/>
      <c r="O188" s="620">
        <f>SUM(O183:O187)</f>
        <v>3</v>
      </c>
      <c r="Q188" s="625"/>
    </row>
    <row r="189" spans="1:17" customFormat="1" ht="12.75" customHeight="1" x14ac:dyDescent="0.2">
      <c r="A189" s="277"/>
      <c r="B189" s="660"/>
      <c r="C189" s="661"/>
      <c r="D189" s="662"/>
      <c r="E189" s="276"/>
      <c r="F189" s="313"/>
      <c r="G189" s="313"/>
      <c r="H189" s="313"/>
      <c r="I189" s="313"/>
      <c r="J189" s="281"/>
      <c r="K189" s="345"/>
      <c r="L189" s="345"/>
      <c r="M189" s="281"/>
      <c r="N189" s="281"/>
      <c r="O189" s="430"/>
      <c r="P189" s="286"/>
      <c r="Q189" s="751"/>
    </row>
    <row r="190" spans="1:17" customFormat="1" ht="12.75" customHeight="1" x14ac:dyDescent="0.2">
      <c r="A190" s="277"/>
      <c r="B190" s="280" t="s">
        <v>73</v>
      </c>
      <c r="C190" s="331"/>
      <c r="D190" s="331"/>
      <c r="E190" s="459"/>
      <c r="F190" s="331"/>
      <c r="G190" s="331"/>
      <c r="H190" s="331"/>
      <c r="I190" s="331"/>
      <c r="J190" s="280"/>
      <c r="K190" s="280"/>
      <c r="L190" s="461"/>
      <c r="M190" s="331"/>
      <c r="N190" s="448"/>
      <c r="O190" s="752"/>
      <c r="P190" s="286"/>
      <c r="Q190" s="751"/>
    </row>
    <row r="191" spans="1:17" customFormat="1" ht="12.75" customHeight="1" x14ac:dyDescent="0.2">
      <c r="A191" s="277"/>
      <c r="B191" s="284"/>
      <c r="C191" s="331"/>
      <c r="D191" s="331"/>
      <c r="E191" s="459"/>
      <c r="F191" s="331"/>
      <c r="G191" s="331"/>
      <c r="H191" s="331"/>
      <c r="I191" s="331"/>
      <c r="J191" s="280"/>
      <c r="K191" s="280"/>
      <c r="L191" s="461"/>
      <c r="M191" s="331"/>
      <c r="N191" s="448"/>
      <c r="O191" s="752"/>
      <c r="P191" s="286"/>
      <c r="Q191" s="751"/>
    </row>
    <row r="192" spans="1:17" customFormat="1" ht="12.75" customHeight="1" x14ac:dyDescent="0.2">
      <c r="A192" s="277"/>
      <c r="B192" s="660">
        <f>B186+1</f>
        <v>41</v>
      </c>
      <c r="C192" s="661">
        <v>40254</v>
      </c>
      <c r="D192" s="662">
        <v>0.37464120370370368</v>
      </c>
      <c r="E192" s="276"/>
      <c r="F192" s="313">
        <v>8188010000</v>
      </c>
      <c r="G192" s="313" t="s">
        <v>68</v>
      </c>
      <c r="H192" s="313"/>
      <c r="I192" s="313" t="s">
        <v>18</v>
      </c>
      <c r="J192" s="277"/>
      <c r="K192" s="662">
        <v>3.472222222222222E-3</v>
      </c>
      <c r="L192" s="666"/>
      <c r="M192" s="313" t="s">
        <v>20</v>
      </c>
      <c r="N192" s="667"/>
      <c r="O192" s="326">
        <v>1</v>
      </c>
      <c r="P192" s="286"/>
      <c r="Q192" s="751"/>
    </row>
    <row r="193" spans="1:17" customFormat="1" ht="12.75" customHeight="1" x14ac:dyDescent="0.2">
      <c r="A193" s="277"/>
      <c r="B193" s="660">
        <f>B192+1</f>
        <v>42</v>
      </c>
      <c r="C193" s="661">
        <v>40255</v>
      </c>
      <c r="D193" s="662">
        <v>0.41630787037036998</v>
      </c>
      <c r="E193" s="276"/>
      <c r="F193" s="313">
        <v>9188010001</v>
      </c>
      <c r="G193" s="313" t="s">
        <v>68</v>
      </c>
      <c r="H193" s="313"/>
      <c r="I193" s="313" t="s">
        <v>309</v>
      </c>
      <c r="J193" s="277"/>
      <c r="K193" s="662">
        <v>3.472222222222222E-3</v>
      </c>
      <c r="L193" s="666"/>
      <c r="M193" s="313" t="s">
        <v>20</v>
      </c>
      <c r="N193" s="667"/>
      <c r="O193" s="326">
        <v>2</v>
      </c>
      <c r="P193" s="286"/>
      <c r="Q193" s="751"/>
    </row>
    <row r="194" spans="1:17" customFormat="1" ht="12.75" customHeight="1" x14ac:dyDescent="0.2">
      <c r="A194" s="277"/>
      <c r="B194" s="660"/>
      <c r="C194" s="661"/>
      <c r="D194" s="662"/>
      <c r="E194" s="276"/>
      <c r="F194" s="313"/>
      <c r="G194" s="313"/>
      <c r="H194" s="313"/>
      <c r="I194" s="313"/>
      <c r="J194" s="277"/>
      <c r="K194" s="662"/>
      <c r="L194" s="666"/>
      <c r="M194" s="313"/>
      <c r="N194" s="667"/>
      <c r="O194" s="326"/>
      <c r="P194" s="286"/>
      <c r="Q194" s="751"/>
    </row>
    <row r="195" spans="1:17" customFormat="1" ht="12.75" customHeight="1" x14ac:dyDescent="0.2">
      <c r="A195" s="277"/>
      <c r="B195" s="281" t="s">
        <v>125</v>
      </c>
      <c r="C195" s="661"/>
      <c r="D195" s="662"/>
      <c r="E195" s="276"/>
      <c r="F195" s="313"/>
      <c r="G195" s="313"/>
      <c r="H195" s="313"/>
      <c r="I195" s="313"/>
      <c r="J195" s="276"/>
      <c r="K195" s="345"/>
      <c r="L195" s="345"/>
      <c r="M195" s="281"/>
      <c r="N195" s="281"/>
      <c r="O195" s="430">
        <f>SUM(O192:O194)</f>
        <v>3</v>
      </c>
      <c r="P195" s="286"/>
      <c r="Q195" s="751"/>
    </row>
    <row r="196" spans="1:17" customFormat="1" ht="12.75" customHeight="1" x14ac:dyDescent="0.2">
      <c r="A196" s="277"/>
      <c r="B196" s="281"/>
      <c r="C196" s="661"/>
      <c r="D196" s="662"/>
      <c r="E196" s="276"/>
      <c r="F196" s="313"/>
      <c r="G196" s="313"/>
      <c r="H196" s="313"/>
      <c r="I196" s="313"/>
      <c r="J196" s="276"/>
      <c r="K196" s="345"/>
      <c r="L196" s="345"/>
      <c r="M196" s="281"/>
      <c r="N196" s="281"/>
      <c r="O196" s="430"/>
      <c r="P196" s="286"/>
      <c r="Q196" s="751"/>
    </row>
    <row r="197" spans="1:17" s="243" customFormat="1" ht="12.75" customHeight="1" x14ac:dyDescent="0.2">
      <c r="A197" s="276"/>
      <c r="B197" s="445" t="s">
        <v>267</v>
      </c>
      <c r="C197" s="462"/>
      <c r="D197" s="378"/>
      <c r="E197" s="378"/>
      <c r="F197" s="378"/>
      <c r="G197" s="378"/>
      <c r="H197" s="632"/>
      <c r="I197" s="633"/>
      <c r="J197" s="378"/>
      <c r="K197" s="417"/>
      <c r="L197" s="417"/>
      <c r="M197" s="378"/>
      <c r="N197" s="378"/>
      <c r="O197" s="430"/>
      <c r="P197" s="559"/>
      <c r="Q197" s="574"/>
    </row>
    <row r="198" spans="1:17" s="243" customFormat="1" ht="12.75" customHeight="1" x14ac:dyDescent="0.2">
      <c r="A198" s="276"/>
      <c r="B198" s="348">
        <f>B186+1</f>
        <v>41</v>
      </c>
      <c r="C198" s="754">
        <v>39957</v>
      </c>
      <c r="D198" s="614">
        <v>0.54130787037036998</v>
      </c>
      <c r="E198" s="278"/>
      <c r="F198" s="637">
        <v>541151307349</v>
      </c>
      <c r="G198" s="462"/>
      <c r="H198" s="419" t="s">
        <v>306</v>
      </c>
      <c r="I198" s="276"/>
      <c r="J198" s="350" t="s">
        <v>307</v>
      </c>
      <c r="K198" s="614">
        <v>6.9444444444444441E-3</v>
      </c>
      <c r="L198" s="276"/>
      <c r="M198" s="350" t="s">
        <v>69</v>
      </c>
      <c r="N198" s="462"/>
      <c r="O198" s="427">
        <v>1</v>
      </c>
      <c r="P198" s="559"/>
      <c r="Q198" s="574"/>
    </row>
    <row r="199" spans="1:17" s="243" customFormat="1" ht="12.75" customHeight="1" x14ac:dyDescent="0.2">
      <c r="A199" s="276"/>
      <c r="B199" s="348"/>
      <c r="C199" s="754"/>
      <c r="D199" s="614"/>
      <c r="E199" s="278"/>
      <c r="F199" s="331"/>
      <c r="G199" s="462"/>
      <c r="H199" s="350"/>
      <c r="I199" s="276"/>
      <c r="J199" s="281"/>
      <c r="K199" s="345"/>
      <c r="L199" s="345"/>
      <c r="M199" s="281"/>
      <c r="N199" s="281"/>
      <c r="O199" s="430"/>
      <c r="P199" s="559"/>
      <c r="Q199" s="574"/>
    </row>
    <row r="200" spans="1:17" s="243" customFormat="1" ht="12.75" customHeight="1" x14ac:dyDescent="0.2">
      <c r="A200" s="276"/>
      <c r="B200" s="281" t="s">
        <v>310</v>
      </c>
      <c r="C200" s="754"/>
      <c r="D200" s="614"/>
      <c r="E200" s="278"/>
      <c r="F200" s="331"/>
      <c r="G200" s="462"/>
      <c r="H200" s="350"/>
      <c r="I200" s="276"/>
      <c r="K200" s="345"/>
      <c r="L200" s="345"/>
      <c r="M200" s="281"/>
      <c r="N200" s="281"/>
      <c r="O200" s="430">
        <f>O198</f>
        <v>1</v>
      </c>
      <c r="P200" s="559"/>
      <c r="Q200" s="574"/>
    </row>
    <row r="201" spans="1:17" customFormat="1" ht="12.75" customHeight="1" x14ac:dyDescent="0.2">
      <c r="A201" s="277"/>
      <c r="B201" s="660"/>
      <c r="C201" s="661"/>
      <c r="D201" s="662"/>
      <c r="E201" s="276"/>
      <c r="F201" s="313"/>
      <c r="G201" s="313"/>
      <c r="H201" s="313"/>
      <c r="I201" s="313"/>
      <c r="J201" s="277"/>
      <c r="K201" s="662"/>
      <c r="L201" s="666"/>
      <c r="M201" s="313"/>
      <c r="N201" s="667"/>
      <c r="O201" s="326"/>
      <c r="P201" s="286"/>
      <c r="Q201" s="751"/>
    </row>
    <row r="202" spans="1:17" customFormat="1" ht="12.75" customHeight="1" x14ac:dyDescent="0.2">
      <c r="A202" s="277"/>
      <c r="B202" s="306" t="s">
        <v>375</v>
      </c>
      <c r="C202" s="313"/>
      <c r="D202" s="313"/>
      <c r="E202" s="276"/>
      <c r="F202" s="313"/>
      <c r="G202" s="313"/>
      <c r="H202" s="313"/>
      <c r="I202" s="313"/>
      <c r="J202" s="277"/>
      <c r="K202" s="277"/>
      <c r="L202" s="666"/>
      <c r="M202" s="313"/>
      <c r="N202" s="667"/>
      <c r="O202" s="795">
        <f>O188+O195+O200</f>
        <v>7</v>
      </c>
      <c r="P202" s="286"/>
      <c r="Q202" s="751"/>
    </row>
    <row r="203" spans="1:17" customFormat="1" ht="12.75" customHeight="1" x14ac:dyDescent="0.2">
      <c r="A203" s="277"/>
      <c r="B203" s="277"/>
      <c r="C203" s="313"/>
      <c r="D203" s="313"/>
      <c r="E203" s="276"/>
      <c r="F203" s="313"/>
      <c r="G203" s="313"/>
      <c r="H203" s="313"/>
      <c r="I203" s="313"/>
      <c r="J203" s="277"/>
      <c r="K203" s="306"/>
      <c r="L203" s="666"/>
      <c r="M203" s="313"/>
      <c r="N203" s="667"/>
      <c r="O203" s="304"/>
      <c r="Q203" s="625"/>
    </row>
    <row r="204" spans="1:17" s="286" customFormat="1" ht="12.75" customHeight="1" x14ac:dyDescent="0.2">
      <c r="A204" s="277"/>
      <c r="B204" s="284"/>
      <c r="C204" s="313"/>
      <c r="D204" s="313"/>
      <c r="E204" s="276"/>
      <c r="F204" s="313"/>
      <c r="G204" s="313"/>
      <c r="H204" s="313"/>
      <c r="I204" s="313"/>
      <c r="J204" s="277"/>
      <c r="K204" s="277"/>
      <c r="L204" s="666"/>
      <c r="M204" s="313"/>
      <c r="N204" s="667"/>
      <c r="O204" s="757"/>
      <c r="Q204" s="751"/>
    </row>
    <row r="205" spans="1:17" s="290" customFormat="1" ht="12.75" customHeight="1" x14ac:dyDescent="0.2">
      <c r="A205" s="277"/>
      <c r="B205" s="321" t="s">
        <v>311</v>
      </c>
      <c r="C205" s="744"/>
      <c r="D205" s="744"/>
      <c r="E205" s="738"/>
      <c r="F205" s="744"/>
      <c r="G205" s="744"/>
      <c r="H205" s="744"/>
      <c r="I205" s="744"/>
      <c r="J205" s="758"/>
      <c r="K205" s="758"/>
      <c r="L205" s="758"/>
      <c r="M205" s="744"/>
      <c r="N205" s="758"/>
      <c r="O205" s="759"/>
      <c r="Q205" s="760"/>
    </row>
    <row r="206" spans="1:17" s="290" customFormat="1" ht="12.75" customHeight="1" x14ac:dyDescent="0.2">
      <c r="A206" s="277"/>
      <c r="B206" s="284"/>
      <c r="C206" s="331"/>
      <c r="D206" s="331"/>
      <c r="E206" s="318"/>
      <c r="F206" s="331"/>
      <c r="G206" s="331"/>
      <c r="H206" s="331"/>
      <c r="I206" s="331"/>
      <c r="J206" s="280"/>
      <c r="K206" s="280"/>
      <c r="L206" s="280"/>
      <c r="M206" s="331"/>
      <c r="N206" s="280"/>
      <c r="O206" s="752"/>
      <c r="Q206" s="760"/>
    </row>
    <row r="207" spans="1:17" s="290" customFormat="1" ht="12.75" customHeight="1" x14ac:dyDescent="0.2">
      <c r="A207" s="277"/>
      <c r="B207" s="284" t="s">
        <v>123</v>
      </c>
      <c r="C207" s="331"/>
      <c r="D207" s="331"/>
      <c r="E207" s="318"/>
      <c r="F207" s="331"/>
      <c r="G207" s="331"/>
      <c r="H207" s="331"/>
      <c r="I207" s="331"/>
      <c r="J207" s="280"/>
      <c r="K207" s="280"/>
      <c r="L207" s="280"/>
      <c r="M207" s="331"/>
      <c r="N207" s="280"/>
      <c r="O207" s="752"/>
      <c r="Q207" s="760"/>
    </row>
    <row r="208" spans="1:17" s="290" customFormat="1" ht="12.75" customHeight="1" x14ac:dyDescent="0.2">
      <c r="A208" s="277"/>
      <c r="B208" s="284"/>
      <c r="C208" s="331"/>
      <c r="D208" s="331"/>
      <c r="E208" s="318"/>
      <c r="F208" s="331"/>
      <c r="G208" s="331"/>
      <c r="H208" s="331"/>
      <c r="I208" s="331"/>
      <c r="J208" s="280"/>
      <c r="K208" s="280"/>
      <c r="L208" s="280"/>
      <c r="M208" s="331"/>
      <c r="N208" s="280"/>
      <c r="O208" s="752"/>
      <c r="Q208" s="760"/>
    </row>
    <row r="209" spans="1:48" s="286" customFormat="1" ht="12.75" customHeight="1" x14ac:dyDescent="0.2">
      <c r="A209" s="277"/>
      <c r="B209" s="277" t="s">
        <v>19</v>
      </c>
      <c r="C209" s="313"/>
      <c r="D209" s="313"/>
      <c r="E209" s="276"/>
      <c r="F209" s="313"/>
      <c r="G209" s="313"/>
      <c r="H209" s="313"/>
      <c r="I209" s="313"/>
      <c r="J209" s="277"/>
      <c r="K209" s="277"/>
      <c r="L209" s="666"/>
      <c r="M209" s="313"/>
      <c r="N209" s="667"/>
      <c r="O209" s="312"/>
      <c r="Q209" s="751"/>
    </row>
    <row r="210" spans="1:48" s="286" customFormat="1" ht="12.75" customHeight="1" x14ac:dyDescent="0.2">
      <c r="A210" s="277"/>
      <c r="B210" s="277"/>
      <c r="C210" s="289"/>
      <c r="D210" s="289"/>
      <c r="E210" s="276"/>
      <c r="F210" s="289"/>
      <c r="G210" s="289"/>
      <c r="H210" s="289"/>
      <c r="I210" s="289"/>
      <c r="J210" s="308"/>
      <c r="K210" s="289"/>
      <c r="L210" s="666"/>
      <c r="M210" s="289"/>
      <c r="N210" s="667"/>
      <c r="O210" s="761"/>
      <c r="Q210" s="751"/>
    </row>
    <row r="211" spans="1:48" s="762" customFormat="1" ht="12.75" customHeight="1" x14ac:dyDescent="0.2">
      <c r="A211" s="277"/>
      <c r="B211" s="660">
        <f>B198+1</f>
        <v>42</v>
      </c>
      <c r="C211" s="661">
        <v>40256</v>
      </c>
      <c r="D211" s="662">
        <v>0.332974537037037</v>
      </c>
      <c r="F211" s="313">
        <v>7188050000</v>
      </c>
      <c r="G211" s="313" t="s">
        <v>16</v>
      </c>
      <c r="H211" s="313"/>
      <c r="I211" s="313" t="s">
        <v>17</v>
      </c>
      <c r="J211" s="277"/>
      <c r="K211" s="662">
        <v>3.472222222222222E-3</v>
      </c>
      <c r="L211" s="277"/>
      <c r="M211" s="662" t="s">
        <v>20</v>
      </c>
      <c r="N211" s="277"/>
      <c r="O211" s="326">
        <v>3</v>
      </c>
      <c r="Q211" s="763"/>
    </row>
    <row r="212" spans="1:48" s="762" customFormat="1" ht="12.75" customHeight="1" x14ac:dyDescent="0.2">
      <c r="A212" s="277"/>
      <c r="B212" s="660">
        <f>B211+1</f>
        <v>43</v>
      </c>
      <c r="C212" s="661">
        <v>40256</v>
      </c>
      <c r="D212" s="662">
        <v>0.37464120370370368</v>
      </c>
      <c r="F212" s="313">
        <v>8188012336</v>
      </c>
      <c r="G212" s="313" t="s">
        <v>16</v>
      </c>
      <c r="H212" s="313"/>
      <c r="I212" s="313" t="s">
        <v>18</v>
      </c>
      <c r="J212" s="277"/>
      <c r="K212" s="662">
        <v>3.472222222222222E-3</v>
      </c>
      <c r="L212" s="277"/>
      <c r="M212" s="662" t="s">
        <v>20</v>
      </c>
      <c r="N212" s="277"/>
      <c r="O212" s="326">
        <v>2</v>
      </c>
      <c r="Q212" s="763"/>
    </row>
    <row r="213" spans="1:48" s="762" customFormat="1" ht="12.75" customHeight="1" x14ac:dyDescent="0.2">
      <c r="A213" s="277"/>
      <c r="B213" s="660">
        <f>B212+1</f>
        <v>44</v>
      </c>
      <c r="C213" s="661">
        <v>40256</v>
      </c>
      <c r="D213" s="662">
        <v>0.41630787037036998</v>
      </c>
      <c r="F213" s="313">
        <v>9188011235</v>
      </c>
      <c r="G213" s="313" t="s">
        <v>16</v>
      </c>
      <c r="H213" s="313"/>
      <c r="I213" s="313" t="s">
        <v>309</v>
      </c>
      <c r="J213" s="277"/>
      <c r="K213" s="662">
        <v>3.472222222222222E-3</v>
      </c>
      <c r="L213" s="277"/>
      <c r="M213" s="662" t="s">
        <v>20</v>
      </c>
      <c r="N213" s="277"/>
      <c r="O213" s="326">
        <v>5</v>
      </c>
      <c r="Q213" s="763"/>
    </row>
    <row r="214" spans="1:48" s="762" customFormat="1" ht="12.75" customHeight="1" x14ac:dyDescent="0.2">
      <c r="A214" s="277"/>
      <c r="B214" s="660"/>
      <c r="C214" s="661"/>
      <c r="D214" s="662"/>
      <c r="F214" s="313"/>
      <c r="G214" s="313"/>
      <c r="H214" s="313"/>
      <c r="I214" s="313"/>
      <c r="J214" s="277"/>
      <c r="K214" s="662"/>
      <c r="L214" s="277"/>
      <c r="M214" s="662"/>
      <c r="N214" s="277"/>
      <c r="O214" s="326"/>
      <c r="Q214" s="763"/>
    </row>
    <row r="215" spans="1:48" s="286" customFormat="1" ht="12.75" customHeight="1" x14ac:dyDescent="0.2">
      <c r="A215" s="277"/>
      <c r="B215" s="281" t="s">
        <v>124</v>
      </c>
      <c r="C215" s="661"/>
      <c r="D215" s="662"/>
      <c r="E215" s="276"/>
      <c r="F215" s="313"/>
      <c r="G215" s="313"/>
      <c r="H215" s="313"/>
      <c r="I215" s="313"/>
      <c r="K215" s="345"/>
      <c r="L215" s="345"/>
      <c r="M215" s="281"/>
      <c r="N215" s="281"/>
      <c r="O215" s="430">
        <f>SUM(O211:O213)</f>
        <v>10</v>
      </c>
      <c r="Q215" s="751"/>
    </row>
    <row r="216" spans="1:48" s="286" customFormat="1" ht="12.75" customHeight="1" x14ac:dyDescent="0.2">
      <c r="A216" s="277"/>
      <c r="B216" s="277"/>
      <c r="C216" s="313"/>
      <c r="D216" s="313"/>
      <c r="E216" s="276"/>
      <c r="F216" s="313"/>
      <c r="G216" s="313"/>
      <c r="H216" s="313"/>
      <c r="I216" s="313"/>
      <c r="J216" s="277"/>
      <c r="K216" s="277"/>
      <c r="L216" s="666"/>
      <c r="M216" s="313"/>
      <c r="N216" s="667"/>
      <c r="O216" s="312"/>
      <c r="Q216" s="751"/>
    </row>
    <row r="217" spans="1:48" s="290" customFormat="1" ht="12.75" customHeight="1" x14ac:dyDescent="0.2">
      <c r="A217" s="277"/>
      <c r="B217" s="280" t="s">
        <v>73</v>
      </c>
      <c r="C217" s="331"/>
      <c r="D217" s="331"/>
      <c r="E217" s="318"/>
      <c r="F217" s="331"/>
      <c r="G217" s="331"/>
      <c r="H217" s="331"/>
      <c r="I217" s="331"/>
      <c r="J217" s="280"/>
      <c r="K217" s="280"/>
      <c r="L217" s="280"/>
      <c r="M217" s="331"/>
      <c r="N217" s="280"/>
      <c r="O217" s="752"/>
      <c r="Q217" s="760"/>
    </row>
    <row r="218" spans="1:48" s="290" customFormat="1" ht="12.75" customHeight="1" x14ac:dyDescent="0.2">
      <c r="A218" s="277"/>
      <c r="B218" s="284"/>
      <c r="C218" s="331"/>
      <c r="D218" s="331"/>
      <c r="E218" s="318"/>
      <c r="F218" s="331"/>
      <c r="G218" s="331"/>
      <c r="H218" s="331"/>
      <c r="I218" s="331"/>
      <c r="J218" s="280"/>
      <c r="K218" s="280"/>
      <c r="L218" s="280"/>
      <c r="M218" s="331"/>
      <c r="N218" s="280"/>
      <c r="O218" s="752"/>
      <c r="Q218" s="760"/>
    </row>
    <row r="219" spans="1:48" s="286" customFormat="1" ht="12.75" customHeight="1" x14ac:dyDescent="0.2">
      <c r="A219" s="277"/>
      <c r="B219" s="660">
        <f>B213+1</f>
        <v>45</v>
      </c>
      <c r="C219" s="661">
        <v>40254</v>
      </c>
      <c r="D219" s="662">
        <v>0.37464120370370368</v>
      </c>
      <c r="E219" s="276"/>
      <c r="F219" s="313">
        <v>8188010000</v>
      </c>
      <c r="G219" s="313" t="s">
        <v>68</v>
      </c>
      <c r="H219" s="313"/>
      <c r="I219" s="313" t="s">
        <v>18</v>
      </c>
      <c r="J219" s="277"/>
      <c r="K219" s="662">
        <v>3.472222222222222E-3</v>
      </c>
      <c r="L219" s="666"/>
      <c r="M219" s="313" t="s">
        <v>20</v>
      </c>
      <c r="N219" s="667"/>
      <c r="O219" s="326">
        <v>2</v>
      </c>
      <c r="Q219" s="751"/>
    </row>
    <row r="220" spans="1:48" s="286" customFormat="1" ht="12.75" customHeight="1" x14ac:dyDescent="0.2">
      <c r="A220" s="277"/>
      <c r="B220" s="660">
        <f>B219+1</f>
        <v>46</v>
      </c>
      <c r="C220" s="661">
        <v>40255</v>
      </c>
      <c r="D220" s="662">
        <v>0.41630787037036998</v>
      </c>
      <c r="E220" s="276"/>
      <c r="F220" s="313">
        <v>9188010001</v>
      </c>
      <c r="G220" s="313" t="s">
        <v>68</v>
      </c>
      <c r="H220" s="313"/>
      <c r="I220" s="313" t="s">
        <v>309</v>
      </c>
      <c r="J220" s="277"/>
      <c r="K220" s="662">
        <v>3.472222222222222E-3</v>
      </c>
      <c r="L220" s="666"/>
      <c r="M220" s="313" t="s">
        <v>20</v>
      </c>
      <c r="N220" s="667"/>
      <c r="O220" s="326">
        <v>2</v>
      </c>
      <c r="Q220" s="751"/>
    </row>
    <row r="221" spans="1:48" s="286" customFormat="1" ht="12.75" customHeight="1" x14ac:dyDescent="0.2">
      <c r="A221" s="277"/>
      <c r="B221" s="660"/>
      <c r="C221" s="661"/>
      <c r="D221" s="662"/>
      <c r="E221" s="276"/>
      <c r="F221" s="313"/>
      <c r="G221" s="313"/>
      <c r="H221" s="313"/>
      <c r="I221" s="313"/>
      <c r="J221" s="277"/>
      <c r="K221" s="662"/>
      <c r="L221" s="666"/>
      <c r="M221" s="313"/>
      <c r="N221" s="667"/>
      <c r="O221" s="326"/>
      <c r="Q221" s="751"/>
    </row>
    <row r="222" spans="1:48" s="286" customFormat="1" ht="12.75" customHeight="1" x14ac:dyDescent="0.2">
      <c r="A222" s="277"/>
      <c r="B222" s="281" t="s">
        <v>125</v>
      </c>
      <c r="C222" s="661"/>
      <c r="D222" s="662"/>
      <c r="E222" s="276"/>
      <c r="F222" s="313"/>
      <c r="G222" s="313"/>
      <c r="H222" s="313"/>
      <c r="I222" s="313"/>
      <c r="K222" s="345"/>
      <c r="L222" s="345"/>
      <c r="M222" s="281"/>
      <c r="N222" s="281"/>
      <c r="O222" s="430">
        <f>SUM(O219:O221)</f>
        <v>4</v>
      </c>
      <c r="Q222" s="751"/>
    </row>
    <row r="223" spans="1:48" s="286" customFormat="1" ht="12.75" customHeight="1" x14ac:dyDescent="0.2">
      <c r="A223" s="277"/>
      <c r="B223" s="660"/>
      <c r="C223" s="661"/>
      <c r="D223" s="662"/>
      <c r="E223" s="276"/>
      <c r="F223" s="313"/>
      <c r="G223" s="313"/>
      <c r="H223" s="313"/>
      <c r="I223" s="313"/>
      <c r="J223" s="277"/>
      <c r="K223" s="662"/>
      <c r="L223" s="666"/>
      <c r="M223" s="313"/>
      <c r="N223" s="667"/>
      <c r="O223" s="326"/>
      <c r="Q223" s="751"/>
    </row>
    <row r="224" spans="1:48" ht="12.75" customHeight="1" x14ac:dyDescent="0.2">
      <c r="B224" s="445" t="s">
        <v>267</v>
      </c>
      <c r="C224" s="462"/>
      <c r="D224" s="378"/>
      <c r="E224" s="378"/>
      <c r="F224" s="378"/>
      <c r="G224" s="378"/>
      <c r="H224" s="632"/>
      <c r="I224" s="633"/>
      <c r="J224" s="378"/>
      <c r="K224" s="417"/>
      <c r="L224" s="417"/>
      <c r="M224" s="378"/>
      <c r="N224" s="378"/>
      <c r="O224" s="430"/>
      <c r="P224" s="559"/>
      <c r="Q224" s="574"/>
      <c r="R224" s="276"/>
      <c r="S224" s="276"/>
      <c r="T224" s="276"/>
      <c r="U224" s="276"/>
      <c r="V224" s="276"/>
      <c r="W224" s="276"/>
      <c r="X224" s="276"/>
      <c r="Y224" s="276"/>
      <c r="Z224" s="276"/>
      <c r="AA224" s="276"/>
      <c r="AB224" s="276"/>
      <c r="AC224" s="276"/>
      <c r="AD224" s="276"/>
      <c r="AE224" s="276"/>
      <c r="AF224" s="276"/>
      <c r="AG224" s="276"/>
      <c r="AH224" s="276"/>
      <c r="AI224" s="276"/>
      <c r="AJ224" s="276"/>
      <c r="AK224" s="276"/>
      <c r="AL224" s="276"/>
      <c r="AM224" s="276"/>
      <c r="AN224" s="276"/>
      <c r="AO224" s="276"/>
      <c r="AP224" s="276"/>
      <c r="AQ224" s="276"/>
      <c r="AR224" s="276"/>
      <c r="AS224" s="276"/>
      <c r="AT224" s="276"/>
      <c r="AU224" s="276"/>
      <c r="AV224" s="276"/>
    </row>
    <row r="225" spans="1:48" ht="12.75" customHeight="1" x14ac:dyDescent="0.2">
      <c r="B225" s="753"/>
      <c r="C225" s="462"/>
      <c r="D225" s="378"/>
      <c r="E225" s="378"/>
      <c r="F225" s="378"/>
      <c r="G225" s="378"/>
      <c r="H225" s="632"/>
      <c r="I225" s="633"/>
      <c r="J225" s="378"/>
      <c r="K225" s="417"/>
      <c r="L225" s="417"/>
      <c r="M225" s="378"/>
      <c r="N225" s="378"/>
      <c r="O225" s="430"/>
      <c r="P225" s="559"/>
      <c r="Q225" s="574"/>
      <c r="R225" s="276"/>
      <c r="S225" s="276"/>
      <c r="T225" s="276"/>
      <c r="U225" s="276"/>
      <c r="V225" s="276"/>
      <c r="W225" s="276"/>
      <c r="X225" s="276"/>
      <c r="Y225" s="276"/>
      <c r="Z225" s="276"/>
      <c r="AA225" s="276"/>
      <c r="AB225" s="276"/>
      <c r="AC225" s="276"/>
      <c r="AD225" s="276"/>
      <c r="AE225" s="276"/>
      <c r="AF225" s="276"/>
      <c r="AG225" s="276"/>
      <c r="AH225" s="276"/>
      <c r="AI225" s="276"/>
      <c r="AJ225" s="276"/>
      <c r="AK225" s="276"/>
      <c r="AL225" s="276"/>
      <c r="AM225" s="276"/>
      <c r="AN225" s="276"/>
      <c r="AO225" s="276"/>
      <c r="AP225" s="276"/>
      <c r="AQ225" s="276"/>
      <c r="AR225" s="276"/>
      <c r="AS225" s="276"/>
      <c r="AT225" s="276"/>
      <c r="AU225" s="276"/>
      <c r="AV225" s="276"/>
    </row>
    <row r="226" spans="1:48" s="286" customFormat="1" ht="12.75" customHeight="1" x14ac:dyDescent="0.2">
      <c r="A226" s="277"/>
      <c r="B226" s="277" t="s">
        <v>19</v>
      </c>
      <c r="C226" s="331"/>
      <c r="D226" s="313"/>
      <c r="E226" s="276"/>
      <c r="F226" s="313"/>
      <c r="G226" s="313"/>
      <c r="H226" s="313"/>
      <c r="I226" s="313"/>
      <c r="J226" s="277"/>
      <c r="K226" s="277"/>
      <c r="L226" s="666"/>
      <c r="M226" s="313"/>
      <c r="N226" s="667"/>
      <c r="O226" s="752"/>
      <c r="Q226" s="751"/>
    </row>
    <row r="227" spans="1:48" ht="12.75" customHeight="1" x14ac:dyDescent="0.2">
      <c r="B227" s="348">
        <f>B220+1</f>
        <v>47</v>
      </c>
      <c r="C227" s="754">
        <v>39957</v>
      </c>
      <c r="D227" s="614">
        <v>0.54130787037036998</v>
      </c>
      <c r="E227" s="278"/>
      <c r="F227" s="637">
        <v>541151307349</v>
      </c>
      <c r="G227" s="462"/>
      <c r="H227" s="419" t="s">
        <v>306</v>
      </c>
      <c r="J227" s="350" t="s">
        <v>307</v>
      </c>
      <c r="K227" s="614">
        <v>6.9444444444444441E-3</v>
      </c>
      <c r="L227" s="276"/>
      <c r="M227" s="350" t="s">
        <v>69</v>
      </c>
      <c r="N227" s="462"/>
      <c r="O227" s="427">
        <v>1</v>
      </c>
      <c r="P227" s="559"/>
      <c r="Q227" s="574"/>
      <c r="R227" s="276"/>
      <c r="S227" s="276"/>
      <c r="T227" s="276"/>
      <c r="U227" s="276"/>
      <c r="V227" s="276"/>
      <c r="W227" s="276"/>
      <c r="X227" s="276"/>
      <c r="Y227" s="276"/>
      <c r="Z227" s="276"/>
      <c r="AA227" s="276"/>
      <c r="AB227" s="276"/>
      <c r="AC227" s="276"/>
      <c r="AD227" s="276"/>
      <c r="AE227" s="276"/>
      <c r="AF227" s="276"/>
      <c r="AG227" s="276"/>
      <c r="AH227" s="276"/>
      <c r="AI227" s="276"/>
      <c r="AJ227" s="276"/>
      <c r="AK227" s="276"/>
      <c r="AL227" s="276"/>
      <c r="AM227" s="276"/>
      <c r="AN227" s="276"/>
      <c r="AO227" s="276"/>
      <c r="AP227" s="276"/>
      <c r="AQ227" s="276"/>
      <c r="AR227" s="276"/>
      <c r="AS227" s="276"/>
      <c r="AT227" s="276"/>
      <c r="AU227" s="276"/>
      <c r="AV227" s="276"/>
    </row>
    <row r="228" spans="1:48" ht="12.75" customHeight="1" x14ac:dyDescent="0.2">
      <c r="B228" s="348"/>
      <c r="C228" s="754"/>
      <c r="D228" s="614"/>
      <c r="E228" s="278"/>
      <c r="F228" s="331"/>
      <c r="G228" s="462"/>
      <c r="H228" s="350"/>
      <c r="J228" s="281"/>
      <c r="K228" s="345"/>
      <c r="L228" s="345"/>
      <c r="M228" s="281"/>
      <c r="N228" s="281"/>
      <c r="O228" s="430"/>
      <c r="P228" s="559"/>
      <c r="Q228" s="574"/>
      <c r="R228" s="276"/>
      <c r="S228" s="276"/>
      <c r="T228" s="276"/>
      <c r="U228" s="276"/>
      <c r="V228" s="276"/>
      <c r="W228" s="276"/>
      <c r="X228" s="276"/>
      <c r="Y228" s="276"/>
      <c r="Z228" s="276"/>
      <c r="AA228" s="276"/>
      <c r="AB228" s="276"/>
      <c r="AC228" s="276"/>
      <c r="AD228" s="276"/>
      <c r="AE228" s="276"/>
      <c r="AF228" s="276"/>
      <c r="AG228" s="276"/>
      <c r="AH228" s="276"/>
      <c r="AI228" s="276"/>
      <c r="AJ228" s="276"/>
      <c r="AK228" s="276"/>
      <c r="AL228" s="276"/>
      <c r="AM228" s="276"/>
      <c r="AN228" s="276"/>
      <c r="AO228" s="276"/>
      <c r="AP228" s="276"/>
      <c r="AQ228" s="276"/>
      <c r="AR228" s="276"/>
      <c r="AS228" s="276"/>
      <c r="AT228" s="276"/>
      <c r="AU228" s="276"/>
      <c r="AV228" s="276"/>
    </row>
    <row r="229" spans="1:48" ht="12.75" customHeight="1" x14ac:dyDescent="0.2">
      <c r="B229" s="281" t="s">
        <v>312</v>
      </c>
      <c r="C229" s="754"/>
      <c r="D229" s="614"/>
      <c r="E229" s="278"/>
      <c r="F229" s="331"/>
      <c r="G229" s="462"/>
      <c r="H229" s="350"/>
      <c r="K229" s="345"/>
      <c r="L229" s="345"/>
      <c r="M229" s="281"/>
      <c r="N229" s="281"/>
      <c r="O229" s="430">
        <f>O227</f>
        <v>1</v>
      </c>
      <c r="P229" s="559"/>
      <c r="Q229" s="574"/>
      <c r="R229" s="276"/>
      <c r="S229" s="276"/>
      <c r="T229" s="276"/>
      <c r="U229" s="276"/>
      <c r="V229" s="276"/>
      <c r="W229" s="276"/>
      <c r="X229" s="276"/>
      <c r="Y229" s="276"/>
      <c r="Z229" s="276"/>
      <c r="AA229" s="276"/>
      <c r="AB229" s="276"/>
      <c r="AC229" s="276"/>
      <c r="AD229" s="276"/>
      <c r="AE229" s="276"/>
      <c r="AF229" s="276"/>
      <c r="AG229" s="276"/>
      <c r="AH229" s="276"/>
      <c r="AI229" s="276"/>
      <c r="AJ229" s="276"/>
      <c r="AK229" s="276"/>
      <c r="AL229" s="276"/>
      <c r="AM229" s="276"/>
      <c r="AN229" s="276"/>
      <c r="AO229" s="276"/>
      <c r="AP229" s="276"/>
      <c r="AQ229" s="276"/>
      <c r="AR229" s="276"/>
      <c r="AS229" s="276"/>
      <c r="AT229" s="276"/>
      <c r="AU229" s="276"/>
      <c r="AV229" s="276"/>
    </row>
    <row r="230" spans="1:48" s="286" customFormat="1" ht="12.75" customHeight="1" x14ac:dyDescent="0.2">
      <c r="A230" s="277"/>
      <c r="B230" s="660"/>
      <c r="C230" s="661"/>
      <c r="D230" s="662"/>
      <c r="E230" s="276"/>
      <c r="F230" s="313"/>
      <c r="G230" s="313"/>
      <c r="H230" s="313"/>
      <c r="I230" s="313"/>
      <c r="J230" s="277"/>
      <c r="K230" s="662"/>
      <c r="L230" s="666"/>
      <c r="M230" s="313"/>
      <c r="N230" s="667"/>
      <c r="O230" s="326"/>
      <c r="Q230" s="751"/>
    </row>
    <row r="231" spans="1:48" s="286" customFormat="1" ht="12.75" customHeight="1" x14ac:dyDescent="0.2">
      <c r="A231" s="277"/>
      <c r="B231" s="276"/>
      <c r="C231" s="277"/>
      <c r="D231" s="277"/>
      <c r="E231" s="277"/>
      <c r="F231" s="277"/>
      <c r="G231" s="277"/>
      <c r="H231" s="277"/>
      <c r="I231" s="277"/>
      <c r="J231" s="277"/>
      <c r="K231" s="277"/>
      <c r="L231" s="666"/>
      <c r="M231" s="667"/>
      <c r="N231" s="277"/>
      <c r="O231" s="312"/>
      <c r="Q231" s="751"/>
    </row>
    <row r="232" spans="1:48" s="286" customFormat="1" ht="12.75" customHeight="1" x14ac:dyDescent="0.25">
      <c r="A232" s="277"/>
      <c r="B232" s="306" t="s">
        <v>313</v>
      </c>
      <c r="C232" s="277"/>
      <c r="D232" s="277"/>
      <c r="E232" s="277"/>
      <c r="F232" s="277"/>
      <c r="G232" s="277"/>
      <c r="H232" s="277"/>
      <c r="I232" s="277"/>
      <c r="J232" s="277"/>
      <c r="K232" s="277"/>
      <c r="L232" s="666"/>
      <c r="M232" s="667"/>
      <c r="N232" s="277"/>
      <c r="O232" s="796">
        <f>O215+O222+O229</f>
        <v>15</v>
      </c>
      <c r="Q232" s="751"/>
    </row>
    <row r="233" spans="1:48" s="286" customFormat="1" ht="12.75" customHeight="1" x14ac:dyDescent="0.2">
      <c r="A233" s="277"/>
      <c r="B233" s="756"/>
      <c r="C233" s="277"/>
      <c r="D233" s="277"/>
      <c r="E233" s="277"/>
      <c r="F233" s="277"/>
      <c r="G233" s="277"/>
      <c r="H233" s="277"/>
      <c r="I233" s="277"/>
      <c r="J233" s="277"/>
      <c r="K233" s="277"/>
      <c r="L233" s="666"/>
      <c r="M233" s="667"/>
      <c r="N233" s="277"/>
      <c r="O233" s="273"/>
      <c r="Q233" s="751"/>
    </row>
    <row r="234" spans="1:48" s="286" customFormat="1" ht="12.75" customHeight="1" x14ac:dyDescent="0.25">
      <c r="A234" s="277"/>
      <c r="B234" s="311" t="s">
        <v>376</v>
      </c>
      <c r="C234" s="277"/>
      <c r="D234" s="277"/>
      <c r="E234" s="277"/>
      <c r="F234" s="277"/>
      <c r="G234" s="277"/>
      <c r="H234" s="277"/>
      <c r="I234" s="277"/>
      <c r="J234" s="277"/>
      <c r="K234" s="277"/>
      <c r="L234" s="666"/>
      <c r="M234" s="667"/>
      <c r="N234" s="277"/>
      <c r="O234" s="796">
        <f>O202+O232</f>
        <v>22</v>
      </c>
      <c r="Q234" s="751"/>
    </row>
    <row r="235" spans="1:48" customFormat="1" ht="12.75" customHeight="1" thickBot="1" x14ac:dyDescent="0.25">
      <c r="A235" s="277"/>
      <c r="B235" s="669"/>
      <c r="C235" s="277"/>
      <c r="D235" s="277"/>
      <c r="E235" s="277"/>
      <c r="F235" s="277"/>
      <c r="G235" s="277"/>
      <c r="H235" s="277"/>
      <c r="I235" s="277"/>
      <c r="J235" s="277"/>
      <c r="K235" s="277"/>
      <c r="L235" s="277"/>
      <c r="M235" s="666"/>
      <c r="N235" s="286"/>
      <c r="O235" s="797"/>
      <c r="Q235" s="625"/>
    </row>
    <row r="236" spans="1:48" customFormat="1" ht="12.75" customHeight="1" thickBot="1" x14ac:dyDescent="0.25">
      <c r="A236" s="318"/>
      <c r="B236" s="68" t="s">
        <v>290</v>
      </c>
      <c r="C236" s="670"/>
      <c r="D236" s="670"/>
      <c r="E236" s="670"/>
      <c r="F236" s="670"/>
      <c r="G236" s="670"/>
      <c r="H236" s="671">
        <v>300</v>
      </c>
      <c r="I236" s="670"/>
      <c r="J236" s="670"/>
      <c r="K236" s="670"/>
      <c r="L236" s="670"/>
      <c r="M236" s="672"/>
      <c r="N236" s="673"/>
      <c r="O236" s="798"/>
      <c r="Q236" s="625"/>
    </row>
    <row r="237" spans="1:48" customFormat="1" ht="12.75" customHeight="1" x14ac:dyDescent="0.2">
      <c r="A237" s="290"/>
      <c r="B237" s="20"/>
      <c r="C237" s="20"/>
      <c r="D237" s="20"/>
      <c r="E237" s="20"/>
      <c r="F237" s="20"/>
      <c r="G237" s="20"/>
      <c r="H237" s="20"/>
      <c r="I237" s="20"/>
      <c r="J237" s="20"/>
      <c r="K237" s="20"/>
      <c r="L237" s="20"/>
      <c r="M237" s="20"/>
      <c r="O237" s="799"/>
      <c r="Q237" s="625"/>
    </row>
    <row r="238" spans="1:48" customFormat="1" ht="12.75" customHeight="1" x14ac:dyDescent="0.2">
      <c r="A238" s="290"/>
      <c r="B238" s="306" t="s">
        <v>19</v>
      </c>
      <c r="C238" s="313"/>
      <c r="D238" s="313"/>
      <c r="E238" s="276"/>
      <c r="F238" s="313"/>
      <c r="G238" s="313"/>
      <c r="H238" s="313"/>
      <c r="I238" s="313"/>
      <c r="J238" s="277"/>
      <c r="K238" s="277"/>
      <c r="L238" s="278"/>
      <c r="M238" s="313"/>
      <c r="N238" s="276"/>
      <c r="O238" s="312"/>
      <c r="Q238" s="625"/>
    </row>
    <row r="239" spans="1:48" s="674" customFormat="1" ht="12.75" customHeight="1" x14ac:dyDescent="0.2">
      <c r="A239" s="678"/>
      <c r="B239" s="764"/>
      <c r="C239" s="315" t="s">
        <v>22</v>
      </c>
      <c r="D239" s="289" t="s">
        <v>10</v>
      </c>
      <c r="E239" s="678"/>
      <c r="F239" s="289" t="s">
        <v>11</v>
      </c>
      <c r="G239" s="289" t="s">
        <v>12</v>
      </c>
      <c r="H239" s="289" t="s">
        <v>13</v>
      </c>
      <c r="I239" s="289" t="s">
        <v>14</v>
      </c>
      <c r="J239" s="734"/>
      <c r="K239" s="289" t="s">
        <v>15</v>
      </c>
      <c r="L239" s="678"/>
      <c r="M239" s="289" t="s">
        <v>298</v>
      </c>
      <c r="N239" s="678"/>
      <c r="O239" s="761" t="s">
        <v>0</v>
      </c>
      <c r="Q239" s="677" t="s">
        <v>314</v>
      </c>
      <c r="R239" s="677"/>
      <c r="S239" s="677"/>
    </row>
    <row r="240" spans="1:48" s="674" customFormat="1" ht="12.75" customHeight="1" x14ac:dyDescent="0.2">
      <c r="A240" s="678"/>
      <c r="B240" s="660">
        <f>B227+1</f>
        <v>48</v>
      </c>
      <c r="C240" s="313" t="s">
        <v>33</v>
      </c>
      <c r="D240" s="661">
        <v>40256</v>
      </c>
      <c r="E240" s="678"/>
      <c r="F240" s="662">
        <v>0.37464120370370368</v>
      </c>
      <c r="G240" s="313">
        <v>3001152121</v>
      </c>
      <c r="H240" s="313"/>
      <c r="I240" s="313" t="s">
        <v>16</v>
      </c>
      <c r="J240" s="734"/>
      <c r="K240" s="662">
        <v>3.472222222222222E-3</v>
      </c>
      <c r="L240" s="678"/>
      <c r="M240" s="313" t="s">
        <v>20</v>
      </c>
      <c r="N240" s="678"/>
      <c r="O240" s="328">
        <v>3</v>
      </c>
      <c r="Q240" s="676"/>
    </row>
    <row r="241" spans="1:24" s="674" customFormat="1" ht="12.75" customHeight="1" x14ac:dyDescent="0.2">
      <c r="A241" s="678"/>
      <c r="B241" s="660"/>
      <c r="C241" s="313"/>
      <c r="D241" s="661"/>
      <c r="E241" s="678"/>
      <c r="F241" s="662"/>
      <c r="G241" s="313"/>
      <c r="H241" s="313"/>
      <c r="I241" s="313"/>
      <c r="J241" s="734"/>
      <c r="K241" s="662"/>
      <c r="L241" s="678"/>
      <c r="M241" s="313"/>
      <c r="N241" s="678"/>
      <c r="O241" s="328"/>
      <c r="Q241" s="676"/>
    </row>
    <row r="242" spans="1:24" customFormat="1" ht="12.75" customHeight="1" x14ac:dyDescent="0.2">
      <c r="A242" s="277"/>
      <c r="B242" s="281" t="s">
        <v>315</v>
      </c>
      <c r="C242" s="661"/>
      <c r="D242" s="662"/>
      <c r="E242" s="276"/>
      <c r="F242" s="313"/>
      <c r="G242" s="313"/>
      <c r="H242" s="313"/>
      <c r="I242" s="313"/>
      <c r="J242" s="276"/>
      <c r="K242" s="345"/>
      <c r="L242" s="345"/>
      <c r="M242" s="281"/>
      <c r="N242" s="281"/>
      <c r="O242" s="601">
        <f>O240</f>
        <v>3</v>
      </c>
      <c r="Q242" s="625"/>
    </row>
    <row r="243" spans="1:24" customFormat="1" ht="12.75" customHeight="1" x14ac:dyDescent="0.2">
      <c r="A243" s="277"/>
      <c r="B243" s="755"/>
      <c r="C243" s="661"/>
      <c r="D243" s="662"/>
      <c r="E243" s="276"/>
      <c r="F243" s="313"/>
      <c r="G243" s="313"/>
      <c r="H243" s="313"/>
      <c r="I243" s="313"/>
      <c r="J243" s="276"/>
      <c r="K243" s="345"/>
      <c r="L243" s="345"/>
      <c r="M243" s="281"/>
      <c r="N243" s="281"/>
      <c r="O243" s="430"/>
      <c r="Q243" s="625"/>
    </row>
    <row r="244" spans="1:24" customFormat="1" ht="12.75" customHeight="1" x14ac:dyDescent="0.2">
      <c r="A244" s="290"/>
      <c r="B244" s="306" t="s">
        <v>377</v>
      </c>
      <c r="C244" s="313"/>
      <c r="D244" s="313"/>
      <c r="E244" s="276"/>
      <c r="F244" s="313"/>
      <c r="G244" s="313"/>
      <c r="H244" s="313"/>
      <c r="I244" s="313"/>
      <c r="J244" s="277"/>
      <c r="K244" s="277"/>
      <c r="L244" s="278"/>
      <c r="M244" s="313"/>
      <c r="N244" s="276"/>
      <c r="O244" s="312"/>
      <c r="P244" s="639"/>
      <c r="Q244" s="677" t="s">
        <v>316</v>
      </c>
      <c r="R244" s="679"/>
      <c r="S244" s="639"/>
      <c r="T244" s="639"/>
      <c r="U244" s="639"/>
      <c r="V244" s="639"/>
    </row>
    <row r="245" spans="1:24" s="674" customFormat="1" ht="12.75" customHeight="1" x14ac:dyDescent="0.2">
      <c r="A245" s="678"/>
      <c r="B245" s="764"/>
      <c r="C245" s="315" t="s">
        <v>22</v>
      </c>
      <c r="D245" s="289" t="s">
        <v>10</v>
      </c>
      <c r="E245" s="678"/>
      <c r="F245" s="289" t="s">
        <v>11</v>
      </c>
      <c r="G245" s="289" t="s">
        <v>12</v>
      </c>
      <c r="H245" s="289" t="s">
        <v>13</v>
      </c>
      <c r="I245" s="289" t="s">
        <v>14</v>
      </c>
      <c r="J245" s="734"/>
      <c r="K245" s="289" t="s">
        <v>15</v>
      </c>
      <c r="L245" s="678"/>
      <c r="M245" s="289" t="s">
        <v>298</v>
      </c>
      <c r="N245" s="678"/>
      <c r="O245" s="761" t="s">
        <v>0</v>
      </c>
      <c r="Q245" s="676"/>
    </row>
    <row r="246" spans="1:24" s="674" customFormat="1" ht="12.75" customHeight="1" x14ac:dyDescent="0.2">
      <c r="A246" s="678"/>
      <c r="B246" s="660">
        <f>B240+1</f>
        <v>49</v>
      </c>
      <c r="C246" s="313" t="s">
        <v>33</v>
      </c>
      <c r="D246" s="661">
        <v>40256</v>
      </c>
      <c r="E246" s="678"/>
      <c r="F246" s="662">
        <v>0.37464120370370368</v>
      </c>
      <c r="G246" s="313">
        <v>3001152121</v>
      </c>
      <c r="H246" s="313"/>
      <c r="I246" s="313" t="s">
        <v>16</v>
      </c>
      <c r="J246" s="734"/>
      <c r="K246" s="662">
        <v>3.472222222222222E-3</v>
      </c>
      <c r="L246" s="678"/>
      <c r="M246" s="313" t="s">
        <v>20</v>
      </c>
      <c r="N246" s="678"/>
      <c r="O246" s="328">
        <v>3</v>
      </c>
      <c r="Q246" s="676"/>
    </row>
    <row r="247" spans="1:24" s="674" customFormat="1" ht="12.75" customHeight="1" x14ac:dyDescent="0.2">
      <c r="A247" s="678"/>
      <c r="B247" s="660"/>
      <c r="C247" s="313"/>
      <c r="D247" s="661"/>
      <c r="E247" s="678"/>
      <c r="F247" s="662"/>
      <c r="G247" s="313"/>
      <c r="H247" s="313"/>
      <c r="I247" s="313"/>
      <c r="J247" s="734"/>
      <c r="K247" s="662"/>
      <c r="L247" s="678"/>
      <c r="M247" s="313"/>
      <c r="N247" s="678"/>
      <c r="O247" s="328"/>
      <c r="Q247" s="676"/>
    </row>
    <row r="248" spans="1:24" customFormat="1" ht="12.75" customHeight="1" x14ac:dyDescent="0.2">
      <c r="A248" s="277"/>
      <c r="B248" s="281" t="s">
        <v>317</v>
      </c>
      <c r="C248" s="661"/>
      <c r="D248" s="662"/>
      <c r="E248" s="276"/>
      <c r="F248" s="313"/>
      <c r="G248" s="313"/>
      <c r="H248" s="313"/>
      <c r="I248" s="313"/>
      <c r="J248" s="276"/>
      <c r="K248" s="345"/>
      <c r="L248" s="345"/>
      <c r="M248" s="281"/>
      <c r="N248" s="281"/>
      <c r="O248" s="601">
        <f>O246</f>
        <v>3</v>
      </c>
      <c r="Q248" s="625"/>
    </row>
    <row r="249" spans="1:24" s="674" customFormat="1" ht="12.75" customHeight="1" x14ac:dyDescent="0.2">
      <c r="A249" s="678"/>
      <c r="B249" s="660"/>
      <c r="C249" s="313"/>
      <c r="D249" s="661"/>
      <c r="E249" s="678"/>
      <c r="F249" s="662"/>
      <c r="G249" s="313"/>
      <c r="H249" s="313"/>
      <c r="I249" s="313"/>
      <c r="J249" s="734"/>
      <c r="K249" s="662"/>
      <c r="L249" s="678"/>
      <c r="M249" s="313"/>
      <c r="N249" s="678"/>
      <c r="O249" s="328"/>
      <c r="Q249" s="676"/>
    </row>
    <row r="250" spans="1:24" s="680" customFormat="1" ht="12.75" customHeight="1" x14ac:dyDescent="0.25">
      <c r="A250" s="733"/>
      <c r="B250" s="311" t="s">
        <v>318</v>
      </c>
      <c r="C250" s="681"/>
      <c r="D250" s="681"/>
      <c r="E250" s="681"/>
      <c r="F250" s="681"/>
      <c r="G250" s="681"/>
      <c r="H250" s="681"/>
      <c r="I250" s="681"/>
      <c r="J250" s="682"/>
      <c r="K250" s="682"/>
      <c r="M250" s="681"/>
      <c r="O250" s="800">
        <f>O242+O248</f>
        <v>6</v>
      </c>
      <c r="Q250" s="683"/>
    </row>
    <row r="251" spans="1:24" customFormat="1" ht="12.75" customHeight="1" thickBot="1" x14ac:dyDescent="0.25">
      <c r="A251" s="290"/>
      <c r="B251" s="20"/>
      <c r="C251" s="21"/>
      <c r="D251" s="21"/>
      <c r="E251" s="21"/>
      <c r="F251" s="21"/>
      <c r="G251" s="21"/>
      <c r="H251" s="21"/>
      <c r="I251" s="21"/>
      <c r="J251" s="20"/>
      <c r="K251" s="20"/>
      <c r="L251" s="278"/>
      <c r="M251" s="21"/>
      <c r="N251" s="276"/>
      <c r="O251" s="208"/>
      <c r="Q251" s="625"/>
    </row>
    <row r="252" spans="1:24" customFormat="1" ht="12.75" customHeight="1" thickBot="1" x14ac:dyDescent="0.25">
      <c r="A252" s="318"/>
      <c r="B252" s="68" t="s">
        <v>28</v>
      </c>
      <c r="C252" s="684"/>
      <c r="D252" s="684"/>
      <c r="E252" s="684"/>
      <c r="F252" s="684"/>
      <c r="G252" s="684"/>
      <c r="H252" s="685"/>
      <c r="I252" s="684"/>
      <c r="J252" s="686"/>
      <c r="K252" s="686"/>
      <c r="L252" s="571"/>
      <c r="M252" s="684"/>
      <c r="N252" s="570"/>
      <c r="O252" s="687"/>
      <c r="Q252" s="625"/>
    </row>
    <row r="253" spans="1:24" customFormat="1" ht="12.75" customHeight="1" x14ac:dyDescent="0.2">
      <c r="A253" s="318"/>
      <c r="B253" s="284"/>
      <c r="C253" s="15"/>
      <c r="D253" s="15"/>
      <c r="E253" s="15"/>
      <c r="F253" s="15"/>
      <c r="G253" s="15"/>
      <c r="H253" s="688"/>
      <c r="I253" s="15"/>
      <c r="J253" s="14"/>
      <c r="K253" s="14"/>
      <c r="L253" s="278"/>
      <c r="M253" s="15"/>
      <c r="N253" s="276"/>
      <c r="O253" s="689"/>
      <c r="Q253" s="625"/>
    </row>
    <row r="254" spans="1:24" s="627" customFormat="1" ht="12.75" customHeight="1" x14ac:dyDescent="0.2">
      <c r="A254" s="277"/>
      <c r="B254" s="192" t="s">
        <v>319</v>
      </c>
      <c r="C254" s="224"/>
      <c r="D254" s="224"/>
      <c r="E254" s="224"/>
      <c r="F254" s="690"/>
      <c r="G254" s="224"/>
      <c r="H254" s="224"/>
      <c r="I254" s="224"/>
      <c r="J254" s="691"/>
      <c r="K254" s="691"/>
      <c r="L254" s="692"/>
      <c r="M254" s="224"/>
      <c r="N254" s="693"/>
      <c r="O254" s="694"/>
      <c r="Q254" s="628"/>
    </row>
    <row r="255" spans="1:24" s="654" customFormat="1" ht="12.75" customHeight="1" x14ac:dyDescent="0.2">
      <c r="A255" s="277"/>
      <c r="B255" s="277"/>
      <c r="C255" s="289" t="s">
        <v>10</v>
      </c>
      <c r="D255" s="289" t="s">
        <v>11</v>
      </c>
      <c r="E255" s="289" t="s">
        <v>12</v>
      </c>
      <c r="F255" s="289"/>
      <c r="G255" s="289" t="s">
        <v>13</v>
      </c>
      <c r="H255" s="289"/>
      <c r="I255" s="289" t="s">
        <v>14</v>
      </c>
      <c r="J255" s="308"/>
      <c r="K255" s="289" t="s">
        <v>15</v>
      </c>
      <c r="L255" s="666"/>
      <c r="M255" s="289" t="s">
        <v>298</v>
      </c>
      <c r="N255" s="667"/>
      <c r="O255" s="761" t="s">
        <v>0</v>
      </c>
      <c r="Q255" s="774"/>
      <c r="R255" s="775"/>
      <c r="S255" s="775"/>
      <c r="T255" s="775"/>
      <c r="U255" s="775"/>
      <c r="V255" s="775"/>
      <c r="W255" s="775"/>
      <c r="X255" s="775"/>
    </row>
    <row r="256" spans="1:24" s="627" customFormat="1" ht="12.75" customHeight="1" x14ac:dyDescent="0.2">
      <c r="A256" s="277"/>
      <c r="B256" s="660">
        <f>B246+1</f>
        <v>50</v>
      </c>
      <c r="C256" s="661">
        <v>40248</v>
      </c>
      <c r="D256" s="662">
        <v>0.53009259259259256</v>
      </c>
      <c r="E256" s="313">
        <v>102</v>
      </c>
      <c r="F256" s="313"/>
      <c r="G256" s="313" t="s">
        <v>306</v>
      </c>
      <c r="H256" s="313"/>
      <c r="I256" s="313" t="s">
        <v>306</v>
      </c>
      <c r="J256" s="277"/>
      <c r="K256" s="662">
        <v>1.1111111111111111E-3</v>
      </c>
      <c r="L256" s="666"/>
      <c r="M256" s="313" t="s">
        <v>69</v>
      </c>
      <c r="N256" s="667"/>
      <c r="O256" s="326">
        <v>1.79</v>
      </c>
      <c r="Q256" s="628"/>
    </row>
    <row r="257" spans="1:17" s="682" customFormat="1" ht="12.75" customHeight="1" x14ac:dyDescent="0.2">
      <c r="A257" s="734"/>
      <c r="B257" s="660"/>
      <c r="C257" s="38"/>
      <c r="D257" s="696"/>
      <c r="E257" s="697"/>
      <c r="F257" s="38"/>
      <c r="G257" s="22"/>
      <c r="H257" s="22"/>
      <c r="I257" s="38"/>
      <c r="K257" s="662"/>
      <c r="N257" s="38"/>
      <c r="O257" s="30"/>
      <c r="Q257" s="698"/>
    </row>
    <row r="258" spans="1:17" s="682" customFormat="1" ht="12.75" customHeight="1" x14ac:dyDescent="0.2">
      <c r="A258" s="734"/>
      <c r="B258" s="16" t="s">
        <v>320</v>
      </c>
      <c r="O258" s="801">
        <f>SUM(O255:O256)</f>
        <v>1.79</v>
      </c>
      <c r="Q258" s="698"/>
    </row>
    <row r="259" spans="1:17" s="627" customFormat="1" ht="12.75" customHeight="1" thickBot="1" x14ac:dyDescent="0.25">
      <c r="A259" s="277"/>
      <c r="B259" s="22"/>
      <c r="C259" s="22"/>
      <c r="D259" s="22"/>
      <c r="E259" s="22"/>
      <c r="F259" s="22"/>
      <c r="G259" s="22"/>
      <c r="H259" s="22"/>
      <c r="I259" s="22"/>
      <c r="J259" s="22"/>
      <c r="K259" s="22"/>
      <c r="L259" s="666"/>
      <c r="M259" s="667"/>
      <c r="N259" s="22"/>
      <c r="O259" s="38"/>
      <c r="Q259" s="628"/>
    </row>
    <row r="260" spans="1:17" customFormat="1" ht="12.75" customHeight="1" thickBot="1" x14ac:dyDescent="0.25">
      <c r="A260" s="318"/>
      <c r="B260" s="340" t="s">
        <v>321</v>
      </c>
      <c r="C260" s="765"/>
      <c r="D260" s="765"/>
      <c r="E260" s="765"/>
      <c r="F260" s="765"/>
      <c r="G260" s="766" t="s">
        <v>322</v>
      </c>
      <c r="H260" s="767"/>
      <c r="I260" s="765"/>
      <c r="J260" s="768"/>
      <c r="K260" s="768"/>
      <c r="L260" s="571"/>
      <c r="M260" s="765"/>
      <c r="N260" s="570"/>
      <c r="O260" s="769"/>
      <c r="Q260" s="625"/>
    </row>
    <row r="261" spans="1:17" s="699" customFormat="1" ht="12.75" customHeight="1" x14ac:dyDescent="0.2">
      <c r="A261" s="735"/>
      <c r="B261" s="770"/>
      <c r="C261" s="284" t="s">
        <v>323</v>
      </c>
      <c r="D261" s="284"/>
      <c r="E261" s="284"/>
      <c r="F261" s="771" t="s">
        <v>10</v>
      </c>
      <c r="G261" s="284"/>
      <c r="H261" s="284"/>
      <c r="I261" s="284"/>
      <c r="J261" s="284"/>
      <c r="K261" s="284"/>
      <c r="L261" s="346"/>
      <c r="M261" s="352"/>
      <c r="N261" s="284"/>
      <c r="O261" s="802" t="s">
        <v>0</v>
      </c>
      <c r="Q261" s="700"/>
    </row>
    <row r="262" spans="1:17" s="627" customFormat="1" ht="12.75" customHeight="1" x14ac:dyDescent="0.2">
      <c r="A262" s="277"/>
      <c r="B262" s="660">
        <f>B256+1</f>
        <v>51</v>
      </c>
      <c r="C262" s="277" t="s">
        <v>324</v>
      </c>
      <c r="D262" s="306"/>
      <c r="E262" s="306"/>
      <c r="F262" s="661">
        <v>40256</v>
      </c>
      <c r="G262" s="306"/>
      <c r="H262" s="306"/>
      <c r="I262" s="306"/>
      <c r="J262" s="306"/>
      <c r="K262" s="306"/>
      <c r="L262" s="666"/>
      <c r="M262" s="667"/>
      <c r="N262" s="277"/>
      <c r="O262" s="328">
        <v>1</v>
      </c>
      <c r="Q262" s="628"/>
    </row>
    <row r="263" spans="1:17" s="627" customFormat="1" ht="12.75" customHeight="1" x14ac:dyDescent="0.2">
      <c r="A263" s="277"/>
      <c r="B263" s="660">
        <f>B262+1</f>
        <v>52</v>
      </c>
      <c r="C263" s="277" t="s">
        <v>325</v>
      </c>
      <c r="D263" s="306"/>
      <c r="E263" s="306"/>
      <c r="F263" s="661">
        <v>40256</v>
      </c>
      <c r="G263" s="306"/>
      <c r="H263" s="306"/>
      <c r="I263" s="306"/>
      <c r="J263" s="306"/>
      <c r="K263" s="306"/>
      <c r="L263" s="666"/>
      <c r="M263" s="667"/>
      <c r="N263" s="277"/>
      <c r="O263" s="328">
        <v>7.08</v>
      </c>
      <c r="Q263" s="628"/>
    </row>
    <row r="264" spans="1:17" s="627" customFormat="1" ht="12.75" customHeight="1" x14ac:dyDescent="0.2">
      <c r="A264" s="736"/>
      <c r="B264" s="734"/>
      <c r="C264" s="734"/>
      <c r="D264" s="734"/>
      <c r="E264" s="734"/>
      <c r="F264" s="734"/>
      <c r="G264" s="734"/>
      <c r="H264" s="734"/>
      <c r="I264" s="734"/>
      <c r="J264" s="306"/>
      <c r="K264" s="734"/>
      <c r="L264" s="666"/>
      <c r="M264" s="667"/>
      <c r="N264" s="772"/>
      <c r="O264" s="312"/>
      <c r="Q264" s="628"/>
    </row>
    <row r="265" spans="1:17" s="627" customFormat="1" ht="12.75" customHeight="1" x14ac:dyDescent="0.2">
      <c r="A265" s="277"/>
      <c r="B265" s="319" t="s">
        <v>326</v>
      </c>
      <c r="C265" s="734"/>
      <c r="D265" s="734"/>
      <c r="E265" s="734"/>
      <c r="F265" s="734"/>
      <c r="G265" s="734"/>
      <c r="H265" s="734"/>
      <c r="I265" s="734"/>
      <c r="J265" s="306"/>
      <c r="K265" s="734"/>
      <c r="L265" s="666"/>
      <c r="M265" s="667"/>
      <c r="N265" s="306"/>
      <c r="O265" s="803">
        <f>SUM(O262:O264)</f>
        <v>8.08</v>
      </c>
      <c r="Q265" s="628"/>
    </row>
    <row r="266" spans="1:17" s="655" customFormat="1" ht="12.75" customHeight="1" thickBot="1" x14ac:dyDescent="0.25">
      <c r="A266" s="277"/>
      <c r="B266" s="319"/>
      <c r="C266" s="734"/>
      <c r="D266" s="734"/>
      <c r="E266" s="734"/>
      <c r="F266" s="734"/>
      <c r="G266" s="734"/>
      <c r="H266" s="734"/>
      <c r="I266" s="734"/>
      <c r="J266" s="306"/>
      <c r="K266" s="734"/>
      <c r="L266" s="666"/>
      <c r="M266" s="667"/>
      <c r="N266" s="306"/>
      <c r="O266" s="802"/>
      <c r="Q266" s="701"/>
    </row>
    <row r="267" spans="1:17" customFormat="1" ht="12.75" customHeight="1" thickBot="1" x14ac:dyDescent="0.25">
      <c r="A267" s="318"/>
      <c r="B267" s="340" t="s">
        <v>327</v>
      </c>
      <c r="C267" s="765"/>
      <c r="D267" s="765"/>
      <c r="E267" s="765"/>
      <c r="F267" s="765"/>
      <c r="G267" s="766" t="s">
        <v>328</v>
      </c>
      <c r="H267" s="767"/>
      <c r="I267" s="765"/>
      <c r="J267" s="768"/>
      <c r="K267" s="768"/>
      <c r="L267" s="571"/>
      <c r="M267" s="765"/>
      <c r="N267" s="570"/>
      <c r="O267" s="769"/>
      <c r="Q267" s="625"/>
    </row>
    <row r="268" spans="1:17" s="699" customFormat="1" ht="12.75" customHeight="1" x14ac:dyDescent="0.2">
      <c r="A268" s="735"/>
      <c r="B268" s="770"/>
      <c r="C268" s="284" t="s">
        <v>323</v>
      </c>
      <c r="D268" s="284"/>
      <c r="E268" s="284"/>
      <c r="F268" s="284"/>
      <c r="G268" s="284"/>
      <c r="H268" s="771" t="s">
        <v>10</v>
      </c>
      <c r="I268" s="284"/>
      <c r="J268" s="284"/>
      <c r="K268" s="284"/>
      <c r="L268" s="346"/>
      <c r="M268" s="352"/>
      <c r="N268" s="284"/>
      <c r="O268" s="802" t="s">
        <v>0</v>
      </c>
      <c r="Q268" s="700"/>
    </row>
    <row r="269" spans="1:17" s="627" customFormat="1" ht="12.75" customHeight="1" x14ac:dyDescent="0.2">
      <c r="A269" s="277"/>
      <c r="B269" s="660">
        <f>B263+1</f>
        <v>53</v>
      </c>
      <c r="C269" s="277" t="s">
        <v>76</v>
      </c>
      <c r="D269" s="306"/>
      <c r="E269" s="306"/>
      <c r="F269" s="306"/>
      <c r="G269" s="306"/>
      <c r="H269" s="661">
        <v>40256</v>
      </c>
      <c r="I269" s="306"/>
      <c r="J269" s="306"/>
      <c r="K269" s="306"/>
      <c r="L269" s="666"/>
      <c r="M269" s="667"/>
      <c r="N269" s="277"/>
      <c r="O269" s="328">
        <v>3.99</v>
      </c>
      <c r="Q269" s="628"/>
    </row>
    <row r="270" spans="1:17" s="627" customFormat="1" ht="12.75" customHeight="1" x14ac:dyDescent="0.2">
      <c r="A270" s="277"/>
      <c r="B270" s="660">
        <f>B269+1</f>
        <v>54</v>
      </c>
      <c r="C270" s="277" t="s">
        <v>329</v>
      </c>
      <c r="D270" s="277"/>
      <c r="E270" s="277"/>
      <c r="F270" s="277"/>
      <c r="G270" s="277"/>
      <c r="H270" s="661">
        <v>40256</v>
      </c>
      <c r="I270" s="277"/>
      <c r="J270" s="277"/>
      <c r="K270" s="277"/>
      <c r="L270" s="666"/>
      <c r="M270" s="667"/>
      <c r="N270" s="277"/>
      <c r="O270" s="804">
        <v>10</v>
      </c>
      <c r="Q270" s="628"/>
    </row>
    <row r="271" spans="1:17" s="627" customFormat="1" ht="12.75" customHeight="1" x14ac:dyDescent="0.2">
      <c r="A271" s="277"/>
      <c r="B271" s="660">
        <f>B270+1</f>
        <v>55</v>
      </c>
      <c r="C271" s="277" t="s">
        <v>330</v>
      </c>
      <c r="D271" s="277"/>
      <c r="E271" s="277"/>
      <c r="F271" s="277"/>
      <c r="G271" s="277"/>
      <c r="H271" s="661">
        <v>40256</v>
      </c>
      <c r="I271" s="277"/>
      <c r="J271" s="277"/>
      <c r="K271" s="277"/>
      <c r="L271" s="666"/>
      <c r="M271" s="667"/>
      <c r="N271" s="277"/>
      <c r="O271" s="804">
        <v>2.99</v>
      </c>
      <c r="Q271" s="628"/>
    </row>
    <row r="272" spans="1:17" s="627" customFormat="1" ht="12.75" customHeight="1" x14ac:dyDescent="0.2">
      <c r="A272" s="277"/>
      <c r="B272" s="660">
        <f>B271+1</f>
        <v>56</v>
      </c>
      <c r="C272" s="277" t="s">
        <v>331</v>
      </c>
      <c r="D272" s="277"/>
      <c r="E272" s="277"/>
      <c r="F272" s="277"/>
      <c r="G272" s="277"/>
      <c r="H272" s="661">
        <v>40256</v>
      </c>
      <c r="I272" s="277"/>
      <c r="J272" s="277"/>
      <c r="K272" s="277"/>
      <c r="L272" s="666"/>
      <c r="M272" s="667"/>
      <c r="N272" s="277"/>
      <c r="O272" s="804">
        <v>10</v>
      </c>
      <c r="Q272" s="628"/>
    </row>
    <row r="273" spans="1:48" s="627" customFormat="1" ht="12.75" customHeight="1" x14ac:dyDescent="0.2">
      <c r="A273" s="277"/>
      <c r="B273" s="660"/>
      <c r="C273" s="277"/>
      <c r="D273" s="277"/>
      <c r="E273" s="277"/>
      <c r="F273" s="277"/>
      <c r="G273" s="277"/>
      <c r="H273" s="661"/>
      <c r="I273" s="277"/>
      <c r="J273" s="277"/>
      <c r="K273" s="277"/>
      <c r="L273" s="666"/>
      <c r="M273" s="667"/>
      <c r="N273" s="277"/>
      <c r="O273" s="804"/>
      <c r="Q273" s="628"/>
    </row>
    <row r="274" spans="1:48" s="627" customFormat="1" ht="12.75" customHeight="1" x14ac:dyDescent="0.2">
      <c r="A274" s="277"/>
      <c r="B274" s="319" t="s">
        <v>332</v>
      </c>
      <c r="C274" s="734"/>
      <c r="D274" s="734"/>
      <c r="E274" s="734"/>
      <c r="F274" s="306"/>
      <c r="G274" s="734"/>
      <c r="H274" s="773"/>
      <c r="I274" s="734"/>
      <c r="J274" s="306"/>
      <c r="K274" s="734"/>
      <c r="L274" s="666"/>
      <c r="M274" s="667"/>
      <c r="N274" s="306"/>
      <c r="O274" s="803">
        <f>SUM(O269:O272)</f>
        <v>26.98</v>
      </c>
      <c r="Q274" s="628"/>
    </row>
    <row r="275" spans="1:48" s="627" customFormat="1" ht="12.75" customHeight="1" thickBot="1" x14ac:dyDescent="0.25">
      <c r="A275" s="319"/>
      <c r="B275" s="682"/>
      <c r="C275" s="682"/>
      <c r="D275" s="682"/>
      <c r="E275" s="682"/>
      <c r="G275" s="682"/>
      <c r="H275" s="681"/>
      <c r="I275" s="682"/>
      <c r="J275" s="16"/>
      <c r="K275" s="682"/>
      <c r="L275" s="666"/>
      <c r="M275" s="667"/>
      <c r="N275" s="7"/>
      <c r="O275" s="38"/>
      <c r="Q275" s="628"/>
    </row>
    <row r="276" spans="1:48" s="352" customFormat="1" ht="12.75" customHeight="1" thickBot="1" x14ac:dyDescent="0.25">
      <c r="B276" s="340" t="s">
        <v>30</v>
      </c>
      <c r="C276" s="265"/>
      <c r="D276" s="341"/>
      <c r="E276" s="265"/>
      <c r="F276" s="265"/>
      <c r="G276" s="265"/>
      <c r="H276" s="265"/>
      <c r="I276" s="342"/>
      <c r="J276" s="265"/>
      <c r="K276" s="343"/>
      <c r="L276" s="341"/>
      <c r="M276" s="265"/>
      <c r="N276" s="265"/>
      <c r="O276" s="344"/>
      <c r="P276" s="384"/>
      <c r="Q276" s="572"/>
      <c r="R276" s="253"/>
      <c r="S276" s="253"/>
      <c r="T276" s="253"/>
      <c r="U276" s="253"/>
      <c r="V276" s="253"/>
      <c r="W276" s="253"/>
      <c r="X276" s="253"/>
      <c r="Y276" s="253"/>
      <c r="Z276" s="253"/>
      <c r="AA276" s="253"/>
      <c r="AB276" s="253"/>
      <c r="AC276" s="253"/>
      <c r="AD276" s="253"/>
      <c r="AE276" s="253"/>
      <c r="AF276" s="253"/>
      <c r="AG276" s="253"/>
      <c r="AH276" s="253"/>
      <c r="AI276" s="253"/>
      <c r="AJ276" s="253"/>
      <c r="AK276" s="253"/>
      <c r="AL276" s="253"/>
      <c r="AM276" s="253"/>
      <c r="AN276" s="253"/>
      <c r="AO276" s="253"/>
      <c r="AP276" s="253"/>
      <c r="AQ276" s="253"/>
      <c r="AR276" s="253"/>
      <c r="AS276" s="253"/>
      <c r="AT276" s="253"/>
      <c r="AU276" s="253"/>
      <c r="AV276" s="253"/>
    </row>
    <row r="277" spans="1:48" s="286" customFormat="1" ht="12.75" customHeight="1" x14ac:dyDescent="0.2">
      <c r="B277" s="284"/>
      <c r="C277" s="378" t="s">
        <v>22</v>
      </c>
      <c r="D277" s="378"/>
      <c r="E277" s="443"/>
      <c r="F277" s="443"/>
      <c r="G277" s="443"/>
      <c r="H277" s="443"/>
      <c r="I277" s="443"/>
      <c r="J277" s="443"/>
      <c r="K277" s="444"/>
      <c r="L277" s="444"/>
      <c r="M277" s="443"/>
      <c r="N277" s="443"/>
      <c r="O277" s="805" t="s">
        <v>0</v>
      </c>
      <c r="P277" s="636"/>
      <c r="Q277" s="714"/>
      <c r="R277" s="251"/>
      <c r="S277" s="251"/>
      <c r="T277" s="251"/>
      <c r="U277" s="251"/>
      <c r="V277" s="251"/>
      <c r="W277" s="251"/>
      <c r="X277" s="251"/>
      <c r="Y277" s="251"/>
      <c r="Z277" s="251"/>
      <c r="AA277" s="251"/>
      <c r="AB277" s="251"/>
      <c r="AC277" s="251"/>
      <c r="AD277" s="251"/>
      <c r="AE277" s="251"/>
      <c r="AF277" s="251"/>
      <c r="AG277" s="251"/>
      <c r="AH277" s="251"/>
      <c r="AI277" s="251"/>
      <c r="AJ277" s="251"/>
      <c r="AK277" s="251"/>
      <c r="AL277" s="251"/>
      <c r="AM277" s="251"/>
      <c r="AN277" s="251"/>
      <c r="AO277" s="251"/>
      <c r="AP277" s="251"/>
      <c r="AQ277" s="251"/>
      <c r="AR277" s="251"/>
      <c r="AS277" s="251"/>
      <c r="AT277" s="251"/>
      <c r="AU277" s="251"/>
      <c r="AV277" s="251"/>
    </row>
    <row r="278" spans="1:48" ht="12.75" customHeight="1" x14ac:dyDescent="0.2">
      <c r="B278" s="602">
        <f>B272+1</f>
        <v>57</v>
      </c>
      <c r="C278" s="704" t="s">
        <v>335</v>
      </c>
      <c r="D278" s="705"/>
      <c r="E278" s="617"/>
      <c r="F278" s="706"/>
      <c r="G278" s="617"/>
      <c r="H278" s="618"/>
      <c r="I278" s="619"/>
      <c r="J278" s="707"/>
      <c r="L278" s="250"/>
      <c r="M278" s="617"/>
      <c r="N278" s="617"/>
      <c r="O278" s="427">
        <v>1</v>
      </c>
      <c r="P278" s="559"/>
    </row>
    <row r="279" spans="1:48" ht="12.75" customHeight="1" thickBot="1" x14ac:dyDescent="0.25">
      <c r="B279" s="615"/>
      <c r="C279" s="616"/>
      <c r="D279" s="617"/>
      <c r="E279" s="617"/>
      <c r="F279" s="617"/>
      <c r="G279" s="617"/>
      <c r="H279" s="618"/>
      <c r="I279" s="619"/>
      <c r="J279" s="617"/>
      <c r="K279" s="250"/>
      <c r="L279" s="250"/>
      <c r="M279" s="617"/>
      <c r="N279" s="617"/>
      <c r="O279" s="620"/>
      <c r="P279" s="559"/>
    </row>
    <row r="280" spans="1:48" ht="12.75" customHeight="1" thickBot="1" x14ac:dyDescent="0.25">
      <c r="B280" s="615" t="s">
        <v>336</v>
      </c>
      <c r="C280" s="616"/>
      <c r="D280" s="617"/>
      <c r="E280" s="617"/>
      <c r="F280" s="617"/>
      <c r="G280" s="617"/>
      <c r="H280" s="618"/>
      <c r="I280" s="619"/>
      <c r="J280" s="617"/>
      <c r="K280" s="250"/>
      <c r="L280" s="250"/>
      <c r="M280" s="617"/>
      <c r="N280" s="617"/>
      <c r="O280" s="635">
        <f>SUM(O278:O279)</f>
        <v>1</v>
      </c>
      <c r="P280" s="559"/>
    </row>
    <row r="281" spans="1:48" customFormat="1" ht="12.75" customHeight="1" thickBot="1" x14ac:dyDescent="0.3">
      <c r="A281" s="290"/>
      <c r="B281" s="40"/>
      <c r="C281" s="680"/>
      <c r="D281" s="680"/>
      <c r="E281" s="680"/>
      <c r="F281" s="680"/>
      <c r="G281" s="680"/>
      <c r="H281" s="680"/>
      <c r="I281" s="680"/>
      <c r="J281" s="16"/>
      <c r="K281" s="680"/>
      <c r="L281" s="16"/>
      <c r="M281" s="703"/>
      <c r="O281" s="799"/>
      <c r="Q281" s="625"/>
    </row>
    <row r="282" spans="1:48" s="352" customFormat="1" ht="12.75" customHeight="1" thickBot="1" x14ac:dyDescent="0.25">
      <c r="B282" s="340" t="s">
        <v>26</v>
      </c>
      <c r="C282" s="265"/>
      <c r="D282" s="341"/>
      <c r="E282" s="265"/>
      <c r="F282" s="265"/>
      <c r="G282" s="265"/>
      <c r="H282" s="265"/>
      <c r="I282" s="342"/>
      <c r="J282" s="265"/>
      <c r="K282" s="343"/>
      <c r="L282" s="341"/>
      <c r="M282" s="265"/>
      <c r="N282" s="265"/>
      <c r="O282" s="344"/>
      <c r="P282" s="384"/>
      <c r="Q282" s="572"/>
      <c r="R282" s="253"/>
      <c r="S282" s="253"/>
      <c r="T282" s="253"/>
      <c r="U282" s="253"/>
      <c r="V282" s="253"/>
      <c r="W282" s="253"/>
      <c r="X282" s="253"/>
      <c r="Y282" s="253"/>
      <c r="Z282" s="253"/>
      <c r="AA282" s="253"/>
      <c r="AB282" s="253"/>
      <c r="AC282" s="253"/>
      <c r="AD282" s="253"/>
      <c r="AE282" s="253"/>
      <c r="AF282" s="253"/>
      <c r="AG282" s="253"/>
      <c r="AH282" s="253"/>
      <c r="AI282" s="253"/>
      <c r="AJ282" s="253"/>
      <c r="AK282" s="253"/>
      <c r="AL282" s="253"/>
      <c r="AM282" s="253"/>
      <c r="AN282" s="253"/>
      <c r="AO282" s="253"/>
      <c r="AP282" s="253"/>
      <c r="AQ282" s="253"/>
      <c r="AR282" s="253"/>
      <c r="AS282" s="253"/>
      <c r="AT282" s="253"/>
      <c r="AU282" s="253"/>
      <c r="AV282" s="253"/>
    </row>
    <row r="283" spans="1:48" ht="12.75" customHeight="1" x14ac:dyDescent="0.2">
      <c r="B283" s="708" t="s">
        <v>26</v>
      </c>
      <c r="C283" s="616"/>
      <c r="D283" s="617"/>
      <c r="E283" s="617"/>
      <c r="F283" s="617"/>
      <c r="G283" s="617"/>
      <c r="H283" s="618"/>
      <c r="I283" s="619"/>
      <c r="J283" s="617"/>
      <c r="K283" s="250"/>
      <c r="L283" s="250"/>
      <c r="M283" s="617"/>
      <c r="N283" s="617"/>
      <c r="O283" s="620"/>
      <c r="P283" s="638"/>
      <c r="Q283" s="709"/>
    </row>
    <row r="284" spans="1:48" ht="12.75" customHeight="1" x14ac:dyDescent="0.2">
      <c r="B284" s="602">
        <f>B278+1</f>
        <v>58</v>
      </c>
      <c r="C284" s="209" t="s">
        <v>378</v>
      </c>
      <c r="D284" s="617"/>
      <c r="E284" s="617"/>
      <c r="F284" s="617"/>
      <c r="G284" s="617"/>
      <c r="H284" s="618"/>
      <c r="I284" s="619"/>
      <c r="J284" s="617"/>
      <c r="K284" s="250"/>
      <c r="L284" s="250"/>
      <c r="M284" s="617"/>
      <c r="N284" s="617"/>
      <c r="O284" s="620"/>
      <c r="P284" s="559"/>
    </row>
    <row r="285" spans="1:48" ht="12.75" customHeight="1" x14ac:dyDescent="0.2">
      <c r="B285" s="602">
        <f>B284+1</f>
        <v>59</v>
      </c>
      <c r="C285" s="209" t="s">
        <v>379</v>
      </c>
      <c r="D285" s="617"/>
      <c r="E285" s="617"/>
      <c r="F285" s="617"/>
      <c r="G285" s="617"/>
      <c r="H285" s="618"/>
      <c r="I285" s="619"/>
      <c r="J285" s="617"/>
      <c r="K285" s="250"/>
      <c r="L285" s="250"/>
      <c r="M285" s="617"/>
      <c r="N285" s="617"/>
      <c r="O285" s="620"/>
      <c r="P285" s="559"/>
    </row>
    <row r="286" spans="1:48" ht="12.75" customHeight="1" x14ac:dyDescent="0.2">
      <c r="B286" s="602">
        <f>B285+1</f>
        <v>60</v>
      </c>
      <c r="C286" s="209" t="s">
        <v>380</v>
      </c>
      <c r="D286" s="617"/>
      <c r="E286" s="617"/>
      <c r="F286" s="617"/>
      <c r="G286" s="617"/>
      <c r="H286" s="618"/>
      <c r="I286" s="619"/>
      <c r="J286" s="617"/>
      <c r="K286" s="250"/>
      <c r="L286" s="250"/>
      <c r="M286" s="617"/>
      <c r="N286" s="617"/>
      <c r="O286" s="620"/>
      <c r="P286" s="559"/>
    </row>
    <row r="287" spans="1:48" ht="12.75" customHeight="1" x14ac:dyDescent="0.2">
      <c r="B287" s="602"/>
      <c r="C287" s="616"/>
      <c r="D287" s="617"/>
      <c r="E287" s="617"/>
      <c r="F287" s="617"/>
      <c r="G287" s="617"/>
      <c r="H287" s="618"/>
      <c r="I287" s="619"/>
      <c r="J287" s="617"/>
      <c r="K287" s="250"/>
      <c r="L287" s="250"/>
      <c r="M287" s="617"/>
      <c r="N287" s="617"/>
      <c r="O287" s="620"/>
      <c r="P287" s="559"/>
    </row>
    <row r="288" spans="1:48" ht="12.75" customHeight="1" thickBot="1" x14ac:dyDescent="0.25">
      <c r="B288" s="615"/>
      <c r="C288" s="616"/>
      <c r="D288" s="617"/>
      <c r="E288" s="617"/>
      <c r="F288" s="617"/>
      <c r="G288" s="617"/>
      <c r="H288" s="618"/>
      <c r="I288" s="619"/>
      <c r="J288" s="617"/>
      <c r="K288" s="250"/>
      <c r="L288" s="250"/>
      <c r="M288" s="617"/>
      <c r="N288" s="617"/>
      <c r="O288" s="620"/>
      <c r="P288" s="559"/>
    </row>
    <row r="289" spans="1:48" ht="12.75" customHeight="1" thickBot="1" x14ac:dyDescent="0.25">
      <c r="B289" s="710" t="s">
        <v>337</v>
      </c>
      <c r="C289" s="616"/>
      <c r="D289" s="617"/>
      <c r="E289" s="617"/>
      <c r="F289" s="617"/>
      <c r="G289" s="617"/>
      <c r="H289" s="618"/>
      <c r="I289" s="619"/>
      <c r="J289" s="617"/>
      <c r="K289" s="250"/>
      <c r="L289" s="250"/>
      <c r="M289" s="617"/>
      <c r="N289" s="617"/>
      <c r="O289" s="635">
        <f>O12</f>
        <v>303.60000000000002</v>
      </c>
      <c r="P289" s="559"/>
    </row>
    <row r="290" spans="1:48" ht="12.75" customHeight="1" x14ac:dyDescent="0.2">
      <c r="B290" s="615"/>
      <c r="C290" s="616"/>
      <c r="D290" s="617" t="s">
        <v>338</v>
      </c>
      <c r="E290" s="617"/>
      <c r="F290" s="617"/>
      <c r="G290" s="617"/>
      <c r="H290" s="618"/>
      <c r="I290" s="619"/>
      <c r="J290" s="617"/>
      <c r="K290" s="250"/>
      <c r="L290" s="250"/>
      <c r="M290" s="617"/>
      <c r="N290" s="617"/>
      <c r="O290" s="620"/>
      <c r="P290" s="559"/>
    </row>
    <row r="291" spans="1:48" s="243" customFormat="1" ht="12.75" customHeight="1" thickBot="1" x14ac:dyDescent="0.25">
      <c r="A291" s="276"/>
      <c r="B291" s="276"/>
      <c r="C291" s="278"/>
      <c r="D291" s="278"/>
      <c r="E291" s="276"/>
      <c r="F291" s="276"/>
      <c r="G291" s="276"/>
      <c r="H291" s="276"/>
      <c r="I291" s="276"/>
      <c r="J291" s="278"/>
      <c r="K291" s="278"/>
      <c r="L291" s="278"/>
      <c r="M291" s="278"/>
      <c r="N291" s="276"/>
      <c r="O291" s="427"/>
      <c r="P291" s="559"/>
      <c r="Q291" s="554"/>
    </row>
    <row r="292" spans="1:48" s="52" customFormat="1" ht="12.75" customHeight="1" thickBot="1" x14ac:dyDescent="0.25">
      <c r="A292" s="352"/>
      <c r="B292" s="68" t="s">
        <v>2</v>
      </c>
      <c r="C292" s="141"/>
      <c r="D292" s="141"/>
      <c r="E292" s="141"/>
      <c r="F292" s="141"/>
      <c r="G292" s="141"/>
      <c r="H292" s="141"/>
      <c r="I292" s="141"/>
      <c r="J292" s="141"/>
      <c r="K292" s="141"/>
      <c r="L292" s="148"/>
      <c r="M292" s="141"/>
      <c r="N292" s="141"/>
      <c r="O292" s="149"/>
      <c r="P292" s="106"/>
      <c r="Q292" s="720"/>
      <c r="R292" s="106"/>
    </row>
    <row r="293" spans="1:48" s="32" customFormat="1" ht="12.75" customHeight="1" x14ac:dyDescent="0.2">
      <c r="A293" s="276"/>
      <c r="B293" s="84"/>
      <c r="C293" s="84" t="s">
        <v>10</v>
      </c>
      <c r="E293" s="93"/>
      <c r="F293" s="93"/>
      <c r="G293" s="94" t="s">
        <v>32</v>
      </c>
      <c r="H293" s="94"/>
      <c r="J293" s="84" t="s">
        <v>22</v>
      </c>
      <c r="M293" s="93"/>
      <c r="N293" s="93"/>
      <c r="O293" s="128" t="s">
        <v>0</v>
      </c>
      <c r="P293" s="776"/>
      <c r="Q293" s="720"/>
      <c r="R293" s="35"/>
    </row>
    <row r="294" spans="1:48" s="32" customFormat="1" ht="12.75" customHeight="1" x14ac:dyDescent="0.2">
      <c r="A294" s="276"/>
      <c r="B294" s="71">
        <f>B286+1</f>
        <v>61</v>
      </c>
      <c r="C294" s="379">
        <v>39950</v>
      </c>
      <c r="E294" s="93"/>
      <c r="F294" s="93"/>
      <c r="G294" s="93" t="s">
        <v>35</v>
      </c>
      <c r="J294" s="19" t="s">
        <v>85</v>
      </c>
      <c r="M294" s="93"/>
      <c r="N294" s="93"/>
      <c r="O294" s="98">
        <v>0.14000000000000001</v>
      </c>
      <c r="P294" s="776"/>
      <c r="Q294" s="720"/>
      <c r="R294" s="35"/>
    </row>
    <row r="295" spans="1:48" s="32" customFormat="1" ht="12.75" customHeight="1" x14ac:dyDescent="0.2">
      <c r="A295" s="276"/>
      <c r="B295" s="71">
        <f>B294+1</f>
        <v>62</v>
      </c>
      <c r="C295" s="379">
        <v>39950</v>
      </c>
      <c r="E295" s="93"/>
      <c r="F295" s="93"/>
      <c r="G295" s="93" t="s">
        <v>35</v>
      </c>
      <c r="J295" s="19" t="s">
        <v>339</v>
      </c>
      <c r="M295" s="93"/>
      <c r="N295" s="93"/>
      <c r="O295" s="98">
        <v>2.29</v>
      </c>
      <c r="P295" s="719"/>
      <c r="Q295" s="720"/>
      <c r="R295" s="35"/>
    </row>
    <row r="296" spans="1:48" s="32" customFormat="1" ht="12.75" customHeight="1" x14ac:dyDescent="0.2">
      <c r="A296" s="276"/>
      <c r="B296" s="71">
        <f>B295+1</f>
        <v>63</v>
      </c>
      <c r="C296" s="379">
        <v>39950</v>
      </c>
      <c r="E296" s="93"/>
      <c r="F296" s="93"/>
      <c r="G296" s="93" t="s">
        <v>35</v>
      </c>
      <c r="J296" s="19" t="s">
        <v>333</v>
      </c>
      <c r="M296" s="93"/>
      <c r="N296" s="93"/>
      <c r="O296" s="98">
        <v>0.14000000000000001</v>
      </c>
      <c r="P296" s="776"/>
      <c r="Q296" s="720"/>
      <c r="R296" s="35"/>
    </row>
    <row r="297" spans="1:48" s="32" customFormat="1" ht="12.75" customHeight="1" x14ac:dyDescent="0.2">
      <c r="A297" s="276"/>
      <c r="B297" s="71">
        <f>B296+1</f>
        <v>64</v>
      </c>
      <c r="C297" s="379">
        <v>39950</v>
      </c>
      <c r="E297" s="93"/>
      <c r="F297" s="93"/>
      <c r="G297" s="93" t="s">
        <v>35</v>
      </c>
      <c r="J297" s="19" t="s">
        <v>334</v>
      </c>
      <c r="M297" s="93"/>
      <c r="N297" s="93"/>
      <c r="O297" s="98">
        <v>2.29</v>
      </c>
      <c r="P297" s="719"/>
      <c r="Q297" s="720"/>
      <c r="R297" s="35"/>
    </row>
    <row r="298" spans="1:48" s="286" customFormat="1" ht="12.75" customHeight="1" thickBot="1" x14ac:dyDescent="0.25">
      <c r="B298" s="284"/>
      <c r="C298" s="711"/>
      <c r="D298" s="712"/>
      <c r="E298" s="644"/>
      <c r="F298" s="713"/>
      <c r="I298" s="652"/>
      <c r="J298" s="644"/>
      <c r="L298" s="251"/>
      <c r="M298" s="277"/>
      <c r="N298" s="277"/>
      <c r="O298" s="304"/>
      <c r="P298" s="636"/>
      <c r="Q298" s="714"/>
      <c r="R298" s="251"/>
      <c r="S298" s="251"/>
      <c r="T298" s="251"/>
      <c r="U298" s="251"/>
      <c r="V298" s="251"/>
      <c r="W298" s="251"/>
      <c r="X298" s="251"/>
      <c r="Y298" s="251"/>
      <c r="Z298" s="251"/>
      <c r="AA298" s="251"/>
      <c r="AB298" s="251"/>
      <c r="AC298" s="251"/>
      <c r="AD298" s="251"/>
      <c r="AE298" s="251"/>
      <c r="AF298" s="251"/>
      <c r="AG298" s="251"/>
      <c r="AH298" s="251"/>
      <c r="AI298" s="251"/>
      <c r="AJ298" s="251"/>
      <c r="AK298" s="251"/>
      <c r="AL298" s="251"/>
      <c r="AM298" s="251"/>
      <c r="AN298" s="251"/>
      <c r="AO298" s="251"/>
      <c r="AP298" s="251"/>
      <c r="AQ298" s="251"/>
      <c r="AR298" s="251"/>
      <c r="AS298" s="251"/>
      <c r="AT298" s="251"/>
      <c r="AU298" s="251"/>
      <c r="AV298" s="251"/>
    </row>
    <row r="299" spans="1:48" s="352" customFormat="1" ht="12.75" customHeight="1" thickBot="1" x14ac:dyDescent="0.25">
      <c r="B299" s="721" t="s">
        <v>340</v>
      </c>
      <c r="C299" s="265"/>
      <c r="D299" s="341"/>
      <c r="E299" s="265"/>
      <c r="F299" s="265"/>
      <c r="G299" s="265"/>
      <c r="H299" s="265"/>
      <c r="I299" s="342"/>
      <c r="J299" s="265"/>
      <c r="K299" s="343"/>
      <c r="L299" s="341"/>
      <c r="M299" s="265"/>
      <c r="N299" s="265"/>
      <c r="O299" s="722" t="e">
        <f>#REF!</f>
        <v>#REF!</v>
      </c>
      <c r="P299" s="384"/>
      <c r="Q299" s="572"/>
      <c r="R299" s="253"/>
      <c r="S299" s="253"/>
      <c r="T299" s="253"/>
      <c r="U299" s="253"/>
      <c r="V299" s="253"/>
      <c r="W299" s="253"/>
      <c r="X299" s="253"/>
      <c r="Y299" s="253"/>
      <c r="Z299" s="253"/>
      <c r="AA299" s="253"/>
      <c r="AB299" s="253"/>
      <c r="AC299" s="253"/>
      <c r="AD299" s="253"/>
      <c r="AE299" s="253"/>
      <c r="AF299" s="253"/>
      <c r="AG299" s="253"/>
      <c r="AH299" s="253"/>
      <c r="AI299" s="253"/>
      <c r="AJ299" s="253"/>
      <c r="AK299" s="253"/>
      <c r="AL299" s="253"/>
      <c r="AM299" s="253"/>
      <c r="AN299" s="253"/>
      <c r="AO299" s="253"/>
      <c r="AP299" s="253"/>
      <c r="AQ299" s="253"/>
      <c r="AR299" s="253"/>
      <c r="AS299" s="253"/>
      <c r="AT299" s="253"/>
      <c r="AU299" s="253"/>
      <c r="AV299" s="253"/>
    </row>
    <row r="300" spans="1:48" ht="12.75" customHeight="1" x14ac:dyDescent="0.2">
      <c r="C300" s="278"/>
      <c r="D300" s="278"/>
      <c r="J300" s="278"/>
      <c r="M300" s="278"/>
      <c r="P300" s="559"/>
    </row>
    <row r="301" spans="1:48" ht="12.75" customHeight="1" x14ac:dyDescent="0.2">
      <c r="B301" s="667"/>
      <c r="C301" s="278"/>
      <c r="D301" s="278"/>
      <c r="J301" s="278"/>
      <c r="M301" s="278"/>
      <c r="P301" s="559"/>
    </row>
    <row r="302" spans="1:48" ht="12.75" customHeight="1" x14ac:dyDescent="0.2">
      <c r="C302" s="278"/>
      <c r="D302" s="278"/>
      <c r="J302" s="278"/>
      <c r="M302" s="278"/>
      <c r="P302" s="559"/>
    </row>
    <row r="303" spans="1:48" ht="12.75" customHeight="1" x14ac:dyDescent="0.2">
      <c r="C303" s="278"/>
      <c r="D303" s="278"/>
      <c r="J303" s="278"/>
      <c r="M303" s="278"/>
      <c r="P303" s="559"/>
    </row>
    <row r="304" spans="1:48" ht="12.75" customHeight="1" x14ac:dyDescent="0.2">
      <c r="C304" s="278"/>
      <c r="D304" s="278"/>
      <c r="J304" s="278"/>
      <c r="M304" s="278"/>
      <c r="P304" s="559"/>
    </row>
    <row r="305" spans="1:17" ht="12.75" customHeight="1" x14ac:dyDescent="0.2">
      <c r="C305" s="278"/>
      <c r="D305" s="278"/>
      <c r="J305" s="278"/>
      <c r="M305" s="278"/>
      <c r="P305" s="559"/>
    </row>
    <row r="306" spans="1:17" ht="12.75" customHeight="1" x14ac:dyDescent="0.2">
      <c r="C306" s="278"/>
      <c r="D306" s="278"/>
      <c r="J306" s="278"/>
      <c r="M306" s="278"/>
      <c r="P306" s="559"/>
    </row>
    <row r="307" spans="1:17" ht="12.75" customHeight="1" x14ac:dyDescent="0.2">
      <c r="C307" s="278"/>
      <c r="D307" s="278"/>
      <c r="J307" s="278"/>
      <c r="M307" s="278"/>
      <c r="P307" s="559"/>
    </row>
    <row r="308" spans="1:17" ht="12.75" customHeight="1" x14ac:dyDescent="0.2">
      <c r="C308" s="278"/>
      <c r="D308" s="278"/>
      <c r="J308" s="278"/>
      <c r="M308" s="278"/>
      <c r="P308" s="559"/>
    </row>
    <row r="309" spans="1:17" ht="12.75" customHeight="1" x14ac:dyDescent="0.2">
      <c r="B309" s="281"/>
      <c r="C309" s="350"/>
      <c r="D309" s="350"/>
      <c r="E309" s="419"/>
      <c r="F309" s="419"/>
      <c r="G309" s="419"/>
      <c r="H309" s="419"/>
      <c r="I309" s="419"/>
      <c r="J309" s="350"/>
      <c r="K309" s="350"/>
      <c r="L309" s="350"/>
      <c r="M309" s="350"/>
      <c r="N309" s="419"/>
      <c r="O309" s="282"/>
      <c r="P309" s="502"/>
    </row>
    <row r="310" spans="1:17" s="243" customFormat="1" ht="12.75" customHeight="1" x14ac:dyDescent="0.2">
      <c r="A310" s="276"/>
      <c r="B310" s="278"/>
      <c r="C310" s="276"/>
      <c r="D310" s="278"/>
      <c r="E310" s="276"/>
      <c r="F310" s="276"/>
      <c r="G310" s="276"/>
      <c r="H310" s="276"/>
      <c r="I310" s="276"/>
      <c r="J310" s="278"/>
      <c r="K310" s="278"/>
      <c r="L310" s="278"/>
      <c r="M310" s="276"/>
      <c r="N310" s="276"/>
      <c r="O310" s="427"/>
      <c r="P310" s="559"/>
      <c r="Q310" s="554"/>
    </row>
    <row r="311" spans="1:17" s="243" customFormat="1" ht="12.75" customHeight="1" x14ac:dyDescent="0.2">
      <c r="A311" s="276"/>
      <c r="B311" s="278"/>
      <c r="C311" s="276"/>
      <c r="D311" s="276"/>
      <c r="E311" s="276"/>
      <c r="F311" s="276"/>
      <c r="G311" s="276"/>
      <c r="H311" s="276"/>
      <c r="I311" s="276"/>
      <c r="J311" s="278"/>
      <c r="K311" s="278"/>
      <c r="L311" s="278"/>
      <c r="M311" s="276"/>
      <c r="N311" s="276"/>
      <c r="O311" s="427"/>
      <c r="P311" s="553"/>
      <c r="Q311" s="554"/>
    </row>
    <row r="312" spans="1:17" s="243" customFormat="1" ht="12.75" customHeight="1" x14ac:dyDescent="0.2">
      <c r="A312" s="276"/>
      <c r="B312" s="278"/>
      <c r="C312" s="276"/>
      <c r="D312" s="276"/>
      <c r="E312" s="276"/>
      <c r="F312" s="276"/>
      <c r="G312" s="276"/>
      <c r="H312" s="276"/>
      <c r="I312" s="276"/>
      <c r="J312" s="278"/>
      <c r="K312" s="278"/>
      <c r="L312" s="278"/>
      <c r="M312" s="276"/>
      <c r="N312" s="276"/>
      <c r="O312" s="427"/>
      <c r="P312" s="553"/>
      <c r="Q312" s="554"/>
    </row>
    <row r="313" spans="1:17" s="243" customFormat="1" ht="12.75" customHeight="1" x14ac:dyDescent="0.2">
      <c r="A313" s="276"/>
      <c r="B313" s="278"/>
      <c r="C313" s="276"/>
      <c r="D313" s="276"/>
      <c r="E313" s="276"/>
      <c r="F313" s="276"/>
      <c r="G313" s="276"/>
      <c r="H313" s="276"/>
      <c r="I313" s="276"/>
      <c r="J313" s="278"/>
      <c r="K313" s="276"/>
      <c r="L313" s="276"/>
      <c r="M313" s="276"/>
      <c r="N313" s="276"/>
      <c r="O313" s="276"/>
      <c r="P313" s="276"/>
      <c r="Q313" s="554"/>
    </row>
    <row r="314" spans="1:17" s="243" customFormat="1" ht="12.75" customHeight="1" x14ac:dyDescent="0.2">
      <c r="A314" s="276"/>
      <c r="B314" s="278"/>
      <c r="C314" s="276"/>
      <c r="D314" s="276"/>
      <c r="E314" s="276"/>
      <c r="F314" s="276"/>
      <c r="G314" s="276"/>
      <c r="H314" s="276"/>
      <c r="I314" s="276"/>
      <c r="J314" s="278"/>
      <c r="K314" s="276"/>
      <c r="L314" s="276"/>
      <c r="M314" s="276"/>
      <c r="N314" s="276"/>
      <c r="O314" s="276"/>
      <c r="P314" s="276"/>
      <c r="Q314" s="554"/>
    </row>
    <row r="315" spans="1:17" s="243" customFormat="1" ht="12.75" customHeight="1" x14ac:dyDescent="0.2">
      <c r="A315" s="276"/>
      <c r="B315" s="278"/>
      <c r="C315" s="276"/>
      <c r="D315" s="276"/>
      <c r="E315" s="276"/>
      <c r="F315" s="276"/>
      <c r="G315" s="276"/>
      <c r="H315" s="276"/>
      <c r="I315" s="276"/>
      <c r="J315" s="276"/>
      <c r="K315" s="276"/>
      <c r="L315" s="276"/>
      <c r="M315" s="276"/>
      <c r="N315" s="276"/>
      <c r="O315" s="276"/>
      <c r="P315" s="276"/>
      <c r="Q315" s="554"/>
    </row>
    <row r="316" spans="1:17" s="243" customFormat="1" ht="12.75" customHeight="1" x14ac:dyDescent="0.2">
      <c r="A316" s="276"/>
      <c r="B316" s="278"/>
      <c r="C316" s="276"/>
      <c r="D316" s="276"/>
      <c r="E316" s="276"/>
      <c r="F316" s="276"/>
      <c r="G316" s="276"/>
      <c r="H316" s="276"/>
      <c r="I316" s="276"/>
      <c r="J316" s="276"/>
      <c r="K316" s="276"/>
      <c r="L316" s="276"/>
      <c r="M316" s="276"/>
      <c r="N316" s="276"/>
      <c r="O316" s="276"/>
      <c r="P316" s="276"/>
      <c r="Q316" s="554"/>
    </row>
    <row r="317" spans="1:17" s="243" customFormat="1" ht="12.75" customHeight="1" x14ac:dyDescent="0.2">
      <c r="A317" s="276"/>
      <c r="B317" s="278"/>
      <c r="C317" s="276"/>
      <c r="D317" s="276"/>
      <c r="E317" s="276"/>
      <c r="F317" s="276"/>
      <c r="G317" s="276"/>
      <c r="H317" s="276"/>
      <c r="I317" s="276"/>
      <c r="J317" s="276"/>
      <c r="K317" s="276"/>
      <c r="L317" s="276"/>
      <c r="M317" s="276"/>
      <c r="N317" s="276"/>
      <c r="O317" s="276"/>
      <c r="P317" s="276"/>
      <c r="Q317" s="554"/>
    </row>
    <row r="318" spans="1:17" s="243" customFormat="1" ht="12.75" customHeight="1" x14ac:dyDescent="0.2">
      <c r="A318" s="276"/>
      <c r="B318" s="278"/>
      <c r="C318" s="276"/>
      <c r="D318" s="276"/>
      <c r="E318" s="276"/>
      <c r="F318" s="276"/>
      <c r="G318" s="276"/>
      <c r="H318" s="276"/>
      <c r="I318" s="276"/>
      <c r="J318" s="276"/>
      <c r="K318" s="276"/>
      <c r="L318" s="276"/>
      <c r="M318" s="276"/>
      <c r="N318" s="276"/>
      <c r="O318" s="276"/>
      <c r="P318" s="276"/>
      <c r="Q318" s="554"/>
    </row>
    <row r="319" spans="1:17" s="243" customFormat="1" ht="12.75" customHeight="1" x14ac:dyDescent="0.2">
      <c r="A319" s="276"/>
      <c r="B319" s="278"/>
      <c r="C319" s="276"/>
      <c r="D319" s="276"/>
      <c r="E319" s="276"/>
      <c r="F319" s="276"/>
      <c r="G319" s="276"/>
      <c r="H319" s="276"/>
      <c r="I319" s="276"/>
      <c r="J319" s="276"/>
      <c r="K319" s="276"/>
      <c r="L319" s="276"/>
      <c r="M319" s="276"/>
      <c r="N319" s="276"/>
      <c r="O319" s="276"/>
      <c r="P319" s="276"/>
      <c r="Q319" s="554"/>
    </row>
    <row r="320" spans="1:17" s="243" customFormat="1" ht="12.75" customHeight="1" x14ac:dyDescent="0.2">
      <c r="A320" s="276"/>
      <c r="B320" s="278"/>
      <c r="C320" s="276"/>
      <c r="D320" s="276"/>
      <c r="E320" s="276"/>
      <c r="F320" s="276"/>
      <c r="G320" s="276"/>
      <c r="H320" s="276"/>
      <c r="I320" s="276"/>
      <c r="J320" s="276"/>
      <c r="K320" s="276"/>
      <c r="L320" s="276"/>
      <c r="M320" s="276"/>
      <c r="N320" s="276"/>
      <c r="O320" s="276"/>
      <c r="P320" s="276"/>
      <c r="Q320" s="554"/>
    </row>
    <row r="321" spans="1:17" s="243" customFormat="1" ht="12.75" customHeight="1" x14ac:dyDescent="0.2">
      <c r="A321" s="276"/>
      <c r="B321" s="278"/>
      <c r="C321" s="276"/>
      <c r="D321" s="276"/>
      <c r="E321" s="276"/>
      <c r="F321" s="276"/>
      <c r="G321" s="276"/>
      <c r="H321" s="276"/>
      <c r="I321" s="276"/>
      <c r="J321" s="276"/>
      <c r="K321" s="276"/>
      <c r="L321" s="276"/>
      <c r="M321" s="276"/>
      <c r="N321" s="276"/>
      <c r="O321" s="276"/>
      <c r="P321" s="276"/>
      <c r="Q321" s="554"/>
    </row>
    <row r="322" spans="1:17" s="243" customFormat="1" ht="12.75" customHeight="1" x14ac:dyDescent="0.2">
      <c r="A322" s="276"/>
      <c r="B322" s="278"/>
      <c r="C322" s="276"/>
      <c r="D322" s="276"/>
      <c r="E322" s="276"/>
      <c r="F322" s="276"/>
      <c r="G322" s="276"/>
      <c r="H322" s="276"/>
      <c r="I322" s="276"/>
      <c r="J322" s="276"/>
      <c r="K322" s="276"/>
      <c r="L322" s="276"/>
      <c r="M322" s="276"/>
      <c r="N322" s="276"/>
      <c r="O322" s="276"/>
      <c r="P322" s="276"/>
      <c r="Q322" s="554"/>
    </row>
    <row r="323" spans="1:17" s="243" customFormat="1" ht="12.75" customHeight="1" x14ac:dyDescent="0.2">
      <c r="A323" s="276"/>
      <c r="B323" s="278"/>
      <c r="C323" s="276"/>
      <c r="D323" s="276"/>
      <c r="E323" s="276"/>
      <c r="F323" s="276"/>
      <c r="G323" s="276"/>
      <c r="H323" s="276"/>
      <c r="I323" s="276"/>
      <c r="J323" s="276"/>
      <c r="K323" s="276"/>
      <c r="L323" s="276"/>
      <c r="M323" s="276"/>
      <c r="N323" s="276"/>
      <c r="O323" s="276"/>
      <c r="P323" s="276"/>
      <c r="Q323" s="554"/>
    </row>
    <row r="324" spans="1:17" s="243" customFormat="1" ht="12.75" customHeight="1" x14ac:dyDescent="0.2">
      <c r="A324" s="276"/>
      <c r="B324" s="278"/>
      <c r="C324" s="276"/>
      <c r="D324" s="276"/>
      <c r="E324" s="276"/>
      <c r="F324" s="276"/>
      <c r="G324" s="276"/>
      <c r="H324" s="276"/>
      <c r="I324" s="276"/>
      <c r="J324" s="276"/>
      <c r="K324" s="276"/>
      <c r="L324" s="276"/>
      <c r="M324" s="276"/>
      <c r="N324" s="276"/>
      <c r="O324" s="276"/>
      <c r="P324" s="276"/>
      <c r="Q324" s="554"/>
    </row>
    <row r="325" spans="1:17" s="243" customFormat="1" ht="12.75" customHeight="1" x14ac:dyDescent="0.2">
      <c r="A325" s="276"/>
      <c r="B325" s="278"/>
      <c r="C325" s="276"/>
      <c r="D325" s="276"/>
      <c r="E325" s="276"/>
      <c r="F325" s="276"/>
      <c r="G325" s="276"/>
      <c r="H325" s="276"/>
      <c r="I325" s="276"/>
      <c r="J325" s="276"/>
      <c r="K325" s="276"/>
      <c r="L325" s="276"/>
      <c r="M325" s="276"/>
      <c r="N325" s="276"/>
      <c r="O325" s="276"/>
      <c r="P325" s="276"/>
      <c r="Q325" s="554"/>
    </row>
    <row r="326" spans="1:17" s="243" customFormat="1" ht="12.75" customHeight="1" x14ac:dyDescent="0.2">
      <c r="A326" s="276"/>
      <c r="B326" s="278"/>
      <c r="C326" s="276"/>
      <c r="D326" s="276"/>
      <c r="E326" s="276"/>
      <c r="F326" s="276"/>
      <c r="G326" s="276"/>
      <c r="H326" s="276"/>
      <c r="I326" s="276"/>
      <c r="J326" s="276"/>
      <c r="K326" s="276"/>
      <c r="L326" s="276"/>
      <c r="M326" s="276"/>
      <c r="N326" s="276"/>
      <c r="O326" s="276"/>
      <c r="P326" s="276"/>
      <c r="Q326" s="554"/>
    </row>
    <row r="327" spans="1:17" s="243" customFormat="1" ht="12.75" customHeight="1" x14ac:dyDescent="0.2">
      <c r="A327" s="276"/>
      <c r="B327" s="278"/>
      <c r="C327" s="276"/>
      <c r="D327" s="276"/>
      <c r="E327" s="276"/>
      <c r="F327" s="276"/>
      <c r="G327" s="276"/>
      <c r="H327" s="276"/>
      <c r="I327" s="276"/>
      <c r="J327" s="276"/>
      <c r="K327" s="276"/>
      <c r="L327" s="276"/>
      <c r="M327" s="276"/>
      <c r="N327" s="276"/>
      <c r="O327" s="276"/>
      <c r="P327" s="276"/>
      <c r="Q327" s="554"/>
    </row>
    <row r="328" spans="1:17" s="243" customFormat="1" ht="12.75" customHeight="1" x14ac:dyDescent="0.2">
      <c r="A328" s="276"/>
      <c r="B328" s="278"/>
      <c r="C328" s="276"/>
      <c r="D328" s="276"/>
      <c r="E328" s="276"/>
      <c r="F328" s="276"/>
      <c r="G328" s="276"/>
      <c r="H328" s="276"/>
      <c r="I328" s="276"/>
      <c r="J328" s="276"/>
      <c r="K328" s="276"/>
      <c r="L328" s="276"/>
      <c r="M328" s="276"/>
      <c r="N328" s="276"/>
      <c r="O328" s="276"/>
      <c r="P328" s="276"/>
      <c r="Q328" s="554"/>
    </row>
    <row r="329" spans="1:17" s="243" customFormat="1" ht="12.75" customHeight="1" x14ac:dyDescent="0.2">
      <c r="A329" s="276"/>
      <c r="B329" s="278"/>
      <c r="C329" s="276"/>
      <c r="D329" s="276"/>
      <c r="E329" s="276"/>
      <c r="F329" s="276"/>
      <c r="G329" s="276"/>
      <c r="H329" s="276"/>
      <c r="I329" s="276"/>
      <c r="J329" s="276"/>
      <c r="K329" s="276"/>
      <c r="L329" s="276"/>
      <c r="M329" s="276"/>
      <c r="N329" s="276"/>
      <c r="O329" s="276"/>
      <c r="P329" s="276"/>
      <c r="Q329" s="554"/>
    </row>
    <row r="330" spans="1:17" s="243" customFormat="1" ht="12.75" customHeight="1" x14ac:dyDescent="0.2">
      <c r="A330" s="276"/>
      <c r="B330" s="278"/>
      <c r="C330" s="276"/>
      <c r="D330" s="276"/>
      <c r="E330" s="276"/>
      <c r="F330" s="276"/>
      <c r="G330" s="276"/>
      <c r="H330" s="276"/>
      <c r="I330" s="276"/>
      <c r="J330" s="276"/>
      <c r="K330" s="276"/>
      <c r="L330" s="276"/>
      <c r="M330" s="276"/>
      <c r="N330" s="276"/>
      <c r="O330" s="276"/>
      <c r="P330" s="276"/>
      <c r="Q330" s="554"/>
    </row>
    <row r="331" spans="1:17" s="243" customFormat="1" ht="12.75" customHeight="1" x14ac:dyDescent="0.2">
      <c r="A331" s="276"/>
      <c r="B331" s="278"/>
      <c r="C331" s="276"/>
      <c r="D331" s="276"/>
      <c r="E331" s="276"/>
      <c r="F331" s="276"/>
      <c r="G331" s="276"/>
      <c r="H331" s="276"/>
      <c r="I331" s="276"/>
      <c r="J331" s="276"/>
      <c r="K331" s="276"/>
      <c r="L331" s="276"/>
      <c r="M331" s="276"/>
      <c r="N331" s="276"/>
      <c r="O331" s="276"/>
      <c r="P331" s="276"/>
      <c r="Q331" s="554"/>
    </row>
    <row r="332" spans="1:17" s="243" customFormat="1" ht="12.75" customHeight="1" x14ac:dyDescent="0.2">
      <c r="A332" s="276"/>
      <c r="B332" s="278"/>
      <c r="C332" s="276"/>
      <c r="D332" s="276"/>
      <c r="E332" s="276"/>
      <c r="F332" s="276"/>
      <c r="G332" s="276"/>
      <c r="H332" s="276"/>
      <c r="I332" s="276"/>
      <c r="J332" s="276"/>
      <c r="K332" s="276"/>
      <c r="L332" s="276"/>
      <c r="M332" s="276"/>
      <c r="N332" s="276"/>
      <c r="O332" s="276"/>
      <c r="P332" s="276"/>
      <c r="Q332" s="554"/>
    </row>
    <row r="333" spans="1:17" s="243" customFormat="1" ht="12.75" customHeight="1" x14ac:dyDescent="0.2">
      <c r="A333" s="276"/>
      <c r="B333" s="278"/>
      <c r="C333" s="276"/>
      <c r="D333" s="276"/>
      <c r="E333" s="276"/>
      <c r="F333" s="276"/>
      <c r="G333" s="276"/>
      <c r="H333" s="276"/>
      <c r="I333" s="276"/>
      <c r="J333" s="276"/>
      <c r="K333" s="276"/>
      <c r="L333" s="276"/>
      <c r="M333" s="276"/>
      <c r="N333" s="276"/>
      <c r="O333" s="276"/>
      <c r="P333" s="276"/>
      <c r="Q333" s="554"/>
    </row>
    <row r="334" spans="1:17" s="243" customFormat="1" ht="12.75" customHeight="1" x14ac:dyDescent="0.2">
      <c r="A334" s="276"/>
      <c r="B334" s="278"/>
      <c r="C334" s="276"/>
      <c r="D334" s="276"/>
      <c r="E334" s="276"/>
      <c r="F334" s="276"/>
      <c r="G334" s="276"/>
      <c r="H334" s="276"/>
      <c r="I334" s="276"/>
      <c r="J334" s="276"/>
      <c r="K334" s="276"/>
      <c r="L334" s="276"/>
      <c r="M334" s="276"/>
      <c r="N334" s="276"/>
      <c r="O334" s="276"/>
      <c r="P334" s="276"/>
      <c r="Q334" s="554"/>
    </row>
    <row r="335" spans="1:17" s="243" customFormat="1" ht="12.75" customHeight="1" x14ac:dyDescent="0.2">
      <c r="A335" s="276"/>
      <c r="B335" s="278"/>
      <c r="C335" s="276"/>
      <c r="D335" s="276"/>
      <c r="E335" s="276"/>
      <c r="F335" s="276"/>
      <c r="G335" s="276"/>
      <c r="H335" s="276"/>
      <c r="I335" s="276"/>
      <c r="J335" s="276"/>
      <c r="K335" s="276"/>
      <c r="L335" s="276"/>
      <c r="M335" s="276"/>
      <c r="N335" s="276"/>
      <c r="O335" s="276"/>
      <c r="P335" s="276"/>
      <c r="Q335" s="554"/>
    </row>
    <row r="336" spans="1:17" s="243" customFormat="1" ht="12.75" customHeight="1" x14ac:dyDescent="0.2">
      <c r="A336" s="276"/>
      <c r="B336" s="278"/>
      <c r="C336" s="276"/>
      <c r="D336" s="276"/>
      <c r="E336" s="276"/>
      <c r="F336" s="276"/>
      <c r="G336" s="276"/>
      <c r="H336" s="276"/>
      <c r="I336" s="276"/>
      <c r="J336" s="276"/>
      <c r="K336" s="276"/>
      <c r="L336" s="276"/>
      <c r="M336" s="276"/>
      <c r="N336" s="276"/>
      <c r="O336" s="276"/>
      <c r="P336" s="276"/>
      <c r="Q336" s="554"/>
    </row>
    <row r="337" spans="1:17" s="243" customFormat="1" ht="12.75" customHeight="1" x14ac:dyDescent="0.2">
      <c r="A337" s="276"/>
      <c r="B337" s="278"/>
      <c r="C337" s="276"/>
      <c r="D337" s="276"/>
      <c r="E337" s="276"/>
      <c r="F337" s="276"/>
      <c r="G337" s="276"/>
      <c r="H337" s="276"/>
      <c r="I337" s="276"/>
      <c r="J337" s="276"/>
      <c r="K337" s="276"/>
      <c r="L337" s="276"/>
      <c r="M337" s="276"/>
      <c r="N337" s="276"/>
      <c r="O337" s="276"/>
      <c r="P337" s="276"/>
      <c r="Q337" s="554"/>
    </row>
    <row r="338" spans="1:17" s="243" customFormat="1" ht="12.75" customHeight="1" x14ac:dyDescent="0.2">
      <c r="A338" s="276"/>
      <c r="B338" s="278"/>
      <c r="C338" s="276"/>
      <c r="D338" s="276"/>
      <c r="E338" s="276"/>
      <c r="F338" s="276"/>
      <c r="G338" s="276"/>
      <c r="H338" s="276"/>
      <c r="I338" s="276"/>
      <c r="J338" s="276"/>
      <c r="K338" s="276"/>
      <c r="L338" s="276"/>
      <c r="M338" s="276"/>
      <c r="N338" s="276"/>
      <c r="O338" s="276"/>
      <c r="P338" s="276"/>
      <c r="Q338" s="554"/>
    </row>
    <row r="339" spans="1:17" s="243" customFormat="1" ht="12.75" customHeight="1" x14ac:dyDescent="0.2">
      <c r="A339" s="276"/>
      <c r="B339" s="278"/>
      <c r="C339" s="276"/>
      <c r="D339" s="276"/>
      <c r="E339" s="276"/>
      <c r="F339" s="276"/>
      <c r="G339" s="276"/>
      <c r="H339" s="276"/>
      <c r="I339" s="276"/>
      <c r="J339" s="276"/>
      <c r="K339" s="276"/>
      <c r="L339" s="276"/>
      <c r="M339" s="276"/>
      <c r="N339" s="276"/>
      <c r="O339" s="276"/>
      <c r="P339" s="276"/>
      <c r="Q339" s="554"/>
    </row>
    <row r="340" spans="1:17" s="243" customFormat="1" ht="12.75" customHeight="1" x14ac:dyDescent="0.2">
      <c r="A340" s="276"/>
      <c r="B340" s="278"/>
      <c r="C340" s="276"/>
      <c r="D340" s="276"/>
      <c r="E340" s="276"/>
      <c r="F340" s="276"/>
      <c r="G340" s="276"/>
      <c r="H340" s="276"/>
      <c r="I340" s="276"/>
      <c r="J340" s="276"/>
      <c r="K340" s="276"/>
      <c r="L340" s="276"/>
      <c r="M340" s="276"/>
      <c r="N340" s="276"/>
      <c r="O340" s="276"/>
      <c r="P340" s="276"/>
      <c r="Q340" s="554"/>
    </row>
    <row r="341" spans="1:17" s="243" customFormat="1" ht="12.75" customHeight="1" x14ac:dyDescent="0.2">
      <c r="A341" s="276"/>
      <c r="B341" s="278"/>
      <c r="C341" s="276"/>
      <c r="D341" s="276"/>
      <c r="E341" s="276"/>
      <c r="F341" s="276"/>
      <c r="G341" s="276"/>
      <c r="H341" s="276"/>
      <c r="I341" s="276"/>
      <c r="J341" s="276"/>
      <c r="K341" s="276"/>
      <c r="L341" s="276"/>
      <c r="M341" s="276"/>
      <c r="N341" s="276"/>
      <c r="O341" s="276"/>
      <c r="P341" s="276"/>
      <c r="Q341" s="554"/>
    </row>
    <row r="342" spans="1:17" s="243" customFormat="1" ht="12.75" customHeight="1" x14ac:dyDescent="0.2">
      <c r="A342" s="276"/>
      <c r="B342" s="278"/>
      <c r="C342" s="276"/>
      <c r="D342" s="276"/>
      <c r="E342" s="276"/>
      <c r="F342" s="276"/>
      <c r="G342" s="276"/>
      <c r="H342" s="276"/>
      <c r="I342" s="276"/>
      <c r="J342" s="276"/>
      <c r="K342" s="276"/>
      <c r="L342" s="276"/>
      <c r="M342" s="276"/>
      <c r="N342" s="276"/>
      <c r="O342" s="276"/>
      <c r="P342" s="276"/>
      <c r="Q342" s="554"/>
    </row>
    <row r="343" spans="1:17" s="243" customFormat="1" ht="12.75" customHeight="1" x14ac:dyDescent="0.2">
      <c r="A343" s="276"/>
      <c r="B343" s="278"/>
      <c r="C343" s="276"/>
      <c r="D343" s="276"/>
      <c r="E343" s="276"/>
      <c r="F343" s="276"/>
      <c r="G343" s="276"/>
      <c r="H343" s="276"/>
      <c r="I343" s="276"/>
      <c r="J343" s="276"/>
      <c r="K343" s="276"/>
      <c r="L343" s="276"/>
      <c r="M343" s="276"/>
      <c r="N343" s="276"/>
      <c r="O343" s="276"/>
      <c r="P343" s="276"/>
      <c r="Q343" s="554"/>
    </row>
    <row r="344" spans="1:17" s="243" customFormat="1" ht="12.75" customHeight="1" x14ac:dyDescent="0.2">
      <c r="A344" s="276"/>
      <c r="B344" s="278"/>
      <c r="C344" s="276"/>
      <c r="D344" s="276"/>
      <c r="E344" s="276"/>
      <c r="F344" s="276"/>
      <c r="G344" s="276"/>
      <c r="H344" s="276"/>
      <c r="I344" s="276"/>
      <c r="J344" s="276"/>
      <c r="K344" s="276"/>
      <c r="L344" s="276"/>
      <c r="M344" s="276"/>
      <c r="N344" s="276"/>
      <c r="O344" s="276"/>
      <c r="P344" s="276"/>
      <c r="Q344" s="554"/>
    </row>
    <row r="345" spans="1:17" s="243" customFormat="1" ht="12.75" customHeight="1" x14ac:dyDescent="0.2">
      <c r="A345" s="276"/>
      <c r="B345" s="278"/>
      <c r="C345" s="276"/>
      <c r="D345" s="276"/>
      <c r="E345" s="276"/>
      <c r="F345" s="276"/>
      <c r="G345" s="276"/>
      <c r="H345" s="276"/>
      <c r="I345" s="276"/>
      <c r="J345" s="276"/>
      <c r="K345" s="276"/>
      <c r="L345" s="276"/>
      <c r="M345" s="276"/>
      <c r="N345" s="276"/>
      <c r="O345" s="276"/>
      <c r="P345" s="276"/>
      <c r="Q345" s="554"/>
    </row>
    <row r="346" spans="1:17" s="243" customFormat="1" ht="12.75" customHeight="1" x14ac:dyDescent="0.2">
      <c r="A346" s="276"/>
      <c r="B346" s="278"/>
      <c r="C346" s="276"/>
      <c r="D346" s="276"/>
      <c r="E346" s="276"/>
      <c r="F346" s="276"/>
      <c r="G346" s="276"/>
      <c r="H346" s="276"/>
      <c r="I346" s="276"/>
      <c r="J346" s="276"/>
      <c r="K346" s="276"/>
      <c r="L346" s="276"/>
      <c r="M346" s="276"/>
      <c r="N346" s="276"/>
      <c r="O346" s="276"/>
      <c r="P346" s="276"/>
      <c r="Q346" s="554"/>
    </row>
    <row r="347" spans="1:17" s="243" customFormat="1" ht="12.75" customHeight="1" x14ac:dyDescent="0.2">
      <c r="A347" s="276"/>
      <c r="B347" s="278"/>
      <c r="C347" s="276"/>
      <c r="D347" s="276"/>
      <c r="E347" s="276"/>
      <c r="F347" s="276"/>
      <c r="G347" s="276"/>
      <c r="H347" s="276"/>
      <c r="I347" s="276"/>
      <c r="J347" s="276"/>
      <c r="K347" s="276"/>
      <c r="L347" s="276"/>
      <c r="M347" s="276"/>
      <c r="N347" s="276"/>
      <c r="O347" s="276"/>
      <c r="P347" s="276"/>
      <c r="Q347" s="554"/>
    </row>
    <row r="348" spans="1:17" s="243" customFormat="1" ht="12.75" customHeight="1" x14ac:dyDescent="0.2">
      <c r="A348" s="276"/>
      <c r="B348" s="278"/>
      <c r="C348" s="276"/>
      <c r="D348" s="276"/>
      <c r="E348" s="276"/>
      <c r="F348" s="276"/>
      <c r="G348" s="276"/>
      <c r="H348" s="276"/>
      <c r="I348" s="276"/>
      <c r="J348" s="276"/>
      <c r="K348" s="276"/>
      <c r="L348" s="276"/>
      <c r="M348" s="276"/>
      <c r="N348" s="276"/>
      <c r="O348" s="276"/>
      <c r="P348" s="276"/>
      <c r="Q348" s="554"/>
    </row>
    <row r="349" spans="1:17" s="243" customFormat="1" ht="12.75" customHeight="1" x14ac:dyDescent="0.2">
      <c r="A349" s="276"/>
      <c r="B349" s="278"/>
      <c r="C349" s="276"/>
      <c r="D349" s="276"/>
      <c r="E349" s="276"/>
      <c r="F349" s="276"/>
      <c r="G349" s="276"/>
      <c r="H349" s="276"/>
      <c r="I349" s="276"/>
      <c r="J349" s="276"/>
      <c r="K349" s="276"/>
      <c r="L349" s="276"/>
      <c r="M349" s="276"/>
      <c r="N349" s="276"/>
      <c r="O349" s="276"/>
      <c r="P349" s="276"/>
      <c r="Q349" s="554"/>
    </row>
    <row r="350" spans="1:17" s="243" customFormat="1" ht="12.75" customHeight="1" x14ac:dyDescent="0.2">
      <c r="A350" s="276"/>
      <c r="B350" s="278"/>
      <c r="C350" s="276"/>
      <c r="D350" s="276"/>
      <c r="E350" s="276"/>
      <c r="F350" s="276"/>
      <c r="G350" s="276"/>
      <c r="H350" s="276"/>
      <c r="I350" s="276"/>
      <c r="J350" s="276"/>
      <c r="K350" s="276"/>
      <c r="L350" s="276"/>
      <c r="M350" s="276"/>
      <c r="N350" s="276"/>
      <c r="O350" s="276"/>
      <c r="P350" s="276"/>
      <c r="Q350" s="554"/>
    </row>
    <row r="351" spans="1:17" s="243" customFormat="1" ht="12.75" customHeight="1" x14ac:dyDescent="0.2">
      <c r="A351" s="276"/>
      <c r="B351" s="278"/>
      <c r="C351" s="276"/>
      <c r="D351" s="276"/>
      <c r="E351" s="276"/>
      <c r="F351" s="276"/>
      <c r="G351" s="276"/>
      <c r="H351" s="276"/>
      <c r="I351" s="276"/>
      <c r="J351" s="276"/>
      <c r="K351" s="276"/>
      <c r="L351" s="276"/>
      <c r="M351" s="276"/>
      <c r="N351" s="276"/>
      <c r="O351" s="276"/>
      <c r="P351" s="276"/>
      <c r="Q351" s="554"/>
    </row>
    <row r="352" spans="1:17" s="243" customFormat="1" ht="12.75" customHeight="1" x14ac:dyDescent="0.2">
      <c r="A352" s="276"/>
      <c r="B352" s="278"/>
      <c r="C352" s="276"/>
      <c r="D352" s="276"/>
      <c r="E352" s="276"/>
      <c r="F352" s="276"/>
      <c r="G352" s="276"/>
      <c r="H352" s="276"/>
      <c r="I352" s="276"/>
      <c r="J352" s="276"/>
      <c r="K352" s="276"/>
      <c r="L352" s="276"/>
      <c r="M352" s="276"/>
      <c r="N352" s="276"/>
      <c r="O352" s="276"/>
      <c r="P352" s="276"/>
      <c r="Q352" s="554"/>
    </row>
    <row r="353" spans="1:17" s="243" customFormat="1" ht="12.75" customHeight="1" x14ac:dyDescent="0.2">
      <c r="A353" s="276"/>
      <c r="B353" s="278"/>
      <c r="C353" s="276"/>
      <c r="D353" s="276"/>
      <c r="E353" s="276"/>
      <c r="F353" s="276"/>
      <c r="G353" s="276"/>
      <c r="H353" s="276"/>
      <c r="I353" s="276"/>
      <c r="J353" s="276"/>
      <c r="K353" s="276"/>
      <c r="L353" s="276"/>
      <c r="M353" s="276"/>
      <c r="N353" s="276"/>
      <c r="O353" s="276"/>
      <c r="P353" s="276"/>
      <c r="Q353" s="554"/>
    </row>
    <row r="354" spans="1:17" s="243" customFormat="1" ht="12.75" customHeight="1" x14ac:dyDescent="0.2">
      <c r="A354" s="276"/>
      <c r="B354" s="278"/>
      <c r="C354" s="276"/>
      <c r="D354" s="276"/>
      <c r="E354" s="276"/>
      <c r="F354" s="276"/>
      <c r="G354" s="276"/>
      <c r="H354" s="276"/>
      <c r="I354" s="276"/>
      <c r="J354" s="276"/>
      <c r="K354" s="276"/>
      <c r="L354" s="276"/>
      <c r="M354" s="276"/>
      <c r="N354" s="276"/>
      <c r="O354" s="276"/>
      <c r="P354" s="276"/>
      <c r="Q354" s="554"/>
    </row>
    <row r="355" spans="1:17" s="243" customFormat="1" ht="12.75" customHeight="1" x14ac:dyDescent="0.2">
      <c r="A355" s="276"/>
      <c r="B355" s="278"/>
      <c r="C355" s="276"/>
      <c r="D355" s="276"/>
      <c r="E355" s="276"/>
      <c r="F355" s="276"/>
      <c r="G355" s="276"/>
      <c r="H355" s="276"/>
      <c r="I355" s="276"/>
      <c r="J355" s="276"/>
      <c r="K355" s="276"/>
      <c r="L355" s="276"/>
      <c r="M355" s="276"/>
      <c r="N355" s="276"/>
      <c r="O355" s="276"/>
      <c r="P355" s="276"/>
      <c r="Q355" s="554"/>
    </row>
    <row r="356" spans="1:17" s="243" customFormat="1" ht="12.75" customHeight="1" x14ac:dyDescent="0.2">
      <c r="A356" s="276"/>
      <c r="B356" s="278"/>
      <c r="C356" s="276"/>
      <c r="D356" s="276"/>
      <c r="E356" s="276"/>
      <c r="F356" s="276"/>
      <c r="G356" s="276"/>
      <c r="H356" s="276"/>
      <c r="I356" s="276"/>
      <c r="J356" s="276"/>
      <c r="K356" s="276"/>
      <c r="L356" s="276"/>
      <c r="M356" s="276"/>
      <c r="N356" s="276"/>
      <c r="O356" s="276"/>
      <c r="P356" s="276"/>
      <c r="Q356" s="554"/>
    </row>
    <row r="357" spans="1:17" s="243" customFormat="1" ht="12.75" customHeight="1" x14ac:dyDescent="0.2">
      <c r="A357" s="276"/>
      <c r="B357" s="278"/>
      <c r="C357" s="276"/>
      <c r="D357" s="276"/>
      <c r="E357" s="276"/>
      <c r="F357" s="276"/>
      <c r="G357" s="276"/>
      <c r="H357" s="276"/>
      <c r="I357" s="276"/>
      <c r="J357" s="276"/>
      <c r="K357" s="276"/>
      <c r="L357" s="276"/>
      <c r="M357" s="276"/>
      <c r="N357" s="276"/>
      <c r="O357" s="276"/>
      <c r="P357" s="276"/>
      <c r="Q357" s="554"/>
    </row>
    <row r="358" spans="1:17" s="243" customFormat="1" ht="12.75" customHeight="1" x14ac:dyDescent="0.2">
      <c r="A358" s="276"/>
      <c r="B358" s="278"/>
      <c r="C358" s="276"/>
      <c r="D358" s="276"/>
      <c r="E358" s="276"/>
      <c r="F358" s="276"/>
      <c r="G358" s="276"/>
      <c r="H358" s="276"/>
      <c r="I358" s="276"/>
      <c r="J358" s="276"/>
      <c r="K358" s="276"/>
      <c r="L358" s="276"/>
      <c r="M358" s="276"/>
      <c r="N358" s="276"/>
      <c r="O358" s="276"/>
      <c r="P358" s="276"/>
      <c r="Q358" s="554"/>
    </row>
    <row r="359" spans="1:17" s="243" customFormat="1" ht="12.75" customHeight="1" x14ac:dyDescent="0.2">
      <c r="A359" s="276"/>
      <c r="B359" s="278"/>
      <c r="C359" s="276"/>
      <c r="D359" s="276"/>
      <c r="E359" s="276"/>
      <c r="F359" s="276"/>
      <c r="G359" s="276"/>
      <c r="H359" s="276"/>
      <c r="I359" s="276"/>
      <c r="J359" s="276"/>
      <c r="K359" s="276"/>
      <c r="L359" s="276"/>
      <c r="M359" s="276"/>
      <c r="N359" s="276"/>
      <c r="O359" s="276"/>
      <c r="P359" s="276"/>
      <c r="Q359" s="554"/>
    </row>
    <row r="360" spans="1:17" s="243" customFormat="1" ht="12.75" customHeight="1" x14ac:dyDescent="0.2">
      <c r="A360" s="276"/>
      <c r="B360" s="278"/>
      <c r="C360" s="276"/>
      <c r="D360" s="276"/>
      <c r="E360" s="276"/>
      <c r="F360" s="276"/>
      <c r="G360" s="276"/>
      <c r="H360" s="276"/>
      <c r="I360" s="276"/>
      <c r="J360" s="276"/>
      <c r="K360" s="276"/>
      <c r="L360" s="276"/>
      <c r="M360" s="276"/>
      <c r="N360" s="276"/>
      <c r="O360" s="276"/>
      <c r="P360" s="276"/>
      <c r="Q360" s="554"/>
    </row>
    <row r="361" spans="1:17" s="243" customFormat="1" ht="12.75" customHeight="1" x14ac:dyDescent="0.2">
      <c r="A361" s="276"/>
      <c r="B361" s="278"/>
      <c r="C361" s="276"/>
      <c r="D361" s="276"/>
      <c r="E361" s="276"/>
      <c r="F361" s="276"/>
      <c r="G361" s="276"/>
      <c r="H361" s="276"/>
      <c r="I361" s="276"/>
      <c r="J361" s="276"/>
      <c r="K361" s="276"/>
      <c r="L361" s="276"/>
      <c r="M361" s="276"/>
      <c r="N361" s="276"/>
      <c r="O361" s="276"/>
      <c r="P361" s="276"/>
      <c r="Q361" s="554"/>
    </row>
    <row r="362" spans="1:17" s="243" customFormat="1" ht="12.75" customHeight="1" x14ac:dyDescent="0.2">
      <c r="A362" s="276"/>
      <c r="B362" s="278"/>
      <c r="C362" s="276"/>
      <c r="D362" s="276"/>
      <c r="E362" s="276"/>
      <c r="F362" s="276"/>
      <c r="G362" s="276"/>
      <c r="H362" s="276"/>
      <c r="I362" s="276"/>
      <c r="J362" s="276"/>
      <c r="K362" s="276"/>
      <c r="L362" s="276"/>
      <c r="M362" s="276"/>
      <c r="N362" s="276"/>
      <c r="O362" s="276"/>
      <c r="P362" s="276"/>
      <c r="Q362" s="554"/>
    </row>
    <row r="363" spans="1:17" s="243" customFormat="1" ht="12.75" customHeight="1" x14ac:dyDescent="0.2">
      <c r="A363" s="276"/>
      <c r="B363" s="278"/>
      <c r="C363" s="276"/>
      <c r="D363" s="276"/>
      <c r="E363" s="276"/>
      <c r="F363" s="276"/>
      <c r="G363" s="276"/>
      <c r="H363" s="276"/>
      <c r="I363" s="276"/>
      <c r="J363" s="276"/>
      <c r="K363" s="276"/>
      <c r="L363" s="276"/>
      <c r="M363" s="276"/>
      <c r="N363" s="276"/>
      <c r="O363" s="276"/>
      <c r="P363" s="276"/>
      <c r="Q363" s="554"/>
    </row>
    <row r="364" spans="1:17" s="243" customFormat="1" ht="12.75" customHeight="1" x14ac:dyDescent="0.2">
      <c r="A364" s="276"/>
      <c r="B364" s="278"/>
      <c r="C364" s="276"/>
      <c r="D364" s="276"/>
      <c r="E364" s="276"/>
      <c r="F364" s="276"/>
      <c r="G364" s="276"/>
      <c r="H364" s="276"/>
      <c r="I364" s="276"/>
      <c r="J364" s="276"/>
      <c r="K364" s="276"/>
      <c r="L364" s="276"/>
      <c r="M364" s="276"/>
      <c r="N364" s="276"/>
      <c r="O364" s="276"/>
      <c r="P364" s="276"/>
      <c r="Q364" s="554"/>
    </row>
    <row r="365" spans="1:17" s="243" customFormat="1" ht="12.75" customHeight="1" x14ac:dyDescent="0.2">
      <c r="A365" s="276"/>
      <c r="B365" s="278"/>
      <c r="C365" s="276"/>
      <c r="D365" s="276"/>
      <c r="E365" s="276"/>
      <c r="F365" s="276"/>
      <c r="G365" s="276"/>
      <c r="H365" s="276"/>
      <c r="I365" s="276"/>
      <c r="J365" s="276"/>
      <c r="K365" s="276"/>
      <c r="L365" s="276"/>
      <c r="M365" s="276"/>
      <c r="N365" s="276"/>
      <c r="O365" s="276"/>
      <c r="P365" s="276"/>
      <c r="Q365" s="554"/>
    </row>
    <row r="366" spans="1:17" s="243" customFormat="1" ht="12.75" customHeight="1" x14ac:dyDescent="0.2">
      <c r="A366" s="276"/>
      <c r="B366" s="278"/>
      <c r="C366" s="276"/>
      <c r="D366" s="276"/>
      <c r="E366" s="276"/>
      <c r="F366" s="276"/>
      <c r="G366" s="276"/>
      <c r="H366" s="276"/>
      <c r="I366" s="276"/>
      <c r="J366" s="276"/>
      <c r="K366" s="276"/>
      <c r="L366" s="276"/>
      <c r="M366" s="276"/>
      <c r="N366" s="276"/>
      <c r="O366" s="276"/>
      <c r="P366" s="276"/>
      <c r="Q366" s="554"/>
    </row>
    <row r="367" spans="1:17" s="243" customFormat="1" ht="12.75" customHeight="1" x14ac:dyDescent="0.2">
      <c r="A367" s="276"/>
      <c r="B367" s="278"/>
      <c r="C367" s="276"/>
      <c r="D367" s="276"/>
      <c r="E367" s="276"/>
      <c r="F367" s="276"/>
      <c r="G367" s="276"/>
      <c r="H367" s="276"/>
      <c r="I367" s="276"/>
      <c r="J367" s="276"/>
      <c r="K367" s="276"/>
      <c r="L367" s="276"/>
      <c r="M367" s="276"/>
      <c r="N367" s="276"/>
      <c r="O367" s="276"/>
      <c r="P367" s="276"/>
      <c r="Q367" s="554"/>
    </row>
    <row r="368" spans="1:17" s="243" customFormat="1" ht="12.75" customHeight="1" x14ac:dyDescent="0.2">
      <c r="A368" s="276"/>
      <c r="B368" s="278"/>
      <c r="C368" s="276"/>
      <c r="D368" s="276"/>
      <c r="E368" s="276"/>
      <c r="F368" s="276"/>
      <c r="G368" s="276"/>
      <c r="H368" s="276"/>
      <c r="I368" s="276"/>
      <c r="J368" s="276"/>
      <c r="K368" s="276"/>
      <c r="L368" s="276"/>
      <c r="M368" s="276"/>
      <c r="N368" s="276"/>
      <c r="O368" s="276"/>
      <c r="P368" s="276"/>
      <c r="Q368" s="554"/>
    </row>
    <row r="369" spans="1:17" s="243" customFormat="1" ht="12.75" customHeight="1" x14ac:dyDescent="0.2">
      <c r="A369" s="276"/>
      <c r="B369" s="278"/>
      <c r="C369" s="276"/>
      <c r="D369" s="276"/>
      <c r="E369" s="276"/>
      <c r="F369" s="276"/>
      <c r="G369" s="276"/>
      <c r="H369" s="276"/>
      <c r="I369" s="276"/>
      <c r="J369" s="276"/>
      <c r="K369" s="276"/>
      <c r="L369" s="276"/>
      <c r="M369" s="276"/>
      <c r="N369" s="276"/>
      <c r="O369" s="276"/>
      <c r="P369" s="276"/>
      <c r="Q369" s="554"/>
    </row>
    <row r="370" spans="1:17" s="243" customFormat="1" ht="12.75" customHeight="1" x14ac:dyDescent="0.2">
      <c r="A370" s="276"/>
      <c r="B370" s="278"/>
      <c r="C370" s="276"/>
      <c r="D370" s="276"/>
      <c r="E370" s="276"/>
      <c r="F370" s="276"/>
      <c r="G370" s="276"/>
      <c r="H370" s="276"/>
      <c r="I370" s="276"/>
      <c r="J370" s="276"/>
      <c r="K370" s="276"/>
      <c r="L370" s="276"/>
      <c r="M370" s="276"/>
      <c r="N370" s="276"/>
      <c r="O370" s="276"/>
      <c r="P370" s="276"/>
      <c r="Q370" s="554"/>
    </row>
    <row r="371" spans="1:17" s="243" customFormat="1" ht="12.75" customHeight="1" x14ac:dyDescent="0.2">
      <c r="A371" s="276"/>
      <c r="B371" s="278"/>
      <c r="C371" s="276"/>
      <c r="D371" s="276"/>
      <c r="E371" s="276"/>
      <c r="F371" s="276"/>
      <c r="G371" s="276"/>
      <c r="H371" s="276"/>
      <c r="I371" s="276"/>
      <c r="J371" s="276"/>
      <c r="K371" s="276"/>
      <c r="L371" s="276"/>
      <c r="M371" s="276"/>
      <c r="N371" s="276"/>
      <c r="O371" s="276"/>
      <c r="P371" s="276"/>
      <c r="Q371" s="554"/>
    </row>
    <row r="372" spans="1:17" s="243" customFormat="1" ht="12.75" customHeight="1" x14ac:dyDescent="0.2">
      <c r="A372" s="276"/>
      <c r="B372" s="278"/>
      <c r="C372" s="276"/>
      <c r="D372" s="276"/>
      <c r="E372" s="276"/>
      <c r="F372" s="276"/>
      <c r="G372" s="276"/>
      <c r="H372" s="276"/>
      <c r="I372" s="276"/>
      <c r="J372" s="276"/>
      <c r="K372" s="276"/>
      <c r="L372" s="276"/>
      <c r="M372" s="276"/>
      <c r="N372" s="276"/>
      <c r="O372" s="276"/>
      <c r="P372" s="276"/>
      <c r="Q372" s="554"/>
    </row>
    <row r="373" spans="1:17" s="243" customFormat="1" ht="12.75" customHeight="1" x14ac:dyDescent="0.2">
      <c r="A373" s="276"/>
      <c r="B373" s="278"/>
      <c r="C373" s="276"/>
      <c r="D373" s="276"/>
      <c r="E373" s="276"/>
      <c r="F373" s="276"/>
      <c r="G373" s="276"/>
      <c r="H373" s="276"/>
      <c r="I373" s="276"/>
      <c r="J373" s="276"/>
      <c r="K373" s="276"/>
      <c r="L373" s="276"/>
      <c r="M373" s="276"/>
      <c r="N373" s="276"/>
      <c r="O373" s="276"/>
      <c r="P373" s="276"/>
      <c r="Q373" s="554"/>
    </row>
    <row r="374" spans="1:17" s="243" customFormat="1" ht="12.75" customHeight="1" x14ac:dyDescent="0.2">
      <c r="A374" s="276"/>
      <c r="B374" s="278"/>
      <c r="C374" s="276"/>
      <c r="D374" s="276"/>
      <c r="E374" s="276"/>
      <c r="F374" s="276"/>
      <c r="G374" s="276"/>
      <c r="H374" s="276"/>
      <c r="I374" s="276"/>
      <c r="J374" s="276"/>
      <c r="K374" s="276"/>
      <c r="L374" s="276"/>
      <c r="M374" s="276"/>
      <c r="N374" s="276"/>
      <c r="O374" s="276"/>
      <c r="P374" s="276"/>
      <c r="Q374" s="554"/>
    </row>
    <row r="375" spans="1:17" s="243" customFormat="1" ht="12.75" customHeight="1" x14ac:dyDescent="0.2">
      <c r="A375" s="276"/>
      <c r="B375" s="278"/>
      <c r="C375" s="276"/>
      <c r="D375" s="276"/>
      <c r="E375" s="276"/>
      <c r="F375" s="276"/>
      <c r="G375" s="276"/>
      <c r="H375" s="276"/>
      <c r="I375" s="276"/>
      <c r="J375" s="276"/>
      <c r="K375" s="276"/>
      <c r="L375" s="276"/>
      <c r="M375" s="276"/>
      <c r="N375" s="276"/>
      <c r="O375" s="276"/>
      <c r="P375" s="276"/>
      <c r="Q375" s="554"/>
    </row>
    <row r="376" spans="1:17" s="243" customFormat="1" ht="12.75" customHeight="1" x14ac:dyDescent="0.2">
      <c r="A376" s="276"/>
      <c r="B376" s="278"/>
      <c r="C376" s="276"/>
      <c r="D376" s="276"/>
      <c r="E376" s="276"/>
      <c r="F376" s="276"/>
      <c r="G376" s="276"/>
      <c r="H376" s="276"/>
      <c r="I376" s="276"/>
      <c r="J376" s="276"/>
      <c r="K376" s="276"/>
      <c r="L376" s="276"/>
      <c r="M376" s="276"/>
      <c r="N376" s="276"/>
      <c r="O376" s="276"/>
      <c r="P376" s="276"/>
      <c r="Q376" s="554"/>
    </row>
    <row r="377" spans="1:17" s="243" customFormat="1" ht="12.75" customHeight="1" x14ac:dyDescent="0.2">
      <c r="A377" s="276"/>
      <c r="B377" s="278"/>
      <c r="C377" s="276"/>
      <c r="D377" s="276"/>
      <c r="E377" s="276"/>
      <c r="F377" s="276"/>
      <c r="G377" s="276"/>
      <c r="H377" s="276"/>
      <c r="I377" s="276"/>
      <c r="J377" s="276"/>
      <c r="K377" s="276"/>
      <c r="L377" s="276"/>
      <c r="M377" s="276"/>
      <c r="N377" s="276"/>
      <c r="O377" s="276"/>
      <c r="P377" s="276"/>
      <c r="Q377" s="554"/>
    </row>
    <row r="378" spans="1:17" s="243" customFormat="1" ht="12.75" customHeight="1" x14ac:dyDescent="0.2">
      <c r="A378" s="276"/>
      <c r="B378" s="278"/>
      <c r="C378" s="276"/>
      <c r="D378" s="276"/>
      <c r="E378" s="276"/>
      <c r="F378" s="276"/>
      <c r="G378" s="276"/>
      <c r="H378" s="276"/>
      <c r="I378" s="276"/>
      <c r="J378" s="276"/>
      <c r="K378" s="276"/>
      <c r="L378" s="276"/>
      <c r="M378" s="276"/>
      <c r="N378" s="276"/>
      <c r="O378" s="276"/>
      <c r="P378" s="276"/>
      <c r="Q378" s="554"/>
    </row>
    <row r="379" spans="1:17" s="243" customFormat="1" ht="12.75" customHeight="1" x14ac:dyDescent="0.2">
      <c r="A379" s="276"/>
      <c r="B379" s="278"/>
      <c r="C379" s="276"/>
      <c r="D379" s="276"/>
      <c r="E379" s="276"/>
      <c r="F379" s="276"/>
      <c r="G379" s="276"/>
      <c r="H379" s="276"/>
      <c r="I379" s="276"/>
      <c r="J379" s="276"/>
      <c r="K379" s="276"/>
      <c r="L379" s="276"/>
      <c r="M379" s="276"/>
      <c r="N379" s="276"/>
      <c r="O379" s="276"/>
      <c r="P379" s="276"/>
      <c r="Q379" s="554"/>
    </row>
    <row r="380" spans="1:17" s="243" customFormat="1" ht="12.75" customHeight="1" x14ac:dyDescent="0.2">
      <c r="A380" s="276"/>
      <c r="B380" s="278"/>
      <c r="C380" s="276"/>
      <c r="D380" s="276"/>
      <c r="E380" s="276"/>
      <c r="F380" s="276"/>
      <c r="G380" s="276"/>
      <c r="H380" s="276"/>
      <c r="I380" s="276"/>
      <c r="J380" s="276"/>
      <c r="K380" s="276"/>
      <c r="L380" s="276"/>
      <c r="M380" s="276"/>
      <c r="N380" s="276"/>
      <c r="O380" s="276"/>
      <c r="P380" s="276"/>
      <c r="Q380" s="554"/>
    </row>
    <row r="381" spans="1:17" s="243" customFormat="1" ht="12.75" customHeight="1" x14ac:dyDescent="0.2">
      <c r="A381" s="276"/>
      <c r="B381" s="278"/>
      <c r="C381" s="276"/>
      <c r="D381" s="276"/>
      <c r="E381" s="276"/>
      <c r="F381" s="276"/>
      <c r="G381" s="276"/>
      <c r="H381" s="276"/>
      <c r="I381" s="276"/>
      <c r="J381" s="276"/>
      <c r="K381" s="276"/>
      <c r="L381" s="276"/>
      <c r="M381" s="276"/>
      <c r="N381" s="276"/>
      <c r="O381" s="276"/>
      <c r="P381" s="276"/>
      <c r="Q381" s="554"/>
    </row>
    <row r="382" spans="1:17" s="243" customFormat="1" ht="12.75" customHeight="1" x14ac:dyDescent="0.2">
      <c r="A382" s="276"/>
      <c r="B382" s="278"/>
      <c r="C382" s="276"/>
      <c r="D382" s="276"/>
      <c r="E382" s="276"/>
      <c r="F382" s="276"/>
      <c r="G382" s="276"/>
      <c r="H382" s="276"/>
      <c r="I382" s="276"/>
      <c r="J382" s="276"/>
      <c r="K382" s="276"/>
      <c r="L382" s="276"/>
      <c r="M382" s="276"/>
      <c r="N382" s="276"/>
      <c r="O382" s="276"/>
      <c r="P382" s="276"/>
      <c r="Q382" s="554"/>
    </row>
    <row r="383" spans="1:17" s="243" customFormat="1" ht="12.75" customHeight="1" x14ac:dyDescent="0.2">
      <c r="A383" s="276"/>
      <c r="B383" s="278"/>
      <c r="C383" s="276"/>
      <c r="D383" s="276"/>
      <c r="E383" s="276"/>
      <c r="F383" s="276"/>
      <c r="G383" s="276"/>
      <c r="H383" s="276"/>
      <c r="I383" s="276"/>
      <c r="J383" s="276"/>
      <c r="K383" s="276"/>
      <c r="L383" s="276"/>
      <c r="M383" s="276"/>
      <c r="N383" s="276"/>
      <c r="O383" s="276"/>
      <c r="P383" s="276"/>
      <c r="Q383" s="554"/>
    </row>
    <row r="384" spans="1:17" s="243" customFormat="1" ht="12.75" customHeight="1" x14ac:dyDescent="0.2">
      <c r="A384" s="276"/>
      <c r="B384" s="278"/>
      <c r="C384" s="276"/>
      <c r="D384" s="276"/>
      <c r="E384" s="276"/>
      <c r="F384" s="276"/>
      <c r="G384" s="276"/>
      <c r="H384" s="276"/>
      <c r="I384" s="276"/>
      <c r="J384" s="276"/>
      <c r="K384" s="276"/>
      <c r="L384" s="276"/>
      <c r="M384" s="276"/>
      <c r="N384" s="276"/>
      <c r="O384" s="276"/>
      <c r="P384" s="276"/>
      <c r="Q384" s="554"/>
    </row>
    <row r="385" spans="1:17" s="243" customFormat="1" ht="12.75" customHeight="1" x14ac:dyDescent="0.2">
      <c r="A385" s="276"/>
      <c r="B385" s="278"/>
      <c r="C385" s="276"/>
      <c r="D385" s="276"/>
      <c r="E385" s="276"/>
      <c r="F385" s="276"/>
      <c r="G385" s="276"/>
      <c r="H385" s="276"/>
      <c r="I385" s="276"/>
      <c r="J385" s="276"/>
      <c r="K385" s="276"/>
      <c r="L385" s="276"/>
      <c r="M385" s="276"/>
      <c r="N385" s="276"/>
      <c r="O385" s="276"/>
      <c r="P385" s="276"/>
      <c r="Q385" s="554"/>
    </row>
    <row r="386" spans="1:17" s="243" customFormat="1" ht="12.75" customHeight="1" x14ac:dyDescent="0.2">
      <c r="A386" s="276"/>
      <c r="B386" s="278"/>
      <c r="C386" s="276"/>
      <c r="D386" s="276"/>
      <c r="E386" s="276"/>
      <c r="F386" s="276"/>
      <c r="G386" s="276"/>
      <c r="H386" s="276"/>
      <c r="I386" s="276"/>
      <c r="J386" s="276"/>
      <c r="K386" s="276"/>
      <c r="L386" s="276"/>
      <c r="M386" s="276"/>
      <c r="N386" s="276"/>
      <c r="O386" s="276"/>
      <c r="P386" s="276"/>
      <c r="Q386" s="554"/>
    </row>
    <row r="387" spans="1:17" s="243" customFormat="1" ht="12.75" customHeight="1" x14ac:dyDescent="0.2">
      <c r="A387" s="276"/>
      <c r="B387" s="278"/>
      <c r="C387" s="276"/>
      <c r="D387" s="276"/>
      <c r="E387" s="276"/>
      <c r="F387" s="276"/>
      <c r="G387" s="276"/>
      <c r="H387" s="276"/>
      <c r="I387" s="276"/>
      <c r="J387" s="276"/>
      <c r="K387" s="276"/>
      <c r="L387" s="276"/>
      <c r="M387" s="276"/>
      <c r="N387" s="276"/>
      <c r="O387" s="276"/>
      <c r="P387" s="276"/>
      <c r="Q387" s="554"/>
    </row>
    <row r="388" spans="1:17" s="243" customFormat="1" ht="12.75" customHeight="1" x14ac:dyDescent="0.2">
      <c r="A388" s="276"/>
      <c r="B388" s="278"/>
      <c r="C388" s="276"/>
      <c r="D388" s="276"/>
      <c r="E388" s="276"/>
      <c r="F388" s="276"/>
      <c r="G388" s="276"/>
      <c r="H388" s="276"/>
      <c r="I388" s="276"/>
      <c r="J388" s="276"/>
      <c r="K388" s="276"/>
      <c r="L388" s="276"/>
      <c r="M388" s="276"/>
      <c r="N388" s="276"/>
      <c r="O388" s="276"/>
      <c r="P388" s="276"/>
      <c r="Q388" s="554"/>
    </row>
    <row r="389" spans="1:17" s="243" customFormat="1" ht="12.75" customHeight="1" x14ac:dyDescent="0.2">
      <c r="A389" s="276"/>
      <c r="B389" s="278"/>
      <c r="C389" s="276"/>
      <c r="D389" s="276"/>
      <c r="E389" s="276"/>
      <c r="F389" s="276"/>
      <c r="G389" s="276"/>
      <c r="H389" s="276"/>
      <c r="I389" s="276"/>
      <c r="J389" s="276"/>
      <c r="K389" s="276"/>
      <c r="L389" s="276"/>
      <c r="M389" s="276"/>
      <c r="N389" s="276"/>
      <c r="O389" s="276"/>
      <c r="P389" s="276"/>
      <c r="Q389" s="554"/>
    </row>
    <row r="390" spans="1:17" s="243" customFormat="1" ht="12.75" customHeight="1" x14ac:dyDescent="0.2">
      <c r="A390" s="276"/>
      <c r="B390" s="278"/>
      <c r="C390" s="276"/>
      <c r="D390" s="276"/>
      <c r="E390" s="276"/>
      <c r="F390" s="276"/>
      <c r="G390" s="276"/>
      <c r="H390" s="276"/>
      <c r="I390" s="276"/>
      <c r="J390" s="276"/>
      <c r="K390" s="276"/>
      <c r="L390" s="276"/>
      <c r="M390" s="276"/>
      <c r="N390" s="276"/>
      <c r="O390" s="276"/>
      <c r="P390" s="276"/>
      <c r="Q390" s="554"/>
    </row>
    <row r="391" spans="1:17" s="243" customFormat="1" ht="12.75" customHeight="1" x14ac:dyDescent="0.2">
      <c r="A391" s="276"/>
      <c r="B391" s="278"/>
      <c r="C391" s="276"/>
      <c r="D391" s="276"/>
      <c r="E391" s="276"/>
      <c r="F391" s="276"/>
      <c r="G391" s="276"/>
      <c r="H391" s="276"/>
      <c r="I391" s="276"/>
      <c r="J391" s="276"/>
      <c r="K391" s="276"/>
      <c r="L391" s="276"/>
      <c r="M391" s="276"/>
      <c r="N391" s="276"/>
      <c r="O391" s="276"/>
      <c r="P391" s="276"/>
      <c r="Q391" s="554"/>
    </row>
    <row r="392" spans="1:17" s="243" customFormat="1" ht="12.75" customHeight="1" x14ac:dyDescent="0.2">
      <c r="A392" s="276"/>
      <c r="B392" s="278"/>
      <c r="C392" s="276"/>
      <c r="D392" s="276"/>
      <c r="E392" s="276"/>
      <c r="F392" s="276"/>
      <c r="G392" s="276"/>
      <c r="H392" s="276"/>
      <c r="I392" s="276"/>
      <c r="J392" s="276"/>
      <c r="K392" s="276"/>
      <c r="L392" s="276"/>
      <c r="M392" s="276"/>
      <c r="N392" s="276"/>
      <c r="O392" s="276"/>
      <c r="P392" s="276"/>
      <c r="Q392" s="554"/>
    </row>
    <row r="393" spans="1:17" s="243" customFormat="1" ht="12.75" customHeight="1" x14ac:dyDescent="0.2">
      <c r="A393" s="276"/>
      <c r="B393" s="278"/>
      <c r="C393" s="276"/>
      <c r="D393" s="276"/>
      <c r="E393" s="276"/>
      <c r="F393" s="276"/>
      <c r="G393" s="276"/>
      <c r="H393" s="276"/>
      <c r="I393" s="276"/>
      <c r="J393" s="276"/>
      <c r="K393" s="276"/>
      <c r="L393" s="276"/>
      <c r="M393" s="276"/>
      <c r="N393" s="276"/>
      <c r="O393" s="276"/>
      <c r="P393" s="276"/>
      <c r="Q393" s="554"/>
    </row>
    <row r="394" spans="1:17" s="243" customFormat="1" ht="12.75" customHeight="1" x14ac:dyDescent="0.2">
      <c r="A394" s="276"/>
      <c r="B394" s="278"/>
      <c r="C394" s="276"/>
      <c r="D394" s="276"/>
      <c r="E394" s="276"/>
      <c r="F394" s="276"/>
      <c r="G394" s="276"/>
      <c r="H394" s="276"/>
      <c r="I394" s="276"/>
      <c r="J394" s="276"/>
      <c r="K394" s="276"/>
      <c r="L394" s="276"/>
      <c r="M394" s="276"/>
      <c r="N394" s="276"/>
      <c r="O394" s="276"/>
      <c r="P394" s="276"/>
      <c r="Q394" s="554"/>
    </row>
    <row r="395" spans="1:17" s="243" customFormat="1" ht="12.75" customHeight="1" x14ac:dyDescent="0.2">
      <c r="A395" s="276"/>
      <c r="B395" s="278"/>
      <c r="C395" s="276"/>
      <c r="D395" s="276"/>
      <c r="E395" s="276"/>
      <c r="F395" s="276"/>
      <c r="G395" s="276"/>
      <c r="H395" s="276"/>
      <c r="I395" s="276"/>
      <c r="J395" s="276"/>
      <c r="K395" s="276"/>
      <c r="L395" s="276"/>
      <c r="M395" s="276"/>
      <c r="N395" s="276"/>
      <c r="O395" s="276"/>
      <c r="P395" s="276"/>
      <c r="Q395" s="554"/>
    </row>
    <row r="396" spans="1:17" s="243" customFormat="1" ht="12.75" customHeight="1" x14ac:dyDescent="0.2">
      <c r="A396" s="276"/>
      <c r="B396" s="278"/>
      <c r="C396" s="276"/>
      <c r="D396" s="276"/>
      <c r="E396" s="276"/>
      <c r="F396" s="276"/>
      <c r="G396" s="276"/>
      <c r="H396" s="276"/>
      <c r="I396" s="276"/>
      <c r="J396" s="276"/>
      <c r="K396" s="276"/>
      <c r="L396" s="276"/>
      <c r="M396" s="276"/>
      <c r="N396" s="276"/>
      <c r="O396" s="276"/>
      <c r="P396" s="276"/>
      <c r="Q396" s="554"/>
    </row>
    <row r="397" spans="1:17" s="243" customFormat="1" ht="12.75" customHeight="1" x14ac:dyDescent="0.2">
      <c r="A397" s="276"/>
      <c r="B397" s="278"/>
      <c r="C397" s="276"/>
      <c r="D397" s="276"/>
      <c r="E397" s="276"/>
      <c r="F397" s="276"/>
      <c r="G397" s="276"/>
      <c r="H397" s="276"/>
      <c r="I397" s="276"/>
      <c r="J397" s="276"/>
      <c r="K397" s="276"/>
      <c r="L397" s="276"/>
      <c r="M397" s="276"/>
      <c r="N397" s="276"/>
      <c r="O397" s="276"/>
      <c r="P397" s="276"/>
      <c r="Q397" s="554"/>
    </row>
    <row r="398" spans="1:17" s="243" customFormat="1" ht="12.75" customHeight="1" x14ac:dyDescent="0.2">
      <c r="A398" s="276"/>
      <c r="B398" s="278"/>
      <c r="C398" s="276"/>
      <c r="D398" s="276"/>
      <c r="E398" s="276"/>
      <c r="F398" s="276"/>
      <c r="G398" s="276"/>
      <c r="H398" s="276"/>
      <c r="I398" s="276"/>
      <c r="J398" s="276"/>
      <c r="K398" s="276"/>
      <c r="L398" s="276"/>
      <c r="M398" s="276"/>
      <c r="N398" s="276"/>
      <c r="O398" s="276"/>
      <c r="P398" s="276"/>
      <c r="Q398" s="554"/>
    </row>
    <row r="399" spans="1:17" s="243" customFormat="1" ht="12.75" customHeight="1" x14ac:dyDescent="0.2">
      <c r="A399" s="276"/>
      <c r="B399" s="278"/>
      <c r="C399" s="276"/>
      <c r="D399" s="276"/>
      <c r="E399" s="276"/>
      <c r="F399" s="276"/>
      <c r="G399" s="276"/>
      <c r="H399" s="276"/>
      <c r="I399" s="276"/>
      <c r="J399" s="276"/>
      <c r="K399" s="276"/>
      <c r="L399" s="276"/>
      <c r="M399" s="276"/>
      <c r="N399" s="276"/>
      <c r="O399" s="276"/>
      <c r="P399" s="276"/>
      <c r="Q399" s="554"/>
    </row>
    <row r="400" spans="1:17" s="243" customFormat="1" ht="12.75" customHeight="1" x14ac:dyDescent="0.2">
      <c r="A400" s="276"/>
      <c r="B400" s="278"/>
      <c r="C400" s="276"/>
      <c r="D400" s="276"/>
      <c r="E400" s="276"/>
      <c r="F400" s="276"/>
      <c r="G400" s="276"/>
      <c r="H400" s="276"/>
      <c r="I400" s="276"/>
      <c r="J400" s="276"/>
      <c r="K400" s="276"/>
      <c r="L400" s="276"/>
      <c r="M400" s="276"/>
      <c r="N400" s="276"/>
      <c r="O400" s="276"/>
      <c r="P400" s="276"/>
      <c r="Q400" s="554"/>
    </row>
    <row r="401" spans="1:17" s="243" customFormat="1" ht="12.75" customHeight="1" x14ac:dyDescent="0.2">
      <c r="A401" s="276"/>
      <c r="B401" s="278"/>
      <c r="C401" s="276"/>
      <c r="D401" s="276"/>
      <c r="E401" s="276"/>
      <c r="F401" s="276"/>
      <c r="G401" s="276"/>
      <c r="H401" s="276"/>
      <c r="I401" s="276"/>
      <c r="J401" s="276"/>
      <c r="K401" s="276"/>
      <c r="L401" s="276"/>
      <c r="M401" s="276"/>
      <c r="N401" s="276"/>
      <c r="O401" s="276"/>
      <c r="P401" s="276"/>
      <c r="Q401" s="554"/>
    </row>
    <row r="402" spans="1:17" s="243" customFormat="1" ht="12.75" customHeight="1" x14ac:dyDescent="0.2">
      <c r="A402" s="276"/>
      <c r="B402" s="278"/>
      <c r="C402" s="276"/>
      <c r="D402" s="276"/>
      <c r="E402" s="276"/>
      <c r="F402" s="276"/>
      <c r="G402" s="276"/>
      <c r="H402" s="276"/>
      <c r="I402" s="276"/>
      <c r="J402" s="276"/>
      <c r="K402" s="276"/>
      <c r="L402" s="276"/>
      <c r="M402" s="276"/>
      <c r="N402" s="276"/>
      <c r="O402" s="276"/>
      <c r="P402" s="276"/>
      <c r="Q402" s="554"/>
    </row>
    <row r="403" spans="1:17" s="243" customFormat="1" ht="12.75" customHeight="1" x14ac:dyDescent="0.2">
      <c r="A403" s="276"/>
      <c r="B403" s="278"/>
      <c r="C403" s="276"/>
      <c r="D403" s="276"/>
      <c r="E403" s="276"/>
      <c r="F403" s="276"/>
      <c r="G403" s="276"/>
      <c r="H403" s="276"/>
      <c r="I403" s="276"/>
      <c r="J403" s="276"/>
      <c r="K403" s="276"/>
      <c r="L403" s="276"/>
      <c r="M403" s="276"/>
      <c r="N403" s="276"/>
      <c r="O403" s="276"/>
      <c r="P403" s="276"/>
      <c r="Q403" s="554"/>
    </row>
    <row r="404" spans="1:17" s="243" customFormat="1" ht="12.75" customHeight="1" x14ac:dyDescent="0.2">
      <c r="A404" s="276"/>
      <c r="B404" s="278"/>
      <c r="C404" s="276"/>
      <c r="D404" s="276"/>
      <c r="E404" s="276"/>
      <c r="F404" s="276"/>
      <c r="G404" s="276"/>
      <c r="H404" s="276"/>
      <c r="I404" s="276"/>
      <c r="J404" s="276"/>
      <c r="K404" s="276"/>
      <c r="L404" s="276"/>
      <c r="M404" s="276"/>
      <c r="N404" s="276"/>
      <c r="O404" s="276"/>
      <c r="P404" s="276"/>
      <c r="Q404" s="554"/>
    </row>
    <row r="405" spans="1:17" s="243" customFormat="1" ht="12.75" customHeight="1" x14ac:dyDescent="0.2">
      <c r="A405" s="276"/>
      <c r="B405" s="278"/>
      <c r="C405" s="276"/>
      <c r="D405" s="276"/>
      <c r="E405" s="276"/>
      <c r="F405" s="276"/>
      <c r="G405" s="276"/>
      <c r="H405" s="276"/>
      <c r="I405" s="276"/>
      <c r="J405" s="276"/>
      <c r="K405" s="276"/>
      <c r="L405" s="276"/>
      <c r="M405" s="276"/>
      <c r="N405" s="276"/>
      <c r="O405" s="276"/>
      <c r="P405" s="276"/>
      <c r="Q405" s="554"/>
    </row>
    <row r="406" spans="1:17" s="243" customFormat="1" ht="12.75" customHeight="1" x14ac:dyDescent="0.2">
      <c r="A406" s="276"/>
      <c r="B406" s="278"/>
      <c r="C406" s="276"/>
      <c r="D406" s="276"/>
      <c r="E406" s="276"/>
      <c r="F406" s="276"/>
      <c r="G406" s="276"/>
      <c r="H406" s="276"/>
      <c r="I406" s="276"/>
      <c r="J406" s="276"/>
      <c r="K406" s="276"/>
      <c r="L406" s="276"/>
      <c r="M406" s="276"/>
      <c r="N406" s="276"/>
      <c r="O406" s="276"/>
      <c r="P406" s="276"/>
      <c r="Q406" s="554"/>
    </row>
    <row r="407" spans="1:17" s="243" customFormat="1" ht="12.75" customHeight="1" x14ac:dyDescent="0.2">
      <c r="A407" s="276"/>
      <c r="B407" s="278"/>
      <c r="C407" s="276"/>
      <c r="D407" s="276"/>
      <c r="E407" s="276"/>
      <c r="F407" s="276"/>
      <c r="G407" s="276"/>
      <c r="H407" s="276"/>
      <c r="I407" s="276"/>
      <c r="J407" s="276"/>
      <c r="K407" s="276"/>
      <c r="L407" s="276"/>
      <c r="M407" s="276"/>
      <c r="N407" s="276"/>
      <c r="O407" s="276"/>
      <c r="P407" s="276"/>
      <c r="Q407" s="554"/>
    </row>
    <row r="408" spans="1:17" s="243" customFormat="1" ht="12.75" customHeight="1" x14ac:dyDescent="0.2">
      <c r="A408" s="276"/>
      <c r="B408" s="278"/>
      <c r="C408" s="276"/>
      <c r="D408" s="276"/>
      <c r="E408" s="276"/>
      <c r="F408" s="276"/>
      <c r="G408" s="276"/>
      <c r="H408" s="276"/>
      <c r="I408" s="276"/>
      <c r="J408" s="276"/>
      <c r="K408" s="276"/>
      <c r="L408" s="276"/>
      <c r="M408" s="276"/>
      <c r="N408" s="276"/>
      <c r="O408" s="276"/>
      <c r="P408" s="276"/>
      <c r="Q408" s="554"/>
    </row>
    <row r="409" spans="1:17" s="243" customFormat="1" ht="12.75" customHeight="1" x14ac:dyDescent="0.2">
      <c r="A409" s="276"/>
      <c r="B409" s="278"/>
      <c r="C409" s="276"/>
      <c r="D409" s="276"/>
      <c r="E409" s="276"/>
      <c r="F409" s="276"/>
      <c r="G409" s="276"/>
      <c r="H409" s="276"/>
      <c r="I409" s="276"/>
      <c r="J409" s="276"/>
      <c r="K409" s="276"/>
      <c r="L409" s="276"/>
      <c r="M409" s="276"/>
      <c r="N409" s="276"/>
      <c r="O409" s="276"/>
      <c r="P409" s="276"/>
      <c r="Q409" s="554"/>
    </row>
    <row r="410" spans="1:17" s="243" customFormat="1" ht="12.75" customHeight="1" x14ac:dyDescent="0.2">
      <c r="A410" s="276"/>
      <c r="B410" s="278"/>
      <c r="C410" s="276"/>
      <c r="D410" s="276"/>
      <c r="E410" s="276"/>
      <c r="F410" s="276"/>
      <c r="G410" s="276"/>
      <c r="H410" s="276"/>
      <c r="I410" s="276"/>
      <c r="J410" s="276"/>
      <c r="K410" s="276"/>
      <c r="L410" s="276"/>
      <c r="M410" s="276"/>
      <c r="N410" s="276"/>
      <c r="O410" s="276"/>
      <c r="P410" s="276"/>
      <c r="Q410" s="554"/>
    </row>
    <row r="411" spans="1:17" s="243" customFormat="1" ht="12.75" customHeight="1" x14ac:dyDescent="0.2">
      <c r="A411" s="276"/>
      <c r="B411" s="278"/>
      <c r="C411" s="276"/>
      <c r="D411" s="276"/>
      <c r="E411" s="276"/>
      <c r="F411" s="276"/>
      <c r="G411" s="276"/>
      <c r="H411" s="276"/>
      <c r="I411" s="276"/>
      <c r="J411" s="276"/>
      <c r="K411" s="276"/>
      <c r="L411" s="276"/>
      <c r="M411" s="276"/>
      <c r="N411" s="276"/>
      <c r="O411" s="276"/>
      <c r="P411" s="276"/>
      <c r="Q411" s="554"/>
    </row>
    <row r="412" spans="1:17" s="243" customFormat="1" ht="12.75" customHeight="1" x14ac:dyDescent="0.2">
      <c r="A412" s="276"/>
      <c r="B412" s="278"/>
      <c r="C412" s="276"/>
      <c r="D412" s="276"/>
      <c r="E412" s="276"/>
      <c r="F412" s="276"/>
      <c r="G412" s="276"/>
      <c r="H412" s="276"/>
      <c r="I412" s="276"/>
      <c r="J412" s="276"/>
      <c r="K412" s="276"/>
      <c r="L412" s="276"/>
      <c r="M412" s="276"/>
      <c r="N412" s="276"/>
      <c r="O412" s="276"/>
      <c r="P412" s="276"/>
      <c r="Q412" s="554"/>
    </row>
    <row r="413" spans="1:17" s="243" customFormat="1" ht="12.75" customHeight="1" x14ac:dyDescent="0.2">
      <c r="A413" s="276"/>
      <c r="B413" s="278"/>
      <c r="C413" s="276"/>
      <c r="D413" s="276"/>
      <c r="E413" s="276"/>
      <c r="F413" s="276"/>
      <c r="G413" s="276"/>
      <c r="H413" s="276"/>
      <c r="I413" s="276"/>
      <c r="J413" s="276"/>
      <c r="K413" s="276"/>
      <c r="L413" s="276"/>
      <c r="M413" s="276"/>
      <c r="N413" s="276"/>
      <c r="O413" s="276"/>
      <c r="P413" s="276"/>
      <c r="Q413" s="554"/>
    </row>
    <row r="414" spans="1:17" s="243" customFormat="1" ht="12.75" customHeight="1" x14ac:dyDescent="0.2">
      <c r="A414" s="276"/>
      <c r="B414" s="278"/>
      <c r="C414" s="276"/>
      <c r="D414" s="276"/>
      <c r="E414" s="276"/>
      <c r="F414" s="276"/>
      <c r="G414" s="276"/>
      <c r="H414" s="276"/>
      <c r="I414" s="276"/>
      <c r="J414" s="276"/>
      <c r="K414" s="276"/>
      <c r="L414" s="276"/>
      <c r="M414" s="276"/>
      <c r="N414" s="276"/>
      <c r="O414" s="276"/>
      <c r="P414" s="276"/>
      <c r="Q414" s="554"/>
    </row>
    <row r="415" spans="1:17" s="243" customFormat="1" ht="12.75" customHeight="1" x14ac:dyDescent="0.2">
      <c r="A415" s="276"/>
      <c r="B415" s="278"/>
      <c r="C415" s="276"/>
      <c r="D415" s="276"/>
      <c r="E415" s="276"/>
      <c r="F415" s="276"/>
      <c r="G415" s="276"/>
      <c r="H415" s="276"/>
      <c r="I415" s="276"/>
      <c r="J415" s="276"/>
      <c r="K415" s="276"/>
      <c r="L415" s="276"/>
      <c r="M415" s="276"/>
      <c r="N415" s="276"/>
      <c r="O415" s="276"/>
      <c r="P415" s="276"/>
      <c r="Q415" s="554"/>
    </row>
    <row r="416" spans="1:17" s="243" customFormat="1" ht="12.75" customHeight="1" x14ac:dyDescent="0.2">
      <c r="A416" s="276"/>
      <c r="B416" s="278"/>
      <c r="C416" s="276"/>
      <c r="D416" s="276"/>
      <c r="E416" s="276"/>
      <c r="F416" s="276"/>
      <c r="G416" s="276"/>
      <c r="H416" s="276"/>
      <c r="I416" s="276"/>
      <c r="J416" s="276"/>
      <c r="K416" s="276"/>
      <c r="L416" s="276"/>
      <c r="M416" s="276"/>
      <c r="N416" s="276"/>
      <c r="O416" s="276"/>
      <c r="P416" s="276"/>
      <c r="Q416" s="554"/>
    </row>
    <row r="417" spans="1:17" s="243" customFormat="1" ht="12.75" customHeight="1" x14ac:dyDescent="0.2">
      <c r="A417" s="276"/>
      <c r="B417" s="278"/>
      <c r="C417" s="276"/>
      <c r="D417" s="276"/>
      <c r="E417" s="276"/>
      <c r="F417" s="276"/>
      <c r="G417" s="276"/>
      <c r="H417" s="276"/>
      <c r="I417" s="276"/>
      <c r="J417" s="276"/>
      <c r="K417" s="276"/>
      <c r="L417" s="276"/>
      <c r="M417" s="276"/>
      <c r="N417" s="276"/>
      <c r="O417" s="276"/>
      <c r="P417" s="276"/>
      <c r="Q417" s="554"/>
    </row>
    <row r="418" spans="1:17" s="243" customFormat="1" ht="12.75" customHeight="1" x14ac:dyDescent="0.2">
      <c r="A418" s="276"/>
      <c r="B418" s="278"/>
      <c r="C418" s="276"/>
      <c r="D418" s="276"/>
      <c r="E418" s="276"/>
      <c r="F418" s="276"/>
      <c r="G418" s="276"/>
      <c r="H418" s="276"/>
      <c r="I418" s="276"/>
      <c r="J418" s="276"/>
      <c r="K418" s="276"/>
      <c r="L418" s="276"/>
      <c r="M418" s="276"/>
      <c r="N418" s="276"/>
      <c r="O418" s="276"/>
      <c r="P418" s="276"/>
      <c r="Q418" s="554"/>
    </row>
    <row r="419" spans="1:17" s="243" customFormat="1" ht="12.75" customHeight="1" x14ac:dyDescent="0.2">
      <c r="A419" s="276"/>
      <c r="B419" s="278"/>
      <c r="C419" s="276"/>
      <c r="D419" s="276"/>
      <c r="E419" s="276"/>
      <c r="F419" s="276"/>
      <c r="G419" s="276"/>
      <c r="H419" s="276"/>
      <c r="I419" s="276"/>
      <c r="J419" s="276"/>
      <c r="K419" s="276"/>
      <c r="L419" s="276"/>
      <c r="M419" s="276"/>
      <c r="N419" s="276"/>
      <c r="O419" s="276"/>
      <c r="P419" s="276"/>
      <c r="Q419" s="554"/>
    </row>
    <row r="420" spans="1:17" s="243" customFormat="1" ht="12.75" customHeight="1" x14ac:dyDescent="0.2">
      <c r="A420" s="276"/>
      <c r="B420" s="278"/>
      <c r="C420" s="276"/>
      <c r="D420" s="276"/>
      <c r="E420" s="276"/>
      <c r="F420" s="276"/>
      <c r="G420" s="276"/>
      <c r="H420" s="276"/>
      <c r="I420" s="276"/>
      <c r="J420" s="276"/>
      <c r="K420" s="276"/>
      <c r="L420" s="276"/>
      <c r="M420" s="276"/>
      <c r="N420" s="276"/>
      <c r="O420" s="276"/>
      <c r="P420" s="276"/>
      <c r="Q420" s="554"/>
    </row>
    <row r="421" spans="1:17" s="243" customFormat="1" ht="12.75" customHeight="1" x14ac:dyDescent="0.2">
      <c r="A421" s="276"/>
      <c r="B421" s="278"/>
      <c r="C421" s="276"/>
      <c r="D421" s="276"/>
      <c r="E421" s="276"/>
      <c r="F421" s="276"/>
      <c r="G421" s="276"/>
      <c r="H421" s="276"/>
      <c r="I421" s="276"/>
      <c r="J421" s="276"/>
      <c r="K421" s="276"/>
      <c r="L421" s="276"/>
      <c r="M421" s="276"/>
      <c r="N421" s="276"/>
      <c r="O421" s="276"/>
      <c r="P421" s="276"/>
      <c r="Q421" s="554"/>
    </row>
    <row r="422" spans="1:17" s="243" customFormat="1" ht="12.75" customHeight="1" x14ac:dyDescent="0.2">
      <c r="A422" s="276"/>
      <c r="B422" s="278"/>
      <c r="C422" s="276"/>
      <c r="D422" s="276"/>
      <c r="E422" s="276"/>
      <c r="F422" s="276"/>
      <c r="G422" s="276"/>
      <c r="H422" s="276"/>
      <c r="I422" s="276"/>
      <c r="J422" s="276"/>
      <c r="K422" s="276"/>
      <c r="L422" s="276"/>
      <c r="M422" s="276"/>
      <c r="N422" s="276"/>
      <c r="O422" s="276"/>
      <c r="P422" s="276"/>
      <c r="Q422" s="554"/>
    </row>
    <row r="423" spans="1:17" s="243" customFormat="1" ht="12.75" customHeight="1" x14ac:dyDescent="0.2">
      <c r="A423" s="276"/>
      <c r="B423" s="278"/>
      <c r="C423" s="276"/>
      <c r="D423" s="276"/>
      <c r="E423" s="276"/>
      <c r="F423" s="276"/>
      <c r="G423" s="276"/>
      <c r="H423" s="276"/>
      <c r="I423" s="276"/>
      <c r="J423" s="276"/>
      <c r="K423" s="276"/>
      <c r="L423" s="276"/>
      <c r="M423" s="276"/>
      <c r="N423" s="276"/>
      <c r="O423" s="276"/>
      <c r="P423" s="276"/>
      <c r="Q423" s="554"/>
    </row>
    <row r="424" spans="1:17" s="243" customFormat="1" ht="12.75" customHeight="1" x14ac:dyDescent="0.2">
      <c r="A424" s="276"/>
      <c r="B424" s="278"/>
      <c r="C424" s="276"/>
      <c r="D424" s="276"/>
      <c r="E424" s="276"/>
      <c r="F424" s="276"/>
      <c r="G424" s="276"/>
      <c r="H424" s="276"/>
      <c r="I424" s="276"/>
      <c r="J424" s="276"/>
      <c r="K424" s="276"/>
      <c r="L424" s="276"/>
      <c r="M424" s="276"/>
      <c r="N424" s="276"/>
      <c r="O424" s="276"/>
      <c r="P424" s="276"/>
      <c r="Q424" s="554"/>
    </row>
    <row r="425" spans="1:17" s="243" customFormat="1" ht="12.75" customHeight="1" x14ac:dyDescent="0.2">
      <c r="A425" s="276"/>
      <c r="B425" s="278"/>
      <c r="C425" s="276"/>
      <c r="D425" s="276"/>
      <c r="E425" s="276"/>
      <c r="F425" s="276"/>
      <c r="G425" s="276"/>
      <c r="H425" s="276"/>
      <c r="I425" s="276"/>
      <c r="J425" s="276"/>
      <c r="K425" s="276"/>
      <c r="L425" s="276"/>
      <c r="M425" s="276"/>
      <c r="N425" s="276"/>
      <c r="O425" s="276"/>
      <c r="P425" s="276"/>
      <c r="Q425" s="554"/>
    </row>
    <row r="426" spans="1:17" s="243" customFormat="1" ht="12.75" customHeight="1" x14ac:dyDescent="0.2">
      <c r="A426" s="276"/>
      <c r="B426" s="278"/>
      <c r="C426" s="276"/>
      <c r="D426" s="276"/>
      <c r="E426" s="276"/>
      <c r="F426" s="276"/>
      <c r="G426" s="276"/>
      <c r="H426" s="276"/>
      <c r="I426" s="276"/>
      <c r="J426" s="276"/>
      <c r="K426" s="276"/>
      <c r="L426" s="276"/>
      <c r="M426" s="276"/>
      <c r="N426" s="276"/>
      <c r="O426" s="276"/>
      <c r="P426" s="276"/>
      <c r="Q426" s="554"/>
    </row>
    <row r="427" spans="1:17" s="243" customFormat="1" ht="12.75" customHeight="1" x14ac:dyDescent="0.2">
      <c r="A427" s="276"/>
      <c r="B427" s="278"/>
      <c r="C427" s="276"/>
      <c r="D427" s="276"/>
      <c r="E427" s="276"/>
      <c r="F427" s="276"/>
      <c r="G427" s="276"/>
      <c r="H427" s="276"/>
      <c r="I427" s="276"/>
      <c r="J427" s="276"/>
      <c r="K427" s="276"/>
      <c r="L427" s="276"/>
      <c r="M427" s="276"/>
      <c r="N427" s="276"/>
      <c r="O427" s="276"/>
      <c r="P427" s="276"/>
      <c r="Q427" s="554"/>
    </row>
    <row r="428" spans="1:17" s="243" customFormat="1" ht="12.75" customHeight="1" x14ac:dyDescent="0.2">
      <c r="A428" s="276"/>
      <c r="B428" s="278"/>
      <c r="C428" s="276"/>
      <c r="D428" s="276"/>
      <c r="E428" s="276"/>
      <c r="F428" s="276"/>
      <c r="G428" s="276"/>
      <c r="H428" s="276"/>
      <c r="I428" s="276"/>
      <c r="J428" s="276"/>
      <c r="K428" s="276"/>
      <c r="L428" s="276"/>
      <c r="M428" s="276"/>
      <c r="N428" s="276"/>
      <c r="O428" s="276"/>
      <c r="P428" s="276"/>
      <c r="Q428" s="554"/>
    </row>
    <row r="429" spans="1:17" s="243" customFormat="1" ht="12.75" customHeight="1" x14ac:dyDescent="0.2">
      <c r="A429" s="276"/>
      <c r="B429" s="278"/>
      <c r="C429" s="276"/>
      <c r="D429" s="276"/>
      <c r="E429" s="276"/>
      <c r="F429" s="276"/>
      <c r="G429" s="276"/>
      <c r="H429" s="276"/>
      <c r="I429" s="276"/>
      <c r="J429" s="276"/>
      <c r="K429" s="276"/>
      <c r="L429" s="276"/>
      <c r="M429" s="276"/>
      <c r="N429" s="276"/>
      <c r="O429" s="276"/>
      <c r="P429" s="276"/>
      <c r="Q429" s="554"/>
    </row>
    <row r="430" spans="1:17" s="243" customFormat="1" ht="12.75" customHeight="1" x14ac:dyDescent="0.2">
      <c r="A430" s="276"/>
      <c r="B430" s="278"/>
      <c r="C430" s="276"/>
      <c r="D430" s="276"/>
      <c r="E430" s="276"/>
      <c r="F430" s="276"/>
      <c r="G430" s="276"/>
      <c r="H430" s="276"/>
      <c r="I430" s="276"/>
      <c r="J430" s="276"/>
      <c r="K430" s="276"/>
      <c r="L430" s="276"/>
      <c r="M430" s="276"/>
      <c r="N430" s="276"/>
      <c r="O430" s="276"/>
      <c r="P430" s="276"/>
      <c r="Q430" s="554"/>
    </row>
    <row r="431" spans="1:17" s="243" customFormat="1" ht="12.75" customHeight="1" x14ac:dyDescent="0.2">
      <c r="A431" s="276"/>
      <c r="B431" s="278"/>
      <c r="C431" s="276"/>
      <c r="D431" s="276"/>
      <c r="E431" s="276"/>
      <c r="F431" s="276"/>
      <c r="G431" s="276"/>
      <c r="H431" s="276"/>
      <c r="I431" s="276"/>
      <c r="J431" s="276"/>
      <c r="K431" s="276"/>
      <c r="L431" s="276"/>
      <c r="M431" s="276"/>
      <c r="N431" s="276"/>
      <c r="O431" s="276"/>
      <c r="P431" s="276"/>
      <c r="Q431" s="554"/>
    </row>
    <row r="432" spans="1:17" s="243" customFormat="1" ht="12.75" customHeight="1" x14ac:dyDescent="0.2">
      <c r="A432" s="276"/>
      <c r="B432" s="278"/>
      <c r="C432" s="276"/>
      <c r="D432" s="276"/>
      <c r="E432" s="276"/>
      <c r="F432" s="276"/>
      <c r="G432" s="276"/>
      <c r="H432" s="276"/>
      <c r="I432" s="276"/>
      <c r="J432" s="276"/>
      <c r="K432" s="276"/>
      <c r="L432" s="276"/>
      <c r="M432" s="276"/>
      <c r="N432" s="276"/>
      <c r="O432" s="276"/>
      <c r="P432" s="276"/>
      <c r="Q432" s="554"/>
    </row>
    <row r="433" spans="1:17" s="243" customFormat="1" ht="12.75" customHeight="1" x14ac:dyDescent="0.2">
      <c r="A433" s="276"/>
      <c r="B433" s="278"/>
      <c r="C433" s="276"/>
      <c r="D433" s="276"/>
      <c r="E433" s="276"/>
      <c r="F433" s="276"/>
      <c r="G433" s="276"/>
      <c r="H433" s="276"/>
      <c r="I433" s="276"/>
      <c r="J433" s="276"/>
      <c r="K433" s="276"/>
      <c r="L433" s="276"/>
      <c r="M433" s="276"/>
      <c r="N433" s="276"/>
      <c r="O433" s="276"/>
      <c r="P433" s="276"/>
      <c r="Q433" s="554"/>
    </row>
    <row r="434" spans="1:17" s="243" customFormat="1" ht="12.75" customHeight="1" x14ac:dyDescent="0.2">
      <c r="A434" s="276"/>
      <c r="B434" s="278"/>
      <c r="C434" s="276"/>
      <c r="D434" s="276"/>
      <c r="E434" s="276"/>
      <c r="F434" s="276"/>
      <c r="G434" s="276"/>
      <c r="H434" s="276"/>
      <c r="I434" s="276"/>
      <c r="J434" s="276"/>
      <c r="K434" s="276"/>
      <c r="L434" s="276"/>
      <c r="M434" s="276"/>
      <c r="N434" s="276"/>
      <c r="O434" s="276"/>
      <c r="P434" s="276"/>
      <c r="Q434" s="554"/>
    </row>
    <row r="435" spans="1:17" s="243" customFormat="1" ht="12.75" customHeight="1" x14ac:dyDescent="0.2">
      <c r="A435" s="276"/>
      <c r="B435" s="278"/>
      <c r="C435" s="276"/>
      <c r="D435" s="276"/>
      <c r="E435" s="276"/>
      <c r="F435" s="276"/>
      <c r="G435" s="276"/>
      <c r="H435" s="276"/>
      <c r="I435" s="276"/>
      <c r="J435" s="276"/>
      <c r="K435" s="276"/>
      <c r="L435" s="276"/>
      <c r="M435" s="276"/>
      <c r="N435" s="276"/>
      <c r="O435" s="276"/>
      <c r="P435" s="276"/>
      <c r="Q435" s="554"/>
    </row>
    <row r="436" spans="1:17" s="243" customFormat="1" ht="12.75" customHeight="1" x14ac:dyDescent="0.2">
      <c r="A436" s="276"/>
      <c r="B436" s="278"/>
      <c r="C436" s="276"/>
      <c r="D436" s="276"/>
      <c r="E436" s="276"/>
      <c r="F436" s="276"/>
      <c r="G436" s="276"/>
      <c r="H436" s="276"/>
      <c r="I436" s="276"/>
      <c r="J436" s="276"/>
      <c r="K436" s="276"/>
      <c r="L436" s="276"/>
      <c r="M436" s="276"/>
      <c r="N436" s="276"/>
      <c r="O436" s="276"/>
      <c r="P436" s="276"/>
      <c r="Q436" s="554"/>
    </row>
    <row r="437" spans="1:17" s="243" customFormat="1" ht="12.75" customHeight="1" x14ac:dyDescent="0.2">
      <c r="A437" s="276"/>
      <c r="B437" s="278"/>
      <c r="C437" s="276"/>
      <c r="D437" s="276"/>
      <c r="E437" s="276"/>
      <c r="F437" s="276"/>
      <c r="G437" s="276"/>
      <c r="H437" s="276"/>
      <c r="I437" s="276"/>
      <c r="J437" s="276"/>
      <c r="K437" s="276"/>
      <c r="L437" s="276"/>
      <c r="M437" s="276"/>
      <c r="N437" s="276"/>
      <c r="O437" s="276"/>
      <c r="P437" s="276"/>
      <c r="Q437" s="554"/>
    </row>
    <row r="438" spans="1:17" s="243" customFormat="1" ht="12.75" customHeight="1" x14ac:dyDescent="0.2">
      <c r="A438" s="276"/>
      <c r="B438" s="278"/>
      <c r="C438" s="276"/>
      <c r="D438" s="276"/>
      <c r="E438" s="276"/>
      <c r="F438" s="276"/>
      <c r="G438" s="276"/>
      <c r="H438" s="276"/>
      <c r="I438" s="276"/>
      <c r="J438" s="276"/>
      <c r="K438" s="276"/>
      <c r="L438" s="276"/>
      <c r="M438" s="276"/>
      <c r="N438" s="276"/>
      <c r="O438" s="276"/>
      <c r="P438" s="276"/>
      <c r="Q438" s="554"/>
    </row>
    <row r="439" spans="1:17" s="243" customFormat="1" ht="12.75" customHeight="1" x14ac:dyDescent="0.2">
      <c r="A439" s="276"/>
      <c r="B439" s="278"/>
      <c r="C439" s="276"/>
      <c r="D439" s="276"/>
      <c r="E439" s="276"/>
      <c r="F439" s="276"/>
      <c r="G439" s="276"/>
      <c r="H439" s="276"/>
      <c r="I439" s="276"/>
      <c r="J439" s="276"/>
      <c r="K439" s="276"/>
      <c r="L439" s="276"/>
      <c r="M439" s="276"/>
      <c r="N439" s="276"/>
      <c r="O439" s="276"/>
      <c r="P439" s="276"/>
      <c r="Q439" s="554"/>
    </row>
    <row r="440" spans="1:17" s="243" customFormat="1" ht="12.75" customHeight="1" x14ac:dyDescent="0.2">
      <c r="A440" s="276"/>
      <c r="B440" s="278"/>
      <c r="C440" s="276"/>
      <c r="D440" s="276"/>
      <c r="E440" s="276"/>
      <c r="F440" s="276"/>
      <c r="G440" s="276"/>
      <c r="H440" s="276"/>
      <c r="I440" s="276"/>
      <c r="J440" s="276"/>
      <c r="K440" s="276"/>
      <c r="L440" s="276"/>
      <c r="M440" s="276"/>
      <c r="N440" s="276"/>
      <c r="O440" s="276"/>
      <c r="P440" s="276"/>
      <c r="Q440" s="554"/>
    </row>
    <row r="441" spans="1:17" s="243" customFormat="1" ht="12.75" customHeight="1" x14ac:dyDescent="0.2">
      <c r="A441" s="276"/>
      <c r="B441" s="278"/>
      <c r="C441" s="276"/>
      <c r="D441" s="276"/>
      <c r="E441" s="276"/>
      <c r="F441" s="276"/>
      <c r="G441" s="276"/>
      <c r="H441" s="276"/>
      <c r="I441" s="276"/>
      <c r="J441" s="276"/>
      <c r="K441" s="276"/>
      <c r="L441" s="276"/>
      <c r="M441" s="276"/>
      <c r="N441" s="276"/>
      <c r="O441" s="276"/>
      <c r="P441" s="276"/>
      <c r="Q441" s="554"/>
    </row>
    <row r="442" spans="1:17" s="243" customFormat="1" ht="12.75" customHeight="1" x14ac:dyDescent="0.2">
      <c r="A442" s="276"/>
      <c r="B442" s="278"/>
      <c r="C442" s="276"/>
      <c r="D442" s="276"/>
      <c r="E442" s="276"/>
      <c r="F442" s="276"/>
      <c r="G442" s="276"/>
      <c r="H442" s="276"/>
      <c r="I442" s="276"/>
      <c r="J442" s="276"/>
      <c r="K442" s="276"/>
      <c r="L442" s="276"/>
      <c r="M442" s="276"/>
      <c r="N442" s="276"/>
      <c r="O442" s="276"/>
      <c r="P442" s="276"/>
      <c r="Q442" s="554"/>
    </row>
    <row r="443" spans="1:17" s="243" customFormat="1" ht="12.75" customHeight="1" x14ac:dyDescent="0.2">
      <c r="A443" s="276"/>
      <c r="B443" s="278"/>
      <c r="C443" s="276"/>
      <c r="D443" s="276"/>
      <c r="E443" s="276"/>
      <c r="F443" s="276"/>
      <c r="G443" s="276"/>
      <c r="H443" s="276"/>
      <c r="I443" s="276"/>
      <c r="J443" s="276"/>
      <c r="K443" s="276"/>
      <c r="L443" s="276"/>
      <c r="M443" s="276"/>
      <c r="N443" s="276"/>
      <c r="O443" s="276"/>
      <c r="P443" s="276"/>
      <c r="Q443" s="554"/>
    </row>
    <row r="444" spans="1:17" s="243" customFormat="1" ht="12.75" customHeight="1" x14ac:dyDescent="0.2">
      <c r="A444" s="276"/>
      <c r="B444" s="278"/>
      <c r="C444" s="276"/>
      <c r="D444" s="276"/>
      <c r="E444" s="276"/>
      <c r="F444" s="276"/>
      <c r="G444" s="276"/>
      <c r="H444" s="276"/>
      <c r="I444" s="276"/>
      <c r="J444" s="276"/>
      <c r="K444" s="276"/>
      <c r="L444" s="276"/>
      <c r="M444" s="276"/>
      <c r="N444" s="276"/>
      <c r="O444" s="276"/>
      <c r="P444" s="276"/>
      <c r="Q444" s="554"/>
    </row>
    <row r="445" spans="1:17" s="243" customFormat="1" ht="12.75" customHeight="1" x14ac:dyDescent="0.2">
      <c r="A445" s="276"/>
      <c r="B445" s="278"/>
      <c r="C445" s="276"/>
      <c r="D445" s="276"/>
      <c r="E445" s="276"/>
      <c r="F445" s="276"/>
      <c r="G445" s="276"/>
      <c r="H445" s="276"/>
      <c r="I445" s="276"/>
      <c r="J445" s="276"/>
      <c r="K445" s="276"/>
      <c r="L445" s="276"/>
      <c r="M445" s="276"/>
      <c r="N445" s="276"/>
      <c r="O445" s="276"/>
      <c r="P445" s="276"/>
      <c r="Q445" s="554"/>
    </row>
    <row r="446" spans="1:17" s="243" customFormat="1" ht="12.75" customHeight="1" x14ac:dyDescent="0.2">
      <c r="A446" s="276"/>
      <c r="B446" s="278"/>
      <c r="C446" s="276"/>
      <c r="D446" s="276"/>
      <c r="E446" s="276"/>
      <c r="F446" s="276"/>
      <c r="G446" s="276"/>
      <c r="H446" s="276"/>
      <c r="I446" s="276"/>
      <c r="J446" s="276"/>
      <c r="K446" s="276"/>
      <c r="L446" s="276"/>
      <c r="M446" s="276"/>
      <c r="N446" s="276"/>
      <c r="O446" s="276"/>
      <c r="P446" s="276"/>
      <c r="Q446" s="554"/>
    </row>
    <row r="447" spans="1:17" s="243" customFormat="1" ht="12.75" customHeight="1" x14ac:dyDescent="0.2">
      <c r="A447" s="276"/>
      <c r="B447" s="278"/>
      <c r="C447" s="276"/>
      <c r="D447" s="276"/>
      <c r="E447" s="276"/>
      <c r="F447" s="276"/>
      <c r="G447" s="276"/>
      <c r="H447" s="276"/>
      <c r="I447" s="276"/>
      <c r="J447" s="276"/>
      <c r="K447" s="276"/>
      <c r="L447" s="276"/>
      <c r="M447" s="276"/>
      <c r="N447" s="276"/>
      <c r="O447" s="276"/>
      <c r="P447" s="276"/>
      <c r="Q447" s="554"/>
    </row>
    <row r="448" spans="1:17" s="243" customFormat="1" ht="12.75" customHeight="1" x14ac:dyDescent="0.2">
      <c r="A448" s="276"/>
      <c r="B448" s="278"/>
      <c r="C448" s="276"/>
      <c r="D448" s="276"/>
      <c r="E448" s="276"/>
      <c r="F448" s="276"/>
      <c r="G448" s="276"/>
      <c r="H448" s="276"/>
      <c r="I448" s="276"/>
      <c r="J448" s="276"/>
      <c r="K448" s="276"/>
      <c r="L448" s="276"/>
      <c r="M448" s="276"/>
      <c r="N448" s="276"/>
      <c r="O448" s="276"/>
      <c r="P448" s="276"/>
      <c r="Q448" s="554"/>
    </row>
    <row r="449" spans="1:17" s="243" customFormat="1" ht="12.75" customHeight="1" x14ac:dyDescent="0.2">
      <c r="A449" s="276"/>
      <c r="B449" s="278"/>
      <c r="C449" s="276"/>
      <c r="D449" s="276"/>
      <c r="E449" s="276"/>
      <c r="F449" s="276"/>
      <c r="G449" s="276"/>
      <c r="H449" s="276"/>
      <c r="I449" s="276"/>
      <c r="J449" s="276"/>
      <c r="K449" s="276"/>
      <c r="L449" s="276"/>
      <c r="M449" s="276"/>
      <c r="N449" s="276"/>
      <c r="O449" s="276"/>
      <c r="P449" s="276"/>
      <c r="Q449" s="554"/>
    </row>
    <row r="450" spans="1:17" s="243" customFormat="1" ht="12.75" customHeight="1" x14ac:dyDescent="0.2">
      <c r="A450" s="276"/>
      <c r="B450" s="278"/>
      <c r="C450" s="276"/>
      <c r="D450" s="276"/>
      <c r="E450" s="276"/>
      <c r="F450" s="276"/>
      <c r="G450" s="276"/>
      <c r="H450" s="276"/>
      <c r="I450" s="276"/>
      <c r="J450" s="276"/>
      <c r="K450" s="276"/>
      <c r="L450" s="276"/>
      <c r="M450" s="276"/>
      <c r="N450" s="276"/>
      <c r="O450" s="276"/>
      <c r="P450" s="276"/>
      <c r="Q450" s="554"/>
    </row>
    <row r="451" spans="1:17" s="243" customFormat="1" ht="12.75" customHeight="1" x14ac:dyDescent="0.2">
      <c r="A451" s="276"/>
      <c r="B451" s="278"/>
      <c r="C451" s="276"/>
      <c r="D451" s="276"/>
      <c r="E451" s="276"/>
      <c r="F451" s="276"/>
      <c r="G451" s="276"/>
      <c r="H451" s="276"/>
      <c r="I451" s="276"/>
      <c r="J451" s="276"/>
      <c r="K451" s="276"/>
      <c r="L451" s="276"/>
      <c r="M451" s="276"/>
      <c r="N451" s="276"/>
      <c r="O451" s="276"/>
      <c r="P451" s="276"/>
      <c r="Q451" s="554"/>
    </row>
    <row r="452" spans="1:17" s="243" customFormat="1" ht="12.75" customHeight="1" x14ac:dyDescent="0.2">
      <c r="A452" s="276"/>
      <c r="B452" s="278"/>
      <c r="C452" s="276"/>
      <c r="D452" s="276"/>
      <c r="E452" s="276"/>
      <c r="F452" s="276"/>
      <c r="G452" s="276"/>
      <c r="H452" s="276"/>
      <c r="I452" s="276"/>
      <c r="J452" s="276"/>
      <c r="K452" s="276"/>
      <c r="L452" s="276"/>
      <c r="M452" s="276"/>
      <c r="N452" s="276"/>
      <c r="O452" s="276"/>
      <c r="P452" s="276"/>
      <c r="Q452" s="554"/>
    </row>
    <row r="453" spans="1:17" s="243" customFormat="1" ht="12.75" customHeight="1" x14ac:dyDescent="0.2">
      <c r="A453" s="276"/>
      <c r="B453" s="278"/>
      <c r="C453" s="276"/>
      <c r="D453" s="276"/>
      <c r="E453" s="276"/>
      <c r="F453" s="276"/>
      <c r="G453" s="276"/>
      <c r="H453" s="276"/>
      <c r="I453" s="276"/>
      <c r="J453" s="276"/>
      <c r="K453" s="276"/>
      <c r="L453" s="276"/>
      <c r="M453" s="276"/>
      <c r="N453" s="276"/>
      <c r="O453" s="276"/>
      <c r="P453" s="276"/>
      <c r="Q453" s="554"/>
    </row>
    <row r="454" spans="1:17" s="243" customFormat="1" ht="12.75" customHeight="1" x14ac:dyDescent="0.2">
      <c r="A454" s="276"/>
      <c r="B454" s="278"/>
      <c r="C454" s="276"/>
      <c r="D454" s="276"/>
      <c r="E454" s="276"/>
      <c r="F454" s="276"/>
      <c r="G454" s="276"/>
      <c r="H454" s="276"/>
      <c r="I454" s="276"/>
      <c r="J454" s="276"/>
      <c r="K454" s="276"/>
      <c r="L454" s="276"/>
      <c r="M454" s="276"/>
      <c r="N454" s="276"/>
      <c r="O454" s="276"/>
      <c r="P454" s="276"/>
      <c r="Q454" s="554"/>
    </row>
    <row r="455" spans="1:17" s="243" customFormat="1" ht="12.75" customHeight="1" x14ac:dyDescent="0.2">
      <c r="A455" s="276"/>
      <c r="B455" s="278"/>
      <c r="C455" s="276"/>
      <c r="D455" s="276"/>
      <c r="E455" s="276"/>
      <c r="F455" s="276"/>
      <c r="G455" s="276"/>
      <c r="H455" s="276"/>
      <c r="I455" s="276"/>
      <c r="J455" s="276"/>
      <c r="K455" s="276"/>
      <c r="L455" s="276"/>
      <c r="M455" s="276"/>
      <c r="N455" s="276"/>
      <c r="O455" s="276"/>
      <c r="P455" s="276"/>
      <c r="Q455" s="554"/>
    </row>
    <row r="456" spans="1:17" s="243" customFormat="1" ht="12.75" customHeight="1" x14ac:dyDescent="0.2">
      <c r="A456" s="276"/>
      <c r="B456" s="278"/>
      <c r="C456" s="276"/>
      <c r="D456" s="276"/>
      <c r="E456" s="276"/>
      <c r="F456" s="276"/>
      <c r="G456" s="276"/>
      <c r="H456" s="276"/>
      <c r="I456" s="276"/>
      <c r="J456" s="276"/>
      <c r="K456" s="276"/>
      <c r="L456" s="276"/>
      <c r="M456" s="276"/>
      <c r="N456" s="276"/>
      <c r="O456" s="276"/>
      <c r="P456" s="276"/>
      <c r="Q456" s="554"/>
    </row>
    <row r="457" spans="1:17" s="243" customFormat="1" ht="12.75" customHeight="1" x14ac:dyDescent="0.2">
      <c r="A457" s="276"/>
      <c r="B457" s="278"/>
      <c r="C457" s="276"/>
      <c r="D457" s="276"/>
      <c r="E457" s="276"/>
      <c r="F457" s="276"/>
      <c r="G457" s="276"/>
      <c r="H457" s="276"/>
      <c r="I457" s="276"/>
      <c r="J457" s="276"/>
      <c r="K457" s="276"/>
      <c r="L457" s="276"/>
      <c r="M457" s="276"/>
      <c r="N457" s="276"/>
      <c r="O457" s="276"/>
      <c r="P457" s="276"/>
      <c r="Q457" s="554"/>
    </row>
    <row r="458" spans="1:17" s="243" customFormat="1" ht="12.75" customHeight="1" x14ac:dyDescent="0.2">
      <c r="A458" s="276"/>
      <c r="B458" s="278"/>
      <c r="C458" s="276"/>
      <c r="D458" s="276"/>
      <c r="E458" s="276"/>
      <c r="F458" s="276"/>
      <c r="G458" s="276"/>
      <c r="H458" s="276"/>
      <c r="I458" s="276"/>
      <c r="J458" s="276"/>
      <c r="K458" s="276"/>
      <c r="L458" s="276"/>
      <c r="M458" s="276"/>
      <c r="N458" s="276"/>
      <c r="O458" s="276"/>
      <c r="P458" s="276"/>
      <c r="Q458" s="554"/>
    </row>
    <row r="459" spans="1:17" s="243" customFormat="1" ht="12.75" customHeight="1" x14ac:dyDescent="0.2">
      <c r="A459" s="276"/>
      <c r="B459" s="278"/>
      <c r="C459" s="276"/>
      <c r="D459" s="276"/>
      <c r="E459" s="276"/>
      <c r="F459" s="276"/>
      <c r="G459" s="276"/>
      <c r="H459" s="276"/>
      <c r="I459" s="276"/>
      <c r="J459" s="276"/>
      <c r="K459" s="276"/>
      <c r="L459" s="276"/>
      <c r="M459" s="276"/>
      <c r="N459" s="276"/>
      <c r="O459" s="276"/>
      <c r="P459" s="276"/>
      <c r="Q459" s="554"/>
    </row>
    <row r="460" spans="1:17" s="243" customFormat="1" ht="12.75" customHeight="1" x14ac:dyDescent="0.2">
      <c r="A460" s="276"/>
      <c r="B460" s="278"/>
      <c r="C460" s="276"/>
      <c r="D460" s="276"/>
      <c r="E460" s="276"/>
      <c r="F460" s="276"/>
      <c r="G460" s="276"/>
      <c r="H460" s="276"/>
      <c r="I460" s="276"/>
      <c r="J460" s="276"/>
      <c r="K460" s="276"/>
      <c r="L460" s="276"/>
      <c r="M460" s="276"/>
      <c r="N460" s="276"/>
      <c r="O460" s="276"/>
      <c r="P460" s="276"/>
      <c r="Q460" s="554"/>
    </row>
    <row r="461" spans="1:17" s="243" customFormat="1" ht="12.75" customHeight="1" x14ac:dyDescent="0.2">
      <c r="A461" s="276"/>
      <c r="B461" s="278"/>
      <c r="C461" s="276"/>
      <c r="D461" s="276"/>
      <c r="E461" s="276"/>
      <c r="F461" s="276"/>
      <c r="G461" s="276"/>
      <c r="H461" s="276"/>
      <c r="I461" s="276"/>
      <c r="J461" s="276"/>
      <c r="K461" s="276"/>
      <c r="L461" s="276"/>
      <c r="M461" s="276"/>
      <c r="N461" s="276"/>
      <c r="O461" s="276"/>
      <c r="P461" s="276"/>
      <c r="Q461" s="554"/>
    </row>
    <row r="462" spans="1:17" s="243" customFormat="1" ht="12.75" customHeight="1" x14ac:dyDescent="0.2">
      <c r="A462" s="276"/>
      <c r="B462" s="278"/>
      <c r="C462" s="276"/>
      <c r="D462" s="276"/>
      <c r="E462" s="276"/>
      <c r="F462" s="276"/>
      <c r="G462" s="276"/>
      <c r="H462" s="276"/>
      <c r="I462" s="276"/>
      <c r="J462" s="276"/>
      <c r="K462" s="276"/>
      <c r="L462" s="276"/>
      <c r="M462" s="276"/>
      <c r="N462" s="276"/>
      <c r="O462" s="276"/>
      <c r="P462" s="276"/>
      <c r="Q462" s="554"/>
    </row>
    <row r="463" spans="1:17" s="243" customFormat="1" ht="12.75" customHeight="1" x14ac:dyDescent="0.2">
      <c r="A463" s="276"/>
      <c r="B463" s="278"/>
      <c r="C463" s="276"/>
      <c r="D463" s="276"/>
      <c r="E463" s="276"/>
      <c r="F463" s="276"/>
      <c r="G463" s="276"/>
      <c r="H463" s="276"/>
      <c r="I463" s="276"/>
      <c r="J463" s="276"/>
      <c r="K463" s="276"/>
      <c r="L463" s="276"/>
      <c r="M463" s="276"/>
      <c r="N463" s="276"/>
      <c r="O463" s="276"/>
      <c r="P463" s="276"/>
      <c r="Q463" s="554"/>
    </row>
    <row r="464" spans="1:17" s="243" customFormat="1" ht="12.75" customHeight="1" x14ac:dyDescent="0.2">
      <c r="A464" s="276"/>
      <c r="B464" s="278"/>
      <c r="C464" s="276"/>
      <c r="D464" s="276"/>
      <c r="E464" s="276"/>
      <c r="F464" s="276"/>
      <c r="G464" s="276"/>
      <c r="H464" s="276"/>
      <c r="I464" s="276"/>
      <c r="J464" s="276"/>
      <c r="K464" s="276"/>
      <c r="L464" s="276"/>
      <c r="M464" s="276"/>
      <c r="N464" s="276"/>
      <c r="O464" s="276"/>
      <c r="P464" s="276"/>
      <c r="Q464" s="554"/>
    </row>
    <row r="465" spans="1:17" s="243" customFormat="1" ht="12.75" customHeight="1" x14ac:dyDescent="0.2">
      <c r="A465" s="276"/>
      <c r="B465" s="278"/>
      <c r="C465" s="276"/>
      <c r="D465" s="276"/>
      <c r="E465" s="276"/>
      <c r="F465" s="276"/>
      <c r="G465" s="276"/>
      <c r="H465" s="276"/>
      <c r="I465" s="276"/>
      <c r="J465" s="276"/>
      <c r="K465" s="276"/>
      <c r="L465" s="276"/>
      <c r="M465" s="276"/>
      <c r="N465" s="276"/>
      <c r="O465" s="276"/>
      <c r="P465" s="276"/>
      <c r="Q465" s="554"/>
    </row>
    <row r="466" spans="1:17" s="243" customFormat="1" ht="12.75" customHeight="1" x14ac:dyDescent="0.2">
      <c r="A466" s="276"/>
      <c r="B466" s="278"/>
      <c r="C466" s="276"/>
      <c r="D466" s="276"/>
      <c r="E466" s="276"/>
      <c r="F466" s="276"/>
      <c r="G466" s="276"/>
      <c r="H466" s="276"/>
      <c r="I466" s="276"/>
      <c r="J466" s="276"/>
      <c r="K466" s="276"/>
      <c r="L466" s="276"/>
      <c r="M466" s="276"/>
      <c r="N466" s="276"/>
      <c r="O466" s="276"/>
      <c r="P466" s="276"/>
      <c r="Q466" s="554"/>
    </row>
    <row r="467" spans="1:17" s="243" customFormat="1" ht="12.75" customHeight="1" x14ac:dyDescent="0.2">
      <c r="A467" s="276"/>
      <c r="B467" s="278"/>
      <c r="C467" s="276"/>
      <c r="D467" s="276"/>
      <c r="E467" s="276"/>
      <c r="F467" s="276"/>
      <c r="G467" s="276"/>
      <c r="H467" s="276"/>
      <c r="I467" s="276"/>
      <c r="J467" s="276"/>
      <c r="K467" s="276"/>
      <c r="L467" s="276"/>
      <c r="M467" s="276"/>
      <c r="N467" s="276"/>
      <c r="O467" s="276"/>
      <c r="P467" s="276"/>
      <c r="Q467" s="554"/>
    </row>
    <row r="468" spans="1:17" s="243" customFormat="1" ht="12.75" customHeight="1" x14ac:dyDescent="0.2">
      <c r="A468" s="276"/>
      <c r="B468" s="278"/>
      <c r="C468" s="276"/>
      <c r="D468" s="276"/>
      <c r="E468" s="276"/>
      <c r="F468" s="276"/>
      <c r="G468" s="276"/>
      <c r="H468" s="276"/>
      <c r="I468" s="276"/>
      <c r="J468" s="276"/>
      <c r="K468" s="276"/>
      <c r="L468" s="276"/>
      <c r="M468" s="276"/>
      <c r="N468" s="276"/>
      <c r="O468" s="276"/>
      <c r="P468" s="276"/>
      <c r="Q468" s="554"/>
    </row>
    <row r="469" spans="1:17" s="243" customFormat="1" ht="12.75" customHeight="1" x14ac:dyDescent="0.2">
      <c r="A469" s="276"/>
      <c r="B469" s="278"/>
      <c r="C469" s="276"/>
      <c r="D469" s="276"/>
      <c r="E469" s="276"/>
      <c r="F469" s="276"/>
      <c r="G469" s="276"/>
      <c r="H469" s="276"/>
      <c r="I469" s="276"/>
      <c r="J469" s="276"/>
      <c r="K469" s="276"/>
      <c r="L469" s="276"/>
      <c r="M469" s="276"/>
      <c r="N469" s="276"/>
      <c r="O469" s="276"/>
      <c r="P469" s="276"/>
      <c r="Q469" s="554"/>
    </row>
    <row r="470" spans="1:17" s="243" customFormat="1" ht="12.75" customHeight="1" x14ac:dyDescent="0.2">
      <c r="A470" s="276"/>
      <c r="B470" s="278"/>
      <c r="C470" s="276"/>
      <c r="D470" s="276"/>
      <c r="E470" s="276"/>
      <c r="F470" s="276"/>
      <c r="G470" s="276"/>
      <c r="H470" s="276"/>
      <c r="I470" s="276"/>
      <c r="J470" s="276"/>
      <c r="K470" s="276"/>
      <c r="L470" s="276"/>
      <c r="M470" s="276"/>
      <c r="N470" s="276"/>
      <c r="O470" s="276"/>
      <c r="P470" s="276"/>
      <c r="Q470" s="554"/>
    </row>
    <row r="471" spans="1:17" s="243" customFormat="1" ht="12.75" customHeight="1" x14ac:dyDescent="0.2">
      <c r="A471" s="276"/>
      <c r="B471" s="278"/>
      <c r="C471" s="276"/>
      <c r="D471" s="276"/>
      <c r="E471" s="276"/>
      <c r="F471" s="276"/>
      <c r="G471" s="276"/>
      <c r="H471" s="276"/>
      <c r="I471" s="276"/>
      <c r="J471" s="276"/>
      <c r="K471" s="276"/>
      <c r="L471" s="276"/>
      <c r="M471" s="276"/>
      <c r="N471" s="276"/>
      <c r="O471" s="276"/>
      <c r="P471" s="276"/>
      <c r="Q471" s="554"/>
    </row>
    <row r="472" spans="1:17" s="243" customFormat="1" ht="12.75" customHeight="1" x14ac:dyDescent="0.2">
      <c r="A472" s="276"/>
      <c r="B472" s="278"/>
      <c r="C472" s="276"/>
      <c r="D472" s="276"/>
      <c r="E472" s="276"/>
      <c r="F472" s="276"/>
      <c r="G472" s="276"/>
      <c r="H472" s="276"/>
      <c r="I472" s="276"/>
      <c r="J472" s="276"/>
      <c r="K472" s="276"/>
      <c r="L472" s="276"/>
      <c r="M472" s="276"/>
      <c r="N472" s="276"/>
      <c r="O472" s="276"/>
      <c r="P472" s="276"/>
      <c r="Q472" s="554"/>
    </row>
    <row r="473" spans="1:17" s="243" customFormat="1" ht="12.75" customHeight="1" x14ac:dyDescent="0.2">
      <c r="A473" s="276"/>
      <c r="B473" s="278"/>
      <c r="C473" s="276"/>
      <c r="D473" s="276"/>
      <c r="E473" s="276"/>
      <c r="F473" s="276"/>
      <c r="G473" s="276"/>
      <c r="H473" s="276"/>
      <c r="I473" s="276"/>
      <c r="J473" s="276"/>
      <c r="K473" s="276"/>
      <c r="L473" s="276"/>
      <c r="M473" s="276"/>
      <c r="N473" s="276"/>
      <c r="O473" s="276"/>
      <c r="P473" s="276"/>
      <c r="Q473" s="554"/>
    </row>
    <row r="474" spans="1:17" s="243" customFormat="1" ht="12.75" customHeight="1" x14ac:dyDescent="0.2">
      <c r="A474" s="276"/>
      <c r="B474" s="278"/>
      <c r="C474" s="276"/>
      <c r="D474" s="276"/>
      <c r="E474" s="276"/>
      <c r="F474" s="276"/>
      <c r="G474" s="276"/>
      <c r="H474" s="276"/>
      <c r="I474" s="276"/>
      <c r="J474" s="276"/>
      <c r="K474" s="276"/>
      <c r="L474" s="276"/>
      <c r="M474" s="276"/>
      <c r="N474" s="276"/>
      <c r="O474" s="276"/>
      <c r="P474" s="276"/>
      <c r="Q474" s="554"/>
    </row>
    <row r="475" spans="1:17" s="243" customFormat="1" ht="12.75" customHeight="1" x14ac:dyDescent="0.2">
      <c r="A475" s="276"/>
      <c r="B475" s="278"/>
      <c r="C475" s="276"/>
      <c r="D475" s="276"/>
      <c r="E475" s="276"/>
      <c r="F475" s="276"/>
      <c r="G475" s="276"/>
      <c r="H475" s="276"/>
      <c r="I475" s="276"/>
      <c r="J475" s="276"/>
      <c r="K475" s="276"/>
      <c r="L475" s="276"/>
      <c r="M475" s="276"/>
      <c r="N475" s="276"/>
      <c r="O475" s="276"/>
      <c r="P475" s="276"/>
      <c r="Q475" s="554"/>
    </row>
    <row r="476" spans="1:17" s="243" customFormat="1" ht="12.75" customHeight="1" x14ac:dyDescent="0.2">
      <c r="A476" s="276"/>
      <c r="B476" s="278"/>
      <c r="C476" s="276"/>
      <c r="D476" s="276"/>
      <c r="E476" s="276"/>
      <c r="F476" s="276"/>
      <c r="G476" s="276"/>
      <c r="H476" s="276"/>
      <c r="I476" s="276"/>
      <c r="J476" s="276"/>
      <c r="K476" s="276"/>
      <c r="L476" s="276"/>
      <c r="M476" s="276"/>
      <c r="N476" s="276"/>
      <c r="O476" s="276"/>
      <c r="P476" s="276"/>
      <c r="Q476" s="554"/>
    </row>
    <row r="477" spans="1:17" s="243" customFormat="1" ht="12.75" customHeight="1" x14ac:dyDescent="0.2">
      <c r="A477" s="276"/>
      <c r="B477" s="278"/>
      <c r="C477" s="276"/>
      <c r="D477" s="276"/>
      <c r="E477" s="276"/>
      <c r="F477" s="276"/>
      <c r="G477" s="276"/>
      <c r="H477" s="276"/>
      <c r="I477" s="276"/>
      <c r="J477" s="276"/>
      <c r="K477" s="276"/>
      <c r="L477" s="276"/>
      <c r="M477" s="276"/>
      <c r="N477" s="276"/>
      <c r="O477" s="276"/>
      <c r="P477" s="276"/>
      <c r="Q477" s="554"/>
    </row>
    <row r="478" spans="1:17" s="243" customFormat="1" ht="12.75" customHeight="1" x14ac:dyDescent="0.2">
      <c r="A478" s="276"/>
      <c r="B478" s="278"/>
      <c r="C478" s="276"/>
      <c r="D478" s="276"/>
      <c r="E478" s="276"/>
      <c r="F478" s="276"/>
      <c r="G478" s="276"/>
      <c r="H478" s="276"/>
      <c r="I478" s="276"/>
      <c r="J478" s="276"/>
      <c r="K478" s="276"/>
      <c r="L478" s="276"/>
      <c r="M478" s="276"/>
      <c r="N478" s="276"/>
      <c r="O478" s="276"/>
      <c r="P478" s="276"/>
      <c r="Q478" s="554"/>
    </row>
    <row r="479" spans="1:17" s="243" customFormat="1" ht="12.75" customHeight="1" x14ac:dyDescent="0.2">
      <c r="A479" s="276"/>
      <c r="B479" s="278"/>
      <c r="C479" s="276"/>
      <c r="D479" s="276"/>
      <c r="E479" s="276"/>
      <c r="F479" s="276"/>
      <c r="G479" s="276"/>
      <c r="H479" s="276"/>
      <c r="I479" s="276"/>
      <c r="J479" s="276"/>
      <c r="K479" s="276"/>
      <c r="L479" s="276"/>
      <c r="M479" s="276"/>
      <c r="N479" s="276"/>
      <c r="O479" s="276"/>
      <c r="P479" s="276"/>
      <c r="Q479" s="554"/>
    </row>
    <row r="480" spans="1:17" s="243" customFormat="1" ht="12.75" customHeight="1" x14ac:dyDescent="0.2">
      <c r="A480" s="276"/>
      <c r="B480" s="278"/>
      <c r="C480" s="276"/>
      <c r="D480" s="276"/>
      <c r="E480" s="276"/>
      <c r="F480" s="276"/>
      <c r="G480" s="276"/>
      <c r="H480" s="276"/>
      <c r="I480" s="276"/>
      <c r="J480" s="276"/>
      <c r="K480" s="276"/>
      <c r="L480" s="276"/>
      <c r="M480" s="276"/>
      <c r="N480" s="276"/>
      <c r="O480" s="276"/>
      <c r="P480" s="276"/>
      <c r="Q480" s="554"/>
    </row>
    <row r="481" spans="1:17" s="243" customFormat="1" ht="12.75" customHeight="1" x14ac:dyDescent="0.2">
      <c r="A481" s="276"/>
      <c r="B481" s="278"/>
      <c r="C481" s="276"/>
      <c r="D481" s="276"/>
      <c r="E481" s="276"/>
      <c r="F481" s="276"/>
      <c r="G481" s="276"/>
      <c r="H481" s="276"/>
      <c r="I481" s="276"/>
      <c r="J481" s="276"/>
      <c r="K481" s="276"/>
      <c r="L481" s="276"/>
      <c r="M481" s="276"/>
      <c r="N481" s="276"/>
      <c r="O481" s="276"/>
      <c r="P481" s="276"/>
      <c r="Q481" s="554"/>
    </row>
    <row r="482" spans="1:17" s="243" customFormat="1" ht="12.75" customHeight="1" x14ac:dyDescent="0.2">
      <c r="A482" s="276"/>
      <c r="B482" s="278"/>
      <c r="C482" s="276"/>
      <c r="D482" s="276"/>
      <c r="E482" s="276"/>
      <c r="F482" s="276"/>
      <c r="G482" s="276"/>
      <c r="H482" s="276"/>
      <c r="I482" s="276"/>
      <c r="J482" s="276"/>
      <c r="K482" s="276"/>
      <c r="L482" s="276"/>
      <c r="M482" s="276"/>
      <c r="N482" s="276"/>
      <c r="O482" s="276"/>
      <c r="P482" s="276"/>
      <c r="Q482" s="554"/>
    </row>
    <row r="483" spans="1:17" s="243" customFormat="1" ht="12.75" customHeight="1" x14ac:dyDescent="0.2">
      <c r="A483" s="276"/>
      <c r="B483" s="278"/>
      <c r="C483" s="276"/>
      <c r="D483" s="276"/>
      <c r="E483" s="276"/>
      <c r="F483" s="276"/>
      <c r="G483" s="276"/>
      <c r="H483" s="276"/>
      <c r="I483" s="276"/>
      <c r="J483" s="276"/>
      <c r="K483" s="276"/>
      <c r="L483" s="276"/>
      <c r="M483" s="276"/>
      <c r="N483" s="276"/>
      <c r="O483" s="276"/>
      <c r="P483" s="276"/>
      <c r="Q483" s="554"/>
    </row>
    <row r="484" spans="1:17" s="243" customFormat="1" ht="12.75" customHeight="1" x14ac:dyDescent="0.2">
      <c r="A484" s="276"/>
      <c r="B484" s="278"/>
      <c r="C484" s="276"/>
      <c r="D484" s="276"/>
      <c r="E484" s="276"/>
      <c r="F484" s="276"/>
      <c r="G484" s="276"/>
      <c r="H484" s="276"/>
      <c r="I484" s="276"/>
      <c r="J484" s="276"/>
      <c r="K484" s="276"/>
      <c r="L484" s="276"/>
      <c r="M484" s="276"/>
      <c r="N484" s="276"/>
      <c r="O484" s="276"/>
      <c r="P484" s="276"/>
      <c r="Q484" s="554"/>
    </row>
    <row r="485" spans="1:17" s="243" customFormat="1" ht="12.75" customHeight="1" x14ac:dyDescent="0.2">
      <c r="A485" s="276"/>
      <c r="B485" s="278"/>
      <c r="C485" s="276"/>
      <c r="D485" s="276"/>
      <c r="E485" s="276"/>
      <c r="F485" s="276"/>
      <c r="G485" s="276"/>
      <c r="H485" s="276"/>
      <c r="I485" s="276"/>
      <c r="J485" s="276"/>
      <c r="K485" s="276"/>
      <c r="L485" s="276"/>
      <c r="M485" s="276"/>
      <c r="N485" s="276"/>
      <c r="O485" s="276"/>
      <c r="P485" s="276"/>
      <c r="Q485" s="554"/>
    </row>
    <row r="486" spans="1:17" s="243" customFormat="1" ht="12.75" customHeight="1" x14ac:dyDescent="0.2">
      <c r="A486" s="276"/>
      <c r="B486" s="278"/>
      <c r="C486" s="276"/>
      <c r="D486" s="276"/>
      <c r="E486" s="276"/>
      <c r="F486" s="276"/>
      <c r="G486" s="276"/>
      <c r="H486" s="276"/>
      <c r="I486" s="276"/>
      <c r="J486" s="276"/>
      <c r="K486" s="276"/>
      <c r="L486" s="276"/>
      <c r="M486" s="276"/>
      <c r="N486" s="276"/>
      <c r="O486" s="276"/>
      <c r="P486" s="276"/>
      <c r="Q486" s="554"/>
    </row>
    <row r="487" spans="1:17" s="243" customFormat="1" ht="12.75" customHeight="1" x14ac:dyDescent="0.2">
      <c r="A487" s="276"/>
      <c r="B487" s="278"/>
      <c r="C487" s="276"/>
      <c r="D487" s="276"/>
      <c r="E487" s="276"/>
      <c r="F487" s="276"/>
      <c r="G487" s="276"/>
      <c r="H487" s="276"/>
      <c r="I487" s="276"/>
      <c r="J487" s="276"/>
      <c r="K487" s="276"/>
      <c r="L487" s="276"/>
      <c r="M487" s="276"/>
      <c r="N487" s="276"/>
      <c r="O487" s="276"/>
      <c r="P487" s="276"/>
      <c r="Q487" s="554"/>
    </row>
    <row r="488" spans="1:17" s="243" customFormat="1" ht="12.75" customHeight="1" x14ac:dyDescent="0.2">
      <c r="A488" s="276"/>
      <c r="B488" s="278"/>
      <c r="C488" s="276"/>
      <c r="D488" s="276"/>
      <c r="E488" s="276"/>
      <c r="F488" s="276"/>
      <c r="G488" s="276"/>
      <c r="H488" s="276"/>
      <c r="I488" s="276"/>
      <c r="J488" s="276"/>
      <c r="K488" s="276"/>
      <c r="L488" s="276"/>
      <c r="M488" s="276"/>
      <c r="N488" s="276"/>
      <c r="O488" s="276"/>
      <c r="P488" s="276"/>
      <c r="Q488" s="554"/>
    </row>
    <row r="489" spans="1:17" s="243" customFormat="1" ht="12.75" customHeight="1" x14ac:dyDescent="0.2">
      <c r="A489" s="276"/>
      <c r="B489" s="278"/>
      <c r="C489" s="276"/>
      <c r="D489" s="276"/>
      <c r="E489" s="276"/>
      <c r="F489" s="276"/>
      <c r="G489" s="276"/>
      <c r="H489" s="276"/>
      <c r="I489" s="276"/>
      <c r="J489" s="276"/>
      <c r="K489" s="276"/>
      <c r="L489" s="276"/>
      <c r="M489" s="276"/>
      <c r="N489" s="276"/>
      <c r="O489" s="276"/>
      <c r="P489" s="276"/>
      <c r="Q489" s="554"/>
    </row>
    <row r="490" spans="1:17" s="243" customFormat="1" ht="12.75" customHeight="1" x14ac:dyDescent="0.2">
      <c r="A490" s="276"/>
      <c r="B490" s="278"/>
      <c r="C490" s="276"/>
      <c r="D490" s="276"/>
      <c r="E490" s="276"/>
      <c r="F490" s="276"/>
      <c r="G490" s="276"/>
      <c r="H490" s="276"/>
      <c r="I490" s="276"/>
      <c r="J490" s="276"/>
      <c r="K490" s="276"/>
      <c r="L490" s="276"/>
      <c r="M490" s="276"/>
      <c r="N490" s="276"/>
      <c r="O490" s="276"/>
      <c r="P490" s="276"/>
      <c r="Q490" s="554"/>
    </row>
    <row r="491" spans="1:17" s="243" customFormat="1" ht="12.75" customHeight="1" x14ac:dyDescent="0.2">
      <c r="A491" s="276"/>
      <c r="B491" s="278"/>
      <c r="C491" s="276"/>
      <c r="D491" s="276"/>
      <c r="E491" s="276"/>
      <c r="F491" s="276"/>
      <c r="G491" s="276"/>
      <c r="H491" s="276"/>
      <c r="I491" s="276"/>
      <c r="J491" s="276"/>
      <c r="K491" s="276"/>
      <c r="L491" s="276"/>
      <c r="M491" s="276"/>
      <c r="N491" s="276"/>
      <c r="O491" s="276"/>
      <c r="P491" s="276"/>
      <c r="Q491" s="554"/>
    </row>
    <row r="492" spans="1:17" s="243" customFormat="1" ht="12.75" customHeight="1" x14ac:dyDescent="0.2">
      <c r="A492" s="276"/>
      <c r="B492" s="278"/>
      <c r="C492" s="276"/>
      <c r="D492" s="276"/>
      <c r="E492" s="276"/>
      <c r="F492" s="276"/>
      <c r="G492" s="276"/>
      <c r="H492" s="276"/>
      <c r="I492" s="276"/>
      <c r="J492" s="276"/>
      <c r="K492" s="276"/>
      <c r="L492" s="276"/>
      <c r="M492" s="276"/>
      <c r="N492" s="276"/>
      <c r="O492" s="276"/>
      <c r="P492" s="276"/>
      <c r="Q492" s="554"/>
    </row>
    <row r="493" spans="1:17" s="243" customFormat="1" ht="12.75" customHeight="1" x14ac:dyDescent="0.2">
      <c r="A493" s="276"/>
      <c r="B493" s="278"/>
      <c r="C493" s="276"/>
      <c r="D493" s="276"/>
      <c r="E493" s="276"/>
      <c r="F493" s="276"/>
      <c r="G493" s="276"/>
      <c r="H493" s="276"/>
      <c r="I493" s="276"/>
      <c r="J493" s="276"/>
      <c r="K493" s="276"/>
      <c r="L493" s="276"/>
      <c r="M493" s="276"/>
      <c r="N493" s="276"/>
      <c r="O493" s="276"/>
      <c r="P493" s="276"/>
      <c r="Q493" s="554"/>
    </row>
    <row r="494" spans="1:17" s="243" customFormat="1" ht="12.75" customHeight="1" x14ac:dyDescent="0.2">
      <c r="A494" s="276"/>
      <c r="B494" s="278"/>
      <c r="C494" s="276"/>
      <c r="D494" s="276"/>
      <c r="E494" s="276"/>
      <c r="F494" s="276"/>
      <c r="G494" s="276"/>
      <c r="H494" s="276"/>
      <c r="I494" s="276"/>
      <c r="J494" s="276"/>
      <c r="K494" s="276"/>
      <c r="L494" s="276"/>
      <c r="M494" s="276"/>
      <c r="N494" s="276"/>
      <c r="O494" s="276"/>
      <c r="P494" s="276"/>
      <c r="Q494" s="554"/>
    </row>
    <row r="495" spans="1:17" s="243" customFormat="1" ht="12.75" customHeight="1" x14ac:dyDescent="0.2">
      <c r="A495" s="276"/>
      <c r="B495" s="278"/>
      <c r="C495" s="276"/>
      <c r="D495" s="276"/>
      <c r="E495" s="276"/>
      <c r="F495" s="276"/>
      <c r="G495" s="276"/>
      <c r="H495" s="276"/>
      <c r="I495" s="276"/>
      <c r="J495" s="276"/>
      <c r="K495" s="276"/>
      <c r="L495" s="276"/>
      <c r="M495" s="276"/>
      <c r="N495" s="276"/>
      <c r="O495" s="276"/>
      <c r="P495" s="276"/>
      <c r="Q495" s="554"/>
    </row>
    <row r="496" spans="1:17" s="243" customFormat="1" ht="12.75" customHeight="1" x14ac:dyDescent="0.2">
      <c r="A496" s="276"/>
      <c r="B496" s="278"/>
      <c r="C496" s="276"/>
      <c r="D496" s="276"/>
      <c r="E496" s="276"/>
      <c r="F496" s="276"/>
      <c r="G496" s="276"/>
      <c r="H496" s="276"/>
      <c r="I496" s="276"/>
      <c r="J496" s="276"/>
      <c r="K496" s="276"/>
      <c r="L496" s="276"/>
      <c r="M496" s="276"/>
      <c r="N496" s="276"/>
      <c r="O496" s="276"/>
      <c r="P496" s="276"/>
      <c r="Q496" s="554"/>
    </row>
    <row r="497" spans="1:17" s="243" customFormat="1" ht="12.75" customHeight="1" x14ac:dyDescent="0.2">
      <c r="A497" s="276"/>
      <c r="B497" s="278"/>
      <c r="C497" s="276"/>
      <c r="D497" s="276"/>
      <c r="E497" s="276"/>
      <c r="F497" s="276"/>
      <c r="G497" s="276"/>
      <c r="H497" s="276"/>
      <c r="I497" s="276"/>
      <c r="J497" s="276"/>
      <c r="K497" s="276"/>
      <c r="L497" s="276"/>
      <c r="M497" s="276"/>
      <c r="N497" s="276"/>
      <c r="O497" s="276"/>
      <c r="P497" s="276"/>
      <c r="Q497" s="554"/>
    </row>
    <row r="498" spans="1:17" s="243" customFormat="1" ht="12.75" customHeight="1" x14ac:dyDescent="0.2">
      <c r="A498" s="276"/>
      <c r="B498" s="278"/>
      <c r="C498" s="276"/>
      <c r="D498" s="276"/>
      <c r="E498" s="276"/>
      <c r="F498" s="276"/>
      <c r="G498" s="276"/>
      <c r="H498" s="276"/>
      <c r="I498" s="276"/>
      <c r="J498" s="276"/>
      <c r="K498" s="276"/>
      <c r="L498" s="276"/>
      <c r="M498" s="276"/>
      <c r="N498" s="276"/>
      <c r="O498" s="276"/>
      <c r="P498" s="276"/>
      <c r="Q498" s="554"/>
    </row>
    <row r="499" spans="1:17" s="243" customFormat="1" ht="12.75" customHeight="1" x14ac:dyDescent="0.2">
      <c r="A499" s="276"/>
      <c r="B499" s="278"/>
      <c r="C499" s="276"/>
      <c r="D499" s="276"/>
      <c r="E499" s="276"/>
      <c r="F499" s="276"/>
      <c r="G499" s="276"/>
      <c r="H499" s="276"/>
      <c r="I499" s="276"/>
      <c r="J499" s="276"/>
      <c r="K499" s="276"/>
      <c r="L499" s="276"/>
      <c r="M499" s="276"/>
      <c r="N499" s="276"/>
      <c r="O499" s="276"/>
      <c r="P499" s="276"/>
      <c r="Q499" s="554"/>
    </row>
    <row r="500" spans="1:17" s="243" customFormat="1" ht="12.75" customHeight="1" x14ac:dyDescent="0.2">
      <c r="A500" s="276"/>
      <c r="B500" s="278"/>
      <c r="C500" s="276"/>
      <c r="D500" s="276"/>
      <c r="E500" s="276"/>
      <c r="F500" s="276"/>
      <c r="G500" s="276"/>
      <c r="H500" s="276"/>
      <c r="I500" s="276"/>
      <c r="J500" s="276"/>
      <c r="K500" s="276"/>
      <c r="L500" s="276"/>
      <c r="M500" s="276"/>
      <c r="N500" s="276"/>
      <c r="O500" s="276"/>
      <c r="P500" s="276"/>
      <c r="Q500" s="554"/>
    </row>
    <row r="501" spans="1:17" s="243" customFormat="1" ht="12.75" customHeight="1" x14ac:dyDescent="0.2">
      <c r="A501" s="276"/>
      <c r="B501" s="278"/>
      <c r="C501" s="276"/>
      <c r="D501" s="276"/>
      <c r="E501" s="276"/>
      <c r="F501" s="276"/>
      <c r="G501" s="276"/>
      <c r="H501" s="276"/>
      <c r="I501" s="276"/>
      <c r="J501" s="276"/>
      <c r="K501" s="276"/>
      <c r="L501" s="276"/>
      <c r="M501" s="276"/>
      <c r="N501" s="276"/>
      <c r="O501" s="276"/>
      <c r="P501" s="276"/>
      <c r="Q501" s="554"/>
    </row>
    <row r="502" spans="1:17" s="243" customFormat="1" ht="12.75" customHeight="1" x14ac:dyDescent="0.2">
      <c r="A502" s="276"/>
      <c r="B502" s="278"/>
      <c r="C502" s="276"/>
      <c r="D502" s="276"/>
      <c r="E502" s="276"/>
      <c r="F502" s="276"/>
      <c r="G502" s="276"/>
      <c r="H502" s="276"/>
      <c r="I502" s="276"/>
      <c r="J502" s="276"/>
      <c r="K502" s="276"/>
      <c r="L502" s="276"/>
      <c r="M502" s="276"/>
      <c r="N502" s="276"/>
      <c r="O502" s="276"/>
      <c r="P502" s="276"/>
      <c r="Q502" s="554"/>
    </row>
    <row r="503" spans="1:17" s="243" customFormat="1" ht="12.75" customHeight="1" x14ac:dyDescent="0.2">
      <c r="A503" s="276"/>
      <c r="B503" s="278"/>
      <c r="C503" s="276"/>
      <c r="D503" s="276"/>
      <c r="E503" s="276"/>
      <c r="F503" s="276"/>
      <c r="G503" s="276"/>
      <c r="H503" s="276"/>
      <c r="I503" s="276"/>
      <c r="J503" s="276"/>
      <c r="K503" s="276"/>
      <c r="L503" s="276"/>
      <c r="M503" s="276"/>
      <c r="N503" s="276"/>
      <c r="O503" s="276"/>
      <c r="P503" s="276"/>
      <c r="Q503" s="554"/>
    </row>
    <row r="504" spans="1:17" s="243" customFormat="1" ht="12.75" customHeight="1" x14ac:dyDescent="0.2">
      <c r="A504" s="276"/>
      <c r="B504" s="278"/>
      <c r="C504" s="276"/>
      <c r="D504" s="276"/>
      <c r="E504" s="276"/>
      <c r="F504" s="276"/>
      <c r="G504" s="276"/>
      <c r="H504" s="276"/>
      <c r="I504" s="276"/>
      <c r="J504" s="276"/>
      <c r="K504" s="276"/>
      <c r="L504" s="276"/>
      <c r="M504" s="276"/>
      <c r="N504" s="276"/>
      <c r="O504" s="276"/>
      <c r="P504" s="276"/>
      <c r="Q504" s="554"/>
    </row>
    <row r="505" spans="1:17" s="243" customFormat="1" ht="12.75" customHeight="1" x14ac:dyDescent="0.2">
      <c r="A505" s="276"/>
      <c r="B505" s="278"/>
      <c r="C505" s="276"/>
      <c r="D505" s="276"/>
      <c r="E505" s="276"/>
      <c r="F505" s="276"/>
      <c r="G505" s="276"/>
      <c r="H505" s="276"/>
      <c r="I505" s="276"/>
      <c r="J505" s="276"/>
      <c r="K505" s="276"/>
      <c r="L505" s="276"/>
      <c r="M505" s="276"/>
      <c r="N505" s="276"/>
      <c r="O505" s="276"/>
      <c r="P505" s="276"/>
      <c r="Q505" s="554"/>
    </row>
    <row r="506" spans="1:17" s="243" customFormat="1" ht="12.75" customHeight="1" x14ac:dyDescent="0.2">
      <c r="A506" s="276"/>
      <c r="B506" s="278"/>
      <c r="C506" s="276"/>
      <c r="D506" s="276"/>
      <c r="E506" s="276"/>
      <c r="F506" s="276"/>
      <c r="G506" s="276"/>
      <c r="H506" s="276"/>
      <c r="I506" s="276"/>
      <c r="J506" s="276"/>
      <c r="K506" s="276"/>
      <c r="L506" s="276"/>
      <c r="M506" s="276"/>
      <c r="N506" s="276"/>
      <c r="O506" s="276"/>
      <c r="P506" s="276"/>
      <c r="Q506" s="554"/>
    </row>
    <row r="507" spans="1:17" s="243" customFormat="1" ht="12.75" customHeight="1" x14ac:dyDescent="0.2">
      <c r="A507" s="276"/>
      <c r="B507" s="278"/>
      <c r="C507" s="276"/>
      <c r="D507" s="276"/>
      <c r="E507" s="276"/>
      <c r="F507" s="276"/>
      <c r="G507" s="276"/>
      <c r="H507" s="276"/>
      <c r="I507" s="276"/>
      <c r="J507" s="276"/>
      <c r="K507" s="276"/>
      <c r="L507" s="276"/>
      <c r="M507" s="276"/>
      <c r="N507" s="276"/>
      <c r="O507" s="276"/>
      <c r="P507" s="276"/>
      <c r="Q507" s="554"/>
    </row>
    <row r="508" spans="1:17" s="243" customFormat="1" ht="12.75" customHeight="1" x14ac:dyDescent="0.2">
      <c r="A508" s="276"/>
      <c r="B508" s="278"/>
      <c r="C508" s="276"/>
      <c r="D508" s="276"/>
      <c r="E508" s="276"/>
      <c r="F508" s="276"/>
      <c r="G508" s="276"/>
      <c r="H508" s="276"/>
      <c r="I508" s="276"/>
      <c r="J508" s="276"/>
      <c r="K508" s="276"/>
      <c r="L508" s="276"/>
      <c r="M508" s="276"/>
      <c r="N508" s="276"/>
      <c r="O508" s="276"/>
      <c r="P508" s="276"/>
      <c r="Q508" s="554"/>
    </row>
    <row r="509" spans="1:17" s="243" customFormat="1" ht="12.75" customHeight="1" x14ac:dyDescent="0.2">
      <c r="A509" s="276"/>
      <c r="B509" s="278"/>
      <c r="C509" s="276"/>
      <c r="D509" s="276"/>
      <c r="E509" s="276"/>
      <c r="F509" s="276"/>
      <c r="G509" s="276"/>
      <c r="H509" s="276"/>
      <c r="I509" s="276"/>
      <c r="J509" s="276"/>
      <c r="K509" s="276"/>
      <c r="L509" s="276"/>
      <c r="M509" s="276"/>
      <c r="N509" s="276"/>
      <c r="O509" s="276"/>
      <c r="P509" s="276"/>
      <c r="Q509" s="554"/>
    </row>
    <row r="510" spans="1:17" s="243" customFormat="1" ht="12.75" customHeight="1" x14ac:dyDescent="0.2">
      <c r="A510" s="276"/>
      <c r="B510" s="278"/>
      <c r="C510" s="276"/>
      <c r="D510" s="276"/>
      <c r="E510" s="276"/>
      <c r="F510" s="276"/>
      <c r="G510" s="276"/>
      <c r="H510" s="276"/>
      <c r="I510" s="276"/>
      <c r="J510" s="276"/>
      <c r="K510" s="276"/>
      <c r="L510" s="276"/>
      <c r="M510" s="276"/>
      <c r="N510" s="276"/>
      <c r="O510" s="276"/>
      <c r="P510" s="276"/>
      <c r="Q510" s="554"/>
    </row>
    <row r="511" spans="1:17" s="243" customFormat="1" ht="12.75" customHeight="1" x14ac:dyDescent="0.2">
      <c r="A511" s="276"/>
      <c r="B511" s="278"/>
      <c r="C511" s="276"/>
      <c r="D511" s="276"/>
      <c r="E511" s="276"/>
      <c r="F511" s="276"/>
      <c r="G511" s="276"/>
      <c r="H511" s="276"/>
      <c r="I511" s="276"/>
      <c r="J511" s="276"/>
      <c r="K511" s="276"/>
      <c r="L511" s="276"/>
      <c r="M511" s="276"/>
      <c r="N511" s="276"/>
      <c r="O511" s="276"/>
      <c r="P511" s="276"/>
      <c r="Q511" s="554"/>
    </row>
    <row r="512" spans="1:17" s="243" customFormat="1" ht="12.75" customHeight="1" x14ac:dyDescent="0.2">
      <c r="A512" s="276"/>
      <c r="B512" s="278"/>
      <c r="C512" s="276"/>
      <c r="D512" s="276"/>
      <c r="E512" s="276"/>
      <c r="F512" s="276"/>
      <c r="G512" s="276"/>
      <c r="H512" s="276"/>
      <c r="I512" s="276"/>
      <c r="J512" s="276"/>
      <c r="K512" s="276"/>
      <c r="L512" s="276"/>
      <c r="M512" s="276"/>
      <c r="N512" s="276"/>
      <c r="O512" s="276"/>
      <c r="P512" s="276"/>
      <c r="Q512" s="554"/>
    </row>
    <row r="513" spans="1:17" s="243" customFormat="1" ht="12.75" customHeight="1" x14ac:dyDescent="0.2">
      <c r="A513" s="276"/>
      <c r="B513" s="278"/>
      <c r="C513" s="276"/>
      <c r="D513" s="276"/>
      <c r="E513" s="276"/>
      <c r="F513" s="276"/>
      <c r="G513" s="276"/>
      <c r="H513" s="276"/>
      <c r="I513" s="276"/>
      <c r="J513" s="276"/>
      <c r="K513" s="276"/>
      <c r="L513" s="276"/>
      <c r="M513" s="276"/>
      <c r="N513" s="276"/>
      <c r="O513" s="276"/>
      <c r="P513" s="276"/>
      <c r="Q513" s="554"/>
    </row>
    <row r="514" spans="1:17" s="243" customFormat="1" ht="12.75" customHeight="1" x14ac:dyDescent="0.2">
      <c r="A514" s="276"/>
      <c r="B514" s="278"/>
      <c r="C514" s="276"/>
      <c r="D514" s="276"/>
      <c r="E514" s="276"/>
      <c r="F514" s="276"/>
      <c r="G514" s="276"/>
      <c r="H514" s="276"/>
      <c r="I514" s="276"/>
      <c r="J514" s="276"/>
      <c r="K514" s="276"/>
      <c r="L514" s="276"/>
      <c r="M514" s="276"/>
      <c r="N514" s="276"/>
      <c r="O514" s="276"/>
      <c r="P514" s="276"/>
      <c r="Q514" s="554"/>
    </row>
    <row r="515" spans="1:17" s="243" customFormat="1" ht="12.75" customHeight="1" x14ac:dyDescent="0.2">
      <c r="A515" s="276"/>
      <c r="B515" s="278"/>
      <c r="C515" s="276"/>
      <c r="D515" s="276"/>
      <c r="E515" s="276"/>
      <c r="F515" s="276"/>
      <c r="G515" s="276"/>
      <c r="H515" s="276"/>
      <c r="I515" s="276"/>
      <c r="J515" s="276"/>
      <c r="K515" s="276"/>
      <c r="L515" s="276"/>
      <c r="M515" s="276"/>
      <c r="N515" s="276"/>
      <c r="O515" s="276"/>
      <c r="P515" s="276"/>
      <c r="Q515" s="554"/>
    </row>
    <row r="516" spans="1:17" s="243" customFormat="1" ht="12.75" customHeight="1" x14ac:dyDescent="0.2">
      <c r="A516" s="276"/>
      <c r="B516" s="278"/>
      <c r="C516" s="276"/>
      <c r="D516" s="276"/>
      <c r="E516" s="276"/>
      <c r="F516" s="276"/>
      <c r="G516" s="276"/>
      <c r="H516" s="276"/>
      <c r="I516" s="276"/>
      <c r="J516" s="276"/>
      <c r="K516" s="276"/>
      <c r="L516" s="276"/>
      <c r="M516" s="276"/>
      <c r="N516" s="276"/>
      <c r="O516" s="276"/>
      <c r="P516" s="276"/>
      <c r="Q516" s="554"/>
    </row>
    <row r="517" spans="1:17" s="243" customFormat="1" ht="12.75" customHeight="1" x14ac:dyDescent="0.2">
      <c r="A517" s="276"/>
      <c r="B517" s="278"/>
      <c r="C517" s="276"/>
      <c r="D517" s="276"/>
      <c r="E517" s="276"/>
      <c r="F517" s="276"/>
      <c r="G517" s="276"/>
      <c r="H517" s="276"/>
      <c r="I517" s="276"/>
      <c r="J517" s="276"/>
      <c r="K517" s="276"/>
      <c r="L517" s="276"/>
      <c r="M517" s="276"/>
      <c r="N517" s="276"/>
      <c r="O517" s="276"/>
      <c r="P517" s="276"/>
      <c r="Q517" s="554"/>
    </row>
    <row r="518" spans="1:17" s="243" customFormat="1" ht="12.75" customHeight="1" x14ac:dyDescent="0.2">
      <c r="A518" s="276"/>
      <c r="B518" s="278"/>
      <c r="C518" s="276"/>
      <c r="D518" s="276"/>
      <c r="E518" s="276"/>
      <c r="F518" s="276"/>
      <c r="G518" s="276"/>
      <c r="H518" s="276"/>
      <c r="I518" s="276"/>
      <c r="J518" s="276"/>
      <c r="K518" s="276"/>
      <c r="L518" s="276"/>
      <c r="M518" s="276"/>
      <c r="N518" s="276"/>
      <c r="O518" s="276"/>
      <c r="P518" s="276"/>
      <c r="Q518" s="554"/>
    </row>
    <row r="519" spans="1:17" s="243" customFormat="1" ht="12.75" customHeight="1" x14ac:dyDescent="0.2">
      <c r="A519" s="276"/>
      <c r="B519" s="278"/>
      <c r="C519" s="276"/>
      <c r="D519" s="276"/>
      <c r="E519" s="276"/>
      <c r="F519" s="276"/>
      <c r="G519" s="276"/>
      <c r="H519" s="276"/>
      <c r="I519" s="276"/>
      <c r="J519" s="276"/>
      <c r="K519" s="276"/>
      <c r="L519" s="276"/>
      <c r="M519" s="276"/>
      <c r="N519" s="276"/>
      <c r="O519" s="276"/>
      <c r="P519" s="276"/>
      <c r="Q519" s="554"/>
    </row>
    <row r="520" spans="1:17" s="243" customFormat="1" ht="12.75" customHeight="1" x14ac:dyDescent="0.2">
      <c r="A520" s="276"/>
      <c r="B520" s="278"/>
      <c r="C520" s="276"/>
      <c r="D520" s="276"/>
      <c r="E520" s="276"/>
      <c r="F520" s="276"/>
      <c r="G520" s="276"/>
      <c r="H520" s="276"/>
      <c r="I520" s="276"/>
      <c r="J520" s="276"/>
      <c r="K520" s="276"/>
      <c r="L520" s="276"/>
      <c r="M520" s="276"/>
      <c r="N520" s="276"/>
      <c r="O520" s="276"/>
      <c r="P520" s="276"/>
      <c r="Q520" s="554"/>
    </row>
    <row r="521" spans="1:17" s="243" customFormat="1" ht="12.75" customHeight="1" x14ac:dyDescent="0.2">
      <c r="A521" s="276"/>
      <c r="B521" s="278"/>
      <c r="C521" s="276"/>
      <c r="D521" s="276"/>
      <c r="E521" s="276"/>
      <c r="F521" s="276"/>
      <c r="G521" s="276"/>
      <c r="H521" s="276"/>
      <c r="I521" s="276"/>
      <c r="J521" s="276"/>
      <c r="K521" s="276"/>
      <c r="L521" s="276"/>
      <c r="M521" s="276"/>
      <c r="N521" s="276"/>
      <c r="O521" s="276"/>
      <c r="P521" s="276"/>
      <c r="Q521" s="554"/>
    </row>
    <row r="522" spans="1:17" s="243" customFormat="1" ht="12.75" customHeight="1" x14ac:dyDescent="0.2">
      <c r="A522" s="276"/>
      <c r="B522" s="278"/>
      <c r="C522" s="276"/>
      <c r="D522" s="276"/>
      <c r="E522" s="276"/>
      <c r="F522" s="276"/>
      <c r="G522" s="276"/>
      <c r="H522" s="276"/>
      <c r="I522" s="276"/>
      <c r="J522" s="276"/>
      <c r="K522" s="276"/>
      <c r="L522" s="276"/>
      <c r="M522" s="276"/>
      <c r="N522" s="276"/>
      <c r="O522" s="276"/>
      <c r="P522" s="276"/>
      <c r="Q522" s="554"/>
    </row>
    <row r="523" spans="1:17" s="243" customFormat="1" ht="12.75" customHeight="1" x14ac:dyDescent="0.2">
      <c r="A523" s="276"/>
      <c r="B523" s="278"/>
      <c r="C523" s="276"/>
      <c r="D523" s="276"/>
      <c r="E523" s="276"/>
      <c r="F523" s="276"/>
      <c r="G523" s="276"/>
      <c r="H523" s="276"/>
      <c r="I523" s="276"/>
      <c r="J523" s="276"/>
      <c r="K523" s="276"/>
      <c r="L523" s="276"/>
      <c r="M523" s="276"/>
      <c r="N523" s="276"/>
      <c r="O523" s="276"/>
      <c r="P523" s="276"/>
      <c r="Q523" s="554"/>
    </row>
    <row r="524" spans="1:17" s="243" customFormat="1" ht="12.75" customHeight="1" x14ac:dyDescent="0.2">
      <c r="A524" s="276"/>
      <c r="B524" s="278"/>
      <c r="C524" s="276"/>
      <c r="D524" s="276"/>
      <c r="E524" s="276"/>
      <c r="F524" s="276"/>
      <c r="G524" s="276"/>
      <c r="H524" s="276"/>
      <c r="I524" s="276"/>
      <c r="J524" s="276"/>
      <c r="K524" s="276"/>
      <c r="L524" s="276"/>
      <c r="M524" s="276"/>
      <c r="N524" s="276"/>
      <c r="O524" s="276"/>
      <c r="P524" s="276"/>
      <c r="Q524" s="554"/>
    </row>
    <row r="525" spans="1:17" s="243" customFormat="1" ht="12.75" customHeight="1" x14ac:dyDescent="0.2">
      <c r="A525" s="276"/>
      <c r="B525" s="278"/>
      <c r="C525" s="276"/>
      <c r="D525" s="276"/>
      <c r="E525" s="276"/>
      <c r="F525" s="276"/>
      <c r="G525" s="276"/>
      <c r="H525" s="276"/>
      <c r="I525" s="276"/>
      <c r="J525" s="276"/>
      <c r="K525" s="276"/>
      <c r="L525" s="276"/>
      <c r="M525" s="276"/>
      <c r="N525" s="276"/>
      <c r="O525" s="276"/>
      <c r="P525" s="276"/>
      <c r="Q525" s="554"/>
    </row>
    <row r="526" spans="1:17" s="243" customFormat="1" ht="12.75" customHeight="1" x14ac:dyDescent="0.2">
      <c r="A526" s="276"/>
      <c r="B526" s="278"/>
      <c r="C526" s="276"/>
      <c r="D526" s="276"/>
      <c r="E526" s="276"/>
      <c r="F526" s="276"/>
      <c r="G526" s="276"/>
      <c r="H526" s="276"/>
      <c r="I526" s="276"/>
      <c r="J526" s="276"/>
      <c r="K526" s="276"/>
      <c r="L526" s="276"/>
      <c r="M526" s="276"/>
      <c r="N526" s="276"/>
      <c r="O526" s="276"/>
      <c r="P526" s="276"/>
      <c r="Q526" s="554"/>
    </row>
    <row r="527" spans="1:17" s="243" customFormat="1" ht="12.75" customHeight="1" x14ac:dyDescent="0.2">
      <c r="A527" s="276"/>
      <c r="B527" s="278"/>
      <c r="C527" s="276"/>
      <c r="D527" s="276"/>
      <c r="E527" s="276"/>
      <c r="F527" s="276"/>
      <c r="G527" s="276"/>
      <c r="H527" s="276"/>
      <c r="I527" s="276"/>
      <c r="J527" s="276"/>
      <c r="K527" s="276"/>
      <c r="L527" s="276"/>
      <c r="M527" s="276"/>
      <c r="N527" s="276"/>
      <c r="O527" s="276"/>
      <c r="P527" s="276"/>
      <c r="Q527" s="554"/>
    </row>
    <row r="528" spans="1:17" s="243" customFormat="1" ht="12.75" customHeight="1" x14ac:dyDescent="0.2">
      <c r="A528" s="276"/>
      <c r="B528" s="278"/>
      <c r="C528" s="276"/>
      <c r="D528" s="276"/>
      <c r="E528" s="276"/>
      <c r="F528" s="276"/>
      <c r="G528" s="276"/>
      <c r="H528" s="276"/>
      <c r="I528" s="276"/>
      <c r="J528" s="276"/>
      <c r="K528" s="276"/>
      <c r="L528" s="276"/>
      <c r="M528" s="276"/>
      <c r="N528" s="276"/>
      <c r="O528" s="276"/>
      <c r="P528" s="276"/>
      <c r="Q528" s="554"/>
    </row>
    <row r="529" spans="1:17" s="243" customFormat="1" ht="12.75" customHeight="1" x14ac:dyDescent="0.2">
      <c r="A529" s="276"/>
      <c r="B529" s="278"/>
      <c r="C529" s="276"/>
      <c r="D529" s="276"/>
      <c r="E529" s="276"/>
      <c r="F529" s="276"/>
      <c r="G529" s="276"/>
      <c r="H529" s="276"/>
      <c r="I529" s="276"/>
      <c r="J529" s="276"/>
      <c r="K529" s="276"/>
      <c r="L529" s="276"/>
      <c r="M529" s="276"/>
      <c r="N529" s="276"/>
      <c r="O529" s="276"/>
      <c r="P529" s="276"/>
      <c r="Q529" s="554"/>
    </row>
    <row r="530" spans="1:17" s="243" customFormat="1" ht="12.75" customHeight="1" x14ac:dyDescent="0.2">
      <c r="A530" s="276"/>
      <c r="B530" s="278"/>
      <c r="C530" s="276"/>
      <c r="D530" s="276"/>
      <c r="E530" s="276"/>
      <c r="F530" s="276"/>
      <c r="G530" s="276"/>
      <c r="H530" s="276"/>
      <c r="I530" s="276"/>
      <c r="J530" s="276"/>
      <c r="K530" s="276"/>
      <c r="L530" s="276"/>
      <c r="M530" s="276"/>
      <c r="N530" s="276"/>
      <c r="O530" s="276"/>
      <c r="P530" s="276"/>
      <c r="Q530" s="554"/>
    </row>
    <row r="531" spans="1:17" s="243" customFormat="1" ht="12.75" customHeight="1" x14ac:dyDescent="0.2">
      <c r="A531" s="276"/>
      <c r="B531" s="278"/>
      <c r="C531" s="276"/>
      <c r="D531" s="276"/>
      <c r="E531" s="276"/>
      <c r="F531" s="276"/>
      <c r="G531" s="276"/>
      <c r="H531" s="276"/>
      <c r="I531" s="276"/>
      <c r="J531" s="276"/>
      <c r="K531" s="276"/>
      <c r="L531" s="276"/>
      <c r="M531" s="276"/>
      <c r="N531" s="276"/>
      <c r="O531" s="276"/>
      <c r="P531" s="276"/>
      <c r="Q531" s="554"/>
    </row>
    <row r="532" spans="1:17" s="243" customFormat="1" ht="12.75" customHeight="1" x14ac:dyDescent="0.2">
      <c r="A532" s="276"/>
      <c r="B532" s="278"/>
      <c r="C532" s="276"/>
      <c r="D532" s="276"/>
      <c r="E532" s="276"/>
      <c r="F532" s="276"/>
      <c r="G532" s="276"/>
      <c r="H532" s="276"/>
      <c r="I532" s="276"/>
      <c r="J532" s="276"/>
      <c r="K532" s="276"/>
      <c r="L532" s="276"/>
      <c r="M532" s="276"/>
      <c r="N532" s="276"/>
      <c r="O532" s="276"/>
      <c r="P532" s="276"/>
      <c r="Q532" s="554"/>
    </row>
    <row r="533" spans="1:17" s="243" customFormat="1" ht="12.75" customHeight="1" x14ac:dyDescent="0.2">
      <c r="A533" s="276"/>
      <c r="B533" s="278"/>
      <c r="C533" s="276"/>
      <c r="D533" s="276"/>
      <c r="E533" s="276"/>
      <c r="F533" s="276"/>
      <c r="G533" s="276"/>
      <c r="H533" s="276"/>
      <c r="I533" s="276"/>
      <c r="J533" s="276"/>
      <c r="K533" s="276"/>
      <c r="L533" s="276"/>
      <c r="M533" s="276"/>
      <c r="N533" s="276"/>
      <c r="O533" s="276"/>
      <c r="P533" s="276"/>
      <c r="Q533" s="554"/>
    </row>
    <row r="534" spans="1:17" s="243" customFormat="1" ht="12.75" customHeight="1" x14ac:dyDescent="0.2">
      <c r="A534" s="276"/>
      <c r="B534" s="278"/>
      <c r="C534" s="276"/>
      <c r="D534" s="276"/>
      <c r="E534" s="276"/>
      <c r="F534" s="276"/>
      <c r="G534" s="276"/>
      <c r="H534" s="276"/>
      <c r="I534" s="276"/>
      <c r="J534" s="276"/>
      <c r="K534" s="276"/>
      <c r="L534" s="276"/>
      <c r="M534" s="276"/>
      <c r="N534" s="276"/>
      <c r="O534" s="276"/>
      <c r="P534" s="276"/>
      <c r="Q534" s="554"/>
    </row>
    <row r="535" spans="1:17" s="243" customFormat="1" ht="12.75" customHeight="1" x14ac:dyDescent="0.2">
      <c r="A535" s="276"/>
      <c r="B535" s="278"/>
      <c r="C535" s="276"/>
      <c r="D535" s="276"/>
      <c r="E535" s="276"/>
      <c r="F535" s="276"/>
      <c r="G535" s="276"/>
      <c r="H535" s="276"/>
      <c r="I535" s="276"/>
      <c r="J535" s="276"/>
      <c r="K535" s="276"/>
      <c r="L535" s="276"/>
      <c r="M535" s="276"/>
      <c r="N535" s="276"/>
      <c r="O535" s="276"/>
      <c r="P535" s="276"/>
      <c r="Q535" s="554"/>
    </row>
    <row r="536" spans="1:17" s="243" customFormat="1" ht="12.75" customHeight="1" x14ac:dyDescent="0.2">
      <c r="A536" s="276"/>
      <c r="B536" s="278"/>
      <c r="C536" s="276"/>
      <c r="D536" s="276"/>
      <c r="E536" s="276"/>
      <c r="F536" s="276"/>
      <c r="G536" s="276"/>
      <c r="H536" s="276"/>
      <c r="I536" s="276"/>
      <c r="J536" s="276"/>
      <c r="K536" s="276"/>
      <c r="L536" s="276"/>
      <c r="M536" s="276"/>
      <c r="N536" s="276"/>
      <c r="O536" s="276"/>
      <c r="P536" s="276"/>
      <c r="Q536" s="554"/>
    </row>
    <row r="537" spans="1:17" s="243" customFormat="1" ht="12.75" customHeight="1" x14ac:dyDescent="0.2">
      <c r="A537" s="276"/>
      <c r="B537" s="278"/>
      <c r="C537" s="276"/>
      <c r="D537" s="276"/>
      <c r="E537" s="276"/>
      <c r="F537" s="276"/>
      <c r="G537" s="276"/>
      <c r="H537" s="276"/>
      <c r="I537" s="276"/>
      <c r="J537" s="276"/>
      <c r="K537" s="276"/>
      <c r="L537" s="276"/>
      <c r="M537" s="276"/>
      <c r="N537" s="276"/>
      <c r="O537" s="276"/>
      <c r="P537" s="276"/>
      <c r="Q537" s="554"/>
    </row>
    <row r="538" spans="1:17" s="243" customFormat="1" ht="12.75" customHeight="1" x14ac:dyDescent="0.2">
      <c r="A538" s="276"/>
      <c r="B538" s="278"/>
      <c r="C538" s="276"/>
      <c r="D538" s="276"/>
      <c r="E538" s="276"/>
      <c r="F538" s="276"/>
      <c r="G538" s="276"/>
      <c r="H538" s="276"/>
      <c r="I538" s="276"/>
      <c r="J538" s="276"/>
      <c r="K538" s="276"/>
      <c r="L538" s="276"/>
      <c r="M538" s="276"/>
      <c r="N538" s="276"/>
      <c r="O538" s="276"/>
      <c r="P538" s="276"/>
      <c r="Q538" s="554"/>
    </row>
    <row r="539" spans="1:17" s="243" customFormat="1" ht="12.75" customHeight="1" x14ac:dyDescent="0.2">
      <c r="A539" s="276"/>
      <c r="B539" s="278"/>
      <c r="C539" s="276"/>
      <c r="D539" s="276"/>
      <c r="E539" s="276"/>
      <c r="F539" s="276"/>
      <c r="G539" s="276"/>
      <c r="H539" s="276"/>
      <c r="I539" s="276"/>
      <c r="J539" s="276"/>
      <c r="K539" s="276"/>
      <c r="L539" s="276"/>
      <c r="M539" s="276"/>
      <c r="N539" s="276"/>
      <c r="O539" s="276"/>
      <c r="P539" s="276"/>
      <c r="Q539" s="554"/>
    </row>
    <row r="540" spans="1:17" s="243" customFormat="1" ht="12.75" customHeight="1" x14ac:dyDescent="0.2">
      <c r="A540" s="276"/>
      <c r="B540" s="278"/>
      <c r="C540" s="276"/>
      <c r="D540" s="276"/>
      <c r="E540" s="276"/>
      <c r="F540" s="276"/>
      <c r="G540" s="276"/>
      <c r="H540" s="276"/>
      <c r="I540" s="276"/>
      <c r="J540" s="276"/>
      <c r="K540" s="276"/>
      <c r="L540" s="276"/>
      <c r="M540" s="276"/>
      <c r="N540" s="276"/>
      <c r="O540" s="276"/>
      <c r="P540" s="276"/>
      <c r="Q540" s="554"/>
    </row>
    <row r="541" spans="1:17" s="243" customFormat="1" ht="12.75" customHeight="1" x14ac:dyDescent="0.2">
      <c r="A541" s="276"/>
      <c r="B541" s="278"/>
      <c r="C541" s="276"/>
      <c r="D541" s="276"/>
      <c r="E541" s="276"/>
      <c r="F541" s="276"/>
      <c r="G541" s="276"/>
      <c r="H541" s="276"/>
      <c r="I541" s="276"/>
      <c r="J541" s="276"/>
      <c r="K541" s="276"/>
      <c r="L541" s="276"/>
      <c r="M541" s="276"/>
      <c r="N541" s="276"/>
      <c r="O541" s="276"/>
      <c r="P541" s="276"/>
      <c r="Q541" s="554"/>
    </row>
    <row r="542" spans="1:17" s="243" customFormat="1" ht="12.75" customHeight="1" x14ac:dyDescent="0.2">
      <c r="A542" s="276"/>
      <c r="B542" s="278"/>
      <c r="C542" s="276"/>
      <c r="D542" s="276"/>
      <c r="E542" s="276"/>
      <c r="F542" s="276"/>
      <c r="G542" s="276"/>
      <c r="H542" s="276"/>
      <c r="I542" s="276"/>
      <c r="J542" s="276"/>
      <c r="K542" s="276"/>
      <c r="L542" s="276"/>
      <c r="M542" s="276"/>
      <c r="N542" s="276"/>
      <c r="O542" s="276"/>
      <c r="P542" s="276"/>
      <c r="Q542" s="554"/>
    </row>
    <row r="543" spans="1:17" s="243" customFormat="1" ht="12.75" customHeight="1" x14ac:dyDescent="0.2">
      <c r="A543" s="276"/>
      <c r="B543" s="278"/>
      <c r="C543" s="276"/>
      <c r="D543" s="276"/>
      <c r="E543" s="276"/>
      <c r="F543" s="276"/>
      <c r="G543" s="276"/>
      <c r="H543" s="276"/>
      <c r="I543" s="276"/>
      <c r="J543" s="276"/>
      <c r="K543" s="276"/>
      <c r="L543" s="276"/>
      <c r="M543" s="276"/>
      <c r="N543" s="276"/>
      <c r="O543" s="276"/>
      <c r="P543" s="276"/>
      <c r="Q543" s="554"/>
    </row>
    <row r="544" spans="1:17" s="243" customFormat="1" ht="12.75" customHeight="1" x14ac:dyDescent="0.2">
      <c r="A544" s="276"/>
      <c r="B544" s="278"/>
      <c r="C544" s="276"/>
      <c r="D544" s="276"/>
      <c r="E544" s="276"/>
      <c r="F544" s="276"/>
      <c r="G544" s="276"/>
      <c r="H544" s="276"/>
      <c r="I544" s="276"/>
      <c r="J544" s="276"/>
      <c r="K544" s="276"/>
      <c r="L544" s="276"/>
      <c r="M544" s="276"/>
      <c r="N544" s="276"/>
      <c r="O544" s="276"/>
      <c r="P544" s="276"/>
      <c r="Q544" s="554"/>
    </row>
    <row r="545" spans="1:17" s="243" customFormat="1" ht="12.75" customHeight="1" x14ac:dyDescent="0.2">
      <c r="A545" s="276"/>
      <c r="B545" s="278"/>
      <c r="C545" s="276"/>
      <c r="D545" s="276"/>
      <c r="E545" s="276"/>
      <c r="F545" s="276"/>
      <c r="G545" s="276"/>
      <c r="H545" s="276"/>
      <c r="I545" s="276"/>
      <c r="J545" s="276"/>
      <c r="K545" s="276"/>
      <c r="L545" s="276"/>
      <c r="M545" s="276"/>
      <c r="N545" s="276"/>
      <c r="O545" s="276"/>
      <c r="P545" s="276"/>
      <c r="Q545" s="554"/>
    </row>
    <row r="546" spans="1:17" s="243" customFormat="1" ht="12.75" customHeight="1" x14ac:dyDescent="0.2">
      <c r="A546" s="276"/>
      <c r="B546" s="278"/>
      <c r="C546" s="276"/>
      <c r="D546" s="276"/>
      <c r="E546" s="276"/>
      <c r="F546" s="276"/>
      <c r="G546" s="276"/>
      <c r="H546" s="276"/>
      <c r="I546" s="276"/>
      <c r="J546" s="276"/>
      <c r="K546" s="276"/>
      <c r="L546" s="276"/>
      <c r="M546" s="276"/>
      <c r="N546" s="276"/>
      <c r="O546" s="276"/>
      <c r="P546" s="276"/>
      <c r="Q546" s="554"/>
    </row>
    <row r="547" spans="1:17" s="243" customFormat="1" ht="12.75" customHeight="1" x14ac:dyDescent="0.2">
      <c r="A547" s="276"/>
      <c r="B547" s="278"/>
      <c r="C547" s="276"/>
      <c r="D547" s="276"/>
      <c r="E547" s="276"/>
      <c r="F547" s="276"/>
      <c r="G547" s="276"/>
      <c r="H547" s="276"/>
      <c r="I547" s="276"/>
      <c r="J547" s="276"/>
      <c r="K547" s="276"/>
      <c r="L547" s="276"/>
      <c r="M547" s="276"/>
      <c r="N547" s="276"/>
      <c r="O547" s="276"/>
      <c r="P547" s="276"/>
      <c r="Q547" s="554"/>
    </row>
    <row r="548" spans="1:17" s="243" customFormat="1" ht="12.75" customHeight="1" x14ac:dyDescent="0.2">
      <c r="A548" s="276"/>
      <c r="B548" s="278"/>
      <c r="C548" s="276"/>
      <c r="D548" s="276"/>
      <c r="E548" s="276"/>
      <c r="F548" s="276"/>
      <c r="G548" s="276"/>
      <c r="H548" s="276"/>
      <c r="I548" s="276"/>
      <c r="J548" s="276"/>
      <c r="K548" s="276"/>
      <c r="L548" s="276"/>
      <c r="M548" s="276"/>
      <c r="N548" s="276"/>
      <c r="O548" s="276"/>
      <c r="P548" s="276"/>
      <c r="Q548" s="554"/>
    </row>
    <row r="549" spans="1:17" s="243" customFormat="1" ht="12.75" customHeight="1" x14ac:dyDescent="0.2">
      <c r="A549" s="276"/>
      <c r="B549" s="278"/>
      <c r="C549" s="276"/>
      <c r="D549" s="276"/>
      <c r="E549" s="276"/>
      <c r="F549" s="276"/>
      <c r="G549" s="276"/>
      <c r="H549" s="276"/>
      <c r="I549" s="276"/>
      <c r="J549" s="276"/>
      <c r="K549" s="276"/>
      <c r="L549" s="276"/>
      <c r="M549" s="276"/>
      <c r="N549" s="276"/>
      <c r="O549" s="276"/>
      <c r="P549" s="276"/>
      <c r="Q549" s="554"/>
    </row>
    <row r="550" spans="1:17" s="243" customFormat="1" ht="12.75" customHeight="1" x14ac:dyDescent="0.2">
      <c r="A550" s="276"/>
      <c r="B550" s="278"/>
      <c r="C550" s="276"/>
      <c r="D550" s="276"/>
      <c r="E550" s="276"/>
      <c r="F550" s="276"/>
      <c r="G550" s="276"/>
      <c r="H550" s="276"/>
      <c r="I550" s="276"/>
      <c r="J550" s="276"/>
      <c r="K550" s="276"/>
      <c r="L550" s="276"/>
      <c r="M550" s="276"/>
      <c r="N550" s="276"/>
      <c r="O550" s="276"/>
      <c r="P550" s="276"/>
      <c r="Q550" s="554"/>
    </row>
    <row r="551" spans="1:17" s="243" customFormat="1" ht="12.75" customHeight="1" x14ac:dyDescent="0.2">
      <c r="A551" s="276"/>
      <c r="B551" s="278"/>
      <c r="C551" s="276"/>
      <c r="D551" s="276"/>
      <c r="E551" s="276"/>
      <c r="F551" s="276"/>
      <c r="G551" s="276"/>
      <c r="H551" s="276"/>
      <c r="I551" s="276"/>
      <c r="J551" s="276"/>
      <c r="K551" s="276"/>
      <c r="L551" s="276"/>
      <c r="M551" s="276"/>
      <c r="N551" s="276"/>
      <c r="O551" s="276"/>
      <c r="P551" s="276"/>
      <c r="Q551" s="554"/>
    </row>
    <row r="552" spans="1:17" s="243" customFormat="1" ht="12.75" customHeight="1" x14ac:dyDescent="0.2">
      <c r="A552" s="276"/>
      <c r="B552" s="278"/>
      <c r="C552" s="276"/>
      <c r="D552" s="276"/>
      <c r="E552" s="276"/>
      <c r="F552" s="276"/>
      <c r="G552" s="276"/>
      <c r="H552" s="276"/>
      <c r="I552" s="276"/>
      <c r="J552" s="276"/>
      <c r="K552" s="276"/>
      <c r="L552" s="276"/>
      <c r="M552" s="276"/>
      <c r="N552" s="276"/>
      <c r="O552" s="276"/>
      <c r="P552" s="276"/>
      <c r="Q552" s="554"/>
    </row>
    <row r="553" spans="1:17" s="243" customFormat="1" ht="12.75" customHeight="1" x14ac:dyDescent="0.2">
      <c r="A553" s="276"/>
      <c r="B553" s="278"/>
      <c r="C553" s="276"/>
      <c r="D553" s="276"/>
      <c r="E553" s="276"/>
      <c r="F553" s="276"/>
      <c r="G553" s="276"/>
      <c r="H553" s="276"/>
      <c r="I553" s="276"/>
      <c r="J553" s="276"/>
      <c r="K553" s="276"/>
      <c r="L553" s="276"/>
      <c r="M553" s="276"/>
      <c r="N553" s="276"/>
      <c r="O553" s="276"/>
      <c r="P553" s="276"/>
      <c r="Q553" s="554"/>
    </row>
    <row r="554" spans="1:17" s="243" customFormat="1" ht="12.75" customHeight="1" x14ac:dyDescent="0.2">
      <c r="A554" s="276"/>
      <c r="B554" s="278"/>
      <c r="C554" s="276"/>
      <c r="D554" s="276"/>
      <c r="E554" s="276"/>
      <c r="F554" s="276"/>
      <c r="G554" s="276"/>
      <c r="H554" s="276"/>
      <c r="I554" s="276"/>
      <c r="J554" s="276"/>
      <c r="K554" s="276"/>
      <c r="L554" s="276"/>
      <c r="M554" s="276"/>
      <c r="N554" s="276"/>
      <c r="O554" s="276"/>
      <c r="P554" s="276"/>
      <c r="Q554" s="554"/>
    </row>
    <row r="555" spans="1:17" s="243" customFormat="1" ht="12.75" customHeight="1" x14ac:dyDescent="0.2">
      <c r="A555" s="276"/>
      <c r="B555" s="278"/>
      <c r="C555" s="276"/>
      <c r="D555" s="276"/>
      <c r="E555" s="276"/>
      <c r="F555" s="276"/>
      <c r="G555" s="276"/>
      <c r="H555" s="276"/>
      <c r="I555" s="276"/>
      <c r="J555" s="276"/>
      <c r="K555" s="276"/>
      <c r="L555" s="276"/>
      <c r="M555" s="276"/>
      <c r="N555" s="276"/>
      <c r="O555" s="276"/>
      <c r="P555" s="276"/>
      <c r="Q555" s="554"/>
    </row>
    <row r="556" spans="1:17" s="243" customFormat="1" ht="12.75" customHeight="1" x14ac:dyDescent="0.2">
      <c r="A556" s="276"/>
      <c r="B556" s="278"/>
      <c r="C556" s="276"/>
      <c r="D556" s="276"/>
      <c r="E556" s="276"/>
      <c r="F556" s="276"/>
      <c r="G556" s="276"/>
      <c r="H556" s="276"/>
      <c r="I556" s="276"/>
      <c r="J556" s="276"/>
      <c r="K556" s="276"/>
      <c r="L556" s="276"/>
      <c r="M556" s="276"/>
      <c r="N556" s="276"/>
      <c r="O556" s="276"/>
      <c r="P556" s="276"/>
      <c r="Q556" s="554"/>
    </row>
    <row r="557" spans="1:17" s="243" customFormat="1" ht="12.75" customHeight="1" x14ac:dyDescent="0.2">
      <c r="A557" s="276"/>
      <c r="B557" s="278"/>
      <c r="C557" s="276"/>
      <c r="D557" s="276"/>
      <c r="E557" s="276"/>
      <c r="F557" s="276"/>
      <c r="G557" s="276"/>
      <c r="H557" s="276"/>
      <c r="I557" s="276"/>
      <c r="J557" s="276"/>
      <c r="K557" s="276"/>
      <c r="L557" s="276"/>
      <c r="M557" s="276"/>
      <c r="N557" s="276"/>
      <c r="O557" s="276"/>
      <c r="P557" s="276"/>
      <c r="Q557" s="554"/>
    </row>
    <row r="558" spans="1:17" s="243" customFormat="1" ht="12.75" customHeight="1" x14ac:dyDescent="0.2">
      <c r="A558" s="276"/>
      <c r="B558" s="278"/>
      <c r="C558" s="276"/>
      <c r="D558" s="276"/>
      <c r="E558" s="276"/>
      <c r="F558" s="276"/>
      <c r="G558" s="276"/>
      <c r="H558" s="276"/>
      <c r="I558" s="276"/>
      <c r="J558" s="276"/>
      <c r="K558" s="276"/>
      <c r="L558" s="276"/>
      <c r="M558" s="276"/>
      <c r="N558" s="276"/>
      <c r="O558" s="276"/>
      <c r="P558" s="276"/>
      <c r="Q558" s="554"/>
    </row>
    <row r="559" spans="1:17" s="243" customFormat="1" ht="12.75" customHeight="1" x14ac:dyDescent="0.2">
      <c r="A559" s="276"/>
      <c r="B559" s="278"/>
      <c r="C559" s="276"/>
      <c r="D559" s="276"/>
      <c r="E559" s="276"/>
      <c r="F559" s="276"/>
      <c r="G559" s="276"/>
      <c r="H559" s="276"/>
      <c r="I559" s="276"/>
      <c r="J559" s="276"/>
      <c r="K559" s="276"/>
      <c r="L559" s="276"/>
      <c r="M559" s="276"/>
      <c r="N559" s="276"/>
      <c r="O559" s="276"/>
      <c r="P559" s="276"/>
      <c r="Q559" s="554"/>
    </row>
    <row r="560" spans="1:17" s="243" customFormat="1" ht="12.75" customHeight="1" x14ac:dyDescent="0.2">
      <c r="A560" s="276"/>
      <c r="B560" s="278"/>
      <c r="C560" s="276"/>
      <c r="D560" s="276"/>
      <c r="E560" s="276"/>
      <c r="F560" s="276"/>
      <c r="G560" s="276"/>
      <c r="H560" s="276"/>
      <c r="I560" s="276"/>
      <c r="J560" s="276"/>
      <c r="K560" s="276"/>
      <c r="L560" s="276"/>
      <c r="M560" s="276"/>
      <c r="N560" s="276"/>
      <c r="O560" s="276"/>
      <c r="P560" s="276"/>
      <c r="Q560" s="554"/>
    </row>
    <row r="561" spans="1:17" s="243" customFormat="1" ht="12.75" customHeight="1" x14ac:dyDescent="0.2">
      <c r="A561" s="276"/>
      <c r="B561" s="278"/>
      <c r="C561" s="276"/>
      <c r="D561" s="276"/>
      <c r="E561" s="276"/>
      <c r="F561" s="276"/>
      <c r="G561" s="276"/>
      <c r="H561" s="276"/>
      <c r="I561" s="276"/>
      <c r="J561" s="276"/>
      <c r="K561" s="276"/>
      <c r="L561" s="276"/>
      <c r="M561" s="276"/>
      <c r="N561" s="276"/>
      <c r="O561" s="276"/>
      <c r="P561" s="276"/>
      <c r="Q561" s="554"/>
    </row>
    <row r="562" spans="1:17" s="243" customFormat="1" ht="12.75" customHeight="1" x14ac:dyDescent="0.2">
      <c r="A562" s="276"/>
      <c r="B562" s="278"/>
      <c r="C562" s="276"/>
      <c r="D562" s="276"/>
      <c r="E562" s="276"/>
      <c r="F562" s="276"/>
      <c r="G562" s="276"/>
      <c r="H562" s="276"/>
      <c r="I562" s="276"/>
      <c r="J562" s="276"/>
      <c r="K562" s="276"/>
      <c r="L562" s="276"/>
      <c r="M562" s="276"/>
      <c r="N562" s="276"/>
      <c r="O562" s="276"/>
      <c r="P562" s="276"/>
      <c r="Q562" s="554"/>
    </row>
    <row r="563" spans="1:17" s="243" customFormat="1" ht="12.75" customHeight="1" x14ac:dyDescent="0.2">
      <c r="A563" s="276"/>
      <c r="B563" s="278"/>
      <c r="C563" s="276"/>
      <c r="D563" s="276"/>
      <c r="E563" s="276"/>
      <c r="F563" s="276"/>
      <c r="G563" s="276"/>
      <c r="H563" s="276"/>
      <c r="I563" s="276"/>
      <c r="J563" s="276"/>
      <c r="K563" s="276"/>
      <c r="L563" s="276"/>
      <c r="M563" s="276"/>
      <c r="N563" s="276"/>
      <c r="O563" s="276"/>
      <c r="P563" s="276"/>
      <c r="Q563" s="554"/>
    </row>
    <row r="564" spans="1:17" s="243" customFormat="1" ht="12.75" customHeight="1" x14ac:dyDescent="0.2">
      <c r="A564" s="276"/>
      <c r="B564" s="278"/>
      <c r="C564" s="276"/>
      <c r="D564" s="276"/>
      <c r="E564" s="276"/>
      <c r="F564" s="276"/>
      <c r="G564" s="276"/>
      <c r="H564" s="276"/>
      <c r="I564" s="276"/>
      <c r="J564" s="276"/>
      <c r="K564" s="276"/>
      <c r="L564" s="276"/>
      <c r="M564" s="276"/>
      <c r="N564" s="276"/>
      <c r="O564" s="276"/>
      <c r="P564" s="276"/>
      <c r="Q564" s="554"/>
    </row>
    <row r="565" spans="1:17" s="243" customFormat="1" ht="12.75" customHeight="1" x14ac:dyDescent="0.2">
      <c r="A565" s="276"/>
      <c r="B565" s="278"/>
      <c r="C565" s="276"/>
      <c r="D565" s="276"/>
      <c r="E565" s="276"/>
      <c r="F565" s="276"/>
      <c r="G565" s="276"/>
      <c r="H565" s="276"/>
      <c r="I565" s="276"/>
      <c r="J565" s="276"/>
      <c r="K565" s="276"/>
      <c r="L565" s="276"/>
      <c r="M565" s="276"/>
      <c r="N565" s="276"/>
      <c r="O565" s="276"/>
      <c r="P565" s="276"/>
      <c r="Q565" s="554"/>
    </row>
    <row r="566" spans="1:17" s="243" customFormat="1" ht="12.75" customHeight="1" x14ac:dyDescent="0.2">
      <c r="A566" s="276"/>
      <c r="B566" s="278"/>
      <c r="C566" s="276"/>
      <c r="D566" s="276"/>
      <c r="E566" s="276"/>
      <c r="F566" s="276"/>
      <c r="G566" s="276"/>
      <c r="H566" s="276"/>
      <c r="I566" s="276"/>
      <c r="J566" s="276"/>
      <c r="K566" s="276"/>
      <c r="L566" s="276"/>
      <c r="M566" s="276"/>
      <c r="N566" s="276"/>
      <c r="O566" s="276"/>
      <c r="P566" s="276"/>
      <c r="Q566" s="554"/>
    </row>
    <row r="567" spans="1:17" s="243" customFormat="1" ht="12.75" customHeight="1" x14ac:dyDescent="0.2">
      <c r="A567" s="276"/>
      <c r="B567" s="278"/>
      <c r="C567" s="276"/>
      <c r="D567" s="276"/>
      <c r="E567" s="276"/>
      <c r="F567" s="276"/>
      <c r="G567" s="276"/>
      <c r="H567" s="276"/>
      <c r="I567" s="276"/>
      <c r="J567" s="276"/>
      <c r="K567" s="276"/>
      <c r="L567" s="276"/>
      <c r="M567" s="276"/>
      <c r="N567" s="276"/>
      <c r="O567" s="276"/>
      <c r="P567" s="276"/>
      <c r="Q567" s="554"/>
    </row>
    <row r="568" spans="1:17" s="243" customFormat="1" ht="12.75" customHeight="1" x14ac:dyDescent="0.2">
      <c r="A568" s="276"/>
      <c r="B568" s="278"/>
      <c r="C568" s="276"/>
      <c r="D568" s="276"/>
      <c r="E568" s="276"/>
      <c r="F568" s="276"/>
      <c r="G568" s="276"/>
      <c r="H568" s="276"/>
      <c r="I568" s="276"/>
      <c r="J568" s="276"/>
      <c r="K568" s="276"/>
      <c r="L568" s="276"/>
      <c r="M568" s="276"/>
      <c r="N568" s="276"/>
      <c r="O568" s="276"/>
      <c r="P568" s="276"/>
      <c r="Q568" s="554"/>
    </row>
    <row r="569" spans="1:17" s="243" customFormat="1" ht="12.75" customHeight="1" x14ac:dyDescent="0.2">
      <c r="A569" s="276"/>
      <c r="B569" s="278"/>
      <c r="C569" s="276"/>
      <c r="D569" s="276"/>
      <c r="E569" s="276"/>
      <c r="F569" s="276"/>
      <c r="G569" s="276"/>
      <c r="H569" s="276"/>
      <c r="I569" s="276"/>
      <c r="J569" s="276"/>
      <c r="K569" s="276"/>
      <c r="L569" s="276"/>
      <c r="M569" s="276"/>
      <c r="N569" s="276"/>
      <c r="O569" s="276"/>
      <c r="P569" s="276"/>
      <c r="Q569" s="554"/>
    </row>
    <row r="570" spans="1:17" s="243" customFormat="1" ht="12.75" customHeight="1" x14ac:dyDescent="0.2">
      <c r="A570" s="276"/>
      <c r="B570" s="278"/>
      <c r="C570" s="276"/>
      <c r="D570" s="276"/>
      <c r="E570" s="276"/>
      <c r="F570" s="276"/>
      <c r="G570" s="276"/>
      <c r="H570" s="276"/>
      <c r="I570" s="276"/>
      <c r="J570" s="276"/>
      <c r="K570" s="276"/>
      <c r="L570" s="276"/>
      <c r="M570" s="276"/>
      <c r="N570" s="276"/>
      <c r="O570" s="276"/>
      <c r="P570" s="276"/>
      <c r="Q570" s="554"/>
    </row>
    <row r="571" spans="1:17" s="243" customFormat="1" ht="12.75" customHeight="1" x14ac:dyDescent="0.2">
      <c r="A571" s="276"/>
      <c r="B571" s="278"/>
      <c r="C571" s="276"/>
      <c r="D571" s="276"/>
      <c r="E571" s="276"/>
      <c r="F571" s="276"/>
      <c r="G571" s="276"/>
      <c r="H571" s="276"/>
      <c r="I571" s="276"/>
      <c r="J571" s="276"/>
      <c r="K571" s="276"/>
      <c r="L571" s="276"/>
      <c r="M571" s="276"/>
      <c r="N571" s="276"/>
      <c r="O571" s="276"/>
      <c r="P571" s="276"/>
      <c r="Q571" s="554"/>
    </row>
    <row r="572" spans="1:17" s="243" customFormat="1" ht="12.75" customHeight="1" x14ac:dyDescent="0.2">
      <c r="A572" s="276"/>
      <c r="B572" s="278"/>
      <c r="C572" s="276"/>
      <c r="D572" s="276"/>
      <c r="E572" s="276"/>
      <c r="F572" s="276"/>
      <c r="G572" s="276"/>
      <c r="H572" s="276"/>
      <c r="I572" s="276"/>
      <c r="J572" s="276"/>
      <c r="K572" s="276"/>
      <c r="L572" s="276"/>
      <c r="M572" s="276"/>
      <c r="N572" s="276"/>
      <c r="O572" s="276"/>
      <c r="P572" s="276"/>
      <c r="Q572" s="554"/>
    </row>
    <row r="573" spans="1:17" s="243" customFormat="1" ht="12.75" customHeight="1" x14ac:dyDescent="0.2">
      <c r="A573" s="276"/>
      <c r="B573" s="278"/>
      <c r="C573" s="276"/>
      <c r="D573" s="276"/>
      <c r="E573" s="276"/>
      <c r="F573" s="276"/>
      <c r="G573" s="276"/>
      <c r="H573" s="276"/>
      <c r="I573" s="276"/>
      <c r="J573" s="276"/>
      <c r="K573" s="276"/>
      <c r="L573" s="276"/>
      <c r="M573" s="276"/>
      <c r="N573" s="276"/>
      <c r="O573" s="276"/>
      <c r="P573" s="276"/>
      <c r="Q573" s="554"/>
    </row>
    <row r="574" spans="1:17" s="243" customFormat="1" ht="12.75" customHeight="1" x14ac:dyDescent="0.2">
      <c r="A574" s="276"/>
      <c r="B574" s="278"/>
      <c r="C574" s="276"/>
      <c r="D574" s="276"/>
      <c r="E574" s="276"/>
      <c r="F574" s="276"/>
      <c r="G574" s="276"/>
      <c r="H574" s="276"/>
      <c r="I574" s="276"/>
      <c r="J574" s="276"/>
      <c r="K574" s="276"/>
      <c r="L574" s="276"/>
      <c r="M574" s="276"/>
      <c r="N574" s="276"/>
      <c r="O574" s="276"/>
      <c r="P574" s="276"/>
      <c r="Q574" s="554"/>
    </row>
    <row r="575" spans="1:17" s="243" customFormat="1" ht="12.75" customHeight="1" x14ac:dyDescent="0.2">
      <c r="A575" s="276"/>
      <c r="B575" s="278"/>
      <c r="C575" s="276"/>
      <c r="D575" s="276"/>
      <c r="E575" s="276"/>
      <c r="F575" s="276"/>
      <c r="G575" s="276"/>
      <c r="H575" s="276"/>
      <c r="I575" s="276"/>
      <c r="J575" s="276"/>
      <c r="K575" s="276"/>
      <c r="L575" s="276"/>
      <c r="M575" s="276"/>
      <c r="N575" s="276"/>
      <c r="O575" s="276"/>
      <c r="P575" s="276"/>
      <c r="Q575" s="554"/>
    </row>
    <row r="576" spans="1:17" s="243" customFormat="1" ht="12.75" customHeight="1" x14ac:dyDescent="0.2">
      <c r="A576" s="276"/>
      <c r="B576" s="278"/>
      <c r="C576" s="276"/>
      <c r="D576" s="276"/>
      <c r="E576" s="276"/>
      <c r="F576" s="276"/>
      <c r="G576" s="276"/>
      <c r="H576" s="276"/>
      <c r="I576" s="276"/>
      <c r="J576" s="276"/>
      <c r="K576" s="276"/>
      <c r="L576" s="276"/>
      <c r="M576" s="276"/>
      <c r="N576" s="276"/>
      <c r="O576" s="276"/>
      <c r="P576" s="276"/>
      <c r="Q576" s="554"/>
    </row>
    <row r="577" spans="1:17" s="243" customFormat="1" ht="12.75" customHeight="1" x14ac:dyDescent="0.2">
      <c r="A577" s="276"/>
      <c r="B577" s="278"/>
      <c r="C577" s="276"/>
      <c r="D577" s="276"/>
      <c r="E577" s="276"/>
      <c r="F577" s="276"/>
      <c r="G577" s="276"/>
      <c r="H577" s="276"/>
      <c r="I577" s="276"/>
      <c r="J577" s="276"/>
      <c r="K577" s="276"/>
      <c r="L577" s="276"/>
      <c r="M577" s="276"/>
      <c r="N577" s="276"/>
      <c r="O577" s="276"/>
      <c r="P577" s="276"/>
      <c r="Q577" s="554"/>
    </row>
    <row r="578" spans="1:17" s="243" customFormat="1" ht="12.75" customHeight="1" x14ac:dyDescent="0.2">
      <c r="A578" s="276"/>
      <c r="B578" s="278"/>
      <c r="C578" s="276"/>
      <c r="D578" s="276"/>
      <c r="E578" s="276"/>
      <c r="F578" s="276"/>
      <c r="G578" s="276"/>
      <c r="H578" s="276"/>
      <c r="I578" s="276"/>
      <c r="J578" s="276"/>
      <c r="K578" s="276"/>
      <c r="L578" s="276"/>
      <c r="M578" s="276"/>
      <c r="N578" s="276"/>
      <c r="O578" s="276"/>
      <c r="P578" s="276"/>
      <c r="Q578" s="554"/>
    </row>
    <row r="579" spans="1:17" s="243" customFormat="1" ht="12.75" customHeight="1" x14ac:dyDescent="0.2">
      <c r="A579" s="276"/>
      <c r="B579" s="278"/>
      <c r="C579" s="276"/>
      <c r="D579" s="276"/>
      <c r="E579" s="276"/>
      <c r="F579" s="276"/>
      <c r="G579" s="276"/>
      <c r="H579" s="276"/>
      <c r="I579" s="276"/>
      <c r="J579" s="276"/>
      <c r="K579" s="276"/>
      <c r="L579" s="276"/>
      <c r="M579" s="276"/>
      <c r="N579" s="276"/>
      <c r="O579" s="276"/>
      <c r="P579" s="276"/>
      <c r="Q579" s="554"/>
    </row>
    <row r="580" spans="1:17" s="243" customFormat="1" ht="12.75" customHeight="1" x14ac:dyDescent="0.2">
      <c r="A580" s="276"/>
      <c r="B580" s="278"/>
      <c r="C580" s="276"/>
      <c r="D580" s="276"/>
      <c r="E580" s="276"/>
      <c r="F580" s="276"/>
      <c r="G580" s="276"/>
      <c r="H580" s="276"/>
      <c r="I580" s="276"/>
      <c r="J580" s="276"/>
      <c r="K580" s="276"/>
      <c r="L580" s="276"/>
      <c r="M580" s="276"/>
      <c r="N580" s="276"/>
      <c r="O580" s="276"/>
      <c r="P580" s="276"/>
      <c r="Q580" s="554"/>
    </row>
    <row r="581" spans="1:17" s="243" customFormat="1" ht="12.75" customHeight="1" x14ac:dyDescent="0.2">
      <c r="A581" s="276"/>
      <c r="B581" s="278"/>
      <c r="C581" s="276"/>
      <c r="D581" s="276"/>
      <c r="E581" s="276"/>
      <c r="F581" s="276"/>
      <c r="G581" s="276"/>
      <c r="H581" s="276"/>
      <c r="I581" s="276"/>
      <c r="J581" s="276"/>
      <c r="K581" s="276"/>
      <c r="L581" s="276"/>
      <c r="M581" s="276"/>
      <c r="N581" s="276"/>
      <c r="O581" s="276"/>
      <c r="P581" s="276"/>
      <c r="Q581" s="554"/>
    </row>
    <row r="582" spans="1:17" s="243" customFormat="1" ht="12.75" customHeight="1" x14ac:dyDescent="0.2">
      <c r="A582" s="276"/>
      <c r="B582" s="278"/>
      <c r="C582" s="276"/>
      <c r="D582" s="276"/>
      <c r="E582" s="276"/>
      <c r="F582" s="276"/>
      <c r="G582" s="276"/>
      <c r="H582" s="276"/>
      <c r="I582" s="276"/>
      <c r="J582" s="276"/>
      <c r="K582" s="276"/>
      <c r="L582" s="276"/>
      <c r="M582" s="276"/>
      <c r="N582" s="276"/>
      <c r="O582" s="276"/>
      <c r="P582" s="276"/>
      <c r="Q582" s="554"/>
    </row>
    <row r="583" spans="1:17" s="243" customFormat="1" ht="12.75" customHeight="1" x14ac:dyDescent="0.2">
      <c r="A583" s="276"/>
      <c r="B583" s="278"/>
      <c r="C583" s="276"/>
      <c r="D583" s="276"/>
      <c r="E583" s="276"/>
      <c r="F583" s="276"/>
      <c r="G583" s="276"/>
      <c r="H583" s="276"/>
      <c r="I583" s="276"/>
      <c r="J583" s="276"/>
      <c r="K583" s="276"/>
      <c r="L583" s="276"/>
      <c r="M583" s="276"/>
      <c r="N583" s="276"/>
      <c r="O583" s="276"/>
      <c r="P583" s="276"/>
      <c r="Q583" s="554"/>
    </row>
    <row r="584" spans="1:17" s="243" customFormat="1" ht="12.75" customHeight="1" x14ac:dyDescent="0.2">
      <c r="A584" s="276"/>
      <c r="B584" s="278"/>
      <c r="C584" s="276"/>
      <c r="D584" s="276"/>
      <c r="E584" s="276"/>
      <c r="F584" s="276"/>
      <c r="G584" s="276"/>
      <c r="H584" s="276"/>
      <c r="I584" s="276"/>
      <c r="J584" s="276"/>
      <c r="K584" s="276"/>
      <c r="L584" s="276"/>
      <c r="M584" s="276"/>
      <c r="N584" s="276"/>
      <c r="O584" s="276"/>
      <c r="P584" s="276"/>
      <c r="Q584" s="554"/>
    </row>
    <row r="585" spans="1:17" s="243" customFormat="1" ht="12.75" customHeight="1" x14ac:dyDescent="0.2">
      <c r="A585" s="276"/>
      <c r="B585" s="278"/>
      <c r="C585" s="276"/>
      <c r="D585" s="276"/>
      <c r="E585" s="276"/>
      <c r="F585" s="276"/>
      <c r="G585" s="276"/>
      <c r="H585" s="276"/>
      <c r="I585" s="276"/>
      <c r="J585" s="276"/>
      <c r="K585" s="276"/>
      <c r="L585" s="276"/>
      <c r="M585" s="276"/>
      <c r="N585" s="276"/>
      <c r="O585" s="276"/>
      <c r="P585" s="276"/>
      <c r="Q585" s="554"/>
    </row>
    <row r="586" spans="1:17" s="243" customFormat="1" ht="12.75" customHeight="1" x14ac:dyDescent="0.2">
      <c r="A586" s="276"/>
      <c r="B586" s="278"/>
      <c r="C586" s="276"/>
      <c r="D586" s="276"/>
      <c r="E586" s="276"/>
      <c r="F586" s="276"/>
      <c r="G586" s="276"/>
      <c r="H586" s="276"/>
      <c r="I586" s="276"/>
      <c r="J586" s="276"/>
      <c r="K586" s="276"/>
      <c r="L586" s="276"/>
      <c r="M586" s="276"/>
      <c r="N586" s="276"/>
      <c r="O586" s="276"/>
      <c r="P586" s="276"/>
      <c r="Q586" s="554"/>
    </row>
    <row r="587" spans="1:17" s="243" customFormat="1" ht="12.75" customHeight="1" x14ac:dyDescent="0.2">
      <c r="A587" s="276"/>
      <c r="B587" s="278"/>
      <c r="C587" s="276"/>
      <c r="D587" s="276"/>
      <c r="E587" s="276"/>
      <c r="F587" s="276"/>
      <c r="G587" s="276"/>
      <c r="H587" s="276"/>
      <c r="I587" s="276"/>
      <c r="J587" s="276"/>
      <c r="K587" s="276"/>
      <c r="L587" s="276"/>
      <c r="M587" s="276"/>
      <c r="N587" s="276"/>
      <c r="O587" s="276"/>
      <c r="P587" s="276"/>
      <c r="Q587" s="554"/>
    </row>
    <row r="588" spans="1:17" s="243" customFormat="1" ht="12.75" customHeight="1" x14ac:dyDescent="0.2">
      <c r="A588" s="276"/>
      <c r="B588" s="278"/>
      <c r="C588" s="276"/>
      <c r="D588" s="276"/>
      <c r="E588" s="276"/>
      <c r="F588" s="276"/>
      <c r="G588" s="276"/>
      <c r="H588" s="276"/>
      <c r="I588" s="276"/>
      <c r="J588" s="276"/>
      <c r="K588" s="276"/>
      <c r="L588" s="276"/>
      <c r="M588" s="276"/>
      <c r="N588" s="276"/>
      <c r="O588" s="276"/>
      <c r="P588" s="276"/>
      <c r="Q588" s="554"/>
    </row>
    <row r="589" spans="1:17" s="243" customFormat="1" ht="12.75" customHeight="1" x14ac:dyDescent="0.2">
      <c r="A589" s="276"/>
      <c r="B589" s="278"/>
      <c r="C589" s="276"/>
      <c r="D589" s="276"/>
      <c r="E589" s="276"/>
      <c r="F589" s="276"/>
      <c r="G589" s="276"/>
      <c r="H589" s="276"/>
      <c r="I589" s="276"/>
      <c r="J589" s="276"/>
      <c r="K589" s="276"/>
      <c r="L589" s="276"/>
      <c r="M589" s="276"/>
      <c r="N589" s="276"/>
      <c r="O589" s="276"/>
      <c r="P589" s="276"/>
      <c r="Q589" s="554"/>
    </row>
    <row r="590" spans="1:17" s="243" customFormat="1" ht="12.75" customHeight="1" x14ac:dyDescent="0.2">
      <c r="A590" s="276"/>
      <c r="B590" s="278"/>
      <c r="C590" s="276"/>
      <c r="D590" s="276"/>
      <c r="E590" s="276"/>
      <c r="F590" s="276"/>
      <c r="G590" s="276"/>
      <c r="H590" s="276"/>
      <c r="I590" s="276"/>
      <c r="J590" s="276"/>
      <c r="K590" s="276"/>
      <c r="L590" s="276"/>
      <c r="M590" s="276"/>
      <c r="N590" s="276"/>
      <c r="O590" s="276"/>
      <c r="P590" s="276"/>
      <c r="Q590" s="554"/>
    </row>
    <row r="591" spans="1:17" s="243" customFormat="1" ht="12.75" customHeight="1" x14ac:dyDescent="0.2">
      <c r="A591" s="276"/>
      <c r="B591" s="278"/>
      <c r="C591" s="276"/>
      <c r="D591" s="276"/>
      <c r="E591" s="276"/>
      <c r="F591" s="276"/>
      <c r="G591" s="276"/>
      <c r="H591" s="276"/>
      <c r="I591" s="276"/>
      <c r="J591" s="276"/>
      <c r="K591" s="276"/>
      <c r="L591" s="276"/>
      <c r="M591" s="276"/>
      <c r="N591" s="276"/>
      <c r="O591" s="276"/>
      <c r="P591" s="276"/>
      <c r="Q591" s="554"/>
    </row>
    <row r="592" spans="1:17" s="243" customFormat="1" ht="12.75" customHeight="1" x14ac:dyDescent="0.2">
      <c r="A592" s="276"/>
      <c r="B592" s="278"/>
      <c r="C592" s="276"/>
      <c r="D592" s="276"/>
      <c r="E592" s="276"/>
      <c r="F592" s="276"/>
      <c r="G592" s="276"/>
      <c r="H592" s="276"/>
      <c r="I592" s="276"/>
      <c r="J592" s="276"/>
      <c r="K592" s="276"/>
      <c r="L592" s="276"/>
      <c r="M592" s="276"/>
      <c r="N592" s="276"/>
      <c r="O592" s="276"/>
      <c r="P592" s="276"/>
      <c r="Q592" s="554"/>
    </row>
    <row r="593" spans="1:17" s="243" customFormat="1" ht="12.75" customHeight="1" x14ac:dyDescent="0.2">
      <c r="A593" s="276"/>
      <c r="B593" s="278"/>
      <c r="C593" s="276"/>
      <c r="D593" s="276"/>
      <c r="E593" s="276"/>
      <c r="F593" s="276"/>
      <c r="G593" s="276"/>
      <c r="H593" s="276"/>
      <c r="I593" s="276"/>
      <c r="J593" s="276"/>
      <c r="K593" s="276"/>
      <c r="L593" s="276"/>
      <c r="M593" s="276"/>
      <c r="N593" s="276"/>
      <c r="O593" s="276"/>
      <c r="P593" s="276"/>
      <c r="Q593" s="554"/>
    </row>
    <row r="594" spans="1:17" s="243" customFormat="1" ht="12.75" customHeight="1" x14ac:dyDescent="0.2">
      <c r="A594" s="276"/>
      <c r="B594" s="278"/>
      <c r="C594" s="276"/>
      <c r="D594" s="276"/>
      <c r="E594" s="276"/>
      <c r="F594" s="276"/>
      <c r="G594" s="276"/>
      <c r="H594" s="276"/>
      <c r="I594" s="276"/>
      <c r="J594" s="276"/>
      <c r="K594" s="276"/>
      <c r="L594" s="276"/>
      <c r="M594" s="276"/>
      <c r="N594" s="276"/>
      <c r="O594" s="276"/>
      <c r="P594" s="276"/>
      <c r="Q594" s="554"/>
    </row>
    <row r="595" spans="1:17" s="243" customFormat="1" ht="12.75" customHeight="1" x14ac:dyDescent="0.2">
      <c r="A595" s="276"/>
      <c r="B595" s="278"/>
      <c r="C595" s="276"/>
      <c r="D595" s="276"/>
      <c r="E595" s="276"/>
      <c r="F595" s="276"/>
      <c r="G595" s="276"/>
      <c r="H595" s="276"/>
      <c r="I595" s="276"/>
      <c r="J595" s="276"/>
      <c r="K595" s="276"/>
      <c r="L595" s="276"/>
      <c r="M595" s="276"/>
      <c r="N595" s="276"/>
      <c r="O595" s="276"/>
      <c r="P595" s="276"/>
      <c r="Q595" s="554"/>
    </row>
    <row r="596" spans="1:17" s="243" customFormat="1" ht="12.75" customHeight="1" x14ac:dyDescent="0.2">
      <c r="A596" s="276"/>
      <c r="B596" s="278"/>
      <c r="C596" s="276"/>
      <c r="D596" s="276"/>
      <c r="E596" s="276"/>
      <c r="F596" s="276"/>
      <c r="G596" s="276"/>
      <c r="H596" s="276"/>
      <c r="I596" s="276"/>
      <c r="J596" s="276"/>
      <c r="K596" s="276"/>
      <c r="L596" s="276"/>
      <c r="M596" s="276"/>
      <c r="N596" s="276"/>
      <c r="O596" s="276"/>
      <c r="P596" s="276"/>
      <c r="Q596" s="554"/>
    </row>
    <row r="597" spans="1:17" s="243" customFormat="1" ht="12.75" customHeight="1" x14ac:dyDescent="0.2">
      <c r="A597" s="276"/>
      <c r="B597" s="278"/>
      <c r="C597" s="276"/>
      <c r="D597" s="276"/>
      <c r="E597" s="276"/>
      <c r="F597" s="276"/>
      <c r="G597" s="276"/>
      <c r="H597" s="276"/>
      <c r="I597" s="276"/>
      <c r="J597" s="276"/>
      <c r="K597" s="276"/>
      <c r="L597" s="276"/>
      <c r="M597" s="276"/>
      <c r="N597" s="276"/>
      <c r="O597" s="276"/>
      <c r="P597" s="276"/>
      <c r="Q597" s="554"/>
    </row>
    <row r="598" spans="1:17" s="243" customFormat="1" ht="12.75" customHeight="1" x14ac:dyDescent="0.2">
      <c r="A598" s="276"/>
      <c r="B598" s="278"/>
      <c r="C598" s="276"/>
      <c r="D598" s="276"/>
      <c r="E598" s="276"/>
      <c r="F598" s="276"/>
      <c r="G598" s="276"/>
      <c r="H598" s="276"/>
      <c r="I598" s="276"/>
      <c r="J598" s="276"/>
      <c r="K598" s="276"/>
      <c r="L598" s="276"/>
      <c r="M598" s="276"/>
      <c r="N598" s="276"/>
      <c r="O598" s="276"/>
      <c r="P598" s="276"/>
      <c r="Q598" s="554"/>
    </row>
    <row r="599" spans="1:17" s="243" customFormat="1" ht="12.75" customHeight="1" x14ac:dyDescent="0.2">
      <c r="A599" s="276"/>
      <c r="B599" s="278"/>
      <c r="C599" s="276"/>
      <c r="D599" s="276"/>
      <c r="E599" s="276"/>
      <c r="F599" s="276"/>
      <c r="G599" s="276"/>
      <c r="H599" s="276"/>
      <c r="I599" s="276"/>
      <c r="J599" s="276"/>
      <c r="K599" s="276"/>
      <c r="L599" s="276"/>
      <c r="M599" s="276"/>
      <c r="N599" s="276"/>
      <c r="O599" s="276"/>
      <c r="P599" s="276"/>
      <c r="Q599" s="554"/>
    </row>
    <row r="600" spans="1:17" s="243" customFormat="1" ht="12.75" customHeight="1" x14ac:dyDescent="0.2">
      <c r="A600" s="276"/>
      <c r="B600" s="278"/>
      <c r="C600" s="276"/>
      <c r="D600" s="276"/>
      <c r="E600" s="276"/>
      <c r="F600" s="276"/>
      <c r="G600" s="276"/>
      <c r="H600" s="276"/>
      <c r="I600" s="276"/>
      <c r="J600" s="276"/>
      <c r="K600" s="276"/>
      <c r="L600" s="276"/>
      <c r="M600" s="276"/>
      <c r="N600" s="276"/>
      <c r="O600" s="276"/>
      <c r="P600" s="276"/>
      <c r="Q600" s="554"/>
    </row>
    <row r="601" spans="1:17" s="243" customFormat="1" ht="12.75" customHeight="1" x14ac:dyDescent="0.2">
      <c r="A601" s="276"/>
      <c r="B601" s="278"/>
      <c r="C601" s="276"/>
      <c r="D601" s="276"/>
      <c r="E601" s="276"/>
      <c r="F601" s="276"/>
      <c r="G601" s="276"/>
      <c r="H601" s="276"/>
      <c r="I601" s="276"/>
      <c r="J601" s="276"/>
      <c r="K601" s="276"/>
      <c r="L601" s="276"/>
      <c r="M601" s="276"/>
      <c r="N601" s="276"/>
      <c r="O601" s="276"/>
      <c r="P601" s="276"/>
      <c r="Q601" s="554"/>
    </row>
    <row r="602" spans="1:17" s="243" customFormat="1" ht="12.75" customHeight="1" x14ac:dyDescent="0.2">
      <c r="A602" s="276"/>
      <c r="B602" s="278"/>
      <c r="C602" s="276"/>
      <c r="D602" s="276"/>
      <c r="E602" s="276"/>
      <c r="F602" s="276"/>
      <c r="G602" s="276"/>
      <c r="H602" s="276"/>
      <c r="I602" s="276"/>
      <c r="J602" s="276"/>
      <c r="K602" s="276"/>
      <c r="L602" s="276"/>
      <c r="M602" s="276"/>
      <c r="N602" s="276"/>
      <c r="O602" s="276"/>
      <c r="P602" s="276"/>
      <c r="Q602" s="554"/>
    </row>
    <row r="603" spans="1:17" s="243" customFormat="1" ht="12.75" customHeight="1" x14ac:dyDescent="0.2">
      <c r="A603" s="276"/>
      <c r="B603" s="278"/>
      <c r="C603" s="276"/>
      <c r="D603" s="276"/>
      <c r="E603" s="276"/>
      <c r="F603" s="276"/>
      <c r="G603" s="276"/>
      <c r="H603" s="276"/>
      <c r="I603" s="276"/>
      <c r="J603" s="276"/>
      <c r="K603" s="276"/>
      <c r="L603" s="276"/>
      <c r="M603" s="276"/>
      <c r="N603" s="276"/>
      <c r="O603" s="276"/>
      <c r="P603" s="276"/>
      <c r="Q603" s="554"/>
    </row>
    <row r="604" spans="1:17" s="243" customFormat="1" ht="12.75" customHeight="1" x14ac:dyDescent="0.2">
      <c r="A604" s="276"/>
      <c r="B604" s="278"/>
      <c r="C604" s="276"/>
      <c r="D604" s="276"/>
      <c r="E604" s="276"/>
      <c r="F604" s="276"/>
      <c r="G604" s="276"/>
      <c r="H604" s="276"/>
      <c r="I604" s="276"/>
      <c r="J604" s="276"/>
      <c r="K604" s="276"/>
      <c r="L604" s="276"/>
      <c r="M604" s="276"/>
      <c r="N604" s="276"/>
      <c r="O604" s="276"/>
      <c r="P604" s="276"/>
      <c r="Q604" s="554"/>
    </row>
    <row r="605" spans="1:17" s="243" customFormat="1" ht="12.75" customHeight="1" x14ac:dyDescent="0.2">
      <c r="A605" s="276"/>
      <c r="B605" s="278"/>
      <c r="C605" s="276"/>
      <c r="D605" s="276"/>
      <c r="E605" s="276"/>
      <c r="F605" s="276"/>
      <c r="G605" s="276"/>
      <c r="H605" s="276"/>
      <c r="I605" s="276"/>
      <c r="J605" s="276"/>
      <c r="K605" s="276"/>
      <c r="L605" s="276"/>
      <c r="M605" s="276"/>
      <c r="N605" s="276"/>
      <c r="O605" s="276"/>
      <c r="P605" s="276"/>
      <c r="Q605" s="554"/>
    </row>
    <row r="606" spans="1:17" s="243" customFormat="1" ht="12.75" customHeight="1" x14ac:dyDescent="0.2">
      <c r="A606" s="276"/>
      <c r="B606" s="278"/>
      <c r="C606" s="276"/>
      <c r="D606" s="276"/>
      <c r="E606" s="276"/>
      <c r="F606" s="276"/>
      <c r="G606" s="276"/>
      <c r="H606" s="276"/>
      <c r="I606" s="276"/>
      <c r="J606" s="276"/>
      <c r="K606" s="276"/>
      <c r="L606" s="276"/>
      <c r="M606" s="276"/>
      <c r="N606" s="276"/>
      <c r="O606" s="276"/>
      <c r="P606" s="276"/>
      <c r="Q606" s="554"/>
    </row>
    <row r="607" spans="1:17" s="243" customFormat="1" ht="12.75" customHeight="1" x14ac:dyDescent="0.2">
      <c r="A607" s="276"/>
      <c r="B607" s="278"/>
      <c r="C607" s="276"/>
      <c r="D607" s="276"/>
      <c r="E607" s="276"/>
      <c r="F607" s="276"/>
      <c r="G607" s="276"/>
      <c r="H607" s="276"/>
      <c r="I607" s="276"/>
      <c r="J607" s="276"/>
      <c r="K607" s="276"/>
      <c r="L607" s="276"/>
      <c r="M607" s="276"/>
      <c r="N607" s="276"/>
      <c r="O607" s="276"/>
      <c r="P607" s="276"/>
      <c r="Q607" s="554"/>
    </row>
    <row r="608" spans="1:17" s="243" customFormat="1" ht="12.75" customHeight="1" x14ac:dyDescent="0.2">
      <c r="A608" s="276"/>
      <c r="B608" s="278"/>
      <c r="C608" s="276"/>
      <c r="D608" s="276"/>
      <c r="E608" s="276"/>
      <c r="F608" s="276"/>
      <c r="G608" s="276"/>
      <c r="H608" s="276"/>
      <c r="I608" s="276"/>
      <c r="J608" s="276"/>
      <c r="K608" s="276"/>
      <c r="L608" s="276"/>
      <c r="M608" s="276"/>
      <c r="N608" s="276"/>
      <c r="O608" s="276"/>
      <c r="P608" s="276"/>
      <c r="Q608" s="554"/>
    </row>
    <row r="609" spans="1:17" s="243" customFormat="1" ht="12.75" customHeight="1" x14ac:dyDescent="0.2">
      <c r="A609" s="276"/>
      <c r="B609" s="278"/>
      <c r="C609" s="276"/>
      <c r="D609" s="276"/>
      <c r="E609" s="276"/>
      <c r="F609" s="276"/>
      <c r="G609" s="276"/>
      <c r="H609" s="276"/>
      <c r="I609" s="276"/>
      <c r="J609" s="276"/>
      <c r="K609" s="276"/>
      <c r="L609" s="276"/>
      <c r="M609" s="276"/>
      <c r="N609" s="276"/>
      <c r="O609" s="276"/>
      <c r="P609" s="276"/>
      <c r="Q609" s="554"/>
    </row>
    <row r="610" spans="1:17" s="243" customFormat="1" ht="12.75" customHeight="1" x14ac:dyDescent="0.2">
      <c r="A610" s="276"/>
      <c r="B610" s="278"/>
      <c r="C610" s="276"/>
      <c r="D610" s="276"/>
      <c r="E610" s="276"/>
      <c r="F610" s="276"/>
      <c r="G610" s="276"/>
      <c r="H610" s="276"/>
      <c r="I610" s="276"/>
      <c r="J610" s="276"/>
      <c r="K610" s="276"/>
      <c r="L610" s="276"/>
      <c r="M610" s="276"/>
      <c r="N610" s="276"/>
      <c r="O610" s="276"/>
      <c r="P610" s="276"/>
      <c r="Q610" s="554"/>
    </row>
    <row r="611" spans="1:17" s="243" customFormat="1" ht="12.75" customHeight="1" x14ac:dyDescent="0.2">
      <c r="A611" s="276"/>
      <c r="B611" s="278"/>
      <c r="C611" s="276"/>
      <c r="D611" s="276"/>
      <c r="E611" s="276"/>
      <c r="F611" s="276"/>
      <c r="G611" s="276"/>
      <c r="H611" s="276"/>
      <c r="I611" s="276"/>
      <c r="J611" s="276"/>
      <c r="K611" s="276"/>
      <c r="L611" s="276"/>
      <c r="M611" s="276"/>
      <c r="N611" s="276"/>
      <c r="O611" s="276"/>
      <c r="P611" s="276"/>
      <c r="Q611" s="554"/>
    </row>
    <row r="612" spans="1:17" s="243" customFormat="1" ht="12.75" customHeight="1" x14ac:dyDescent="0.2">
      <c r="A612" s="276"/>
      <c r="B612" s="278"/>
      <c r="C612" s="276"/>
      <c r="D612" s="276"/>
      <c r="E612" s="276"/>
      <c r="F612" s="276"/>
      <c r="G612" s="276"/>
      <c r="H612" s="276"/>
      <c r="I612" s="276"/>
      <c r="J612" s="276"/>
      <c r="K612" s="276"/>
      <c r="L612" s="276"/>
      <c r="M612" s="276"/>
      <c r="N612" s="276"/>
      <c r="O612" s="276"/>
      <c r="P612" s="276"/>
      <c r="Q612" s="554"/>
    </row>
    <row r="613" spans="1:17" s="243" customFormat="1" ht="12.75" customHeight="1" x14ac:dyDescent="0.2">
      <c r="A613" s="276"/>
      <c r="B613" s="278"/>
      <c r="C613" s="276"/>
      <c r="D613" s="276"/>
      <c r="E613" s="276"/>
      <c r="F613" s="276"/>
      <c r="G613" s="276"/>
      <c r="H613" s="276"/>
      <c r="I613" s="276"/>
      <c r="J613" s="276"/>
      <c r="K613" s="276"/>
      <c r="L613" s="276"/>
      <c r="M613" s="276"/>
      <c r="N613" s="276"/>
      <c r="O613" s="276"/>
      <c r="P613" s="276"/>
      <c r="Q613" s="554"/>
    </row>
    <row r="614" spans="1:17" s="243" customFormat="1" ht="12.75" customHeight="1" x14ac:dyDescent="0.2">
      <c r="A614" s="276"/>
      <c r="B614" s="278"/>
      <c r="C614" s="276"/>
      <c r="D614" s="276"/>
      <c r="E614" s="276"/>
      <c r="F614" s="276"/>
      <c r="G614" s="276"/>
      <c r="H614" s="276"/>
      <c r="I614" s="276"/>
      <c r="J614" s="276"/>
      <c r="K614" s="276"/>
      <c r="L614" s="276"/>
      <c r="M614" s="276"/>
      <c r="N614" s="276"/>
      <c r="O614" s="276"/>
      <c r="P614" s="276"/>
      <c r="Q614" s="554"/>
    </row>
    <row r="615" spans="1:17" s="243" customFormat="1" ht="12.75" customHeight="1" x14ac:dyDescent="0.2">
      <c r="A615" s="276"/>
      <c r="B615" s="278"/>
      <c r="C615" s="276"/>
      <c r="D615" s="276"/>
      <c r="E615" s="276"/>
      <c r="F615" s="276"/>
      <c r="G615" s="276"/>
      <c r="H615" s="276"/>
      <c r="I615" s="276"/>
      <c r="J615" s="276"/>
      <c r="K615" s="276"/>
      <c r="L615" s="276"/>
      <c r="M615" s="276"/>
      <c r="N615" s="276"/>
      <c r="O615" s="276"/>
      <c r="P615" s="276"/>
      <c r="Q615" s="554"/>
    </row>
    <row r="616" spans="1:17" s="243" customFormat="1" ht="12.75" customHeight="1" x14ac:dyDescent="0.2">
      <c r="A616" s="276"/>
      <c r="B616" s="278"/>
      <c r="C616" s="276"/>
      <c r="D616" s="276"/>
      <c r="E616" s="276"/>
      <c r="F616" s="276"/>
      <c r="G616" s="276"/>
      <c r="H616" s="276"/>
      <c r="I616" s="276"/>
      <c r="J616" s="276"/>
      <c r="K616" s="276"/>
      <c r="L616" s="276"/>
      <c r="M616" s="276"/>
      <c r="N616" s="276"/>
      <c r="O616" s="276"/>
      <c r="P616" s="276"/>
      <c r="Q616" s="554"/>
    </row>
    <row r="617" spans="1:17" s="243" customFormat="1" ht="12.75" customHeight="1" x14ac:dyDescent="0.2">
      <c r="A617" s="276"/>
      <c r="B617" s="278"/>
      <c r="C617" s="276"/>
      <c r="D617" s="276"/>
      <c r="E617" s="276"/>
      <c r="F617" s="276"/>
      <c r="G617" s="276"/>
      <c r="H617" s="276"/>
      <c r="I617" s="276"/>
      <c r="J617" s="276"/>
      <c r="K617" s="276"/>
      <c r="L617" s="276"/>
      <c r="M617" s="276"/>
      <c r="N617" s="276"/>
      <c r="O617" s="276"/>
      <c r="P617" s="276"/>
      <c r="Q617" s="554"/>
    </row>
    <row r="618" spans="1:17" s="243" customFormat="1" ht="12.75" customHeight="1" x14ac:dyDescent="0.2">
      <c r="A618" s="276"/>
      <c r="B618" s="278"/>
      <c r="C618" s="276"/>
      <c r="D618" s="276"/>
      <c r="E618" s="276"/>
      <c r="F618" s="276"/>
      <c r="G618" s="276"/>
      <c r="H618" s="276"/>
      <c r="I618" s="276"/>
      <c r="J618" s="276"/>
      <c r="K618" s="276"/>
      <c r="L618" s="276"/>
      <c r="M618" s="276"/>
      <c r="N618" s="276"/>
      <c r="O618" s="276"/>
      <c r="P618" s="276"/>
      <c r="Q618" s="554"/>
    </row>
    <row r="619" spans="1:17" s="243" customFormat="1" ht="12.75" customHeight="1" x14ac:dyDescent="0.2">
      <c r="A619" s="276"/>
      <c r="B619" s="278"/>
      <c r="C619" s="276"/>
      <c r="D619" s="276"/>
      <c r="E619" s="276"/>
      <c r="F619" s="276"/>
      <c r="G619" s="276"/>
      <c r="H619" s="276"/>
      <c r="I619" s="276"/>
      <c r="J619" s="276"/>
      <c r="K619" s="276"/>
      <c r="L619" s="276"/>
      <c r="M619" s="276"/>
      <c r="N619" s="276"/>
      <c r="O619" s="276"/>
      <c r="P619" s="276"/>
      <c r="Q619" s="554"/>
    </row>
    <row r="620" spans="1:17" s="243" customFormat="1" ht="12.75" customHeight="1" x14ac:dyDescent="0.2">
      <c r="A620" s="276"/>
      <c r="B620" s="278"/>
      <c r="C620" s="276"/>
      <c r="D620" s="276"/>
      <c r="E620" s="276"/>
      <c r="F620" s="276"/>
      <c r="G620" s="276"/>
      <c r="H620" s="276"/>
      <c r="I620" s="276"/>
      <c r="J620" s="276"/>
      <c r="K620" s="276"/>
      <c r="L620" s="276"/>
      <c r="M620" s="276"/>
      <c r="N620" s="276"/>
      <c r="O620" s="276"/>
      <c r="P620" s="276"/>
      <c r="Q620" s="554"/>
    </row>
    <row r="621" spans="1:17" s="243" customFormat="1" ht="12.75" customHeight="1" x14ac:dyDescent="0.2">
      <c r="A621" s="276"/>
      <c r="B621" s="278"/>
      <c r="C621" s="276"/>
      <c r="D621" s="276"/>
      <c r="E621" s="276"/>
      <c r="F621" s="276"/>
      <c r="G621" s="276"/>
      <c r="H621" s="276"/>
      <c r="I621" s="276"/>
      <c r="J621" s="276"/>
      <c r="K621" s="276"/>
      <c r="L621" s="276"/>
      <c r="M621" s="276"/>
      <c r="N621" s="276"/>
      <c r="O621" s="276"/>
      <c r="P621" s="276"/>
      <c r="Q621" s="554"/>
    </row>
    <row r="622" spans="1:17" s="243" customFormat="1" ht="12.75" customHeight="1" x14ac:dyDescent="0.2">
      <c r="A622" s="276"/>
      <c r="B622" s="278"/>
      <c r="C622" s="276"/>
      <c r="D622" s="276"/>
      <c r="E622" s="276"/>
      <c r="F622" s="276"/>
      <c r="G622" s="276"/>
      <c r="H622" s="276"/>
      <c r="I622" s="276"/>
      <c r="J622" s="276"/>
      <c r="K622" s="276"/>
      <c r="L622" s="276"/>
      <c r="M622" s="276"/>
      <c r="N622" s="276"/>
      <c r="O622" s="276"/>
      <c r="P622" s="276"/>
      <c r="Q622" s="554"/>
    </row>
    <row r="623" spans="1:17" s="243" customFormat="1" ht="12.75" customHeight="1" x14ac:dyDescent="0.2">
      <c r="A623" s="276"/>
      <c r="B623" s="278"/>
      <c r="C623" s="276"/>
      <c r="D623" s="276"/>
      <c r="E623" s="276"/>
      <c r="F623" s="276"/>
      <c r="G623" s="276"/>
      <c r="H623" s="276"/>
      <c r="I623" s="276"/>
      <c r="J623" s="276"/>
      <c r="K623" s="276"/>
      <c r="L623" s="276"/>
      <c r="M623" s="276"/>
      <c r="N623" s="276"/>
      <c r="O623" s="276"/>
      <c r="P623" s="276"/>
      <c r="Q623" s="554"/>
    </row>
    <row r="624" spans="1:17" s="243" customFormat="1" ht="12.75" customHeight="1" x14ac:dyDescent="0.2">
      <c r="A624" s="276"/>
      <c r="B624" s="278"/>
      <c r="C624" s="276"/>
      <c r="D624" s="276"/>
      <c r="E624" s="276"/>
      <c r="F624" s="276"/>
      <c r="G624" s="276"/>
      <c r="H624" s="276"/>
      <c r="I624" s="276"/>
      <c r="J624" s="276"/>
      <c r="K624" s="276"/>
      <c r="L624" s="276"/>
      <c r="M624" s="276"/>
      <c r="N624" s="276"/>
      <c r="O624" s="276"/>
      <c r="P624" s="276"/>
      <c r="Q624" s="554"/>
    </row>
    <row r="625" spans="1:17" s="243" customFormat="1" ht="12.75" customHeight="1" x14ac:dyDescent="0.2">
      <c r="A625" s="276"/>
      <c r="B625" s="278"/>
      <c r="C625" s="276"/>
      <c r="D625" s="276"/>
      <c r="E625" s="276"/>
      <c r="F625" s="276"/>
      <c r="G625" s="276"/>
      <c r="H625" s="276"/>
      <c r="I625" s="276"/>
      <c r="J625" s="276"/>
      <c r="K625" s="276"/>
      <c r="L625" s="276"/>
      <c r="M625" s="276"/>
      <c r="N625" s="276"/>
      <c r="O625" s="276"/>
      <c r="P625" s="276"/>
      <c r="Q625" s="554"/>
    </row>
    <row r="626" spans="1:17" s="243" customFormat="1" ht="12.75" customHeight="1" x14ac:dyDescent="0.2">
      <c r="A626" s="276"/>
      <c r="B626" s="278"/>
      <c r="C626" s="276"/>
      <c r="D626" s="276"/>
      <c r="E626" s="276"/>
      <c r="F626" s="276"/>
      <c r="G626" s="276"/>
      <c r="H626" s="276"/>
      <c r="I626" s="276"/>
      <c r="J626" s="276"/>
      <c r="K626" s="276"/>
      <c r="L626" s="276"/>
      <c r="M626" s="276"/>
      <c r="N626" s="276"/>
      <c r="O626" s="276"/>
      <c r="P626" s="276"/>
      <c r="Q626" s="554"/>
    </row>
    <row r="627" spans="1:17" s="243" customFormat="1" ht="12.75" customHeight="1" x14ac:dyDescent="0.2">
      <c r="A627" s="276"/>
      <c r="B627" s="278"/>
      <c r="C627" s="276"/>
      <c r="D627" s="276"/>
      <c r="E627" s="276"/>
      <c r="F627" s="276"/>
      <c r="G627" s="276"/>
      <c r="H627" s="276"/>
      <c r="I627" s="276"/>
      <c r="J627" s="276"/>
      <c r="K627" s="276"/>
      <c r="L627" s="276"/>
      <c r="M627" s="276"/>
      <c r="N627" s="276"/>
      <c r="O627" s="276"/>
      <c r="P627" s="276"/>
      <c r="Q627" s="554"/>
    </row>
    <row r="628" spans="1:17" s="243" customFormat="1" ht="12.75" customHeight="1" x14ac:dyDescent="0.2">
      <c r="A628" s="276"/>
      <c r="B628" s="278"/>
      <c r="C628" s="276"/>
      <c r="D628" s="276"/>
      <c r="E628" s="276"/>
      <c r="F628" s="276"/>
      <c r="G628" s="276"/>
      <c r="H628" s="276"/>
      <c r="I628" s="276"/>
      <c r="J628" s="276"/>
      <c r="K628" s="276"/>
      <c r="L628" s="276"/>
      <c r="M628" s="276"/>
      <c r="N628" s="276"/>
      <c r="O628" s="276"/>
      <c r="P628" s="276"/>
      <c r="Q628" s="554"/>
    </row>
    <row r="629" spans="1:17" s="243" customFormat="1" ht="12.75" customHeight="1" x14ac:dyDescent="0.2">
      <c r="A629" s="276"/>
      <c r="B629" s="278"/>
      <c r="C629" s="276"/>
      <c r="D629" s="276"/>
      <c r="E629" s="276"/>
      <c r="F629" s="276"/>
      <c r="G629" s="276"/>
      <c r="H629" s="276"/>
      <c r="I629" s="276"/>
      <c r="J629" s="276"/>
      <c r="K629" s="276"/>
      <c r="L629" s="276"/>
      <c r="M629" s="276"/>
      <c r="N629" s="276"/>
      <c r="O629" s="276"/>
      <c r="P629" s="276"/>
      <c r="Q629" s="554"/>
    </row>
    <row r="630" spans="1:17" s="243" customFormat="1" ht="12.75" customHeight="1" x14ac:dyDescent="0.2">
      <c r="A630" s="276"/>
      <c r="B630" s="278"/>
      <c r="C630" s="276"/>
      <c r="D630" s="276"/>
      <c r="E630" s="276"/>
      <c r="F630" s="276"/>
      <c r="G630" s="276"/>
      <c r="H630" s="276"/>
      <c r="I630" s="276"/>
      <c r="J630" s="276"/>
      <c r="K630" s="276"/>
      <c r="L630" s="276"/>
      <c r="M630" s="276"/>
      <c r="N630" s="276"/>
      <c r="O630" s="276"/>
      <c r="P630" s="276"/>
      <c r="Q630" s="554"/>
    </row>
    <row r="631" spans="1:17" s="243" customFormat="1" ht="12.75" customHeight="1" x14ac:dyDescent="0.2">
      <c r="A631" s="276"/>
      <c r="B631" s="278"/>
      <c r="C631" s="276"/>
      <c r="D631" s="276"/>
      <c r="E631" s="276"/>
      <c r="F631" s="276"/>
      <c r="G631" s="276"/>
      <c r="H631" s="276"/>
      <c r="I631" s="276"/>
      <c r="J631" s="276"/>
      <c r="K631" s="276"/>
      <c r="L631" s="276"/>
      <c r="M631" s="276"/>
      <c r="N631" s="276"/>
      <c r="O631" s="276"/>
      <c r="P631" s="276"/>
      <c r="Q631" s="554"/>
    </row>
    <row r="632" spans="1:17" s="243" customFormat="1" ht="12.75" customHeight="1" x14ac:dyDescent="0.2">
      <c r="A632" s="276"/>
      <c r="B632" s="278"/>
      <c r="C632" s="276"/>
      <c r="D632" s="276"/>
      <c r="E632" s="276"/>
      <c r="F632" s="276"/>
      <c r="G632" s="276"/>
      <c r="H632" s="276"/>
      <c r="I632" s="276"/>
      <c r="J632" s="276"/>
      <c r="K632" s="276"/>
      <c r="L632" s="276"/>
      <c r="M632" s="276"/>
      <c r="N632" s="276"/>
      <c r="O632" s="276"/>
      <c r="P632" s="276"/>
      <c r="Q632" s="554"/>
    </row>
    <row r="633" spans="1:17" s="243" customFormat="1" ht="12.75" customHeight="1" x14ac:dyDescent="0.2">
      <c r="A633" s="276"/>
      <c r="B633" s="278"/>
      <c r="C633" s="276"/>
      <c r="D633" s="276"/>
      <c r="E633" s="276"/>
      <c r="F633" s="276"/>
      <c r="G633" s="276"/>
      <c r="H633" s="276"/>
      <c r="I633" s="276"/>
      <c r="J633" s="276"/>
      <c r="K633" s="276"/>
      <c r="L633" s="276"/>
      <c r="M633" s="276"/>
      <c r="N633" s="276"/>
      <c r="O633" s="276"/>
      <c r="P633" s="276"/>
      <c r="Q633" s="554"/>
    </row>
    <row r="634" spans="1:17" s="243" customFormat="1" ht="12.75" customHeight="1" x14ac:dyDescent="0.2">
      <c r="A634" s="276"/>
      <c r="B634" s="278"/>
      <c r="C634" s="276"/>
      <c r="D634" s="276"/>
      <c r="E634" s="276"/>
      <c r="F634" s="276"/>
      <c r="G634" s="276"/>
      <c r="H634" s="276"/>
      <c r="I634" s="276"/>
      <c r="J634" s="276"/>
      <c r="K634" s="276"/>
      <c r="L634" s="276"/>
      <c r="M634" s="276"/>
      <c r="N634" s="276"/>
      <c r="O634" s="276"/>
      <c r="P634" s="276"/>
      <c r="Q634" s="554"/>
    </row>
    <row r="635" spans="1:17" s="243" customFormat="1" ht="12.75" customHeight="1" x14ac:dyDescent="0.2">
      <c r="A635" s="276"/>
      <c r="B635" s="278"/>
      <c r="C635" s="276"/>
      <c r="D635" s="276"/>
      <c r="E635" s="276"/>
      <c r="F635" s="276"/>
      <c r="G635" s="276"/>
      <c r="H635" s="276"/>
      <c r="I635" s="276"/>
      <c r="J635" s="276"/>
      <c r="K635" s="276"/>
      <c r="L635" s="276"/>
      <c r="M635" s="276"/>
      <c r="N635" s="276"/>
      <c r="O635" s="276"/>
      <c r="P635" s="276"/>
      <c r="Q635" s="554"/>
    </row>
    <row r="636" spans="1:17" s="243" customFormat="1" ht="12.75" customHeight="1" x14ac:dyDescent="0.2">
      <c r="A636" s="276"/>
      <c r="B636" s="278"/>
      <c r="C636" s="276"/>
      <c r="D636" s="276"/>
      <c r="E636" s="276"/>
      <c r="F636" s="276"/>
      <c r="G636" s="276"/>
      <c r="H636" s="276"/>
      <c r="I636" s="276"/>
      <c r="J636" s="276"/>
      <c r="K636" s="276"/>
      <c r="L636" s="276"/>
      <c r="M636" s="276"/>
      <c r="N636" s="276"/>
      <c r="O636" s="276"/>
      <c r="P636" s="276"/>
      <c r="Q636" s="554"/>
    </row>
    <row r="637" spans="1:17" s="243" customFormat="1" ht="12.75" customHeight="1" x14ac:dyDescent="0.2">
      <c r="A637" s="276"/>
      <c r="B637" s="278"/>
      <c r="C637" s="276"/>
      <c r="D637" s="276"/>
      <c r="E637" s="276"/>
      <c r="F637" s="276"/>
      <c r="G637" s="276"/>
      <c r="H637" s="276"/>
      <c r="I637" s="276"/>
      <c r="J637" s="276"/>
      <c r="K637" s="276"/>
      <c r="L637" s="276"/>
      <c r="M637" s="276"/>
      <c r="N637" s="276"/>
      <c r="O637" s="276"/>
      <c r="P637" s="276"/>
      <c r="Q637" s="554"/>
    </row>
    <row r="638" spans="1:17" s="243" customFormat="1" ht="12.75" customHeight="1" x14ac:dyDescent="0.2">
      <c r="A638" s="276"/>
      <c r="B638" s="278"/>
      <c r="C638" s="276"/>
      <c r="D638" s="276"/>
      <c r="E638" s="276"/>
      <c r="F638" s="276"/>
      <c r="G638" s="276"/>
      <c r="H638" s="276"/>
      <c r="I638" s="276"/>
      <c r="J638" s="276"/>
      <c r="K638" s="276"/>
      <c r="L638" s="276"/>
      <c r="M638" s="276"/>
      <c r="N638" s="276"/>
      <c r="O638" s="276"/>
      <c r="P638" s="276"/>
      <c r="Q638" s="554"/>
    </row>
    <row r="639" spans="1:17" s="243" customFormat="1" ht="12.75" customHeight="1" x14ac:dyDescent="0.2">
      <c r="A639" s="276"/>
      <c r="B639" s="278"/>
      <c r="C639" s="276"/>
      <c r="D639" s="276"/>
      <c r="E639" s="276"/>
      <c r="F639" s="276"/>
      <c r="G639" s="276"/>
      <c r="H639" s="276"/>
      <c r="I639" s="276"/>
      <c r="J639" s="276"/>
      <c r="K639" s="276"/>
      <c r="L639" s="276"/>
      <c r="M639" s="276"/>
      <c r="N639" s="276"/>
      <c r="O639" s="276"/>
      <c r="P639" s="276"/>
      <c r="Q639" s="554"/>
    </row>
    <row r="640" spans="1:17" s="243" customFormat="1" ht="12.75" customHeight="1" x14ac:dyDescent="0.2">
      <c r="A640" s="276"/>
      <c r="B640" s="278"/>
      <c r="C640" s="276"/>
      <c r="D640" s="276"/>
      <c r="E640" s="276"/>
      <c r="F640" s="276"/>
      <c r="G640" s="276"/>
      <c r="H640" s="276"/>
      <c r="I640" s="276"/>
      <c r="J640" s="276"/>
      <c r="K640" s="276"/>
      <c r="L640" s="276"/>
      <c r="M640" s="276"/>
      <c r="N640" s="276"/>
      <c r="O640" s="276"/>
      <c r="P640" s="276"/>
      <c r="Q640" s="554"/>
    </row>
    <row r="641" spans="1:17" s="243" customFormat="1" ht="12.75" customHeight="1" x14ac:dyDescent="0.2">
      <c r="A641" s="276"/>
      <c r="B641" s="278"/>
      <c r="C641" s="276"/>
      <c r="D641" s="276"/>
      <c r="E641" s="276"/>
      <c r="F641" s="276"/>
      <c r="G641" s="276"/>
      <c r="H641" s="276"/>
      <c r="I641" s="276"/>
      <c r="J641" s="276"/>
      <c r="K641" s="276"/>
      <c r="L641" s="276"/>
      <c r="M641" s="276"/>
      <c r="N641" s="276"/>
      <c r="O641" s="276"/>
      <c r="P641" s="276"/>
      <c r="Q641" s="554"/>
    </row>
    <row r="642" spans="1:17" s="243" customFormat="1" ht="12.75" customHeight="1" x14ac:dyDescent="0.2">
      <c r="A642" s="276"/>
      <c r="B642" s="278"/>
      <c r="C642" s="276"/>
      <c r="D642" s="276"/>
      <c r="E642" s="276"/>
      <c r="F642" s="276"/>
      <c r="G642" s="276"/>
      <c r="H642" s="276"/>
      <c r="I642" s="276"/>
      <c r="J642" s="276"/>
      <c r="K642" s="276"/>
      <c r="L642" s="276"/>
      <c r="M642" s="276"/>
      <c r="N642" s="276"/>
      <c r="O642" s="276"/>
      <c r="P642" s="276"/>
      <c r="Q642" s="554"/>
    </row>
    <row r="643" spans="1:17" s="243" customFormat="1" ht="12.75" customHeight="1" x14ac:dyDescent="0.2">
      <c r="A643" s="276"/>
      <c r="B643" s="278"/>
      <c r="C643" s="276"/>
      <c r="D643" s="276"/>
      <c r="E643" s="276"/>
      <c r="F643" s="276"/>
      <c r="G643" s="276"/>
      <c r="H643" s="276"/>
      <c r="I643" s="276"/>
      <c r="J643" s="276"/>
      <c r="K643" s="276"/>
      <c r="L643" s="276"/>
      <c r="M643" s="276"/>
      <c r="N643" s="276"/>
      <c r="O643" s="276"/>
      <c r="P643" s="276"/>
      <c r="Q643" s="554"/>
    </row>
    <row r="644" spans="1:17" s="243" customFormat="1" ht="12.75" customHeight="1" x14ac:dyDescent="0.2">
      <c r="A644" s="276"/>
      <c r="B644" s="278"/>
      <c r="C644" s="276"/>
      <c r="D644" s="276"/>
      <c r="E644" s="276"/>
      <c r="F644" s="276"/>
      <c r="G644" s="276"/>
      <c r="H644" s="276"/>
      <c r="I644" s="276"/>
      <c r="J644" s="276"/>
      <c r="K644" s="276"/>
      <c r="L644" s="276"/>
      <c r="M644" s="276"/>
      <c r="N644" s="276"/>
      <c r="O644" s="276"/>
      <c r="P644" s="276"/>
      <c r="Q644" s="554"/>
    </row>
    <row r="645" spans="1:17" s="243" customFormat="1" ht="12.75" customHeight="1" x14ac:dyDescent="0.2">
      <c r="A645" s="276"/>
      <c r="B645" s="278"/>
      <c r="C645" s="276"/>
      <c r="D645" s="276"/>
      <c r="E645" s="276"/>
      <c r="F645" s="276"/>
      <c r="G645" s="276"/>
      <c r="H645" s="276"/>
      <c r="I645" s="276"/>
      <c r="J645" s="276"/>
      <c r="K645" s="276"/>
      <c r="L645" s="276"/>
      <c r="M645" s="276"/>
      <c r="N645" s="276"/>
      <c r="O645" s="276"/>
      <c r="P645" s="276"/>
      <c r="Q645" s="554"/>
    </row>
    <row r="646" spans="1:17" s="243" customFormat="1" ht="12.75" customHeight="1" x14ac:dyDescent="0.2">
      <c r="A646" s="276"/>
      <c r="B646" s="278"/>
      <c r="C646" s="276"/>
      <c r="D646" s="276"/>
      <c r="E646" s="276"/>
      <c r="F646" s="276"/>
      <c r="G646" s="276"/>
      <c r="H646" s="276"/>
      <c r="I646" s="276"/>
      <c r="J646" s="276"/>
      <c r="K646" s="276"/>
      <c r="L646" s="276"/>
      <c r="M646" s="276"/>
      <c r="N646" s="276"/>
      <c r="O646" s="276"/>
      <c r="P646" s="276"/>
      <c r="Q646" s="554"/>
    </row>
    <row r="647" spans="1:17" s="243" customFormat="1" ht="12.75" customHeight="1" x14ac:dyDescent="0.2">
      <c r="A647" s="276"/>
      <c r="B647" s="278"/>
      <c r="C647" s="276"/>
      <c r="D647" s="276"/>
      <c r="E647" s="276"/>
      <c r="F647" s="276"/>
      <c r="G647" s="276"/>
      <c r="H647" s="276"/>
      <c r="I647" s="276"/>
      <c r="J647" s="276"/>
      <c r="K647" s="276"/>
      <c r="L647" s="276"/>
      <c r="M647" s="276"/>
      <c r="N647" s="276"/>
      <c r="O647" s="276"/>
      <c r="P647" s="276"/>
      <c r="Q647" s="554"/>
    </row>
    <row r="648" spans="1:17" s="243" customFormat="1" ht="12.75" customHeight="1" x14ac:dyDescent="0.2">
      <c r="A648" s="276"/>
      <c r="B648" s="278"/>
      <c r="C648" s="276"/>
      <c r="D648" s="276"/>
      <c r="E648" s="276"/>
      <c r="F648" s="276"/>
      <c r="G648" s="276"/>
      <c r="H648" s="276"/>
      <c r="I648" s="276"/>
      <c r="J648" s="276"/>
      <c r="K648" s="276"/>
      <c r="L648" s="276"/>
      <c r="M648" s="276"/>
      <c r="N648" s="276"/>
      <c r="O648" s="276"/>
      <c r="P648" s="276"/>
      <c r="Q648" s="554"/>
    </row>
    <row r="649" spans="1:17" s="243" customFormat="1" ht="12.75" customHeight="1" x14ac:dyDescent="0.2">
      <c r="A649" s="276"/>
      <c r="B649" s="278"/>
      <c r="C649" s="276"/>
      <c r="D649" s="276"/>
      <c r="E649" s="276"/>
      <c r="F649" s="276"/>
      <c r="G649" s="276"/>
      <c r="H649" s="276"/>
      <c r="I649" s="276"/>
      <c r="J649" s="276"/>
      <c r="K649" s="276"/>
      <c r="L649" s="276"/>
      <c r="M649" s="276"/>
      <c r="N649" s="276"/>
      <c r="O649" s="276"/>
      <c r="P649" s="276"/>
      <c r="Q649" s="554"/>
    </row>
    <row r="650" spans="1:17" s="243" customFormat="1" ht="12.75" customHeight="1" x14ac:dyDescent="0.2">
      <c r="A650" s="276"/>
      <c r="B650" s="278"/>
      <c r="C650" s="276"/>
      <c r="D650" s="276"/>
      <c r="E650" s="276"/>
      <c r="F650" s="276"/>
      <c r="G650" s="276"/>
      <c r="H650" s="276"/>
      <c r="I650" s="276"/>
      <c r="J650" s="276"/>
      <c r="K650" s="276"/>
      <c r="L650" s="276"/>
      <c r="M650" s="276"/>
      <c r="N650" s="276"/>
      <c r="O650" s="276"/>
      <c r="P650" s="276"/>
      <c r="Q650" s="554"/>
    </row>
    <row r="651" spans="1:17" s="243" customFormat="1" ht="12.75" customHeight="1" x14ac:dyDescent="0.2">
      <c r="A651" s="276"/>
      <c r="B651" s="278"/>
      <c r="C651" s="276"/>
      <c r="D651" s="276"/>
      <c r="E651" s="276"/>
      <c r="F651" s="276"/>
      <c r="G651" s="276"/>
      <c r="H651" s="276"/>
      <c r="I651" s="276"/>
      <c r="J651" s="276"/>
      <c r="K651" s="276"/>
      <c r="L651" s="276"/>
      <c r="M651" s="276"/>
      <c r="N651" s="276"/>
      <c r="O651" s="276"/>
      <c r="P651" s="276"/>
      <c r="Q651" s="554"/>
    </row>
    <row r="652" spans="1:17" s="243" customFormat="1" ht="12.75" customHeight="1" x14ac:dyDescent="0.2">
      <c r="A652" s="276"/>
      <c r="B652" s="278"/>
      <c r="C652" s="276"/>
      <c r="D652" s="276"/>
      <c r="E652" s="276"/>
      <c r="F652" s="276"/>
      <c r="G652" s="276"/>
      <c r="H652" s="276"/>
      <c r="I652" s="276"/>
      <c r="J652" s="276"/>
      <c r="K652" s="276"/>
      <c r="L652" s="276"/>
      <c r="M652" s="276"/>
      <c r="N652" s="276"/>
      <c r="O652" s="276"/>
      <c r="P652" s="276"/>
      <c r="Q652" s="554"/>
    </row>
    <row r="653" spans="1:17" s="243" customFormat="1" ht="12.75" customHeight="1" x14ac:dyDescent="0.2">
      <c r="A653" s="276"/>
      <c r="B653" s="278"/>
      <c r="C653" s="276"/>
      <c r="D653" s="276"/>
      <c r="E653" s="276"/>
      <c r="F653" s="276"/>
      <c r="G653" s="276"/>
      <c r="H653" s="276"/>
      <c r="I653" s="276"/>
      <c r="J653" s="276"/>
      <c r="K653" s="276"/>
      <c r="L653" s="276"/>
      <c r="M653" s="276"/>
      <c r="N653" s="276"/>
      <c r="O653" s="276"/>
      <c r="P653" s="276"/>
      <c r="Q653" s="554"/>
    </row>
    <row r="654" spans="1:17" s="243" customFormat="1" ht="12.75" customHeight="1" x14ac:dyDescent="0.2">
      <c r="A654" s="276"/>
      <c r="B654" s="278"/>
      <c r="C654" s="276"/>
      <c r="D654" s="276"/>
      <c r="E654" s="276"/>
      <c r="F654" s="276"/>
      <c r="G654" s="276"/>
      <c r="H654" s="276"/>
      <c r="I654" s="276"/>
      <c r="J654" s="276"/>
      <c r="K654" s="276"/>
      <c r="L654" s="276"/>
      <c r="M654" s="276"/>
      <c r="N654" s="276"/>
      <c r="O654" s="276"/>
      <c r="P654" s="276"/>
      <c r="Q654" s="554"/>
    </row>
    <row r="655" spans="1:17" s="243" customFormat="1" ht="12.75" customHeight="1" x14ac:dyDescent="0.2">
      <c r="A655" s="276"/>
      <c r="B655" s="278"/>
      <c r="C655" s="276"/>
      <c r="D655" s="276"/>
      <c r="E655" s="276"/>
      <c r="F655" s="276"/>
      <c r="G655" s="276"/>
      <c r="H655" s="276"/>
      <c r="I655" s="276"/>
      <c r="J655" s="276"/>
      <c r="K655" s="276"/>
      <c r="L655" s="276"/>
      <c r="M655" s="276"/>
      <c r="N655" s="276"/>
      <c r="O655" s="276"/>
      <c r="P655" s="276"/>
      <c r="Q655" s="554"/>
    </row>
    <row r="656" spans="1:17" s="243" customFormat="1" ht="12.75" customHeight="1" x14ac:dyDescent="0.2">
      <c r="A656" s="276"/>
      <c r="B656" s="278"/>
      <c r="C656" s="276"/>
      <c r="D656" s="276"/>
      <c r="E656" s="276"/>
      <c r="F656" s="276"/>
      <c r="G656" s="276"/>
      <c r="H656" s="276"/>
      <c r="I656" s="276"/>
      <c r="J656" s="276"/>
      <c r="K656" s="276"/>
      <c r="L656" s="276"/>
      <c r="M656" s="276"/>
      <c r="N656" s="276"/>
      <c r="O656" s="276"/>
      <c r="P656" s="276"/>
      <c r="Q656" s="554"/>
    </row>
    <row r="657" spans="1:17" s="243" customFormat="1" ht="12.75" customHeight="1" x14ac:dyDescent="0.2">
      <c r="A657" s="276"/>
      <c r="B657" s="278"/>
      <c r="C657" s="276"/>
      <c r="D657" s="276"/>
      <c r="E657" s="276"/>
      <c r="F657" s="276"/>
      <c r="G657" s="276"/>
      <c r="H657" s="276"/>
      <c r="I657" s="276"/>
      <c r="J657" s="276"/>
      <c r="K657" s="276"/>
      <c r="L657" s="276"/>
      <c r="M657" s="276"/>
      <c r="N657" s="276"/>
      <c r="O657" s="276"/>
      <c r="P657" s="276"/>
      <c r="Q657" s="554"/>
    </row>
    <row r="658" spans="1:17" s="243" customFormat="1" ht="12.75" customHeight="1" x14ac:dyDescent="0.2">
      <c r="A658" s="276"/>
      <c r="B658" s="278"/>
      <c r="C658" s="276"/>
      <c r="D658" s="276"/>
      <c r="E658" s="276"/>
      <c r="F658" s="276"/>
      <c r="G658" s="276"/>
      <c r="H658" s="276"/>
      <c r="I658" s="276"/>
      <c r="J658" s="276"/>
      <c r="K658" s="276"/>
      <c r="L658" s="276"/>
      <c r="M658" s="276"/>
      <c r="N658" s="276"/>
      <c r="O658" s="276"/>
      <c r="P658" s="276"/>
      <c r="Q658" s="554"/>
    </row>
    <row r="659" spans="1:17" s="243" customFormat="1" ht="12.75" customHeight="1" x14ac:dyDescent="0.2">
      <c r="A659" s="276"/>
      <c r="B659" s="278"/>
      <c r="C659" s="276"/>
      <c r="D659" s="276"/>
      <c r="E659" s="276"/>
      <c r="F659" s="276"/>
      <c r="G659" s="276"/>
      <c r="H659" s="276"/>
      <c r="I659" s="276"/>
      <c r="J659" s="276"/>
      <c r="K659" s="276"/>
      <c r="L659" s="276"/>
      <c r="M659" s="276"/>
      <c r="N659" s="276"/>
      <c r="O659" s="276"/>
      <c r="P659" s="276"/>
      <c r="Q659" s="554"/>
    </row>
    <row r="660" spans="1:17" s="243" customFormat="1" ht="12.75" customHeight="1" x14ac:dyDescent="0.2">
      <c r="A660" s="276"/>
      <c r="B660" s="278"/>
      <c r="C660" s="276"/>
      <c r="D660" s="276"/>
      <c r="E660" s="276"/>
      <c r="F660" s="276"/>
      <c r="G660" s="276"/>
      <c r="H660" s="276"/>
      <c r="I660" s="276"/>
      <c r="J660" s="276"/>
      <c r="K660" s="276"/>
      <c r="L660" s="276"/>
      <c r="M660" s="276"/>
      <c r="N660" s="276"/>
      <c r="O660" s="276"/>
      <c r="P660" s="276"/>
      <c r="Q660" s="554"/>
    </row>
    <row r="661" spans="1:17" s="243" customFormat="1" ht="12.75" customHeight="1" x14ac:dyDescent="0.2">
      <c r="A661" s="276"/>
      <c r="B661" s="278"/>
      <c r="C661" s="276"/>
      <c r="D661" s="276"/>
      <c r="E661" s="276"/>
      <c r="F661" s="276"/>
      <c r="G661" s="276"/>
      <c r="H661" s="276"/>
      <c r="I661" s="276"/>
      <c r="J661" s="276"/>
      <c r="K661" s="276"/>
      <c r="L661" s="276"/>
      <c r="M661" s="276"/>
      <c r="N661" s="276"/>
      <c r="O661" s="276"/>
      <c r="P661" s="276"/>
      <c r="Q661" s="554"/>
    </row>
    <row r="662" spans="1:17" s="243" customFormat="1" ht="12.75" customHeight="1" x14ac:dyDescent="0.2">
      <c r="A662" s="276"/>
      <c r="B662" s="278"/>
      <c r="C662" s="276"/>
      <c r="D662" s="276"/>
      <c r="E662" s="276"/>
      <c r="F662" s="276"/>
      <c r="G662" s="276"/>
      <c r="H662" s="276"/>
      <c r="I662" s="276"/>
      <c r="J662" s="276"/>
      <c r="K662" s="276"/>
      <c r="L662" s="276"/>
      <c r="M662" s="276"/>
      <c r="N662" s="276"/>
      <c r="O662" s="276"/>
      <c r="P662" s="276"/>
      <c r="Q662" s="554"/>
    </row>
    <row r="663" spans="1:17" s="243" customFormat="1" ht="12.75" customHeight="1" x14ac:dyDescent="0.2">
      <c r="A663" s="276"/>
      <c r="B663" s="278"/>
      <c r="C663" s="276"/>
      <c r="D663" s="276"/>
      <c r="E663" s="276"/>
      <c r="F663" s="276"/>
      <c r="G663" s="276"/>
      <c r="H663" s="276"/>
      <c r="I663" s="276"/>
      <c r="J663" s="276"/>
      <c r="K663" s="276"/>
      <c r="L663" s="276"/>
      <c r="M663" s="276"/>
      <c r="N663" s="276"/>
      <c r="O663" s="276"/>
      <c r="P663" s="276"/>
      <c r="Q663" s="554"/>
    </row>
    <row r="664" spans="1:17" s="243" customFormat="1" ht="12.75" customHeight="1" x14ac:dyDescent="0.2">
      <c r="A664" s="276"/>
      <c r="B664" s="278"/>
      <c r="C664" s="276"/>
      <c r="D664" s="276"/>
      <c r="E664" s="276"/>
      <c r="F664" s="276"/>
      <c r="G664" s="276"/>
      <c r="H664" s="276"/>
      <c r="I664" s="276"/>
      <c r="J664" s="276"/>
      <c r="K664" s="276"/>
      <c r="L664" s="276"/>
      <c r="M664" s="276"/>
      <c r="N664" s="276"/>
      <c r="O664" s="276"/>
      <c r="P664" s="276"/>
      <c r="Q664" s="554"/>
    </row>
    <row r="665" spans="1:17" s="243" customFormat="1" ht="12.75" customHeight="1" x14ac:dyDescent="0.2">
      <c r="A665" s="276"/>
      <c r="B665" s="278"/>
      <c r="C665" s="276"/>
      <c r="D665" s="276"/>
      <c r="E665" s="276"/>
      <c r="F665" s="276"/>
      <c r="G665" s="276"/>
      <c r="H665" s="276"/>
      <c r="I665" s="276"/>
      <c r="J665" s="276"/>
      <c r="K665" s="276"/>
      <c r="L665" s="276"/>
      <c r="M665" s="276"/>
      <c r="N665" s="276"/>
      <c r="O665" s="276"/>
      <c r="P665" s="276"/>
      <c r="Q665" s="554"/>
    </row>
    <row r="666" spans="1:17" s="243" customFormat="1" ht="12.75" customHeight="1" x14ac:dyDescent="0.2">
      <c r="A666" s="276"/>
      <c r="B666" s="278"/>
      <c r="C666" s="276"/>
      <c r="D666" s="276"/>
      <c r="E666" s="276"/>
      <c r="F666" s="276"/>
      <c r="G666" s="276"/>
      <c r="H666" s="276"/>
      <c r="I666" s="276"/>
      <c r="J666" s="276"/>
      <c r="K666" s="276"/>
      <c r="L666" s="276"/>
      <c r="M666" s="276"/>
      <c r="N666" s="276"/>
      <c r="O666" s="276"/>
      <c r="P666" s="276"/>
      <c r="Q666" s="554"/>
    </row>
    <row r="667" spans="1:17" s="243" customFormat="1" ht="12.75" customHeight="1" x14ac:dyDescent="0.2">
      <c r="A667" s="276"/>
      <c r="B667" s="278"/>
      <c r="C667" s="276"/>
      <c r="D667" s="276"/>
      <c r="E667" s="276"/>
      <c r="F667" s="276"/>
      <c r="G667" s="276"/>
      <c r="H667" s="276"/>
      <c r="I667" s="276"/>
      <c r="J667" s="276"/>
      <c r="K667" s="276"/>
      <c r="L667" s="276"/>
      <c r="M667" s="276"/>
      <c r="N667" s="276"/>
      <c r="O667" s="276"/>
      <c r="P667" s="276"/>
      <c r="Q667" s="554"/>
    </row>
    <row r="668" spans="1:17" s="243" customFormat="1" ht="12.75" customHeight="1" x14ac:dyDescent="0.2">
      <c r="A668" s="276"/>
      <c r="B668" s="278"/>
      <c r="C668" s="276"/>
      <c r="D668" s="276"/>
      <c r="E668" s="276"/>
      <c r="F668" s="276"/>
      <c r="G668" s="276"/>
      <c r="H668" s="276"/>
      <c r="I668" s="276"/>
      <c r="J668" s="276"/>
      <c r="K668" s="276"/>
      <c r="L668" s="276"/>
      <c r="M668" s="276"/>
      <c r="N668" s="276"/>
      <c r="O668" s="276"/>
      <c r="P668" s="276"/>
      <c r="Q668" s="554"/>
    </row>
    <row r="669" spans="1:17" s="243" customFormat="1" ht="12.75" customHeight="1" x14ac:dyDescent="0.2">
      <c r="A669" s="276"/>
      <c r="B669" s="278"/>
      <c r="C669" s="276"/>
      <c r="D669" s="276"/>
      <c r="E669" s="276"/>
      <c r="F669" s="276"/>
      <c r="G669" s="276"/>
      <c r="H669" s="276"/>
      <c r="I669" s="276"/>
      <c r="J669" s="276"/>
      <c r="K669" s="276"/>
      <c r="L669" s="276"/>
      <c r="M669" s="276"/>
      <c r="N669" s="276"/>
      <c r="O669" s="276"/>
      <c r="P669" s="276"/>
      <c r="Q669" s="554"/>
    </row>
    <row r="670" spans="1:17" s="243" customFormat="1" ht="12.75" customHeight="1" x14ac:dyDescent="0.2">
      <c r="A670" s="276"/>
      <c r="B670" s="278"/>
      <c r="C670" s="276"/>
      <c r="D670" s="276"/>
      <c r="E670" s="276"/>
      <c r="F670" s="276"/>
      <c r="G670" s="276"/>
      <c r="H670" s="276"/>
      <c r="I670" s="276"/>
      <c r="J670" s="276"/>
      <c r="K670" s="276"/>
      <c r="L670" s="276"/>
      <c r="M670" s="276"/>
      <c r="N670" s="276"/>
      <c r="O670" s="276"/>
      <c r="P670" s="276"/>
      <c r="Q670" s="554"/>
    </row>
    <row r="671" spans="1:17" s="243" customFormat="1" ht="12.75" customHeight="1" x14ac:dyDescent="0.2">
      <c r="A671" s="276"/>
      <c r="B671" s="278"/>
      <c r="C671" s="276"/>
      <c r="D671" s="276"/>
      <c r="E671" s="276"/>
      <c r="F671" s="276"/>
      <c r="G671" s="276"/>
      <c r="H671" s="276"/>
      <c r="I671" s="276"/>
      <c r="J671" s="276"/>
      <c r="K671" s="276"/>
      <c r="L671" s="276"/>
      <c r="M671" s="276"/>
      <c r="N671" s="276"/>
      <c r="O671" s="276"/>
      <c r="P671" s="276"/>
      <c r="Q671" s="554"/>
    </row>
    <row r="672" spans="1:17" s="243" customFormat="1" ht="12.75" customHeight="1" x14ac:dyDescent="0.2">
      <c r="A672" s="276"/>
      <c r="B672" s="278"/>
      <c r="C672" s="276"/>
      <c r="D672" s="276"/>
      <c r="E672" s="276"/>
      <c r="F672" s="276"/>
      <c r="G672" s="276"/>
      <c r="H672" s="276"/>
      <c r="I672" s="276"/>
      <c r="J672" s="276"/>
      <c r="K672" s="276"/>
      <c r="L672" s="276"/>
      <c r="M672" s="276"/>
      <c r="N672" s="276"/>
      <c r="O672" s="276"/>
      <c r="P672" s="276"/>
      <c r="Q672" s="554"/>
    </row>
    <row r="673" spans="1:17" s="243" customFormat="1" ht="12.75" customHeight="1" x14ac:dyDescent="0.2">
      <c r="A673" s="276"/>
      <c r="B673" s="278"/>
      <c r="C673" s="276"/>
      <c r="D673" s="276"/>
      <c r="E673" s="276"/>
      <c r="F673" s="276"/>
      <c r="G673" s="276"/>
      <c r="H673" s="276"/>
      <c r="I673" s="276"/>
      <c r="J673" s="276"/>
      <c r="K673" s="276"/>
      <c r="L673" s="276"/>
      <c r="M673" s="276"/>
      <c r="N673" s="276"/>
      <c r="O673" s="276"/>
      <c r="P673" s="276"/>
      <c r="Q673" s="554"/>
    </row>
    <row r="674" spans="1:17" s="243" customFormat="1" ht="12.75" customHeight="1" x14ac:dyDescent="0.2">
      <c r="A674" s="276"/>
      <c r="B674" s="278"/>
      <c r="C674" s="276"/>
      <c r="D674" s="276"/>
      <c r="E674" s="276"/>
      <c r="F674" s="276"/>
      <c r="G674" s="276"/>
      <c r="H674" s="276"/>
      <c r="I674" s="276"/>
      <c r="J674" s="276"/>
      <c r="K674" s="276"/>
      <c r="L674" s="276"/>
      <c r="M674" s="276"/>
      <c r="N674" s="276"/>
      <c r="O674" s="276"/>
      <c r="P674" s="276"/>
      <c r="Q674" s="554"/>
    </row>
    <row r="675" spans="1:17" s="243" customFormat="1" ht="12.75" customHeight="1" x14ac:dyDescent="0.2">
      <c r="A675" s="276"/>
      <c r="B675" s="278"/>
      <c r="C675" s="276"/>
      <c r="D675" s="276"/>
      <c r="E675" s="276"/>
      <c r="F675" s="276"/>
      <c r="G675" s="276"/>
      <c r="H675" s="276"/>
      <c r="I675" s="276"/>
      <c r="J675" s="276"/>
      <c r="K675" s="276"/>
      <c r="L675" s="276"/>
      <c r="M675" s="276"/>
      <c r="N675" s="276"/>
      <c r="O675" s="276"/>
      <c r="P675" s="276"/>
      <c r="Q675" s="554"/>
    </row>
    <row r="676" spans="1:17" s="243" customFormat="1" ht="12.75" customHeight="1" x14ac:dyDescent="0.2">
      <c r="A676" s="276"/>
      <c r="B676" s="278"/>
      <c r="C676" s="276"/>
      <c r="D676" s="276"/>
      <c r="E676" s="276"/>
      <c r="F676" s="276"/>
      <c r="G676" s="276"/>
      <c r="H676" s="276"/>
      <c r="I676" s="276"/>
      <c r="J676" s="276"/>
      <c r="K676" s="276"/>
      <c r="L676" s="276"/>
      <c r="M676" s="276"/>
      <c r="N676" s="276"/>
      <c r="O676" s="276"/>
      <c r="P676" s="276"/>
      <c r="Q676" s="554"/>
    </row>
    <row r="677" spans="1:17" s="243" customFormat="1" ht="12.75" customHeight="1" x14ac:dyDescent="0.2">
      <c r="A677" s="276"/>
      <c r="B677" s="278"/>
      <c r="C677" s="276"/>
      <c r="D677" s="276"/>
      <c r="E677" s="276"/>
      <c r="F677" s="276"/>
      <c r="G677" s="276"/>
      <c r="H677" s="276"/>
      <c r="I677" s="276"/>
      <c r="J677" s="276"/>
      <c r="K677" s="276"/>
      <c r="L677" s="276"/>
      <c r="M677" s="276"/>
      <c r="N677" s="276"/>
      <c r="O677" s="276"/>
      <c r="P677" s="276"/>
      <c r="Q677" s="554"/>
    </row>
    <row r="678" spans="1:17" s="243" customFormat="1" ht="12.75" customHeight="1" x14ac:dyDescent="0.2">
      <c r="A678" s="276"/>
      <c r="B678" s="278"/>
      <c r="C678" s="276"/>
      <c r="D678" s="276"/>
      <c r="E678" s="276"/>
      <c r="F678" s="276"/>
      <c r="G678" s="276"/>
      <c r="H678" s="276"/>
      <c r="I678" s="276"/>
      <c r="J678" s="276"/>
      <c r="K678" s="276"/>
      <c r="L678" s="276"/>
      <c r="M678" s="276"/>
      <c r="N678" s="276"/>
      <c r="O678" s="276"/>
      <c r="P678" s="276"/>
      <c r="Q678" s="554"/>
    </row>
    <row r="679" spans="1:17" s="243" customFormat="1" ht="12.75" customHeight="1" x14ac:dyDescent="0.2">
      <c r="A679" s="276"/>
      <c r="B679" s="278"/>
      <c r="C679" s="276"/>
      <c r="D679" s="276"/>
      <c r="E679" s="276"/>
      <c r="F679" s="276"/>
      <c r="G679" s="276"/>
      <c r="H679" s="276"/>
      <c r="I679" s="276"/>
      <c r="J679" s="276"/>
      <c r="K679" s="276"/>
      <c r="L679" s="276"/>
      <c r="M679" s="276"/>
      <c r="N679" s="276"/>
      <c r="O679" s="276"/>
      <c r="P679" s="276"/>
      <c r="Q679" s="554"/>
    </row>
    <row r="680" spans="1:17" s="243" customFormat="1" ht="12.75" customHeight="1" x14ac:dyDescent="0.2">
      <c r="A680" s="276"/>
      <c r="B680" s="278"/>
      <c r="C680" s="276"/>
      <c r="D680" s="276"/>
      <c r="E680" s="276"/>
      <c r="F680" s="276"/>
      <c r="G680" s="276"/>
      <c r="H680" s="276"/>
      <c r="I680" s="276"/>
      <c r="J680" s="276"/>
      <c r="K680" s="276"/>
      <c r="L680" s="276"/>
      <c r="M680" s="276"/>
      <c r="N680" s="276"/>
      <c r="O680" s="276"/>
      <c r="P680" s="276"/>
      <c r="Q680" s="554"/>
    </row>
    <row r="681" spans="1:17" s="243" customFormat="1" ht="12.75" customHeight="1" x14ac:dyDescent="0.2">
      <c r="A681" s="276"/>
      <c r="B681" s="278"/>
      <c r="C681" s="276"/>
      <c r="D681" s="276"/>
      <c r="E681" s="276"/>
      <c r="F681" s="276"/>
      <c r="G681" s="276"/>
      <c r="H681" s="276"/>
      <c r="I681" s="276"/>
      <c r="J681" s="276"/>
      <c r="K681" s="276"/>
      <c r="L681" s="276"/>
      <c r="M681" s="276"/>
      <c r="N681" s="276"/>
      <c r="O681" s="276"/>
      <c r="P681" s="276"/>
      <c r="Q681" s="554"/>
    </row>
    <row r="682" spans="1:17" s="243" customFormat="1" ht="12.75" customHeight="1" x14ac:dyDescent="0.2">
      <c r="A682" s="276"/>
      <c r="B682" s="278"/>
      <c r="C682" s="276"/>
      <c r="D682" s="276"/>
      <c r="E682" s="276"/>
      <c r="F682" s="276"/>
      <c r="G682" s="276"/>
      <c r="H682" s="276"/>
      <c r="I682" s="276"/>
      <c r="J682" s="276"/>
      <c r="K682" s="276"/>
      <c r="L682" s="276"/>
      <c r="M682" s="276"/>
      <c r="N682" s="276"/>
      <c r="O682" s="276"/>
      <c r="P682" s="276"/>
      <c r="Q682" s="554"/>
    </row>
    <row r="683" spans="1:17" s="243" customFormat="1" ht="12.75" customHeight="1" x14ac:dyDescent="0.2">
      <c r="A683" s="276"/>
      <c r="B683" s="278"/>
      <c r="C683" s="276"/>
      <c r="D683" s="276"/>
      <c r="E683" s="276"/>
      <c r="F683" s="276"/>
      <c r="G683" s="276"/>
      <c r="H683" s="276"/>
      <c r="I683" s="276"/>
      <c r="J683" s="276"/>
      <c r="K683" s="276"/>
      <c r="L683" s="276"/>
      <c r="M683" s="276"/>
      <c r="N683" s="276"/>
      <c r="O683" s="276"/>
      <c r="P683" s="276"/>
      <c r="Q683" s="554"/>
    </row>
    <row r="684" spans="1:17" s="243" customFormat="1" ht="12.75" customHeight="1" x14ac:dyDescent="0.2">
      <c r="A684" s="276"/>
      <c r="B684" s="278"/>
      <c r="C684" s="276"/>
      <c r="D684" s="276"/>
      <c r="E684" s="276"/>
      <c r="F684" s="276"/>
      <c r="G684" s="276"/>
      <c r="H684" s="276"/>
      <c r="I684" s="276"/>
      <c r="J684" s="276"/>
      <c r="K684" s="276"/>
      <c r="L684" s="276"/>
      <c r="M684" s="276"/>
      <c r="N684" s="276"/>
      <c r="O684" s="276"/>
      <c r="P684" s="276"/>
      <c r="Q684" s="554"/>
    </row>
    <row r="685" spans="1:17" s="243" customFormat="1" ht="12.75" customHeight="1" x14ac:dyDescent="0.2">
      <c r="A685" s="276"/>
      <c r="B685" s="278"/>
      <c r="C685" s="276"/>
      <c r="D685" s="276"/>
      <c r="E685" s="276"/>
      <c r="F685" s="276"/>
      <c r="G685" s="276"/>
      <c r="H685" s="276"/>
      <c r="I685" s="276"/>
      <c r="J685" s="276"/>
      <c r="K685" s="276"/>
      <c r="L685" s="276"/>
      <c r="M685" s="276"/>
      <c r="N685" s="276"/>
      <c r="O685" s="276"/>
      <c r="P685" s="276"/>
      <c r="Q685" s="554"/>
    </row>
    <row r="686" spans="1:17" s="243" customFormat="1" ht="12.75" customHeight="1" x14ac:dyDescent="0.2">
      <c r="A686" s="276"/>
      <c r="B686" s="278"/>
      <c r="C686" s="276"/>
      <c r="D686" s="276"/>
      <c r="E686" s="276"/>
      <c r="F686" s="276"/>
      <c r="G686" s="276"/>
      <c r="H686" s="276"/>
      <c r="I686" s="276"/>
      <c r="J686" s="276"/>
      <c r="K686" s="276"/>
      <c r="L686" s="276"/>
      <c r="M686" s="276"/>
      <c r="N686" s="276"/>
      <c r="O686" s="276"/>
      <c r="P686" s="276"/>
      <c r="Q686" s="554"/>
    </row>
    <row r="687" spans="1:17" s="243" customFormat="1" ht="12.75" customHeight="1" x14ac:dyDescent="0.2">
      <c r="A687" s="276"/>
      <c r="B687" s="278"/>
      <c r="C687" s="276"/>
      <c r="D687" s="276"/>
      <c r="E687" s="276"/>
      <c r="F687" s="276"/>
      <c r="G687" s="276"/>
      <c r="H687" s="276"/>
      <c r="I687" s="276"/>
      <c r="J687" s="276"/>
      <c r="K687" s="276"/>
      <c r="L687" s="276"/>
      <c r="M687" s="276"/>
      <c r="N687" s="276"/>
      <c r="O687" s="276"/>
      <c r="P687" s="276"/>
      <c r="Q687" s="554"/>
    </row>
    <row r="688" spans="1:17" s="243" customFormat="1" ht="12.75" customHeight="1" x14ac:dyDescent="0.2">
      <c r="A688" s="276"/>
      <c r="B688" s="278"/>
      <c r="C688" s="276"/>
      <c r="D688" s="276"/>
      <c r="E688" s="276"/>
      <c r="F688" s="276"/>
      <c r="G688" s="276"/>
      <c r="H688" s="276"/>
      <c r="I688" s="276"/>
      <c r="J688" s="276"/>
      <c r="K688" s="276"/>
      <c r="L688" s="276"/>
      <c r="M688" s="276"/>
      <c r="N688" s="276"/>
      <c r="O688" s="276"/>
      <c r="P688" s="276"/>
      <c r="Q688" s="554"/>
    </row>
    <row r="689" spans="1:17" s="243" customFormat="1" ht="12.75" customHeight="1" x14ac:dyDescent="0.2">
      <c r="A689" s="276"/>
      <c r="B689" s="278"/>
      <c r="C689" s="276"/>
      <c r="D689" s="276"/>
      <c r="E689" s="276"/>
      <c r="F689" s="276"/>
      <c r="G689" s="276"/>
      <c r="H689" s="276"/>
      <c r="I689" s="276"/>
      <c r="J689" s="276"/>
      <c r="K689" s="276"/>
      <c r="L689" s="276"/>
      <c r="M689" s="276"/>
      <c r="N689" s="276"/>
      <c r="O689" s="276"/>
      <c r="P689" s="276"/>
      <c r="Q689" s="554"/>
    </row>
    <row r="690" spans="1:17" s="243" customFormat="1" ht="12.75" customHeight="1" x14ac:dyDescent="0.2">
      <c r="A690" s="276"/>
      <c r="B690" s="278"/>
      <c r="C690" s="276"/>
      <c r="D690" s="276"/>
      <c r="E690" s="276"/>
      <c r="F690" s="276"/>
      <c r="G690" s="276"/>
      <c r="H690" s="276"/>
      <c r="I690" s="276"/>
      <c r="J690" s="276"/>
      <c r="K690" s="276"/>
      <c r="L690" s="276"/>
      <c r="M690" s="276"/>
      <c r="N690" s="276"/>
      <c r="O690" s="276"/>
      <c r="P690" s="276"/>
      <c r="Q690" s="554"/>
    </row>
    <row r="691" spans="1:17" s="243" customFormat="1" ht="12.75" customHeight="1" x14ac:dyDescent="0.2">
      <c r="A691" s="276"/>
      <c r="B691" s="278"/>
      <c r="C691" s="276"/>
      <c r="D691" s="276"/>
      <c r="E691" s="276"/>
      <c r="F691" s="276"/>
      <c r="G691" s="276"/>
      <c r="H691" s="276"/>
      <c r="I691" s="276"/>
      <c r="J691" s="276"/>
      <c r="K691" s="276"/>
      <c r="L691" s="276"/>
      <c r="M691" s="276"/>
      <c r="N691" s="276"/>
      <c r="O691" s="276"/>
      <c r="P691" s="276"/>
      <c r="Q691" s="554"/>
    </row>
    <row r="692" spans="1:17" s="243" customFormat="1" ht="12.75" customHeight="1" x14ac:dyDescent="0.2">
      <c r="A692" s="276"/>
      <c r="B692" s="278"/>
      <c r="C692" s="276"/>
      <c r="D692" s="276"/>
      <c r="E692" s="276"/>
      <c r="F692" s="276"/>
      <c r="G692" s="276"/>
      <c r="H692" s="276"/>
      <c r="I692" s="276"/>
      <c r="J692" s="276"/>
      <c r="K692" s="276"/>
      <c r="L692" s="276"/>
      <c r="M692" s="276"/>
      <c r="N692" s="276"/>
      <c r="O692" s="276"/>
      <c r="P692" s="276"/>
      <c r="Q692" s="554"/>
    </row>
    <row r="693" spans="1:17" s="243" customFormat="1" ht="12.75" customHeight="1" x14ac:dyDescent="0.2">
      <c r="A693" s="276"/>
      <c r="B693" s="278"/>
      <c r="C693" s="276"/>
      <c r="D693" s="276"/>
      <c r="E693" s="276"/>
      <c r="F693" s="276"/>
      <c r="G693" s="276"/>
      <c r="H693" s="276"/>
      <c r="I693" s="276"/>
      <c r="J693" s="276"/>
      <c r="K693" s="276"/>
      <c r="L693" s="276"/>
      <c r="M693" s="276"/>
      <c r="N693" s="276"/>
      <c r="O693" s="276"/>
      <c r="P693" s="276"/>
      <c r="Q693" s="554"/>
    </row>
    <row r="694" spans="1:17" s="243" customFormat="1" ht="12.75" customHeight="1" x14ac:dyDescent="0.2">
      <c r="A694" s="276"/>
      <c r="B694" s="278"/>
      <c r="C694" s="276"/>
      <c r="D694" s="276"/>
      <c r="E694" s="276"/>
      <c r="F694" s="276"/>
      <c r="G694" s="276"/>
      <c r="H694" s="276"/>
      <c r="I694" s="276"/>
      <c r="J694" s="276"/>
      <c r="K694" s="276"/>
      <c r="L694" s="276"/>
      <c r="M694" s="276"/>
      <c r="N694" s="276"/>
      <c r="O694" s="276"/>
      <c r="P694" s="276"/>
      <c r="Q694" s="554"/>
    </row>
    <row r="695" spans="1:17" s="243" customFormat="1" ht="12.75" customHeight="1" x14ac:dyDescent="0.2">
      <c r="A695" s="276"/>
      <c r="B695" s="278"/>
      <c r="C695" s="276"/>
      <c r="D695" s="276"/>
      <c r="E695" s="276"/>
      <c r="F695" s="276"/>
      <c r="G695" s="276"/>
      <c r="H695" s="276"/>
      <c r="I695" s="276"/>
      <c r="J695" s="276"/>
      <c r="K695" s="276"/>
      <c r="L695" s="276"/>
      <c r="M695" s="276"/>
      <c r="N695" s="276"/>
      <c r="O695" s="276"/>
      <c r="P695" s="276"/>
      <c r="Q695" s="554"/>
    </row>
    <row r="696" spans="1:17" s="243" customFormat="1" ht="12.75" customHeight="1" x14ac:dyDescent="0.2">
      <c r="A696" s="276"/>
      <c r="B696" s="278"/>
      <c r="C696" s="276"/>
      <c r="D696" s="276"/>
      <c r="E696" s="276"/>
      <c r="F696" s="276"/>
      <c r="G696" s="276"/>
      <c r="H696" s="276"/>
      <c r="I696" s="276"/>
      <c r="J696" s="276"/>
      <c r="K696" s="276"/>
      <c r="L696" s="276"/>
      <c r="M696" s="276"/>
      <c r="N696" s="276"/>
      <c r="O696" s="276"/>
      <c r="P696" s="276"/>
      <c r="Q696" s="554"/>
    </row>
    <row r="697" spans="1:17" s="243" customFormat="1" ht="12.75" customHeight="1" x14ac:dyDescent="0.2">
      <c r="A697" s="276"/>
      <c r="B697" s="278"/>
      <c r="C697" s="276"/>
      <c r="D697" s="276"/>
      <c r="E697" s="276"/>
      <c r="F697" s="276"/>
      <c r="G697" s="276"/>
      <c r="H697" s="276"/>
      <c r="I697" s="276"/>
      <c r="J697" s="276"/>
      <c r="K697" s="276"/>
      <c r="L697" s="276"/>
      <c r="M697" s="276"/>
      <c r="N697" s="276"/>
      <c r="O697" s="276"/>
      <c r="P697" s="276"/>
      <c r="Q697" s="554"/>
    </row>
    <row r="698" spans="1:17" s="243" customFormat="1" ht="12.75" customHeight="1" x14ac:dyDescent="0.2">
      <c r="A698" s="276"/>
      <c r="B698" s="278"/>
      <c r="C698" s="276"/>
      <c r="D698" s="276"/>
      <c r="E698" s="276"/>
      <c r="F698" s="276"/>
      <c r="G698" s="276"/>
      <c r="H698" s="276"/>
      <c r="I698" s="276"/>
      <c r="J698" s="276"/>
      <c r="K698" s="276"/>
      <c r="L698" s="276"/>
      <c r="M698" s="276"/>
      <c r="N698" s="276"/>
      <c r="O698" s="276"/>
      <c r="P698" s="276"/>
      <c r="Q698" s="554"/>
    </row>
    <row r="699" spans="1:17" s="243" customFormat="1" ht="12.75" customHeight="1" x14ac:dyDescent="0.2">
      <c r="A699" s="276"/>
      <c r="B699" s="278"/>
      <c r="C699" s="276"/>
      <c r="D699" s="276"/>
      <c r="E699" s="276"/>
      <c r="F699" s="276"/>
      <c r="G699" s="276"/>
      <c r="H699" s="276"/>
      <c r="I699" s="276"/>
      <c r="J699" s="276"/>
      <c r="K699" s="276"/>
      <c r="L699" s="276"/>
      <c r="M699" s="276"/>
      <c r="N699" s="276"/>
      <c r="O699" s="276"/>
      <c r="P699" s="276"/>
      <c r="Q699" s="554"/>
    </row>
    <row r="700" spans="1:17" s="243" customFormat="1" ht="12.75" customHeight="1" x14ac:dyDescent="0.2">
      <c r="A700" s="276"/>
      <c r="B700" s="278"/>
      <c r="C700" s="276"/>
      <c r="D700" s="276"/>
      <c r="E700" s="276"/>
      <c r="F700" s="276"/>
      <c r="G700" s="276"/>
      <c r="H700" s="276"/>
      <c r="I700" s="276"/>
      <c r="J700" s="276"/>
      <c r="K700" s="276"/>
      <c r="L700" s="276"/>
      <c r="M700" s="276"/>
      <c r="N700" s="276"/>
      <c r="O700" s="276"/>
      <c r="P700" s="276"/>
      <c r="Q700" s="554"/>
    </row>
    <row r="701" spans="1:17" s="243" customFormat="1" ht="12.75" customHeight="1" x14ac:dyDescent="0.2">
      <c r="A701" s="276"/>
      <c r="B701" s="278"/>
      <c r="C701" s="276"/>
      <c r="D701" s="276"/>
      <c r="E701" s="276"/>
      <c r="F701" s="276"/>
      <c r="G701" s="276"/>
      <c r="H701" s="276"/>
      <c r="I701" s="276"/>
      <c r="J701" s="276"/>
      <c r="K701" s="276"/>
      <c r="L701" s="276"/>
      <c r="M701" s="276"/>
      <c r="N701" s="276"/>
      <c r="O701" s="276"/>
      <c r="P701" s="276"/>
      <c r="Q701" s="554"/>
    </row>
    <row r="702" spans="1:17" s="243" customFormat="1" ht="12.75" customHeight="1" x14ac:dyDescent="0.2">
      <c r="A702" s="276"/>
      <c r="B702" s="278"/>
      <c r="C702" s="276"/>
      <c r="D702" s="276"/>
      <c r="E702" s="276"/>
      <c r="F702" s="276"/>
      <c r="G702" s="276"/>
      <c r="H702" s="276"/>
      <c r="I702" s="276"/>
      <c r="J702" s="276"/>
      <c r="K702" s="276"/>
      <c r="L702" s="276"/>
      <c r="M702" s="276"/>
      <c r="N702" s="276"/>
      <c r="O702" s="276"/>
      <c r="P702" s="276"/>
      <c r="Q702" s="554"/>
    </row>
    <row r="703" spans="1:17" s="243" customFormat="1" ht="12.75" customHeight="1" x14ac:dyDescent="0.2">
      <c r="A703" s="276"/>
      <c r="B703" s="278"/>
      <c r="C703" s="276"/>
      <c r="D703" s="276"/>
      <c r="E703" s="276"/>
      <c r="F703" s="276"/>
      <c r="G703" s="276"/>
      <c r="H703" s="276"/>
      <c r="I703" s="276"/>
      <c r="J703" s="276"/>
      <c r="K703" s="276"/>
      <c r="L703" s="276"/>
      <c r="M703" s="276"/>
      <c r="N703" s="276"/>
      <c r="O703" s="276"/>
      <c r="P703" s="276"/>
      <c r="Q703" s="554"/>
    </row>
    <row r="704" spans="1:17" s="243" customFormat="1" ht="12.75" customHeight="1" x14ac:dyDescent="0.2">
      <c r="A704" s="276"/>
      <c r="B704" s="278"/>
      <c r="C704" s="276"/>
      <c r="D704" s="276"/>
      <c r="E704" s="276"/>
      <c r="F704" s="276"/>
      <c r="G704" s="276"/>
      <c r="H704" s="276"/>
      <c r="I704" s="276"/>
      <c r="J704" s="276"/>
      <c r="K704" s="276"/>
      <c r="L704" s="276"/>
      <c r="M704" s="276"/>
      <c r="N704" s="276"/>
      <c r="O704" s="276"/>
      <c r="P704" s="276"/>
      <c r="Q704" s="554"/>
    </row>
    <row r="705" spans="1:17" s="243" customFormat="1" ht="12.75" customHeight="1" x14ac:dyDescent="0.2">
      <c r="A705" s="276"/>
      <c r="B705" s="278"/>
      <c r="C705" s="276"/>
      <c r="D705" s="276"/>
      <c r="E705" s="276"/>
      <c r="F705" s="276"/>
      <c r="G705" s="276"/>
      <c r="H705" s="276"/>
      <c r="I705" s="276"/>
      <c r="J705" s="276"/>
      <c r="K705" s="276"/>
      <c r="L705" s="276"/>
      <c r="M705" s="276"/>
      <c r="N705" s="276"/>
      <c r="O705" s="276"/>
      <c r="P705" s="276"/>
      <c r="Q705" s="554"/>
    </row>
    <row r="706" spans="1:17" s="243" customFormat="1" ht="12.75" customHeight="1" x14ac:dyDescent="0.2">
      <c r="A706" s="276"/>
      <c r="B706" s="278"/>
      <c r="C706" s="276"/>
      <c r="D706" s="276"/>
      <c r="E706" s="276"/>
      <c r="F706" s="276"/>
      <c r="G706" s="276"/>
      <c r="H706" s="276"/>
      <c r="I706" s="276"/>
      <c r="J706" s="276"/>
      <c r="K706" s="276"/>
      <c r="L706" s="276"/>
      <c r="M706" s="276"/>
      <c r="N706" s="276"/>
      <c r="O706" s="276"/>
      <c r="P706" s="276"/>
      <c r="Q706" s="554"/>
    </row>
    <row r="707" spans="1:17" s="243" customFormat="1" ht="12.75" customHeight="1" x14ac:dyDescent="0.2">
      <c r="A707" s="276"/>
      <c r="B707" s="278"/>
      <c r="C707" s="276"/>
      <c r="D707" s="276"/>
      <c r="E707" s="276"/>
      <c r="F707" s="276"/>
      <c r="G707" s="276"/>
      <c r="H707" s="276"/>
      <c r="I707" s="276"/>
      <c r="J707" s="276"/>
      <c r="K707" s="276"/>
      <c r="L707" s="276"/>
      <c r="M707" s="276"/>
      <c r="N707" s="276"/>
      <c r="O707" s="276"/>
      <c r="P707" s="276"/>
      <c r="Q707" s="554"/>
    </row>
    <row r="708" spans="1:17" s="243" customFormat="1" ht="12.75" customHeight="1" x14ac:dyDescent="0.2">
      <c r="A708" s="276"/>
      <c r="B708" s="278"/>
      <c r="C708" s="276"/>
      <c r="D708" s="276"/>
      <c r="E708" s="276"/>
      <c r="F708" s="276"/>
      <c r="G708" s="276"/>
      <c r="H708" s="276"/>
      <c r="I708" s="276"/>
      <c r="J708" s="276"/>
      <c r="K708" s="276"/>
      <c r="L708" s="276"/>
      <c r="M708" s="276"/>
      <c r="N708" s="276"/>
      <c r="O708" s="276"/>
      <c r="P708" s="276"/>
      <c r="Q708" s="554"/>
    </row>
    <row r="709" spans="1:17" s="243" customFormat="1" ht="12.75" customHeight="1" x14ac:dyDescent="0.2">
      <c r="A709" s="276"/>
      <c r="B709" s="278"/>
      <c r="C709" s="276"/>
      <c r="D709" s="276"/>
      <c r="E709" s="276"/>
      <c r="F709" s="276"/>
      <c r="G709" s="276"/>
      <c r="H709" s="276"/>
      <c r="I709" s="276"/>
      <c r="J709" s="276"/>
      <c r="K709" s="276"/>
      <c r="L709" s="276"/>
      <c r="M709" s="276"/>
      <c r="N709" s="276"/>
      <c r="O709" s="276"/>
      <c r="P709" s="276"/>
      <c r="Q709" s="554"/>
    </row>
    <row r="710" spans="1:17" s="243" customFormat="1" ht="12.75" customHeight="1" x14ac:dyDescent="0.2">
      <c r="A710" s="276"/>
      <c r="B710" s="278"/>
      <c r="C710" s="276"/>
      <c r="D710" s="276"/>
      <c r="E710" s="276"/>
      <c r="F710" s="276"/>
      <c r="G710" s="276"/>
      <c r="H710" s="276"/>
      <c r="I710" s="276"/>
      <c r="J710" s="276"/>
      <c r="K710" s="276"/>
      <c r="L710" s="276"/>
      <c r="M710" s="276"/>
      <c r="N710" s="276"/>
      <c r="O710" s="276"/>
      <c r="P710" s="276"/>
      <c r="Q710" s="554"/>
    </row>
    <row r="711" spans="1:17" s="243" customFormat="1" ht="12.75" customHeight="1" x14ac:dyDescent="0.2">
      <c r="A711" s="276"/>
      <c r="B711" s="278"/>
      <c r="C711" s="276"/>
      <c r="D711" s="276"/>
      <c r="E711" s="276"/>
      <c r="F711" s="276"/>
      <c r="G711" s="276"/>
      <c r="H711" s="276"/>
      <c r="I711" s="276"/>
      <c r="J711" s="276"/>
      <c r="K711" s="276"/>
      <c r="L711" s="276"/>
      <c r="M711" s="276"/>
      <c r="N711" s="276"/>
      <c r="O711" s="276"/>
      <c r="P711" s="276"/>
      <c r="Q711" s="554"/>
    </row>
    <row r="712" spans="1:17" s="243" customFormat="1" ht="12.75" customHeight="1" x14ac:dyDescent="0.2">
      <c r="A712" s="276"/>
      <c r="B712" s="278"/>
      <c r="C712" s="276"/>
      <c r="D712" s="276"/>
      <c r="E712" s="276"/>
      <c r="F712" s="276"/>
      <c r="G712" s="276"/>
      <c r="H712" s="276"/>
      <c r="I712" s="276"/>
      <c r="J712" s="276"/>
      <c r="K712" s="276"/>
      <c r="L712" s="276"/>
      <c r="M712" s="276"/>
      <c r="N712" s="276"/>
      <c r="O712" s="276"/>
      <c r="P712" s="276"/>
      <c r="Q712" s="554"/>
    </row>
    <row r="713" spans="1:17" s="243" customFormat="1" ht="12.75" customHeight="1" x14ac:dyDescent="0.2">
      <c r="A713" s="276"/>
      <c r="B713" s="278"/>
      <c r="C713" s="276"/>
      <c r="D713" s="276"/>
      <c r="E713" s="276"/>
      <c r="F713" s="276"/>
      <c r="G713" s="276"/>
      <c r="H713" s="276"/>
      <c r="I713" s="276"/>
      <c r="J713" s="276"/>
      <c r="K713" s="276"/>
      <c r="L713" s="276"/>
      <c r="M713" s="276"/>
      <c r="N713" s="276"/>
      <c r="O713" s="276"/>
      <c r="P713" s="276"/>
      <c r="Q713" s="554"/>
    </row>
    <row r="714" spans="1:17" s="243" customFormat="1" ht="12.75" customHeight="1" x14ac:dyDescent="0.2">
      <c r="A714" s="276"/>
      <c r="B714" s="278"/>
      <c r="C714" s="276"/>
      <c r="D714" s="276"/>
      <c r="E714" s="276"/>
      <c r="F714" s="276"/>
      <c r="G714" s="276"/>
      <c r="H714" s="276"/>
      <c r="I714" s="276"/>
      <c r="J714" s="276"/>
      <c r="K714" s="276"/>
      <c r="L714" s="276"/>
      <c r="M714" s="276"/>
      <c r="N714" s="276"/>
      <c r="O714" s="276"/>
      <c r="P714" s="276"/>
      <c r="Q714" s="554"/>
    </row>
    <row r="715" spans="1:17" s="243" customFormat="1" ht="12.75" customHeight="1" x14ac:dyDescent="0.2">
      <c r="A715" s="276"/>
      <c r="B715" s="278"/>
      <c r="C715" s="276"/>
      <c r="D715" s="276"/>
      <c r="E715" s="276"/>
      <c r="F715" s="276"/>
      <c r="G715" s="276"/>
      <c r="H715" s="276"/>
      <c r="I715" s="276"/>
      <c r="J715" s="276"/>
      <c r="K715" s="276"/>
      <c r="L715" s="276"/>
      <c r="M715" s="276"/>
      <c r="N715" s="276"/>
      <c r="O715" s="276"/>
      <c r="P715" s="276"/>
      <c r="Q715" s="554"/>
    </row>
    <row r="716" spans="1:17" s="243" customFormat="1" ht="12.75" customHeight="1" x14ac:dyDescent="0.2">
      <c r="A716" s="276"/>
      <c r="B716" s="278"/>
      <c r="C716" s="276"/>
      <c r="D716" s="276"/>
      <c r="E716" s="276"/>
      <c r="F716" s="276"/>
      <c r="G716" s="276"/>
      <c r="H716" s="276"/>
      <c r="I716" s="276"/>
      <c r="J716" s="276"/>
      <c r="K716" s="276"/>
      <c r="L716" s="276"/>
      <c r="M716" s="276"/>
      <c r="N716" s="276"/>
      <c r="O716" s="276"/>
      <c r="P716" s="276"/>
      <c r="Q716" s="554"/>
    </row>
    <row r="717" spans="1:17" s="243" customFormat="1" ht="12.75" customHeight="1" x14ac:dyDescent="0.2">
      <c r="A717" s="276"/>
      <c r="B717" s="278"/>
      <c r="C717" s="276"/>
      <c r="D717" s="276"/>
      <c r="E717" s="276"/>
      <c r="F717" s="276"/>
      <c r="G717" s="276"/>
      <c r="H717" s="276"/>
      <c r="I717" s="276"/>
      <c r="J717" s="276"/>
      <c r="K717" s="276"/>
      <c r="L717" s="276"/>
      <c r="M717" s="276"/>
      <c r="N717" s="276"/>
      <c r="O717" s="276"/>
      <c r="P717" s="276"/>
      <c r="Q717" s="554"/>
    </row>
    <row r="718" spans="1:17" s="243" customFormat="1" ht="12.75" customHeight="1" x14ac:dyDescent="0.2">
      <c r="A718" s="276"/>
      <c r="B718" s="278"/>
      <c r="C718" s="276"/>
      <c r="D718" s="276"/>
      <c r="E718" s="276"/>
      <c r="F718" s="276"/>
      <c r="G718" s="276"/>
      <c r="H718" s="276"/>
      <c r="I718" s="276"/>
      <c r="J718" s="276"/>
      <c r="K718" s="276"/>
      <c r="L718" s="276"/>
      <c r="M718" s="276"/>
      <c r="N718" s="276"/>
      <c r="O718" s="276"/>
      <c r="P718" s="276"/>
      <c r="Q718" s="554"/>
    </row>
    <row r="719" spans="1:17" s="243" customFormat="1" ht="12.75" customHeight="1" x14ac:dyDescent="0.2">
      <c r="A719" s="276"/>
      <c r="B719" s="278"/>
      <c r="C719" s="276"/>
      <c r="D719" s="276"/>
      <c r="E719" s="276"/>
      <c r="F719" s="276"/>
      <c r="G719" s="276"/>
      <c r="H719" s="276"/>
      <c r="I719" s="276"/>
      <c r="J719" s="276"/>
      <c r="K719" s="276"/>
      <c r="L719" s="276"/>
      <c r="M719" s="276"/>
      <c r="N719" s="276"/>
      <c r="O719" s="276"/>
      <c r="P719" s="276"/>
      <c r="Q719" s="554"/>
    </row>
    <row r="720" spans="1:17" s="243" customFormat="1" ht="12.75" customHeight="1" x14ac:dyDescent="0.2">
      <c r="A720" s="276"/>
      <c r="B720" s="278"/>
      <c r="C720" s="276"/>
      <c r="D720" s="276"/>
      <c r="E720" s="276"/>
      <c r="F720" s="276"/>
      <c r="G720" s="276"/>
      <c r="H720" s="276"/>
      <c r="I720" s="276"/>
      <c r="J720" s="276"/>
      <c r="K720" s="276"/>
      <c r="L720" s="276"/>
      <c r="M720" s="276"/>
      <c r="N720" s="276"/>
      <c r="O720" s="276"/>
      <c r="P720" s="276"/>
      <c r="Q720" s="554"/>
    </row>
    <row r="721" spans="1:17" s="243" customFormat="1" ht="12.75" customHeight="1" x14ac:dyDescent="0.2">
      <c r="A721" s="276"/>
      <c r="B721" s="278"/>
      <c r="C721" s="276"/>
      <c r="D721" s="276"/>
      <c r="E721" s="276"/>
      <c r="F721" s="276"/>
      <c r="G721" s="276"/>
      <c r="H721" s="276"/>
      <c r="I721" s="276"/>
      <c r="J721" s="276"/>
      <c r="K721" s="276"/>
      <c r="L721" s="276"/>
      <c r="M721" s="276"/>
      <c r="N721" s="276"/>
      <c r="O721" s="276"/>
      <c r="P721" s="276"/>
      <c r="Q721" s="554"/>
    </row>
    <row r="722" spans="1:17" s="243" customFormat="1" ht="12.75" customHeight="1" x14ac:dyDescent="0.2">
      <c r="A722" s="276"/>
      <c r="B722" s="278"/>
      <c r="C722" s="276"/>
      <c r="D722" s="276"/>
      <c r="E722" s="276"/>
      <c r="F722" s="276"/>
      <c r="G722" s="276"/>
      <c r="H722" s="276"/>
      <c r="I722" s="276"/>
      <c r="J722" s="276"/>
      <c r="K722" s="276"/>
      <c r="L722" s="276"/>
      <c r="M722" s="276"/>
      <c r="N722" s="276"/>
      <c r="O722" s="276"/>
      <c r="P722" s="276"/>
      <c r="Q722" s="554"/>
    </row>
    <row r="723" spans="1:17" s="243" customFormat="1" ht="12.75" customHeight="1" x14ac:dyDescent="0.2">
      <c r="A723" s="276"/>
      <c r="B723" s="278"/>
      <c r="C723" s="276"/>
      <c r="D723" s="276"/>
      <c r="E723" s="276"/>
      <c r="F723" s="276"/>
      <c r="G723" s="276"/>
      <c r="H723" s="276"/>
      <c r="I723" s="276"/>
      <c r="J723" s="276"/>
      <c r="K723" s="276"/>
      <c r="L723" s="276"/>
      <c r="M723" s="276"/>
      <c r="N723" s="276"/>
      <c r="O723" s="276"/>
      <c r="P723" s="276"/>
      <c r="Q723" s="554"/>
    </row>
    <row r="724" spans="1:17" s="243" customFormat="1" ht="12.75" customHeight="1" x14ac:dyDescent="0.2">
      <c r="A724" s="276"/>
      <c r="B724" s="278"/>
      <c r="C724" s="276"/>
      <c r="D724" s="276"/>
      <c r="E724" s="276"/>
      <c r="F724" s="276"/>
      <c r="G724" s="276"/>
      <c r="H724" s="276"/>
      <c r="I724" s="276"/>
      <c r="J724" s="276"/>
      <c r="K724" s="276"/>
      <c r="L724" s="276"/>
      <c r="M724" s="276"/>
      <c r="N724" s="276"/>
      <c r="O724" s="276"/>
      <c r="P724" s="276"/>
      <c r="Q724" s="554"/>
    </row>
    <row r="725" spans="1:17" s="243" customFormat="1" ht="12.75" customHeight="1" x14ac:dyDescent="0.2">
      <c r="A725" s="276"/>
      <c r="B725" s="278"/>
      <c r="C725" s="276"/>
      <c r="D725" s="276"/>
      <c r="E725" s="276"/>
      <c r="F725" s="276"/>
      <c r="G725" s="276"/>
      <c r="H725" s="276"/>
      <c r="I725" s="276"/>
      <c r="J725" s="276"/>
      <c r="K725" s="276"/>
      <c r="L725" s="276"/>
      <c r="M725" s="276"/>
      <c r="N725" s="276"/>
      <c r="O725" s="276"/>
      <c r="P725" s="276"/>
      <c r="Q725" s="554"/>
    </row>
    <row r="726" spans="1:17" s="243" customFormat="1" ht="12.75" customHeight="1" x14ac:dyDescent="0.2">
      <c r="A726" s="276"/>
      <c r="B726" s="278"/>
      <c r="C726" s="276"/>
      <c r="D726" s="276"/>
      <c r="E726" s="276"/>
      <c r="F726" s="276"/>
      <c r="G726" s="276"/>
      <c r="H726" s="276"/>
      <c r="I726" s="276"/>
      <c r="J726" s="276"/>
      <c r="K726" s="276"/>
      <c r="L726" s="276"/>
      <c r="M726" s="276"/>
      <c r="N726" s="276"/>
      <c r="O726" s="276"/>
      <c r="P726" s="276"/>
      <c r="Q726" s="554"/>
    </row>
    <row r="727" spans="1:17" s="243" customFormat="1" ht="12.75" customHeight="1" x14ac:dyDescent="0.2">
      <c r="A727" s="276"/>
      <c r="B727" s="278"/>
      <c r="C727" s="276"/>
      <c r="D727" s="276"/>
      <c r="E727" s="276"/>
      <c r="F727" s="276"/>
      <c r="G727" s="276"/>
      <c r="H727" s="276"/>
      <c r="I727" s="276"/>
      <c r="J727" s="276"/>
      <c r="K727" s="276"/>
      <c r="L727" s="276"/>
      <c r="M727" s="276"/>
      <c r="N727" s="276"/>
      <c r="O727" s="276"/>
      <c r="P727" s="276"/>
      <c r="Q727" s="554"/>
    </row>
    <row r="728" spans="1:17" s="243" customFormat="1" ht="12.75" customHeight="1" x14ac:dyDescent="0.2">
      <c r="A728" s="276"/>
      <c r="B728" s="278"/>
      <c r="C728" s="276"/>
      <c r="D728" s="276"/>
      <c r="E728" s="276"/>
      <c r="F728" s="276"/>
      <c r="G728" s="276"/>
      <c r="H728" s="276"/>
      <c r="I728" s="276"/>
      <c r="J728" s="276"/>
      <c r="K728" s="276"/>
      <c r="L728" s="276"/>
      <c r="M728" s="276"/>
      <c r="N728" s="276"/>
      <c r="O728" s="276"/>
      <c r="P728" s="276"/>
      <c r="Q728" s="554"/>
    </row>
    <row r="729" spans="1:17" s="243" customFormat="1" ht="12.75" customHeight="1" x14ac:dyDescent="0.2">
      <c r="A729" s="276"/>
      <c r="B729" s="278"/>
      <c r="C729" s="276"/>
      <c r="D729" s="276"/>
      <c r="E729" s="276"/>
      <c r="F729" s="276"/>
      <c r="G729" s="276"/>
      <c r="H729" s="276"/>
      <c r="I729" s="276"/>
      <c r="J729" s="276"/>
      <c r="K729" s="276"/>
      <c r="L729" s="276"/>
      <c r="M729" s="276"/>
      <c r="N729" s="276"/>
      <c r="O729" s="276"/>
      <c r="P729" s="276"/>
      <c r="Q729" s="554"/>
    </row>
    <row r="730" spans="1:17" s="243" customFormat="1" ht="12.75" customHeight="1" x14ac:dyDescent="0.2">
      <c r="A730" s="276"/>
      <c r="B730" s="278"/>
      <c r="C730" s="276"/>
      <c r="D730" s="276"/>
      <c r="E730" s="276"/>
      <c r="F730" s="276"/>
      <c r="G730" s="276"/>
      <c r="H730" s="276"/>
      <c r="I730" s="276"/>
      <c r="J730" s="276"/>
      <c r="K730" s="276"/>
      <c r="L730" s="276"/>
      <c r="M730" s="276"/>
      <c r="N730" s="276"/>
      <c r="O730" s="276"/>
      <c r="P730" s="276"/>
      <c r="Q730" s="554"/>
    </row>
    <row r="731" spans="1:17" s="243" customFormat="1" ht="12.75" customHeight="1" x14ac:dyDescent="0.2">
      <c r="A731" s="276"/>
      <c r="B731" s="278"/>
      <c r="C731" s="276"/>
      <c r="D731" s="276"/>
      <c r="E731" s="276"/>
      <c r="F731" s="276"/>
      <c r="G731" s="276"/>
      <c r="H731" s="276"/>
      <c r="I731" s="276"/>
      <c r="J731" s="276"/>
      <c r="K731" s="276"/>
      <c r="L731" s="276"/>
      <c r="M731" s="276"/>
      <c r="N731" s="276"/>
      <c r="O731" s="276"/>
      <c r="P731" s="276"/>
      <c r="Q731" s="554"/>
    </row>
    <row r="732" spans="1:17" s="243" customFormat="1" ht="12.75" customHeight="1" x14ac:dyDescent="0.2">
      <c r="A732" s="276"/>
      <c r="B732" s="278"/>
      <c r="C732" s="276"/>
      <c r="D732" s="276"/>
      <c r="E732" s="276"/>
      <c r="F732" s="276"/>
      <c r="G732" s="276"/>
      <c r="H732" s="276"/>
      <c r="I732" s="276"/>
      <c r="J732" s="276"/>
      <c r="K732" s="276"/>
      <c r="L732" s="276"/>
      <c r="M732" s="276"/>
      <c r="N732" s="276"/>
      <c r="O732" s="276"/>
      <c r="P732" s="276"/>
      <c r="Q732" s="554"/>
    </row>
    <row r="733" spans="1:17" s="243" customFormat="1" ht="12.75" customHeight="1" x14ac:dyDescent="0.2">
      <c r="A733" s="276"/>
      <c r="B733" s="278"/>
      <c r="C733" s="276"/>
      <c r="D733" s="276"/>
      <c r="E733" s="276"/>
      <c r="F733" s="276"/>
      <c r="G733" s="276"/>
      <c r="H733" s="276"/>
      <c r="I733" s="276"/>
      <c r="J733" s="276"/>
      <c r="K733" s="276"/>
      <c r="L733" s="276"/>
      <c r="M733" s="276"/>
      <c r="N733" s="276"/>
      <c r="O733" s="276"/>
      <c r="P733" s="276"/>
      <c r="Q733" s="554"/>
    </row>
    <row r="734" spans="1:17" s="243" customFormat="1" ht="12.75" customHeight="1" x14ac:dyDescent="0.2">
      <c r="A734" s="276"/>
      <c r="B734" s="278"/>
      <c r="C734" s="276"/>
      <c r="D734" s="276"/>
      <c r="E734" s="276"/>
      <c r="F734" s="276"/>
      <c r="G734" s="276"/>
      <c r="H734" s="276"/>
      <c r="I734" s="276"/>
      <c r="J734" s="276"/>
      <c r="K734" s="276"/>
      <c r="L734" s="276"/>
      <c r="M734" s="276"/>
      <c r="N734" s="276"/>
      <c r="O734" s="276"/>
      <c r="P734" s="276"/>
      <c r="Q734" s="554"/>
    </row>
    <row r="735" spans="1:17" s="243" customFormat="1" ht="12.75" customHeight="1" x14ac:dyDescent="0.2">
      <c r="A735" s="276"/>
      <c r="B735" s="278"/>
      <c r="C735" s="276"/>
      <c r="D735" s="276"/>
      <c r="E735" s="276"/>
      <c r="F735" s="276"/>
      <c r="G735" s="276"/>
      <c r="H735" s="276"/>
      <c r="I735" s="276"/>
      <c r="J735" s="276"/>
      <c r="K735" s="276"/>
      <c r="L735" s="276"/>
      <c r="M735" s="276"/>
      <c r="N735" s="276"/>
      <c r="O735" s="276"/>
      <c r="P735" s="276"/>
      <c r="Q735" s="554"/>
    </row>
    <row r="736" spans="1:17" s="243" customFormat="1" ht="12.75" customHeight="1" x14ac:dyDescent="0.2">
      <c r="A736" s="276"/>
      <c r="B736" s="278"/>
      <c r="C736" s="276"/>
      <c r="D736" s="276"/>
      <c r="E736" s="276"/>
      <c r="F736" s="276"/>
      <c r="G736" s="276"/>
      <c r="H736" s="276"/>
      <c r="I736" s="276"/>
      <c r="J736" s="276"/>
      <c r="K736" s="276"/>
      <c r="L736" s="276"/>
      <c r="M736" s="276"/>
      <c r="N736" s="276"/>
      <c r="O736" s="276"/>
      <c r="P736" s="276"/>
      <c r="Q736" s="554"/>
    </row>
    <row r="737" spans="1:17" s="243" customFormat="1" ht="12.75" customHeight="1" x14ac:dyDescent="0.2">
      <c r="A737" s="276"/>
      <c r="B737" s="278"/>
      <c r="C737" s="276"/>
      <c r="D737" s="276"/>
      <c r="E737" s="276"/>
      <c r="F737" s="276"/>
      <c r="G737" s="276"/>
      <c r="H737" s="276"/>
      <c r="I737" s="276"/>
      <c r="J737" s="276"/>
      <c r="K737" s="276"/>
      <c r="L737" s="276"/>
      <c r="M737" s="276"/>
      <c r="N737" s="276"/>
      <c r="O737" s="276"/>
      <c r="P737" s="276"/>
      <c r="Q737" s="554"/>
    </row>
    <row r="738" spans="1:17" s="243" customFormat="1" ht="12.75" customHeight="1" x14ac:dyDescent="0.2">
      <c r="A738" s="276"/>
      <c r="B738" s="278"/>
      <c r="C738" s="276"/>
      <c r="D738" s="276"/>
      <c r="E738" s="276"/>
      <c r="F738" s="276"/>
      <c r="G738" s="276"/>
      <c r="H738" s="276"/>
      <c r="I738" s="276"/>
      <c r="J738" s="276"/>
      <c r="K738" s="276"/>
      <c r="L738" s="276"/>
      <c r="M738" s="276"/>
      <c r="N738" s="276"/>
      <c r="O738" s="276"/>
      <c r="P738" s="276"/>
      <c r="Q738" s="554"/>
    </row>
    <row r="739" spans="1:17" s="243" customFormat="1" ht="12.75" customHeight="1" x14ac:dyDescent="0.2">
      <c r="A739" s="276"/>
      <c r="B739" s="278"/>
      <c r="C739" s="276"/>
      <c r="D739" s="276"/>
      <c r="E739" s="276"/>
      <c r="F739" s="276"/>
      <c r="G739" s="276"/>
      <c r="H739" s="276"/>
      <c r="I739" s="276"/>
      <c r="J739" s="276"/>
      <c r="K739" s="276"/>
      <c r="L739" s="276"/>
      <c r="M739" s="276"/>
      <c r="N739" s="276"/>
      <c r="O739" s="276"/>
      <c r="P739" s="276"/>
      <c r="Q739" s="554"/>
    </row>
    <row r="740" spans="1:17" s="243" customFormat="1" ht="12.75" customHeight="1" x14ac:dyDescent="0.2">
      <c r="A740" s="276"/>
      <c r="B740" s="278"/>
      <c r="C740" s="276"/>
      <c r="D740" s="276"/>
      <c r="E740" s="276"/>
      <c r="F740" s="276"/>
      <c r="G740" s="276"/>
      <c r="H740" s="276"/>
      <c r="I740" s="276"/>
      <c r="J740" s="276"/>
      <c r="K740" s="276"/>
      <c r="L740" s="276"/>
      <c r="M740" s="276"/>
      <c r="N740" s="276"/>
      <c r="O740" s="276"/>
      <c r="P740" s="276"/>
      <c r="Q740" s="554"/>
    </row>
    <row r="741" spans="1:17" s="243" customFormat="1" ht="12.75" customHeight="1" x14ac:dyDescent="0.2">
      <c r="A741" s="276"/>
      <c r="B741" s="278"/>
      <c r="C741" s="276"/>
      <c r="D741" s="276"/>
      <c r="E741" s="276"/>
      <c r="F741" s="276"/>
      <c r="G741" s="276"/>
      <c r="H741" s="276"/>
      <c r="I741" s="276"/>
      <c r="J741" s="276"/>
      <c r="K741" s="276"/>
      <c r="L741" s="276"/>
      <c r="M741" s="276"/>
      <c r="N741" s="276"/>
      <c r="O741" s="276"/>
      <c r="P741" s="276"/>
      <c r="Q741" s="554"/>
    </row>
    <row r="742" spans="1:17" s="243" customFormat="1" ht="12.75" customHeight="1" x14ac:dyDescent="0.2">
      <c r="A742" s="276"/>
      <c r="B742" s="278"/>
      <c r="C742" s="276"/>
      <c r="D742" s="276"/>
      <c r="E742" s="276"/>
      <c r="F742" s="276"/>
      <c r="G742" s="276"/>
      <c r="H742" s="276"/>
      <c r="I742" s="276"/>
      <c r="J742" s="276"/>
      <c r="K742" s="276"/>
      <c r="L742" s="276"/>
      <c r="M742" s="276"/>
      <c r="N742" s="276"/>
      <c r="O742" s="276"/>
      <c r="P742" s="276"/>
      <c r="Q742" s="554"/>
    </row>
    <row r="743" spans="1:17" s="243" customFormat="1" ht="12.75" customHeight="1" x14ac:dyDescent="0.2">
      <c r="A743" s="276"/>
      <c r="B743" s="278"/>
      <c r="C743" s="276"/>
      <c r="D743" s="276"/>
      <c r="E743" s="276"/>
      <c r="F743" s="276"/>
      <c r="G743" s="276"/>
      <c r="H743" s="276"/>
      <c r="I743" s="276"/>
      <c r="J743" s="276"/>
      <c r="K743" s="276"/>
      <c r="L743" s="276"/>
      <c r="M743" s="276"/>
      <c r="N743" s="276"/>
      <c r="O743" s="276"/>
      <c r="P743" s="276"/>
      <c r="Q743" s="554"/>
    </row>
    <row r="744" spans="1:17" s="243" customFormat="1" ht="12.75" customHeight="1" x14ac:dyDescent="0.2">
      <c r="A744" s="276"/>
      <c r="B744" s="278"/>
      <c r="C744" s="276"/>
      <c r="D744" s="276"/>
      <c r="E744" s="276"/>
      <c r="F744" s="276"/>
      <c r="G744" s="276"/>
      <c r="H744" s="276"/>
      <c r="I744" s="276"/>
      <c r="J744" s="276"/>
      <c r="K744" s="276"/>
      <c r="L744" s="276"/>
      <c r="M744" s="276"/>
      <c r="N744" s="276"/>
      <c r="O744" s="276"/>
      <c r="P744" s="276"/>
      <c r="Q744" s="554"/>
    </row>
    <row r="745" spans="1:17" s="243" customFormat="1" ht="12.75" customHeight="1" x14ac:dyDescent="0.2">
      <c r="A745" s="276"/>
      <c r="B745" s="278"/>
      <c r="C745" s="276"/>
      <c r="D745" s="276"/>
      <c r="E745" s="276"/>
      <c r="F745" s="276"/>
      <c r="G745" s="276"/>
      <c r="H745" s="276"/>
      <c r="I745" s="276"/>
      <c r="J745" s="276"/>
      <c r="K745" s="276"/>
      <c r="L745" s="276"/>
      <c r="M745" s="276"/>
      <c r="N745" s="276"/>
      <c r="O745" s="276"/>
      <c r="P745" s="276"/>
      <c r="Q745" s="554"/>
    </row>
    <row r="746" spans="1:17" s="243" customFormat="1" ht="12.75" customHeight="1" x14ac:dyDescent="0.2">
      <c r="A746" s="276"/>
      <c r="B746" s="278"/>
      <c r="C746" s="276"/>
      <c r="D746" s="276"/>
      <c r="E746" s="276"/>
      <c r="F746" s="276"/>
      <c r="G746" s="276"/>
      <c r="H746" s="276"/>
      <c r="I746" s="276"/>
      <c r="J746" s="276"/>
      <c r="K746" s="276"/>
      <c r="L746" s="276"/>
      <c r="M746" s="276"/>
      <c r="N746" s="276"/>
      <c r="O746" s="276"/>
      <c r="P746" s="276"/>
      <c r="Q746" s="554"/>
    </row>
    <row r="747" spans="1:17" s="243" customFormat="1" ht="12.75" customHeight="1" x14ac:dyDescent="0.2">
      <c r="A747" s="276"/>
      <c r="B747" s="278"/>
      <c r="C747" s="276"/>
      <c r="D747" s="276"/>
      <c r="E747" s="276"/>
      <c r="F747" s="276"/>
      <c r="G747" s="276"/>
      <c r="H747" s="276"/>
      <c r="I747" s="276"/>
      <c r="J747" s="276"/>
      <c r="K747" s="276"/>
      <c r="L747" s="276"/>
      <c r="M747" s="276"/>
      <c r="N747" s="276"/>
      <c r="O747" s="276"/>
      <c r="P747" s="276"/>
      <c r="Q747" s="554"/>
    </row>
    <row r="748" spans="1:17" s="243" customFormat="1" ht="12.75" customHeight="1" x14ac:dyDescent="0.2">
      <c r="A748" s="276"/>
      <c r="B748" s="278"/>
      <c r="C748" s="276"/>
      <c r="D748" s="276"/>
      <c r="E748" s="276"/>
      <c r="F748" s="276"/>
      <c r="G748" s="276"/>
      <c r="H748" s="276"/>
      <c r="I748" s="276"/>
      <c r="J748" s="276"/>
      <c r="K748" s="276"/>
      <c r="L748" s="276"/>
      <c r="M748" s="276"/>
      <c r="N748" s="276"/>
      <c r="O748" s="276"/>
      <c r="P748" s="276"/>
      <c r="Q748" s="554"/>
    </row>
    <row r="749" spans="1:17" s="243" customFormat="1" ht="12.75" customHeight="1" x14ac:dyDescent="0.2">
      <c r="A749" s="276"/>
      <c r="B749" s="278"/>
      <c r="C749" s="276"/>
      <c r="D749" s="276"/>
      <c r="E749" s="276"/>
      <c r="F749" s="276"/>
      <c r="G749" s="276"/>
      <c r="H749" s="276"/>
      <c r="I749" s="276"/>
      <c r="J749" s="276"/>
      <c r="K749" s="276"/>
      <c r="L749" s="276"/>
      <c r="M749" s="276"/>
      <c r="N749" s="276"/>
      <c r="O749" s="276"/>
      <c r="P749" s="276"/>
      <c r="Q749" s="554"/>
    </row>
    <row r="750" spans="1:17" s="243" customFormat="1" ht="12.75" customHeight="1" x14ac:dyDescent="0.2">
      <c r="A750" s="276"/>
      <c r="B750" s="278"/>
      <c r="C750" s="276"/>
      <c r="D750" s="276"/>
      <c r="E750" s="276"/>
      <c r="F750" s="276"/>
      <c r="G750" s="276"/>
      <c r="H750" s="276"/>
      <c r="I750" s="276"/>
      <c r="J750" s="276"/>
      <c r="K750" s="276"/>
      <c r="L750" s="276"/>
      <c r="M750" s="276"/>
      <c r="N750" s="276"/>
      <c r="O750" s="276"/>
      <c r="P750" s="276"/>
      <c r="Q750" s="554"/>
    </row>
    <row r="751" spans="1:17" s="243" customFormat="1" ht="12.75" customHeight="1" x14ac:dyDescent="0.2">
      <c r="A751" s="276"/>
      <c r="B751" s="278"/>
      <c r="C751" s="276"/>
      <c r="D751" s="276"/>
      <c r="E751" s="276"/>
      <c r="F751" s="276"/>
      <c r="G751" s="276"/>
      <c r="H751" s="276"/>
      <c r="I751" s="276"/>
      <c r="J751" s="276"/>
      <c r="K751" s="276"/>
      <c r="L751" s="276"/>
      <c r="M751" s="276"/>
      <c r="N751" s="276"/>
      <c r="O751" s="276"/>
      <c r="P751" s="276"/>
      <c r="Q751" s="554"/>
    </row>
    <row r="752" spans="1:17" s="243" customFormat="1" ht="12.75" customHeight="1" x14ac:dyDescent="0.2">
      <c r="A752" s="276"/>
      <c r="B752" s="278"/>
      <c r="C752" s="276"/>
      <c r="D752" s="276"/>
      <c r="E752" s="276"/>
      <c r="F752" s="276"/>
      <c r="G752" s="276"/>
      <c r="H752" s="276"/>
      <c r="I752" s="276"/>
      <c r="J752" s="276"/>
      <c r="K752" s="276"/>
      <c r="L752" s="276"/>
      <c r="M752" s="276"/>
      <c r="N752" s="276"/>
      <c r="O752" s="276"/>
      <c r="P752" s="276"/>
      <c r="Q752" s="554"/>
    </row>
    <row r="753" spans="1:17" s="243" customFormat="1" ht="12.75" customHeight="1" x14ac:dyDescent="0.2">
      <c r="A753" s="276"/>
      <c r="B753" s="278"/>
      <c r="C753" s="276"/>
      <c r="D753" s="276"/>
      <c r="E753" s="276"/>
      <c r="F753" s="276"/>
      <c r="G753" s="276"/>
      <c r="H753" s="276"/>
      <c r="I753" s="276"/>
      <c r="J753" s="276"/>
      <c r="K753" s="276"/>
      <c r="L753" s="276"/>
      <c r="M753" s="276"/>
      <c r="N753" s="276"/>
      <c r="O753" s="276"/>
      <c r="P753" s="276"/>
      <c r="Q753" s="554"/>
    </row>
    <row r="754" spans="1:17" s="243" customFormat="1" ht="12.75" customHeight="1" x14ac:dyDescent="0.2">
      <c r="A754" s="276"/>
      <c r="B754" s="278"/>
      <c r="C754" s="276"/>
      <c r="D754" s="276"/>
      <c r="E754" s="276"/>
      <c r="F754" s="276"/>
      <c r="G754" s="276"/>
      <c r="H754" s="276"/>
      <c r="I754" s="276"/>
      <c r="J754" s="276"/>
      <c r="K754" s="276"/>
      <c r="L754" s="276"/>
      <c r="M754" s="276"/>
      <c r="N754" s="276"/>
      <c r="O754" s="276"/>
      <c r="P754" s="276"/>
      <c r="Q754" s="554"/>
    </row>
    <row r="755" spans="1:17" s="243" customFormat="1" ht="12.75" customHeight="1" x14ac:dyDescent="0.2">
      <c r="A755" s="276"/>
      <c r="B755" s="278"/>
      <c r="C755" s="276"/>
      <c r="D755" s="276"/>
      <c r="E755" s="276"/>
      <c r="F755" s="276"/>
      <c r="G755" s="276"/>
      <c r="H755" s="276"/>
      <c r="I755" s="276"/>
      <c r="J755" s="276"/>
      <c r="K755" s="276"/>
      <c r="L755" s="276"/>
      <c r="M755" s="276"/>
      <c r="N755" s="276"/>
      <c r="O755" s="276"/>
      <c r="P755" s="276"/>
      <c r="Q755" s="554"/>
    </row>
    <row r="756" spans="1:17" s="243" customFormat="1" ht="12.75" customHeight="1" x14ac:dyDescent="0.2">
      <c r="A756" s="276"/>
      <c r="B756" s="278"/>
      <c r="C756" s="276"/>
      <c r="D756" s="276"/>
      <c r="E756" s="276"/>
      <c r="F756" s="276"/>
      <c r="G756" s="276"/>
      <c r="H756" s="276"/>
      <c r="I756" s="276"/>
      <c r="J756" s="276"/>
      <c r="K756" s="276"/>
      <c r="L756" s="276"/>
      <c r="M756" s="276"/>
      <c r="N756" s="276"/>
      <c r="O756" s="276"/>
      <c r="P756" s="276"/>
      <c r="Q756" s="554"/>
    </row>
    <row r="757" spans="1:17" s="243" customFormat="1" ht="12.75" customHeight="1" x14ac:dyDescent="0.2">
      <c r="A757" s="276"/>
      <c r="B757" s="278"/>
      <c r="C757" s="276"/>
      <c r="D757" s="276"/>
      <c r="E757" s="276"/>
      <c r="F757" s="276"/>
      <c r="G757" s="276"/>
      <c r="H757" s="276"/>
      <c r="I757" s="276"/>
      <c r="J757" s="276"/>
      <c r="K757" s="276"/>
      <c r="L757" s="276"/>
      <c r="M757" s="276"/>
      <c r="N757" s="276"/>
      <c r="O757" s="276"/>
      <c r="P757" s="276"/>
      <c r="Q757" s="554"/>
    </row>
    <row r="758" spans="1:17" s="243" customFormat="1" ht="12.75" customHeight="1" x14ac:dyDescent="0.2">
      <c r="A758" s="276"/>
      <c r="B758" s="278"/>
      <c r="C758" s="276"/>
      <c r="D758" s="276"/>
      <c r="E758" s="276"/>
      <c r="F758" s="276"/>
      <c r="G758" s="276"/>
      <c r="H758" s="276"/>
      <c r="I758" s="276"/>
      <c r="J758" s="276"/>
      <c r="K758" s="276"/>
      <c r="L758" s="276"/>
      <c r="M758" s="276"/>
      <c r="N758" s="276"/>
      <c r="O758" s="276"/>
      <c r="P758" s="276"/>
      <c r="Q758" s="554"/>
    </row>
    <row r="759" spans="1:17" s="243" customFormat="1" ht="12.75" customHeight="1" x14ac:dyDescent="0.2">
      <c r="A759" s="276"/>
      <c r="B759" s="278"/>
      <c r="C759" s="276"/>
      <c r="D759" s="276"/>
      <c r="E759" s="276"/>
      <c r="F759" s="276"/>
      <c r="G759" s="276"/>
      <c r="H759" s="276"/>
      <c r="I759" s="276"/>
      <c r="J759" s="276"/>
      <c r="K759" s="276"/>
      <c r="L759" s="276"/>
      <c r="M759" s="276"/>
      <c r="N759" s="276"/>
      <c r="O759" s="276"/>
      <c r="P759" s="276"/>
      <c r="Q759" s="554"/>
    </row>
    <row r="760" spans="1:17" s="243" customFormat="1" ht="12.75" customHeight="1" x14ac:dyDescent="0.2">
      <c r="A760" s="276"/>
      <c r="B760" s="278"/>
      <c r="C760" s="276"/>
      <c r="D760" s="276"/>
      <c r="E760" s="276"/>
      <c r="F760" s="276"/>
      <c r="G760" s="276"/>
      <c r="H760" s="276"/>
      <c r="I760" s="276"/>
      <c r="J760" s="276"/>
      <c r="K760" s="276"/>
      <c r="L760" s="276"/>
      <c r="M760" s="276"/>
      <c r="N760" s="276"/>
      <c r="O760" s="276"/>
      <c r="P760" s="276"/>
      <c r="Q760" s="554"/>
    </row>
    <row r="761" spans="1:17" s="243" customFormat="1" ht="12.75" customHeight="1" x14ac:dyDescent="0.2">
      <c r="A761" s="276"/>
      <c r="B761" s="278"/>
      <c r="C761" s="276"/>
      <c r="D761" s="276"/>
      <c r="E761" s="276"/>
      <c r="F761" s="276"/>
      <c r="G761" s="276"/>
      <c r="H761" s="276"/>
      <c r="I761" s="276"/>
      <c r="J761" s="276"/>
      <c r="K761" s="276"/>
      <c r="L761" s="276"/>
      <c r="M761" s="276"/>
      <c r="N761" s="276"/>
      <c r="O761" s="276"/>
      <c r="P761" s="276"/>
      <c r="Q761" s="554"/>
    </row>
    <row r="762" spans="1:17" s="243" customFormat="1" ht="12.75" customHeight="1" x14ac:dyDescent="0.2">
      <c r="A762" s="276"/>
      <c r="B762" s="278"/>
      <c r="C762" s="276"/>
      <c r="D762" s="276"/>
      <c r="E762" s="276"/>
      <c r="F762" s="276"/>
      <c r="G762" s="276"/>
      <c r="H762" s="276"/>
      <c r="I762" s="276"/>
      <c r="J762" s="276"/>
      <c r="K762" s="276"/>
      <c r="L762" s="276"/>
      <c r="M762" s="276"/>
      <c r="N762" s="276"/>
      <c r="O762" s="276"/>
      <c r="P762" s="276"/>
      <c r="Q762" s="554"/>
    </row>
    <row r="763" spans="1:17" s="243" customFormat="1" ht="12.75" customHeight="1" x14ac:dyDescent="0.2">
      <c r="A763" s="276"/>
      <c r="B763" s="278"/>
      <c r="C763" s="276"/>
      <c r="D763" s="276"/>
      <c r="E763" s="276"/>
      <c r="F763" s="276"/>
      <c r="G763" s="276"/>
      <c r="H763" s="276"/>
      <c r="I763" s="276"/>
      <c r="J763" s="276"/>
      <c r="K763" s="276"/>
      <c r="L763" s="276"/>
      <c r="M763" s="276"/>
      <c r="N763" s="276"/>
      <c r="O763" s="276"/>
      <c r="P763" s="276"/>
      <c r="Q763" s="554"/>
    </row>
    <row r="764" spans="1:17" s="243" customFormat="1" ht="12.75" customHeight="1" x14ac:dyDescent="0.2">
      <c r="A764" s="276"/>
      <c r="B764" s="278"/>
      <c r="C764" s="276"/>
      <c r="D764" s="276"/>
      <c r="E764" s="276"/>
      <c r="F764" s="276"/>
      <c r="G764" s="276"/>
      <c r="H764" s="276"/>
      <c r="I764" s="276"/>
      <c r="J764" s="276"/>
      <c r="K764" s="276"/>
      <c r="L764" s="276"/>
      <c r="M764" s="276"/>
      <c r="N764" s="276"/>
      <c r="O764" s="276"/>
      <c r="P764" s="276"/>
      <c r="Q764" s="554"/>
    </row>
    <row r="765" spans="1:17" s="243" customFormat="1" ht="12.75" customHeight="1" x14ac:dyDescent="0.2">
      <c r="A765" s="276"/>
      <c r="B765" s="278"/>
      <c r="C765" s="276"/>
      <c r="D765" s="276"/>
      <c r="E765" s="276"/>
      <c r="F765" s="276"/>
      <c r="G765" s="276"/>
      <c r="H765" s="276"/>
      <c r="I765" s="276"/>
      <c r="J765" s="276"/>
      <c r="K765" s="276"/>
      <c r="L765" s="276"/>
      <c r="M765" s="276"/>
      <c r="N765" s="276"/>
      <c r="O765" s="276"/>
      <c r="P765" s="276"/>
      <c r="Q765" s="554"/>
    </row>
    <row r="766" spans="1:17" s="243" customFormat="1" ht="12.75" customHeight="1" x14ac:dyDescent="0.2">
      <c r="A766" s="276"/>
      <c r="B766" s="278"/>
      <c r="C766" s="276"/>
      <c r="D766" s="276"/>
      <c r="E766" s="276"/>
      <c r="F766" s="276"/>
      <c r="G766" s="276"/>
      <c r="H766" s="276"/>
      <c r="I766" s="276"/>
      <c r="J766" s="276"/>
      <c r="K766" s="276"/>
      <c r="L766" s="276"/>
      <c r="M766" s="276"/>
      <c r="N766" s="276"/>
      <c r="O766" s="276"/>
      <c r="P766" s="276"/>
      <c r="Q766" s="554"/>
    </row>
    <row r="767" spans="1:17" s="243" customFormat="1" ht="12.75" customHeight="1" x14ac:dyDescent="0.2">
      <c r="A767" s="276"/>
      <c r="B767" s="278"/>
      <c r="C767" s="276"/>
      <c r="D767" s="276"/>
      <c r="E767" s="276"/>
      <c r="F767" s="276"/>
      <c r="G767" s="276"/>
      <c r="H767" s="276"/>
      <c r="I767" s="276"/>
      <c r="J767" s="276"/>
      <c r="K767" s="276"/>
      <c r="L767" s="276"/>
      <c r="M767" s="276"/>
      <c r="N767" s="276"/>
      <c r="O767" s="276"/>
      <c r="P767" s="276"/>
      <c r="Q767" s="554"/>
    </row>
    <row r="768" spans="1:17" s="243" customFormat="1" ht="12.75" customHeight="1" x14ac:dyDescent="0.2">
      <c r="A768" s="276"/>
      <c r="B768" s="278"/>
      <c r="C768" s="276"/>
      <c r="D768" s="276"/>
      <c r="E768" s="276"/>
      <c r="F768" s="276"/>
      <c r="G768" s="276"/>
      <c r="H768" s="276"/>
      <c r="I768" s="276"/>
      <c r="J768" s="276"/>
      <c r="K768" s="276"/>
      <c r="L768" s="276"/>
      <c r="M768" s="276"/>
      <c r="N768" s="276"/>
      <c r="O768" s="276"/>
      <c r="P768" s="276"/>
      <c r="Q768" s="554"/>
    </row>
    <row r="769" spans="1:17" s="243" customFormat="1" ht="12.75" customHeight="1" x14ac:dyDescent="0.2">
      <c r="A769" s="276"/>
      <c r="B769" s="278"/>
      <c r="C769" s="276"/>
      <c r="D769" s="276"/>
      <c r="E769" s="276"/>
      <c r="F769" s="276"/>
      <c r="G769" s="276"/>
      <c r="H769" s="276"/>
      <c r="I769" s="276"/>
      <c r="J769" s="276"/>
      <c r="K769" s="276"/>
      <c r="L769" s="276"/>
      <c r="M769" s="276"/>
      <c r="N769" s="276"/>
      <c r="O769" s="276"/>
      <c r="P769" s="276"/>
      <c r="Q769" s="554"/>
    </row>
    <row r="770" spans="1:17" s="243" customFormat="1" ht="12.75" customHeight="1" x14ac:dyDescent="0.2">
      <c r="A770" s="276"/>
      <c r="B770" s="278"/>
      <c r="C770" s="276"/>
      <c r="D770" s="276"/>
      <c r="E770" s="276"/>
      <c r="F770" s="276"/>
      <c r="G770" s="276"/>
      <c r="H770" s="276"/>
      <c r="I770" s="276"/>
      <c r="J770" s="276"/>
      <c r="K770" s="276"/>
      <c r="L770" s="276"/>
      <c r="M770" s="276"/>
      <c r="N770" s="276"/>
      <c r="O770" s="276"/>
      <c r="P770" s="276"/>
      <c r="Q770" s="554"/>
    </row>
    <row r="771" spans="1:17" s="243" customFormat="1" ht="12.75" customHeight="1" x14ac:dyDescent="0.2">
      <c r="A771" s="276"/>
      <c r="B771" s="278"/>
      <c r="C771" s="276"/>
      <c r="D771" s="276"/>
      <c r="E771" s="276"/>
      <c r="F771" s="276"/>
      <c r="G771" s="276"/>
      <c r="H771" s="276"/>
      <c r="I771" s="276"/>
      <c r="J771" s="276"/>
      <c r="K771" s="276"/>
      <c r="L771" s="276"/>
      <c r="M771" s="276"/>
      <c r="N771" s="276"/>
      <c r="O771" s="276"/>
      <c r="P771" s="276"/>
      <c r="Q771" s="554"/>
    </row>
    <row r="772" spans="1:17" s="243" customFormat="1" ht="12.75" customHeight="1" x14ac:dyDescent="0.2">
      <c r="A772" s="276"/>
      <c r="B772" s="278"/>
      <c r="C772" s="276"/>
      <c r="D772" s="276"/>
      <c r="E772" s="276"/>
      <c r="F772" s="276"/>
      <c r="G772" s="276"/>
      <c r="H772" s="276"/>
      <c r="I772" s="276"/>
      <c r="J772" s="276"/>
      <c r="K772" s="276"/>
      <c r="L772" s="276"/>
      <c r="M772" s="276"/>
      <c r="N772" s="276"/>
      <c r="O772" s="276"/>
      <c r="P772" s="276"/>
      <c r="Q772" s="554"/>
    </row>
    <row r="773" spans="1:17" s="243" customFormat="1" ht="12.75" customHeight="1" x14ac:dyDescent="0.2">
      <c r="A773" s="276"/>
      <c r="B773" s="278"/>
      <c r="C773" s="276"/>
      <c r="D773" s="276"/>
      <c r="E773" s="276"/>
      <c r="F773" s="276"/>
      <c r="G773" s="276"/>
      <c r="H773" s="276"/>
      <c r="I773" s="276"/>
      <c r="J773" s="276"/>
      <c r="K773" s="276"/>
      <c r="L773" s="276"/>
      <c r="M773" s="276"/>
      <c r="N773" s="276"/>
      <c r="O773" s="276"/>
      <c r="P773" s="276"/>
      <c r="Q773" s="554"/>
    </row>
    <row r="774" spans="1:17" s="243" customFormat="1" ht="12.75" customHeight="1" x14ac:dyDescent="0.2">
      <c r="A774" s="276"/>
      <c r="B774" s="278"/>
      <c r="C774" s="276"/>
      <c r="D774" s="276"/>
      <c r="E774" s="276"/>
      <c r="F774" s="276"/>
      <c r="G774" s="276"/>
      <c r="H774" s="276"/>
      <c r="I774" s="276"/>
      <c r="J774" s="276"/>
      <c r="K774" s="276"/>
      <c r="L774" s="276"/>
      <c r="M774" s="276"/>
      <c r="N774" s="276"/>
      <c r="O774" s="276"/>
      <c r="P774" s="276"/>
      <c r="Q774" s="554"/>
    </row>
    <row r="775" spans="1:17" s="243" customFormat="1" ht="12.75" customHeight="1" x14ac:dyDescent="0.2">
      <c r="A775" s="276"/>
      <c r="B775" s="278"/>
      <c r="C775" s="276"/>
      <c r="D775" s="276"/>
      <c r="E775" s="276"/>
      <c r="F775" s="276"/>
      <c r="G775" s="276"/>
      <c r="H775" s="276"/>
      <c r="I775" s="276"/>
      <c r="J775" s="276"/>
      <c r="K775" s="276"/>
      <c r="L775" s="276"/>
      <c r="M775" s="276"/>
      <c r="N775" s="276"/>
      <c r="O775" s="276"/>
      <c r="P775" s="276"/>
      <c r="Q775" s="554"/>
    </row>
    <row r="776" spans="1:17" s="243" customFormat="1" ht="12.75" customHeight="1" x14ac:dyDescent="0.2">
      <c r="A776" s="276"/>
      <c r="B776" s="278"/>
      <c r="C776" s="276"/>
      <c r="D776" s="276"/>
      <c r="E776" s="276"/>
      <c r="F776" s="276"/>
      <c r="G776" s="276"/>
      <c r="H776" s="276"/>
      <c r="I776" s="276"/>
      <c r="J776" s="276"/>
      <c r="K776" s="276"/>
      <c r="L776" s="276"/>
      <c r="M776" s="276"/>
      <c r="N776" s="276"/>
      <c r="O776" s="276"/>
      <c r="P776" s="276"/>
      <c r="Q776" s="554"/>
    </row>
    <row r="777" spans="1:17" s="243" customFormat="1" ht="12.75" customHeight="1" x14ac:dyDescent="0.2">
      <c r="A777" s="276"/>
      <c r="B777" s="278"/>
      <c r="C777" s="276"/>
      <c r="D777" s="276"/>
      <c r="E777" s="276"/>
      <c r="F777" s="276"/>
      <c r="G777" s="276"/>
      <c r="H777" s="276"/>
      <c r="I777" s="276"/>
      <c r="J777" s="276"/>
      <c r="K777" s="276"/>
      <c r="L777" s="276"/>
      <c r="M777" s="276"/>
      <c r="N777" s="276"/>
      <c r="O777" s="276"/>
      <c r="P777" s="276"/>
      <c r="Q777" s="554"/>
    </row>
    <row r="778" spans="1:17" s="243" customFormat="1" ht="12.75" customHeight="1" x14ac:dyDescent="0.2">
      <c r="A778" s="276"/>
      <c r="B778" s="278"/>
      <c r="C778" s="276"/>
      <c r="D778" s="276"/>
      <c r="E778" s="276"/>
      <c r="F778" s="276"/>
      <c r="G778" s="276"/>
      <c r="H778" s="276"/>
      <c r="I778" s="276"/>
      <c r="J778" s="276"/>
      <c r="K778" s="276"/>
      <c r="L778" s="276"/>
      <c r="M778" s="276"/>
      <c r="N778" s="276"/>
      <c r="O778" s="276"/>
      <c r="P778" s="276"/>
      <c r="Q778" s="554"/>
    </row>
    <row r="779" spans="1:17" s="243" customFormat="1" ht="12.75" customHeight="1" x14ac:dyDescent="0.2">
      <c r="A779" s="276"/>
      <c r="B779" s="278"/>
      <c r="C779" s="276"/>
      <c r="D779" s="276"/>
      <c r="E779" s="276"/>
      <c r="F779" s="276"/>
      <c r="G779" s="276"/>
      <c r="H779" s="276"/>
      <c r="I779" s="276"/>
      <c r="J779" s="276"/>
      <c r="K779" s="276"/>
      <c r="L779" s="276"/>
      <c r="M779" s="276"/>
      <c r="N779" s="276"/>
      <c r="O779" s="276"/>
      <c r="P779" s="276"/>
      <c r="Q779" s="554"/>
    </row>
    <row r="780" spans="1:17" s="243" customFormat="1" ht="12.75" customHeight="1" x14ac:dyDescent="0.2">
      <c r="A780" s="276"/>
      <c r="B780" s="278"/>
      <c r="C780" s="276"/>
      <c r="D780" s="276"/>
      <c r="E780" s="276"/>
      <c r="F780" s="276"/>
      <c r="G780" s="276"/>
      <c r="H780" s="276"/>
      <c r="I780" s="276"/>
      <c r="J780" s="276"/>
      <c r="K780" s="276"/>
      <c r="L780" s="276"/>
      <c r="M780" s="276"/>
      <c r="N780" s="276"/>
      <c r="O780" s="276"/>
      <c r="P780" s="276"/>
      <c r="Q780" s="554"/>
    </row>
    <row r="781" spans="1:17" s="243" customFormat="1" ht="12.75" customHeight="1" x14ac:dyDescent="0.2">
      <c r="A781" s="276"/>
      <c r="B781" s="278"/>
      <c r="C781" s="276"/>
      <c r="D781" s="276"/>
      <c r="E781" s="276"/>
      <c r="F781" s="276"/>
      <c r="G781" s="276"/>
      <c r="H781" s="276"/>
      <c r="I781" s="276"/>
      <c r="J781" s="276"/>
      <c r="K781" s="276"/>
      <c r="L781" s="276"/>
      <c r="M781" s="276"/>
      <c r="N781" s="276"/>
      <c r="O781" s="276"/>
      <c r="P781" s="276"/>
      <c r="Q781" s="554"/>
    </row>
    <row r="782" spans="1:17" s="243" customFormat="1" ht="12.75" customHeight="1" x14ac:dyDescent="0.2">
      <c r="A782" s="276"/>
      <c r="B782" s="278"/>
      <c r="C782" s="276"/>
      <c r="D782" s="276"/>
      <c r="E782" s="276"/>
      <c r="F782" s="276"/>
      <c r="G782" s="276"/>
      <c r="H782" s="276"/>
      <c r="I782" s="276"/>
      <c r="J782" s="276"/>
      <c r="K782" s="276"/>
      <c r="L782" s="276"/>
      <c r="M782" s="276"/>
      <c r="N782" s="276"/>
      <c r="O782" s="276"/>
      <c r="P782" s="276"/>
      <c r="Q782" s="554"/>
    </row>
    <row r="783" spans="1:17" s="243" customFormat="1" ht="12.75" customHeight="1" x14ac:dyDescent="0.2">
      <c r="A783" s="276"/>
      <c r="B783" s="278"/>
      <c r="C783" s="276"/>
      <c r="D783" s="276"/>
      <c r="E783" s="276"/>
      <c r="F783" s="276"/>
      <c r="G783" s="276"/>
      <c r="H783" s="276"/>
      <c r="I783" s="276"/>
      <c r="J783" s="276"/>
      <c r="K783" s="276"/>
      <c r="L783" s="276"/>
      <c r="M783" s="276"/>
      <c r="N783" s="276"/>
      <c r="O783" s="276"/>
      <c r="P783" s="276"/>
      <c r="Q783" s="554"/>
    </row>
    <row r="784" spans="1:17" s="243" customFormat="1" ht="12.75" customHeight="1" x14ac:dyDescent="0.2">
      <c r="A784" s="276"/>
      <c r="B784" s="278"/>
      <c r="C784" s="276"/>
      <c r="D784" s="276"/>
      <c r="E784" s="276"/>
      <c r="F784" s="276"/>
      <c r="G784" s="276"/>
      <c r="H784" s="276"/>
      <c r="I784" s="276"/>
      <c r="J784" s="276"/>
      <c r="K784" s="276"/>
      <c r="L784" s="276"/>
      <c r="M784" s="276"/>
      <c r="N784" s="276"/>
      <c r="O784" s="276"/>
      <c r="P784" s="276"/>
      <c r="Q784" s="554"/>
    </row>
    <row r="785" spans="1:17" s="243" customFormat="1" ht="12.75" customHeight="1" x14ac:dyDescent="0.2">
      <c r="A785" s="276"/>
      <c r="B785" s="278"/>
      <c r="C785" s="276"/>
      <c r="D785" s="276"/>
      <c r="E785" s="276"/>
      <c r="F785" s="276"/>
      <c r="G785" s="276"/>
      <c r="H785" s="276"/>
      <c r="I785" s="276"/>
      <c r="J785" s="276"/>
      <c r="K785" s="276"/>
      <c r="L785" s="276"/>
      <c r="M785" s="276"/>
      <c r="N785" s="276"/>
      <c r="O785" s="276"/>
      <c r="P785" s="276"/>
      <c r="Q785" s="554"/>
    </row>
    <row r="786" spans="1:17" s="243" customFormat="1" ht="12.75" customHeight="1" x14ac:dyDescent="0.2">
      <c r="A786" s="276"/>
      <c r="B786" s="278"/>
      <c r="C786" s="276"/>
      <c r="D786" s="276"/>
      <c r="E786" s="276"/>
      <c r="F786" s="276"/>
      <c r="G786" s="276"/>
      <c r="H786" s="276"/>
      <c r="I786" s="276"/>
      <c r="J786" s="276"/>
      <c r="K786" s="276"/>
      <c r="L786" s="276"/>
      <c r="M786" s="276"/>
      <c r="N786" s="276"/>
      <c r="O786" s="276"/>
      <c r="P786" s="276"/>
      <c r="Q786" s="554"/>
    </row>
    <row r="787" spans="1:17" s="243" customFormat="1" ht="12.75" customHeight="1" x14ac:dyDescent="0.2">
      <c r="A787" s="276"/>
      <c r="B787" s="278"/>
      <c r="C787" s="276"/>
      <c r="D787" s="276"/>
      <c r="E787" s="276"/>
      <c r="F787" s="276"/>
      <c r="G787" s="276"/>
      <c r="H787" s="276"/>
      <c r="I787" s="276"/>
      <c r="J787" s="276"/>
      <c r="K787" s="276"/>
      <c r="L787" s="276"/>
      <c r="M787" s="276"/>
      <c r="N787" s="276"/>
      <c r="O787" s="276"/>
      <c r="P787" s="276"/>
      <c r="Q787" s="554"/>
    </row>
    <row r="788" spans="1:17" s="243" customFormat="1" ht="12.75" customHeight="1" x14ac:dyDescent="0.2">
      <c r="A788" s="276"/>
      <c r="B788" s="278"/>
      <c r="C788" s="276"/>
      <c r="D788" s="276"/>
      <c r="E788" s="276"/>
      <c r="F788" s="276"/>
      <c r="G788" s="276"/>
      <c r="H788" s="276"/>
      <c r="I788" s="276"/>
      <c r="J788" s="276"/>
      <c r="K788" s="276"/>
      <c r="L788" s="276"/>
      <c r="M788" s="276"/>
      <c r="N788" s="276"/>
      <c r="O788" s="276"/>
      <c r="P788" s="276"/>
      <c r="Q788" s="554"/>
    </row>
    <row r="789" spans="1:17" s="243" customFormat="1" ht="12.75" customHeight="1" x14ac:dyDescent="0.2">
      <c r="A789" s="276"/>
      <c r="B789" s="278"/>
      <c r="C789" s="276"/>
      <c r="D789" s="276"/>
      <c r="E789" s="276"/>
      <c r="F789" s="276"/>
      <c r="G789" s="276"/>
      <c r="H789" s="276"/>
      <c r="I789" s="276"/>
      <c r="J789" s="276"/>
      <c r="K789" s="276"/>
      <c r="L789" s="276"/>
      <c r="M789" s="276"/>
      <c r="N789" s="276"/>
      <c r="O789" s="276"/>
      <c r="P789" s="276"/>
      <c r="Q789" s="554"/>
    </row>
    <row r="790" spans="1:17" s="243" customFormat="1" ht="12.75" customHeight="1" x14ac:dyDescent="0.2">
      <c r="A790" s="276"/>
      <c r="B790" s="278"/>
      <c r="C790" s="276"/>
      <c r="D790" s="276"/>
      <c r="E790" s="276"/>
      <c r="F790" s="276"/>
      <c r="G790" s="276"/>
      <c r="H790" s="276"/>
      <c r="I790" s="276"/>
      <c r="J790" s="276"/>
      <c r="K790" s="276"/>
      <c r="L790" s="276"/>
      <c r="M790" s="276"/>
      <c r="N790" s="276"/>
      <c r="O790" s="276"/>
      <c r="P790" s="276"/>
      <c r="Q790" s="554"/>
    </row>
    <row r="791" spans="1:17" s="243" customFormat="1" ht="12.75" customHeight="1" x14ac:dyDescent="0.2">
      <c r="A791" s="276"/>
      <c r="B791" s="278"/>
      <c r="C791" s="276"/>
      <c r="D791" s="276"/>
      <c r="E791" s="276"/>
      <c r="F791" s="276"/>
      <c r="G791" s="276"/>
      <c r="H791" s="276"/>
      <c r="I791" s="276"/>
      <c r="J791" s="276"/>
      <c r="K791" s="276"/>
      <c r="L791" s="276"/>
      <c r="M791" s="276"/>
      <c r="N791" s="276"/>
      <c r="O791" s="276"/>
      <c r="P791" s="276"/>
      <c r="Q791" s="554"/>
    </row>
    <row r="792" spans="1:17" s="243" customFormat="1" ht="12.75" customHeight="1" x14ac:dyDescent="0.2">
      <c r="A792" s="276"/>
      <c r="B792" s="278"/>
      <c r="C792" s="276"/>
      <c r="D792" s="276"/>
      <c r="E792" s="276"/>
      <c r="F792" s="276"/>
      <c r="G792" s="276"/>
      <c r="H792" s="276"/>
      <c r="I792" s="276"/>
      <c r="J792" s="276"/>
      <c r="K792" s="276"/>
      <c r="L792" s="276"/>
      <c r="M792" s="276"/>
      <c r="N792" s="276"/>
      <c r="O792" s="276"/>
      <c r="P792" s="276"/>
      <c r="Q792" s="554"/>
    </row>
    <row r="793" spans="1:17" s="243" customFormat="1" ht="12.75" customHeight="1" x14ac:dyDescent="0.2">
      <c r="A793" s="276"/>
      <c r="B793" s="278"/>
      <c r="C793" s="276"/>
      <c r="D793" s="276"/>
      <c r="E793" s="276"/>
      <c r="F793" s="276"/>
      <c r="G793" s="276"/>
      <c r="H793" s="276"/>
      <c r="I793" s="276"/>
      <c r="J793" s="276"/>
      <c r="K793" s="276"/>
      <c r="L793" s="276"/>
      <c r="M793" s="276"/>
      <c r="N793" s="276"/>
      <c r="O793" s="276"/>
      <c r="P793" s="276"/>
      <c r="Q793" s="554"/>
    </row>
    <row r="794" spans="1:17" s="243" customFormat="1" ht="12.75" customHeight="1" x14ac:dyDescent="0.2">
      <c r="A794" s="276"/>
      <c r="B794" s="278"/>
      <c r="C794" s="276"/>
      <c r="D794" s="276"/>
      <c r="E794" s="276"/>
      <c r="F794" s="276"/>
      <c r="G794" s="276"/>
      <c r="H794" s="276"/>
      <c r="I794" s="276"/>
      <c r="J794" s="276"/>
      <c r="K794" s="276"/>
      <c r="L794" s="276"/>
      <c r="M794" s="276"/>
      <c r="N794" s="276"/>
      <c r="O794" s="276"/>
      <c r="P794" s="276"/>
      <c r="Q794" s="554"/>
    </row>
    <row r="795" spans="1:17" s="243" customFormat="1" ht="12.75" customHeight="1" x14ac:dyDescent="0.2">
      <c r="A795" s="276"/>
      <c r="B795" s="278"/>
      <c r="C795" s="276"/>
      <c r="D795" s="276"/>
      <c r="E795" s="276"/>
      <c r="F795" s="276"/>
      <c r="G795" s="276"/>
      <c r="H795" s="276"/>
      <c r="I795" s="276"/>
      <c r="J795" s="276"/>
      <c r="K795" s="276"/>
      <c r="L795" s="276"/>
      <c r="M795" s="276"/>
      <c r="N795" s="276"/>
      <c r="O795" s="276"/>
      <c r="P795" s="276"/>
      <c r="Q795" s="554"/>
    </row>
    <row r="796" spans="1:17" s="243" customFormat="1" ht="12.75" customHeight="1" x14ac:dyDescent="0.2">
      <c r="A796" s="276"/>
      <c r="B796" s="278"/>
      <c r="C796" s="276"/>
      <c r="D796" s="276"/>
      <c r="E796" s="276"/>
      <c r="F796" s="276"/>
      <c r="G796" s="276"/>
      <c r="H796" s="276"/>
      <c r="I796" s="276"/>
      <c r="J796" s="276"/>
      <c r="K796" s="276"/>
      <c r="L796" s="276"/>
      <c r="M796" s="276"/>
      <c r="N796" s="276"/>
      <c r="O796" s="276"/>
      <c r="P796" s="276"/>
      <c r="Q796" s="554"/>
    </row>
    <row r="797" spans="1:17" s="243" customFormat="1" ht="12.75" customHeight="1" x14ac:dyDescent="0.2">
      <c r="A797" s="276"/>
      <c r="B797" s="278"/>
      <c r="C797" s="276"/>
      <c r="D797" s="276"/>
      <c r="E797" s="276"/>
      <c r="F797" s="276"/>
      <c r="G797" s="276"/>
      <c r="H797" s="276"/>
      <c r="I797" s="276"/>
      <c r="J797" s="276"/>
      <c r="K797" s="276"/>
      <c r="L797" s="276"/>
      <c r="M797" s="276"/>
      <c r="N797" s="276"/>
      <c r="O797" s="276"/>
      <c r="P797" s="276"/>
      <c r="Q797" s="554"/>
    </row>
    <row r="798" spans="1:17" s="243" customFormat="1" ht="12.75" customHeight="1" x14ac:dyDescent="0.2">
      <c r="A798" s="276"/>
      <c r="B798" s="278"/>
      <c r="C798" s="276"/>
      <c r="D798" s="276"/>
      <c r="E798" s="276"/>
      <c r="F798" s="276"/>
      <c r="G798" s="276"/>
      <c r="H798" s="276"/>
      <c r="I798" s="276"/>
      <c r="J798" s="276"/>
      <c r="K798" s="276"/>
      <c r="L798" s="276"/>
      <c r="M798" s="276"/>
      <c r="N798" s="276"/>
      <c r="O798" s="276"/>
      <c r="P798" s="276"/>
      <c r="Q798" s="554"/>
    </row>
    <row r="799" spans="1:17" s="243" customFormat="1" ht="12.75" customHeight="1" x14ac:dyDescent="0.2">
      <c r="A799" s="276"/>
      <c r="B799" s="278"/>
      <c r="C799" s="276"/>
      <c r="D799" s="276"/>
      <c r="E799" s="276"/>
      <c r="F799" s="276"/>
      <c r="G799" s="276"/>
      <c r="H799" s="276"/>
      <c r="I799" s="276"/>
      <c r="J799" s="276"/>
      <c r="K799" s="276"/>
      <c r="L799" s="276"/>
      <c r="M799" s="276"/>
      <c r="N799" s="276"/>
      <c r="O799" s="276"/>
      <c r="P799" s="276"/>
      <c r="Q799" s="554"/>
    </row>
    <row r="800" spans="1:17" s="243" customFormat="1" ht="12.75" customHeight="1" x14ac:dyDescent="0.2">
      <c r="A800" s="276"/>
      <c r="B800" s="278"/>
      <c r="C800" s="276"/>
      <c r="D800" s="276"/>
      <c r="E800" s="276"/>
      <c r="F800" s="276"/>
      <c r="G800" s="276"/>
      <c r="H800" s="276"/>
      <c r="I800" s="276"/>
      <c r="J800" s="276"/>
      <c r="K800" s="276"/>
      <c r="L800" s="276"/>
      <c r="M800" s="276"/>
      <c r="N800" s="276"/>
      <c r="O800" s="276"/>
      <c r="P800" s="276"/>
      <c r="Q800" s="554"/>
    </row>
    <row r="801" spans="1:17" s="243" customFormat="1" ht="12.75" customHeight="1" x14ac:dyDescent="0.2">
      <c r="A801" s="276"/>
      <c r="B801" s="278"/>
      <c r="C801" s="276"/>
      <c r="D801" s="276"/>
      <c r="E801" s="276"/>
      <c r="F801" s="276"/>
      <c r="G801" s="276"/>
      <c r="H801" s="276"/>
      <c r="I801" s="276"/>
      <c r="J801" s="276"/>
      <c r="K801" s="276"/>
      <c r="L801" s="276"/>
      <c r="M801" s="276"/>
      <c r="N801" s="276"/>
      <c r="O801" s="276"/>
      <c r="P801" s="276"/>
      <c r="Q801" s="554"/>
    </row>
    <row r="802" spans="1:17" s="243" customFormat="1" ht="12.75" customHeight="1" x14ac:dyDescent="0.2">
      <c r="A802" s="276"/>
      <c r="B802" s="278"/>
      <c r="C802" s="276"/>
      <c r="D802" s="276"/>
      <c r="E802" s="276"/>
      <c r="F802" s="276"/>
      <c r="G802" s="276"/>
      <c r="H802" s="276"/>
      <c r="I802" s="276"/>
      <c r="J802" s="276"/>
      <c r="K802" s="276"/>
      <c r="L802" s="276"/>
      <c r="M802" s="276"/>
      <c r="N802" s="276"/>
      <c r="O802" s="276"/>
      <c r="P802" s="276"/>
      <c r="Q802" s="554"/>
    </row>
    <row r="803" spans="1:17" s="243" customFormat="1" ht="12.75" customHeight="1" x14ac:dyDescent="0.2">
      <c r="A803" s="276"/>
      <c r="B803" s="278"/>
      <c r="C803" s="276"/>
      <c r="D803" s="276"/>
      <c r="E803" s="276"/>
      <c r="F803" s="276"/>
      <c r="G803" s="276"/>
      <c r="H803" s="276"/>
      <c r="I803" s="276"/>
      <c r="J803" s="276"/>
      <c r="K803" s="276"/>
      <c r="L803" s="276"/>
      <c r="M803" s="276"/>
      <c r="N803" s="276"/>
      <c r="O803" s="276"/>
      <c r="P803" s="276"/>
      <c r="Q803" s="554"/>
    </row>
    <row r="804" spans="1:17" s="243" customFormat="1" ht="12.75" customHeight="1" x14ac:dyDescent="0.2">
      <c r="A804" s="276"/>
      <c r="B804" s="278"/>
      <c r="C804" s="276"/>
      <c r="D804" s="276"/>
      <c r="E804" s="276"/>
      <c r="F804" s="276"/>
      <c r="G804" s="276"/>
      <c r="H804" s="276"/>
      <c r="I804" s="276"/>
      <c r="J804" s="276"/>
      <c r="K804" s="276"/>
      <c r="L804" s="276"/>
      <c r="M804" s="276"/>
      <c r="N804" s="276"/>
      <c r="O804" s="276"/>
      <c r="P804" s="276"/>
      <c r="Q804" s="554"/>
    </row>
    <row r="805" spans="1:17" s="243" customFormat="1" ht="12.75" customHeight="1" x14ac:dyDescent="0.2">
      <c r="A805" s="276"/>
      <c r="B805" s="278"/>
      <c r="C805" s="276"/>
      <c r="D805" s="276"/>
      <c r="E805" s="276"/>
      <c r="F805" s="276"/>
      <c r="G805" s="276"/>
      <c r="H805" s="276"/>
      <c r="I805" s="276"/>
      <c r="J805" s="276"/>
      <c r="K805" s="276"/>
      <c r="L805" s="276"/>
      <c r="M805" s="276"/>
      <c r="N805" s="276"/>
      <c r="O805" s="276"/>
      <c r="P805" s="276"/>
      <c r="Q805" s="554"/>
    </row>
    <row r="806" spans="1:17" s="243" customFormat="1" ht="12.75" customHeight="1" x14ac:dyDescent="0.2">
      <c r="A806" s="276"/>
      <c r="B806" s="278"/>
      <c r="C806" s="276"/>
      <c r="D806" s="276"/>
      <c r="E806" s="276"/>
      <c r="F806" s="276"/>
      <c r="G806" s="276"/>
      <c r="H806" s="276"/>
      <c r="I806" s="276"/>
      <c r="J806" s="276"/>
      <c r="K806" s="276"/>
      <c r="L806" s="276"/>
      <c r="M806" s="276"/>
      <c r="N806" s="276"/>
      <c r="O806" s="276"/>
      <c r="P806" s="276"/>
      <c r="Q806" s="554"/>
    </row>
    <row r="807" spans="1:17" s="243" customFormat="1" ht="12.75" customHeight="1" x14ac:dyDescent="0.2">
      <c r="A807" s="276"/>
      <c r="B807" s="278"/>
      <c r="C807" s="276"/>
      <c r="D807" s="276"/>
      <c r="E807" s="276"/>
      <c r="F807" s="276"/>
      <c r="G807" s="276"/>
      <c r="H807" s="276"/>
      <c r="I807" s="276"/>
      <c r="J807" s="276"/>
      <c r="K807" s="276"/>
      <c r="L807" s="276"/>
      <c r="M807" s="276"/>
      <c r="N807" s="276"/>
      <c r="O807" s="276"/>
      <c r="P807" s="276"/>
      <c r="Q807" s="554"/>
    </row>
    <row r="808" spans="1:17" s="243" customFormat="1" ht="12.75" customHeight="1" x14ac:dyDescent="0.2">
      <c r="A808" s="276"/>
      <c r="B808" s="278"/>
      <c r="C808" s="276"/>
      <c r="D808" s="276"/>
      <c r="E808" s="276"/>
      <c r="F808" s="276"/>
      <c r="G808" s="276"/>
      <c r="H808" s="276"/>
      <c r="I808" s="276"/>
      <c r="J808" s="276"/>
      <c r="K808" s="276"/>
      <c r="L808" s="276"/>
      <c r="M808" s="276"/>
      <c r="N808" s="276"/>
      <c r="O808" s="276"/>
      <c r="P808" s="276"/>
      <c r="Q808" s="554"/>
    </row>
    <row r="809" spans="1:17" s="243" customFormat="1" ht="12.75" customHeight="1" x14ac:dyDescent="0.2">
      <c r="A809" s="276"/>
      <c r="B809" s="278"/>
      <c r="C809" s="276"/>
      <c r="D809" s="276"/>
      <c r="E809" s="276"/>
      <c r="F809" s="276"/>
      <c r="G809" s="276"/>
      <c r="H809" s="276"/>
      <c r="I809" s="276"/>
      <c r="J809" s="276"/>
      <c r="K809" s="276"/>
      <c r="L809" s="276"/>
      <c r="M809" s="276"/>
      <c r="N809" s="276"/>
      <c r="O809" s="276"/>
      <c r="P809" s="276"/>
      <c r="Q809" s="554"/>
    </row>
    <row r="810" spans="1:17" s="243" customFormat="1" ht="12.75" customHeight="1" x14ac:dyDescent="0.2">
      <c r="A810" s="276"/>
      <c r="B810" s="278"/>
      <c r="C810" s="276"/>
      <c r="D810" s="276"/>
      <c r="E810" s="276"/>
      <c r="F810" s="276"/>
      <c r="G810" s="276"/>
      <c r="H810" s="276"/>
      <c r="I810" s="276"/>
      <c r="J810" s="276"/>
      <c r="K810" s="276"/>
      <c r="L810" s="276"/>
      <c r="M810" s="276"/>
      <c r="N810" s="276"/>
      <c r="O810" s="276"/>
      <c r="P810" s="276"/>
      <c r="Q810" s="554"/>
    </row>
    <row r="811" spans="1:17" s="243" customFormat="1" ht="12.75" customHeight="1" x14ac:dyDescent="0.2">
      <c r="A811" s="276"/>
      <c r="B811" s="278"/>
      <c r="C811" s="276"/>
      <c r="D811" s="276"/>
      <c r="E811" s="276"/>
      <c r="F811" s="276"/>
      <c r="G811" s="276"/>
      <c r="H811" s="276"/>
      <c r="I811" s="276"/>
      <c r="J811" s="276"/>
      <c r="K811" s="276"/>
      <c r="L811" s="276"/>
      <c r="M811" s="276"/>
      <c r="N811" s="276"/>
      <c r="O811" s="276"/>
      <c r="P811" s="276"/>
      <c r="Q811" s="554"/>
    </row>
    <row r="812" spans="1:17" s="243" customFormat="1" ht="12.75" customHeight="1" x14ac:dyDescent="0.2">
      <c r="A812" s="276"/>
      <c r="B812" s="278"/>
      <c r="C812" s="276"/>
      <c r="D812" s="276"/>
      <c r="E812" s="276"/>
      <c r="F812" s="276"/>
      <c r="G812" s="276"/>
      <c r="H812" s="276"/>
      <c r="I812" s="276"/>
      <c r="J812" s="276"/>
      <c r="K812" s="276"/>
      <c r="L812" s="276"/>
      <c r="M812" s="276"/>
      <c r="N812" s="276"/>
      <c r="O812" s="276"/>
      <c r="P812" s="276"/>
      <c r="Q812" s="554"/>
    </row>
    <row r="813" spans="1:17" s="243" customFormat="1" ht="12.75" customHeight="1" x14ac:dyDescent="0.2">
      <c r="A813" s="276"/>
      <c r="B813" s="278"/>
      <c r="C813" s="276"/>
      <c r="D813" s="276"/>
      <c r="E813" s="276"/>
      <c r="F813" s="276"/>
      <c r="G813" s="276"/>
      <c r="H813" s="276"/>
      <c r="I813" s="276"/>
      <c r="J813" s="276"/>
      <c r="K813" s="276"/>
      <c r="L813" s="276"/>
      <c r="M813" s="276"/>
      <c r="N813" s="276"/>
      <c r="O813" s="276"/>
      <c r="P813" s="276"/>
      <c r="Q813" s="554"/>
    </row>
    <row r="814" spans="1:17" s="243" customFormat="1" ht="12.75" customHeight="1" x14ac:dyDescent="0.2">
      <c r="A814" s="276"/>
      <c r="B814" s="278"/>
      <c r="C814" s="276"/>
      <c r="D814" s="276"/>
      <c r="E814" s="276"/>
      <c r="F814" s="276"/>
      <c r="G814" s="276"/>
      <c r="H814" s="276"/>
      <c r="I814" s="276"/>
      <c r="J814" s="276"/>
      <c r="K814" s="276"/>
      <c r="L814" s="276"/>
      <c r="M814" s="276"/>
      <c r="N814" s="276"/>
      <c r="O814" s="276"/>
      <c r="P814" s="276"/>
      <c r="Q814" s="554"/>
    </row>
    <row r="815" spans="1:17" s="243" customFormat="1" ht="12.75" customHeight="1" x14ac:dyDescent="0.2">
      <c r="A815" s="276"/>
      <c r="B815" s="278"/>
      <c r="C815" s="276"/>
      <c r="D815" s="276"/>
      <c r="E815" s="276"/>
      <c r="F815" s="276"/>
      <c r="G815" s="276"/>
      <c r="H815" s="276"/>
      <c r="I815" s="276"/>
      <c r="J815" s="276"/>
      <c r="K815" s="276"/>
      <c r="L815" s="276"/>
      <c r="M815" s="276"/>
      <c r="N815" s="276"/>
      <c r="O815" s="276"/>
      <c r="P815" s="276"/>
      <c r="Q815" s="554"/>
    </row>
    <row r="816" spans="1:17" s="243" customFormat="1" ht="12.75" customHeight="1" x14ac:dyDescent="0.2">
      <c r="A816" s="276"/>
      <c r="B816" s="278"/>
      <c r="C816" s="276"/>
      <c r="D816" s="276"/>
      <c r="E816" s="276"/>
      <c r="F816" s="276"/>
      <c r="G816" s="276"/>
      <c r="H816" s="276"/>
      <c r="I816" s="276"/>
      <c r="J816" s="276"/>
      <c r="K816" s="276"/>
      <c r="L816" s="276"/>
      <c r="M816" s="276"/>
      <c r="N816" s="276"/>
      <c r="O816" s="276"/>
      <c r="P816" s="276"/>
      <c r="Q816" s="554"/>
    </row>
    <row r="817" spans="1:17" s="243" customFormat="1" ht="12.75" customHeight="1" x14ac:dyDescent="0.2">
      <c r="A817" s="276"/>
      <c r="B817" s="278"/>
      <c r="C817" s="276"/>
      <c r="D817" s="276"/>
      <c r="E817" s="276"/>
      <c r="F817" s="276"/>
      <c r="G817" s="276"/>
      <c r="H817" s="276"/>
      <c r="I817" s="276"/>
      <c r="J817" s="276"/>
      <c r="K817" s="276"/>
      <c r="L817" s="276"/>
      <c r="M817" s="276"/>
      <c r="N817" s="276"/>
      <c r="O817" s="276"/>
      <c r="P817" s="276"/>
      <c r="Q817" s="554"/>
    </row>
    <row r="818" spans="1:17" s="243" customFormat="1" ht="12.75" customHeight="1" x14ac:dyDescent="0.2">
      <c r="A818" s="276"/>
      <c r="B818" s="278"/>
      <c r="C818" s="276"/>
      <c r="D818" s="276"/>
      <c r="E818" s="276"/>
      <c r="F818" s="276"/>
      <c r="G818" s="276"/>
      <c r="H818" s="276"/>
      <c r="I818" s="276"/>
      <c r="J818" s="276"/>
      <c r="K818" s="276"/>
      <c r="L818" s="276"/>
      <c r="M818" s="276"/>
      <c r="N818" s="276"/>
      <c r="O818" s="276"/>
      <c r="P818" s="276"/>
      <c r="Q818" s="554"/>
    </row>
    <row r="819" spans="1:17" s="243" customFormat="1" ht="12.75" customHeight="1" x14ac:dyDescent="0.2">
      <c r="A819" s="276"/>
      <c r="B819" s="278"/>
      <c r="C819" s="276"/>
      <c r="D819" s="276"/>
      <c r="E819" s="276"/>
      <c r="F819" s="276"/>
      <c r="G819" s="276"/>
      <c r="H819" s="276"/>
      <c r="I819" s="276"/>
      <c r="J819" s="276"/>
      <c r="K819" s="276"/>
      <c r="L819" s="276"/>
      <c r="M819" s="276"/>
      <c r="N819" s="276"/>
      <c r="O819" s="276"/>
      <c r="P819" s="276"/>
      <c r="Q819" s="554"/>
    </row>
    <row r="820" spans="1:17" s="243" customFormat="1" ht="12.75" customHeight="1" x14ac:dyDescent="0.2">
      <c r="A820" s="276"/>
      <c r="B820" s="278"/>
      <c r="C820" s="276"/>
      <c r="D820" s="276"/>
      <c r="E820" s="276"/>
      <c r="F820" s="276"/>
      <c r="G820" s="276"/>
      <c r="H820" s="276"/>
      <c r="I820" s="276"/>
      <c r="J820" s="276"/>
      <c r="K820" s="276"/>
      <c r="L820" s="276"/>
      <c r="M820" s="276"/>
      <c r="N820" s="276"/>
      <c r="O820" s="276"/>
      <c r="P820" s="276"/>
      <c r="Q820" s="554"/>
    </row>
    <row r="821" spans="1:17" s="243" customFormat="1" ht="12.75" customHeight="1" x14ac:dyDescent="0.2">
      <c r="A821" s="276"/>
      <c r="B821" s="278"/>
      <c r="C821" s="276"/>
      <c r="D821" s="276"/>
      <c r="E821" s="276"/>
      <c r="F821" s="276"/>
      <c r="G821" s="276"/>
      <c r="H821" s="276"/>
      <c r="I821" s="276"/>
      <c r="J821" s="276"/>
      <c r="K821" s="276"/>
      <c r="L821" s="276"/>
      <c r="M821" s="276"/>
      <c r="N821" s="276"/>
      <c r="O821" s="276"/>
      <c r="P821" s="276"/>
      <c r="Q821" s="554"/>
    </row>
    <row r="822" spans="1:17" s="243" customFormat="1" ht="12.75" customHeight="1" x14ac:dyDescent="0.2">
      <c r="A822" s="276"/>
      <c r="B822" s="278"/>
      <c r="C822" s="276"/>
      <c r="D822" s="276"/>
      <c r="E822" s="276"/>
      <c r="F822" s="276"/>
      <c r="G822" s="276"/>
      <c r="H822" s="276"/>
      <c r="I822" s="276"/>
      <c r="J822" s="276"/>
      <c r="K822" s="276"/>
      <c r="L822" s="276"/>
      <c r="M822" s="276"/>
      <c r="N822" s="276"/>
      <c r="O822" s="276"/>
      <c r="P822" s="276"/>
      <c r="Q822" s="554"/>
    </row>
    <row r="823" spans="1:17" s="243" customFormat="1" ht="12.75" customHeight="1" x14ac:dyDescent="0.2">
      <c r="A823" s="276"/>
      <c r="B823" s="278"/>
      <c r="C823" s="276"/>
      <c r="D823" s="276"/>
      <c r="E823" s="276"/>
      <c r="F823" s="276"/>
      <c r="G823" s="276"/>
      <c r="H823" s="276"/>
      <c r="I823" s="276"/>
      <c r="J823" s="276"/>
      <c r="K823" s="276"/>
      <c r="L823" s="276"/>
      <c r="M823" s="276"/>
      <c r="N823" s="276"/>
      <c r="O823" s="276"/>
      <c r="P823" s="276"/>
      <c r="Q823" s="554"/>
    </row>
    <row r="824" spans="1:17" s="243" customFormat="1" ht="12.75" customHeight="1" x14ac:dyDescent="0.2">
      <c r="A824" s="276"/>
      <c r="B824" s="278"/>
      <c r="C824" s="276"/>
      <c r="D824" s="276"/>
      <c r="E824" s="276"/>
      <c r="F824" s="276"/>
      <c r="G824" s="276"/>
      <c r="H824" s="276"/>
      <c r="I824" s="276"/>
      <c r="J824" s="276"/>
      <c r="K824" s="276"/>
      <c r="L824" s="276"/>
      <c r="M824" s="276"/>
      <c r="N824" s="276"/>
      <c r="O824" s="276"/>
      <c r="P824" s="276"/>
      <c r="Q824" s="554"/>
    </row>
    <row r="825" spans="1:17" s="243" customFormat="1" ht="12.75" customHeight="1" x14ac:dyDescent="0.2">
      <c r="A825" s="276"/>
      <c r="B825" s="278"/>
      <c r="C825" s="276"/>
      <c r="D825" s="276"/>
      <c r="E825" s="276"/>
      <c r="F825" s="276"/>
      <c r="G825" s="276"/>
      <c r="H825" s="276"/>
      <c r="I825" s="276"/>
      <c r="J825" s="276"/>
      <c r="K825" s="276"/>
      <c r="L825" s="276"/>
      <c r="M825" s="276"/>
      <c r="N825" s="276"/>
      <c r="O825" s="276"/>
      <c r="P825" s="276"/>
      <c r="Q825" s="554"/>
    </row>
    <row r="826" spans="1:17" s="243" customFormat="1" ht="12.75" customHeight="1" x14ac:dyDescent="0.2">
      <c r="A826" s="276"/>
      <c r="B826" s="278"/>
      <c r="C826" s="276"/>
      <c r="D826" s="276"/>
      <c r="E826" s="276"/>
      <c r="F826" s="276"/>
      <c r="G826" s="276"/>
      <c r="H826" s="276"/>
      <c r="I826" s="276"/>
      <c r="J826" s="276"/>
      <c r="K826" s="276"/>
      <c r="L826" s="276"/>
      <c r="M826" s="276"/>
      <c r="N826" s="276"/>
      <c r="O826" s="276"/>
      <c r="P826" s="276"/>
      <c r="Q826" s="554"/>
    </row>
    <row r="827" spans="1:17" s="243" customFormat="1" ht="12.75" customHeight="1" x14ac:dyDescent="0.2">
      <c r="A827" s="276"/>
      <c r="B827" s="278"/>
      <c r="C827" s="276"/>
      <c r="D827" s="276"/>
      <c r="E827" s="276"/>
      <c r="F827" s="276"/>
      <c r="G827" s="276"/>
      <c r="H827" s="276"/>
      <c r="I827" s="276"/>
      <c r="J827" s="276"/>
      <c r="K827" s="276"/>
      <c r="L827" s="276"/>
      <c r="M827" s="276"/>
      <c r="N827" s="276"/>
      <c r="O827" s="276"/>
      <c r="P827" s="276"/>
      <c r="Q827" s="554"/>
    </row>
    <row r="828" spans="1:17" s="243" customFormat="1" ht="12.75" customHeight="1" x14ac:dyDescent="0.2">
      <c r="A828" s="276"/>
      <c r="B828" s="278"/>
      <c r="C828" s="276"/>
      <c r="D828" s="276"/>
      <c r="E828" s="276"/>
      <c r="F828" s="276"/>
      <c r="G828" s="276"/>
      <c r="H828" s="276"/>
      <c r="I828" s="276"/>
      <c r="J828" s="276"/>
      <c r="K828" s="276"/>
      <c r="L828" s="276"/>
      <c r="M828" s="276"/>
      <c r="N828" s="276"/>
      <c r="O828" s="276"/>
      <c r="P828" s="276"/>
      <c r="Q828" s="554"/>
    </row>
    <row r="829" spans="1:17" s="243" customFormat="1" ht="12.75" customHeight="1" x14ac:dyDescent="0.2">
      <c r="A829" s="276"/>
      <c r="B829" s="278"/>
      <c r="C829" s="276"/>
      <c r="D829" s="276"/>
      <c r="E829" s="276"/>
      <c r="F829" s="276"/>
      <c r="G829" s="276"/>
      <c r="H829" s="276"/>
      <c r="I829" s="276"/>
      <c r="J829" s="276"/>
      <c r="K829" s="276"/>
      <c r="L829" s="276"/>
      <c r="M829" s="276"/>
      <c r="N829" s="276"/>
      <c r="O829" s="276"/>
      <c r="P829" s="276"/>
      <c r="Q829" s="554"/>
    </row>
    <row r="830" spans="1:17" s="243" customFormat="1" ht="12.75" customHeight="1" x14ac:dyDescent="0.2">
      <c r="A830" s="276"/>
      <c r="B830" s="278"/>
      <c r="C830" s="276"/>
      <c r="D830" s="276"/>
      <c r="E830" s="276"/>
      <c r="F830" s="276"/>
      <c r="G830" s="276"/>
      <c r="H830" s="276"/>
      <c r="I830" s="276"/>
      <c r="J830" s="276"/>
      <c r="K830" s="276"/>
      <c r="L830" s="276"/>
      <c r="M830" s="276"/>
      <c r="N830" s="276"/>
      <c r="O830" s="276"/>
      <c r="P830" s="276"/>
      <c r="Q830" s="554"/>
    </row>
    <row r="831" spans="1:17" s="243" customFormat="1" ht="12.75" customHeight="1" x14ac:dyDescent="0.2">
      <c r="A831" s="276"/>
      <c r="B831" s="278"/>
      <c r="C831" s="276"/>
      <c r="D831" s="276"/>
      <c r="E831" s="276"/>
      <c r="F831" s="276"/>
      <c r="G831" s="276"/>
      <c r="H831" s="276"/>
      <c r="I831" s="276"/>
      <c r="J831" s="276"/>
      <c r="K831" s="276"/>
      <c r="L831" s="276"/>
      <c r="M831" s="276"/>
      <c r="N831" s="276"/>
      <c r="O831" s="276"/>
      <c r="P831" s="276"/>
      <c r="Q831" s="554"/>
    </row>
    <row r="832" spans="1:17" s="243" customFormat="1" ht="12.75" customHeight="1" x14ac:dyDescent="0.2">
      <c r="A832" s="276"/>
      <c r="B832" s="278"/>
      <c r="C832" s="276"/>
      <c r="D832" s="276"/>
      <c r="E832" s="276"/>
      <c r="F832" s="276"/>
      <c r="G832" s="276"/>
      <c r="H832" s="276"/>
      <c r="I832" s="276"/>
      <c r="J832" s="276"/>
      <c r="K832" s="276"/>
      <c r="L832" s="276"/>
      <c r="M832" s="276"/>
      <c r="N832" s="276"/>
      <c r="O832" s="276"/>
      <c r="P832" s="276"/>
      <c r="Q832" s="554"/>
    </row>
    <row r="833" spans="1:17" s="243" customFormat="1" ht="12.75" customHeight="1" x14ac:dyDescent="0.2">
      <c r="A833" s="276"/>
      <c r="B833" s="278"/>
      <c r="C833" s="276"/>
      <c r="D833" s="276"/>
      <c r="E833" s="276"/>
      <c r="F833" s="276"/>
      <c r="G833" s="276"/>
      <c r="H833" s="276"/>
      <c r="I833" s="276"/>
      <c r="J833" s="276"/>
      <c r="K833" s="276"/>
      <c r="L833" s="276"/>
      <c r="M833" s="276"/>
      <c r="N833" s="276"/>
      <c r="O833" s="276"/>
      <c r="P833" s="276"/>
      <c r="Q833" s="554"/>
    </row>
    <row r="834" spans="1:17" s="243" customFormat="1" ht="12.75" customHeight="1" x14ac:dyDescent="0.2">
      <c r="A834" s="276"/>
      <c r="B834" s="278"/>
      <c r="C834" s="276"/>
      <c r="D834" s="276"/>
      <c r="E834" s="276"/>
      <c r="F834" s="276"/>
      <c r="G834" s="276"/>
      <c r="H834" s="276"/>
      <c r="I834" s="276"/>
      <c r="J834" s="276"/>
      <c r="K834" s="276"/>
      <c r="L834" s="276"/>
      <c r="M834" s="276"/>
      <c r="N834" s="276"/>
      <c r="O834" s="276"/>
      <c r="P834" s="276"/>
      <c r="Q834" s="554"/>
    </row>
    <row r="835" spans="1:17" s="243" customFormat="1" ht="12.75" customHeight="1" x14ac:dyDescent="0.2">
      <c r="A835" s="276"/>
      <c r="B835" s="278"/>
      <c r="C835" s="276"/>
      <c r="D835" s="276"/>
      <c r="E835" s="276"/>
      <c r="F835" s="276"/>
      <c r="G835" s="276"/>
      <c r="H835" s="276"/>
      <c r="I835" s="276"/>
      <c r="J835" s="276"/>
      <c r="K835" s="276"/>
      <c r="L835" s="276"/>
      <c r="M835" s="276"/>
      <c r="N835" s="276"/>
      <c r="O835" s="276"/>
      <c r="P835" s="276"/>
      <c r="Q835" s="554"/>
    </row>
    <row r="836" spans="1:17" s="243" customFormat="1" ht="12.75" customHeight="1" x14ac:dyDescent="0.2">
      <c r="A836" s="276"/>
      <c r="B836" s="278"/>
      <c r="C836" s="276"/>
      <c r="D836" s="276"/>
      <c r="E836" s="276"/>
      <c r="F836" s="276"/>
      <c r="G836" s="276"/>
      <c r="H836" s="276"/>
      <c r="I836" s="276"/>
      <c r="J836" s="276"/>
      <c r="K836" s="276"/>
      <c r="L836" s="276"/>
      <c r="M836" s="276"/>
      <c r="N836" s="276"/>
      <c r="O836" s="276"/>
      <c r="P836" s="276"/>
      <c r="Q836" s="554"/>
    </row>
    <row r="837" spans="1:17" s="243" customFormat="1" ht="12.75" customHeight="1" x14ac:dyDescent="0.2">
      <c r="A837" s="276"/>
      <c r="B837" s="278"/>
      <c r="C837" s="276"/>
      <c r="D837" s="276"/>
      <c r="E837" s="276"/>
      <c r="F837" s="276"/>
      <c r="G837" s="276"/>
      <c r="H837" s="276"/>
      <c r="I837" s="276"/>
      <c r="J837" s="276"/>
      <c r="K837" s="276"/>
      <c r="L837" s="276"/>
      <c r="M837" s="276"/>
      <c r="N837" s="276"/>
      <c r="O837" s="276"/>
      <c r="P837" s="276"/>
      <c r="Q837" s="554"/>
    </row>
  </sheetData>
  <mergeCells count="7">
    <mergeCell ref="D5:E5"/>
    <mergeCell ref="K5:L5"/>
    <mergeCell ref="M5:N5"/>
    <mergeCell ref="O5:P5"/>
    <mergeCell ref="B149:C149"/>
    <mergeCell ref="J149:K149"/>
    <mergeCell ref="M149:N149"/>
  </mergeCells>
  <pageMargins left="0.59055118110236227" right="0.59055118110236227" top="0.98425196850393704" bottom="0.98425196850393704" header="0.51181102362204722" footer="0.51181102362204722"/>
  <pageSetup paperSize="9" scale="50" orientation="portrait" r:id="rId1"/>
  <headerFooter alignWithMargins="0"/>
  <rowBreaks count="2" manualBreakCount="2">
    <brk id="4" max="15" man="1"/>
    <brk id="311"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P640"/>
  <sheetViews>
    <sheetView showGridLines="0" view="pageBreakPreview" topLeftCell="A10" zoomScale="70" zoomScaleNormal="70" zoomScaleSheetLayoutView="70" workbookViewId="0">
      <selection activeCell="J12" sqref="J12"/>
    </sheetView>
  </sheetViews>
  <sheetFormatPr defaultRowHeight="12.75" x14ac:dyDescent="0.2"/>
  <cols>
    <col min="1" max="1" width="1.42578125" style="32" customWidth="1"/>
    <col min="2" max="2" width="26.7109375" style="32" customWidth="1"/>
    <col min="3" max="3" width="19.42578125" style="32" customWidth="1"/>
    <col min="4" max="4" width="15.42578125" style="32" customWidth="1"/>
    <col min="5" max="5" width="2.85546875" style="32" customWidth="1"/>
    <col min="6" max="6" width="11.85546875" style="32" customWidth="1"/>
    <col min="7" max="7" width="10.140625" style="32" customWidth="1"/>
    <col min="8" max="8" width="11.28515625" style="32" customWidth="1"/>
    <col min="9" max="9" width="10.140625" style="32" customWidth="1"/>
    <col min="10" max="10" width="18.140625" style="32" customWidth="1"/>
    <col min="11" max="11" width="18.140625" style="278" customWidth="1"/>
    <col min="12" max="12" width="11.140625" style="278" customWidth="1"/>
    <col min="13" max="13" width="15.5703125" style="32" customWidth="1"/>
    <col min="14" max="14" width="10" style="32" customWidth="1"/>
    <col min="15" max="15" width="12.140625" style="121" customWidth="1"/>
    <col min="16" max="16" width="1.140625" style="55" customWidth="1"/>
    <col min="17" max="16384" width="9.140625" style="32"/>
  </cols>
  <sheetData>
    <row r="2" spans="2:16" ht="16.5" customHeight="1" x14ac:dyDescent="0.2">
      <c r="C2" s="58" t="s">
        <v>169</v>
      </c>
      <c r="L2" s="195"/>
      <c r="M2" s="198"/>
      <c r="N2" s="198"/>
      <c r="O2" s="199"/>
      <c r="P2" s="135"/>
    </row>
    <row r="3" spans="2:16" ht="16.5" customHeight="1" x14ac:dyDescent="0.2">
      <c r="C3" s="47" t="s">
        <v>250</v>
      </c>
      <c r="L3" s="195"/>
      <c r="M3" s="198"/>
      <c r="N3" s="198"/>
      <c r="O3" s="199"/>
      <c r="P3" s="63"/>
    </row>
    <row r="4" spans="2:16" x14ac:dyDescent="0.2">
      <c r="J4" s="278"/>
      <c r="M4" s="278"/>
      <c r="P4" s="63"/>
    </row>
    <row r="5" spans="2:16" ht="13.5" thickBot="1" x14ac:dyDescent="0.25">
      <c r="J5" s="278"/>
      <c r="M5" s="278"/>
      <c r="P5" s="135"/>
    </row>
    <row r="6" spans="2:16" s="52" customFormat="1" ht="13.5" thickBot="1" x14ac:dyDescent="0.25">
      <c r="B6" s="68" t="s">
        <v>220</v>
      </c>
      <c r="C6" s="141" t="s">
        <v>23</v>
      </c>
      <c r="D6" s="141"/>
      <c r="E6" s="142"/>
      <c r="F6" s="142"/>
      <c r="G6" s="142"/>
      <c r="H6" s="142" t="s">
        <v>22</v>
      </c>
      <c r="I6" s="142"/>
      <c r="J6" s="142"/>
      <c r="K6" s="143"/>
      <c r="L6" s="143"/>
      <c r="M6" s="142"/>
      <c r="N6" s="142"/>
      <c r="O6" s="144" t="s">
        <v>0</v>
      </c>
      <c r="P6" s="107"/>
    </row>
    <row r="7" spans="2:16" s="52" customFormat="1" x14ac:dyDescent="0.2">
      <c r="D7" s="106"/>
      <c r="E7" s="106"/>
      <c r="F7" s="106"/>
      <c r="G7" s="106"/>
      <c r="I7" s="106"/>
      <c r="J7" s="106"/>
      <c r="K7" s="105"/>
      <c r="L7" s="105"/>
      <c r="M7" s="106"/>
      <c r="N7" s="106"/>
      <c r="P7" s="107"/>
    </row>
    <row r="8" spans="2:16" x14ac:dyDescent="0.2">
      <c r="B8" s="101">
        <f>B4+1</f>
        <v>1</v>
      </c>
      <c r="C8" s="57" t="s">
        <v>252</v>
      </c>
      <c r="D8" s="35"/>
      <c r="E8" s="35"/>
      <c r="F8" s="35"/>
      <c r="G8" s="35"/>
      <c r="H8" s="91" t="s">
        <v>221</v>
      </c>
      <c r="I8" s="35"/>
      <c r="J8" s="35"/>
      <c r="K8" s="458"/>
      <c r="L8" s="458"/>
      <c r="M8" s="35"/>
      <c r="N8" s="35"/>
      <c r="O8" s="103">
        <v>170</v>
      </c>
      <c r="P8" s="41"/>
    </row>
    <row r="9" spans="2:16" x14ac:dyDescent="0.2">
      <c r="B9" s="101">
        <f>B8+1</f>
        <v>2</v>
      </c>
      <c r="C9" s="57" t="s">
        <v>252</v>
      </c>
      <c r="D9" s="35"/>
      <c r="E9" s="35"/>
      <c r="F9" s="35"/>
      <c r="G9" s="35"/>
      <c r="H9" s="500" t="s">
        <v>242</v>
      </c>
      <c r="I9" s="35"/>
      <c r="J9" s="35"/>
      <c r="K9" s="458"/>
      <c r="L9" s="458"/>
      <c r="M9" s="35"/>
      <c r="N9" s="35"/>
      <c r="O9" s="103">
        <v>-20</v>
      </c>
      <c r="P9" s="41"/>
    </row>
    <row r="10" spans="2:16" x14ac:dyDescent="0.2">
      <c r="B10" s="101">
        <f>B9+1</f>
        <v>3</v>
      </c>
      <c r="C10" s="533" t="s">
        <v>253</v>
      </c>
      <c r="D10" s="35"/>
      <c r="E10" s="35"/>
      <c r="F10" s="35"/>
      <c r="G10" s="35"/>
      <c r="H10" s="500" t="s">
        <v>254</v>
      </c>
      <c r="I10" s="35"/>
      <c r="J10" s="35"/>
      <c r="K10" s="458"/>
      <c r="L10" s="458"/>
      <c r="M10" s="35"/>
      <c r="N10" s="35"/>
      <c r="O10" s="103">
        <v>90</v>
      </c>
      <c r="P10" s="41"/>
    </row>
    <row r="11" spans="2:16" x14ac:dyDescent="0.2">
      <c r="B11" s="101">
        <f>B10+1</f>
        <v>4</v>
      </c>
      <c r="C11" s="533" t="s">
        <v>253</v>
      </c>
      <c r="D11" s="35"/>
      <c r="E11" s="35"/>
      <c r="F11" s="35"/>
      <c r="G11" s="35"/>
      <c r="H11" s="500" t="s">
        <v>255</v>
      </c>
      <c r="I11" s="35"/>
      <c r="J11" s="35"/>
      <c r="K11" s="458"/>
      <c r="L11" s="458"/>
      <c r="M11" s="35"/>
      <c r="N11" s="35"/>
      <c r="O11" s="103">
        <v>-10</v>
      </c>
      <c r="P11" s="41"/>
    </row>
    <row r="12" spans="2:16" ht="11.25" customHeight="1" x14ac:dyDescent="0.2">
      <c r="B12" s="46">
        <f>B9+1</f>
        <v>3</v>
      </c>
      <c r="C12" s="533" t="s">
        <v>253</v>
      </c>
      <c r="H12" s="448" t="s">
        <v>243</v>
      </c>
      <c r="K12" s="228"/>
      <c r="O12" s="181">
        <v>30</v>
      </c>
      <c r="P12" s="49"/>
    </row>
    <row r="13" spans="2:16" ht="11.25" customHeight="1" x14ac:dyDescent="0.2">
      <c r="B13" s="101">
        <f>B12+1</f>
        <v>4</v>
      </c>
      <c r="C13" s="533" t="s">
        <v>253</v>
      </c>
      <c r="H13" s="500" t="s">
        <v>244</v>
      </c>
      <c r="K13" s="228"/>
      <c r="O13" s="181">
        <v>-5</v>
      </c>
      <c r="P13" s="49"/>
    </row>
    <row r="14" spans="2:16" ht="11.25" customHeight="1" x14ac:dyDescent="0.2">
      <c r="B14" s="101">
        <f t="shared" ref="B14:B19" si="0">B13+1</f>
        <v>5</v>
      </c>
      <c r="C14" s="57" t="s">
        <v>256</v>
      </c>
      <c r="H14" s="500" t="s">
        <v>224</v>
      </c>
      <c r="K14" s="228"/>
      <c r="O14" s="181">
        <v>40</v>
      </c>
      <c r="P14" s="49"/>
    </row>
    <row r="15" spans="2:16" ht="11.25" customHeight="1" x14ac:dyDescent="0.2">
      <c r="B15" s="101">
        <f t="shared" si="0"/>
        <v>6</v>
      </c>
      <c r="C15" s="57" t="s">
        <v>256</v>
      </c>
      <c r="H15" s="500" t="s">
        <v>245</v>
      </c>
      <c r="K15" s="228"/>
      <c r="O15" s="181">
        <v>-3</v>
      </c>
      <c r="P15" s="49"/>
    </row>
    <row r="16" spans="2:16" ht="11.25" customHeight="1" x14ac:dyDescent="0.2">
      <c r="B16" s="101">
        <f t="shared" si="0"/>
        <v>7</v>
      </c>
      <c r="C16" s="57" t="s">
        <v>256</v>
      </c>
      <c r="H16" s="500" t="s">
        <v>248</v>
      </c>
      <c r="K16" s="228"/>
      <c r="O16" s="181">
        <v>9</v>
      </c>
      <c r="P16" s="49"/>
    </row>
    <row r="17" spans="2:16" ht="11.25" customHeight="1" x14ac:dyDescent="0.2">
      <c r="B17" s="101">
        <f t="shared" si="0"/>
        <v>8</v>
      </c>
      <c r="C17" s="57" t="s">
        <v>256</v>
      </c>
      <c r="H17" s="500" t="s">
        <v>246</v>
      </c>
      <c r="K17" s="228"/>
      <c r="O17" s="181">
        <v>-1.5</v>
      </c>
      <c r="P17" s="49"/>
    </row>
    <row r="18" spans="2:16" ht="11.25" customHeight="1" x14ac:dyDescent="0.2">
      <c r="B18" s="101">
        <f t="shared" si="0"/>
        <v>9</v>
      </c>
      <c r="C18" s="57" t="s">
        <v>251</v>
      </c>
      <c r="H18" s="500" t="s">
        <v>249</v>
      </c>
      <c r="K18" s="228"/>
      <c r="O18" s="181">
        <v>39.9</v>
      </c>
      <c r="P18" s="49"/>
    </row>
    <row r="19" spans="2:16" ht="11.25" customHeight="1" x14ac:dyDescent="0.2">
      <c r="B19" s="101">
        <f t="shared" si="0"/>
        <v>10</v>
      </c>
      <c r="C19" s="57" t="s">
        <v>251</v>
      </c>
      <c r="H19" s="500" t="s">
        <v>247</v>
      </c>
      <c r="K19" s="228"/>
      <c r="O19" s="181">
        <v>-5</v>
      </c>
      <c r="P19" s="49"/>
    </row>
    <row r="20" spans="2:16" ht="11.25" customHeight="1" x14ac:dyDescent="0.2">
      <c r="B20" s="549" t="s">
        <v>9</v>
      </c>
      <c r="C20" s="57"/>
      <c r="H20" s="446"/>
      <c r="K20" s="228"/>
      <c r="O20" s="181"/>
      <c r="P20" s="49"/>
    </row>
    <row r="21" spans="2:16" ht="11.25" customHeight="1" thickBot="1" x14ac:dyDescent="0.25">
      <c r="B21" s="101"/>
      <c r="C21" s="56"/>
      <c r="H21" s="500"/>
      <c r="K21" s="228"/>
      <c r="O21" s="181"/>
      <c r="P21" s="49"/>
    </row>
    <row r="22" spans="2:16" s="52" customFormat="1" ht="13.5" thickBot="1" x14ac:dyDescent="0.25">
      <c r="B22" s="68" t="s">
        <v>222</v>
      </c>
      <c r="C22" s="141" t="s">
        <v>23</v>
      </c>
      <c r="D22" s="141"/>
      <c r="E22" s="142"/>
      <c r="F22" s="142"/>
      <c r="G22" s="142"/>
      <c r="H22" s="142" t="s">
        <v>22</v>
      </c>
      <c r="I22" s="142"/>
      <c r="J22" s="142"/>
      <c r="K22" s="143"/>
      <c r="L22" s="143"/>
      <c r="M22" s="142"/>
      <c r="N22" s="142"/>
      <c r="O22" s="144" t="s">
        <v>0</v>
      </c>
      <c r="P22" s="107"/>
    </row>
    <row r="23" spans="2:16" s="52" customFormat="1" x14ac:dyDescent="0.2">
      <c r="D23" s="106"/>
      <c r="E23" s="106"/>
      <c r="F23" s="106"/>
      <c r="G23" s="106"/>
      <c r="I23" s="106"/>
      <c r="J23" s="106"/>
      <c r="K23" s="105"/>
      <c r="L23" s="105"/>
      <c r="M23" s="106"/>
      <c r="N23" s="106"/>
      <c r="P23" s="107"/>
    </row>
    <row r="24" spans="2:16" x14ac:dyDescent="0.2">
      <c r="B24" s="101">
        <f>B19+1</f>
        <v>11</v>
      </c>
      <c r="C24" s="57" t="s">
        <v>252</v>
      </c>
      <c r="D24" s="35"/>
      <c r="E24" s="35"/>
      <c r="F24" s="35"/>
      <c r="G24" s="35"/>
      <c r="H24" s="91" t="s">
        <v>229</v>
      </c>
      <c r="I24" s="35"/>
      <c r="J24" s="35"/>
      <c r="K24" s="458"/>
      <c r="L24" s="458"/>
      <c r="M24" s="35"/>
      <c r="N24" s="35"/>
      <c r="O24" s="103">
        <v>170</v>
      </c>
      <c r="P24" s="41"/>
    </row>
    <row r="25" spans="2:16" x14ac:dyDescent="0.2">
      <c r="B25" s="101">
        <f>B24+1</f>
        <v>12</v>
      </c>
      <c r="C25" s="57" t="s">
        <v>252</v>
      </c>
      <c r="D25" s="35"/>
      <c r="E25" s="35"/>
      <c r="F25" s="35"/>
      <c r="G25" s="35"/>
      <c r="H25" s="500" t="s">
        <v>257</v>
      </c>
      <c r="I25" s="35"/>
      <c r="J25" s="35"/>
      <c r="K25" s="458"/>
      <c r="L25" s="458"/>
      <c r="M25" s="35"/>
      <c r="N25" s="35"/>
      <c r="O25" s="103">
        <v>-20</v>
      </c>
      <c r="P25" s="41"/>
    </row>
    <row r="26" spans="2:16" x14ac:dyDescent="0.2">
      <c r="B26" s="101">
        <f>B25+1</f>
        <v>13</v>
      </c>
      <c r="C26" s="533" t="s">
        <v>253</v>
      </c>
      <c r="D26" s="35"/>
      <c r="E26" s="35"/>
      <c r="F26" s="35"/>
      <c r="G26" s="35"/>
      <c r="H26" s="500" t="s">
        <v>258</v>
      </c>
      <c r="I26" s="35"/>
      <c r="J26" s="35"/>
      <c r="K26" s="458"/>
      <c r="L26" s="458"/>
      <c r="M26" s="35"/>
      <c r="N26" s="35"/>
      <c r="O26" s="103"/>
      <c r="P26" s="41"/>
    </row>
    <row r="27" spans="2:16" x14ac:dyDescent="0.2">
      <c r="B27" s="101">
        <f>B26+1</f>
        <v>14</v>
      </c>
      <c r="C27" s="533" t="s">
        <v>253</v>
      </c>
      <c r="D27" s="35"/>
      <c r="E27" s="35"/>
      <c r="F27" s="35"/>
      <c r="G27" s="35"/>
      <c r="H27" s="500" t="s">
        <v>259</v>
      </c>
      <c r="I27" s="35"/>
      <c r="J27" s="35"/>
      <c r="K27" s="458"/>
      <c r="L27" s="458"/>
      <c r="M27" s="35"/>
      <c r="N27" s="35"/>
      <c r="O27" s="103"/>
      <c r="P27" s="41"/>
    </row>
    <row r="28" spans="2:16" x14ac:dyDescent="0.2">
      <c r="B28" s="549" t="s">
        <v>9</v>
      </c>
      <c r="C28" s="533"/>
      <c r="D28" s="35"/>
      <c r="E28" s="35"/>
      <c r="F28" s="35"/>
      <c r="G28" s="35"/>
      <c r="H28" s="446"/>
      <c r="I28" s="35"/>
      <c r="J28" s="35"/>
      <c r="K28" s="458"/>
      <c r="L28" s="458"/>
      <c r="M28" s="35"/>
      <c r="N28" s="35"/>
      <c r="O28" s="103"/>
      <c r="P28" s="41"/>
    </row>
    <row r="29" spans="2:16" ht="13.5" thickBot="1" x14ac:dyDescent="0.25">
      <c r="B29" s="101"/>
      <c r="C29" s="57"/>
      <c r="D29" s="35"/>
      <c r="E29" s="35"/>
      <c r="F29" s="35"/>
      <c r="G29" s="35"/>
      <c r="H29" s="500"/>
      <c r="I29" s="35"/>
      <c r="J29" s="35"/>
      <c r="K29" s="458"/>
      <c r="L29" s="458"/>
      <c r="M29" s="35"/>
      <c r="N29" s="35"/>
      <c r="O29" s="103"/>
      <c r="P29" s="41"/>
    </row>
    <row r="30" spans="2:16" s="52" customFormat="1" ht="13.5" thickBot="1" x14ac:dyDescent="0.25">
      <c r="B30" s="68" t="s">
        <v>223</v>
      </c>
      <c r="C30" s="141" t="s">
        <v>23</v>
      </c>
      <c r="D30" s="141"/>
      <c r="E30" s="142"/>
      <c r="F30" s="142"/>
      <c r="G30" s="142"/>
      <c r="H30" s="142" t="s">
        <v>22</v>
      </c>
      <c r="I30" s="142"/>
      <c r="J30" s="142"/>
      <c r="K30" s="143"/>
      <c r="L30" s="143"/>
      <c r="M30" s="142"/>
      <c r="N30" s="142"/>
      <c r="O30" s="144" t="s">
        <v>0</v>
      </c>
      <c r="P30" s="107"/>
    </row>
    <row r="31" spans="2:16" x14ac:dyDescent="0.2">
      <c r="B31" s="101"/>
      <c r="C31" s="57"/>
      <c r="D31" s="35"/>
      <c r="E31" s="35"/>
      <c r="F31" s="35"/>
      <c r="G31" s="35"/>
      <c r="H31" s="500"/>
      <c r="I31" s="35"/>
      <c r="J31" s="35"/>
      <c r="K31" s="458"/>
      <c r="L31" s="458"/>
      <c r="M31" s="35"/>
      <c r="N31" s="35"/>
      <c r="O31" s="103"/>
      <c r="P31" s="41"/>
    </row>
    <row r="32" spans="2:16" x14ac:dyDescent="0.2">
      <c r="B32" s="101">
        <f>B27+1</f>
        <v>15</v>
      </c>
      <c r="C32" s="57" t="s">
        <v>251</v>
      </c>
      <c r="D32" s="35"/>
      <c r="E32" s="35"/>
      <c r="F32" s="35"/>
      <c r="G32" s="35"/>
      <c r="H32" s="532" t="s">
        <v>230</v>
      </c>
      <c r="I32" s="35"/>
      <c r="J32" s="35"/>
      <c r="K32" s="458"/>
      <c r="L32" s="458"/>
      <c r="M32" s="35"/>
      <c r="N32" s="35"/>
      <c r="O32" s="103"/>
      <c r="P32" s="41"/>
    </row>
    <row r="33" spans="1:16" x14ac:dyDescent="0.2">
      <c r="B33" s="101">
        <f>B32+1</f>
        <v>16</v>
      </c>
      <c r="C33" s="57" t="s">
        <v>251</v>
      </c>
      <c r="D33" s="35"/>
      <c r="E33" s="35"/>
      <c r="F33" s="35"/>
      <c r="G33" s="35"/>
      <c r="H33" s="532" t="s">
        <v>261</v>
      </c>
      <c r="I33" s="35"/>
      <c r="J33" s="35"/>
      <c r="K33" s="458"/>
      <c r="L33" s="458"/>
      <c r="M33" s="35"/>
      <c r="N33" s="35"/>
      <c r="O33" s="103"/>
      <c r="P33" s="41"/>
    </row>
    <row r="34" spans="1:16" x14ac:dyDescent="0.2">
      <c r="B34" s="101">
        <f t="shared" ref="B34:B41" si="1">B33+1</f>
        <v>17</v>
      </c>
      <c r="C34" s="57" t="s">
        <v>251</v>
      </c>
      <c r="D34" s="35"/>
      <c r="E34" s="35"/>
      <c r="F34" s="35"/>
      <c r="G34" s="35"/>
      <c r="H34" s="202" t="s">
        <v>231</v>
      </c>
      <c r="I34" s="35"/>
      <c r="J34" s="35"/>
      <c r="K34" s="458"/>
      <c r="L34" s="458"/>
      <c r="M34" s="35"/>
      <c r="N34" s="35"/>
      <c r="O34" s="103"/>
      <c r="P34" s="41"/>
    </row>
    <row r="35" spans="1:16" x14ac:dyDescent="0.2">
      <c r="B35" s="101">
        <f t="shared" si="1"/>
        <v>18</v>
      </c>
      <c r="C35" s="57" t="s">
        <v>251</v>
      </c>
      <c r="D35" s="35"/>
      <c r="E35" s="35"/>
      <c r="F35" s="35"/>
      <c r="G35" s="35"/>
      <c r="H35" s="532" t="s">
        <v>260</v>
      </c>
      <c r="I35" s="35"/>
      <c r="J35" s="35"/>
      <c r="K35" s="458"/>
      <c r="L35" s="458"/>
      <c r="M35" s="35"/>
      <c r="N35" s="35"/>
      <c r="O35" s="103"/>
      <c r="P35" s="41"/>
    </row>
    <row r="36" spans="1:16" x14ac:dyDescent="0.2">
      <c r="B36" s="101">
        <f t="shared" si="1"/>
        <v>19</v>
      </c>
      <c r="C36" s="57" t="s">
        <v>251</v>
      </c>
      <c r="D36" s="35"/>
      <c r="E36" s="35"/>
      <c r="F36" s="35"/>
      <c r="G36" s="35"/>
      <c r="H36" s="209" t="s">
        <v>241</v>
      </c>
      <c r="I36" s="35"/>
      <c r="J36" s="35"/>
      <c r="K36" s="458"/>
      <c r="L36" s="458"/>
      <c r="M36" s="35"/>
      <c r="N36" s="35"/>
      <c r="O36" s="103"/>
      <c r="P36" s="41"/>
    </row>
    <row r="37" spans="1:16" x14ac:dyDescent="0.2">
      <c r="B37" s="101">
        <f t="shared" si="1"/>
        <v>20</v>
      </c>
      <c r="C37" s="57" t="s">
        <v>251</v>
      </c>
      <c r="D37" s="35"/>
      <c r="E37" s="35"/>
      <c r="F37" s="35"/>
      <c r="G37" s="35"/>
      <c r="H37" s="532" t="s">
        <v>262</v>
      </c>
      <c r="I37" s="35"/>
      <c r="J37" s="35"/>
      <c r="K37" s="458"/>
      <c r="L37" s="458"/>
      <c r="M37" s="35"/>
      <c r="N37" s="35"/>
      <c r="O37" s="103"/>
      <c r="P37" s="41"/>
    </row>
    <row r="38" spans="1:16" x14ac:dyDescent="0.2">
      <c r="B38" s="101">
        <f t="shared" si="1"/>
        <v>21</v>
      </c>
      <c r="C38" s="57" t="s">
        <v>251</v>
      </c>
      <c r="D38" s="35"/>
      <c r="E38" s="35"/>
      <c r="F38" s="35"/>
      <c r="G38" s="35"/>
      <c r="H38" s="202" t="s">
        <v>239</v>
      </c>
      <c r="I38" s="35"/>
      <c r="J38" s="35"/>
      <c r="K38" s="458"/>
      <c r="L38" s="458"/>
      <c r="M38" s="35"/>
      <c r="N38" s="35"/>
      <c r="O38" s="103"/>
      <c r="P38" s="41"/>
    </row>
    <row r="39" spans="1:16" x14ac:dyDescent="0.2">
      <c r="B39" s="101">
        <f t="shared" si="1"/>
        <v>22</v>
      </c>
      <c r="C39" s="57" t="s">
        <v>251</v>
      </c>
      <c r="D39" s="35"/>
      <c r="E39" s="35"/>
      <c r="F39" s="35"/>
      <c r="G39" s="35"/>
      <c r="H39" s="532" t="s">
        <v>263</v>
      </c>
      <c r="I39" s="35"/>
      <c r="J39" s="35"/>
      <c r="K39" s="458"/>
      <c r="L39" s="458"/>
      <c r="M39" s="35"/>
      <c r="N39" s="35"/>
      <c r="O39" s="103"/>
      <c r="P39" s="41"/>
    </row>
    <row r="40" spans="1:16" x14ac:dyDescent="0.2">
      <c r="B40" s="101">
        <f t="shared" si="1"/>
        <v>23</v>
      </c>
      <c r="C40" s="57" t="s">
        <v>251</v>
      </c>
      <c r="D40" s="35"/>
      <c r="E40" s="35"/>
      <c r="F40" s="35"/>
      <c r="G40" s="35"/>
      <c r="H40" s="209" t="s">
        <v>240</v>
      </c>
      <c r="I40" s="35"/>
      <c r="J40" s="35"/>
      <c r="K40" s="458"/>
      <c r="L40" s="458"/>
      <c r="M40" s="35"/>
      <c r="N40" s="35"/>
      <c r="O40" s="103"/>
      <c r="P40" s="41"/>
    </row>
    <row r="41" spans="1:16" x14ac:dyDescent="0.2">
      <c r="B41" s="101">
        <f t="shared" si="1"/>
        <v>24</v>
      </c>
      <c r="C41" s="57" t="s">
        <v>251</v>
      </c>
      <c r="D41" s="35"/>
      <c r="E41" s="35"/>
      <c r="F41" s="35"/>
      <c r="G41" s="35"/>
      <c r="H41" s="532" t="s">
        <v>264</v>
      </c>
      <c r="I41" s="35"/>
      <c r="J41" s="35"/>
      <c r="K41" s="458"/>
      <c r="L41" s="458"/>
      <c r="M41" s="35"/>
      <c r="N41" s="35"/>
      <c r="O41" s="103"/>
      <c r="P41" s="41"/>
    </row>
    <row r="42" spans="1:16" x14ac:dyDescent="0.2">
      <c r="B42" s="549" t="s">
        <v>9</v>
      </c>
      <c r="C42" s="57"/>
      <c r="D42" s="35"/>
      <c r="E42" s="35"/>
      <c r="F42" s="35"/>
      <c r="G42" s="35"/>
      <c r="H42" s="500"/>
      <c r="I42" s="35"/>
      <c r="J42" s="35"/>
      <c r="K42" s="458"/>
      <c r="L42" s="458"/>
      <c r="M42" s="35"/>
      <c r="N42" s="35"/>
      <c r="O42" s="103"/>
      <c r="P42" s="41"/>
    </row>
    <row r="43" spans="1:16" x14ac:dyDescent="0.2">
      <c r="B43" s="101"/>
      <c r="C43" s="57"/>
      <c r="D43" s="35"/>
      <c r="E43" s="35"/>
      <c r="F43" s="35"/>
      <c r="G43" s="35"/>
      <c r="H43" s="500"/>
      <c r="I43" s="35"/>
      <c r="J43" s="35"/>
      <c r="K43" s="458"/>
      <c r="L43" s="458"/>
      <c r="M43" s="35"/>
      <c r="N43" s="35"/>
      <c r="O43" s="103"/>
      <c r="P43" s="41"/>
    </row>
    <row r="44" spans="1:16" s="52" customFormat="1" x14ac:dyDescent="0.2">
      <c r="B44" s="366" t="s">
        <v>265</v>
      </c>
      <c r="C44" s="150" t="s">
        <v>10</v>
      </c>
      <c r="D44" s="150" t="s">
        <v>11</v>
      </c>
      <c r="E44" s="541"/>
      <c r="F44" s="150" t="s">
        <v>12</v>
      </c>
      <c r="G44" s="150"/>
      <c r="H44" s="150" t="s">
        <v>13</v>
      </c>
      <c r="I44" s="150"/>
      <c r="J44" s="150" t="s">
        <v>14</v>
      </c>
      <c r="K44" s="150" t="s">
        <v>15</v>
      </c>
      <c r="L44" s="367"/>
      <c r="M44" s="367"/>
      <c r="N44" s="366"/>
      <c r="O44" s="369"/>
      <c r="P44" s="51"/>
    </row>
    <row r="45" spans="1:16" s="52" customFormat="1" x14ac:dyDescent="0.2">
      <c r="B45" s="446"/>
      <c r="C45" s="363"/>
      <c r="D45" s="361"/>
      <c r="E45" s="388"/>
      <c r="F45" s="388"/>
      <c r="G45" s="388"/>
      <c r="H45" s="388"/>
      <c r="I45" s="388"/>
      <c r="J45" s="361"/>
      <c r="K45" s="361"/>
      <c r="L45" s="361"/>
      <c r="M45" s="361"/>
      <c r="N45" s="388"/>
      <c r="O45" s="365"/>
      <c r="P45" s="51"/>
    </row>
    <row r="46" spans="1:16" x14ac:dyDescent="0.2">
      <c r="A46" s="78"/>
      <c r="B46" s="101">
        <f>B41+1</f>
        <v>25</v>
      </c>
      <c r="C46" s="349">
        <v>39957</v>
      </c>
      <c r="D46" s="375">
        <v>0.54130787037036998</v>
      </c>
      <c r="E46" s="276"/>
      <c r="F46" s="486">
        <v>2195184030</v>
      </c>
      <c r="G46" s="492"/>
      <c r="H46" s="376"/>
      <c r="I46" s="276"/>
      <c r="J46" s="373" t="s">
        <v>68</v>
      </c>
      <c r="K46" s="375">
        <v>6.9444444444444441E-3</v>
      </c>
      <c r="M46" s="479"/>
      <c r="N46" s="402"/>
      <c r="O46" s="481">
        <v>0</v>
      </c>
      <c r="P46" s="79"/>
    </row>
    <row r="47" spans="1:16" x14ac:dyDescent="0.2">
      <c r="A47" s="78"/>
      <c r="B47" s="370">
        <f>B46+1</f>
        <v>26</v>
      </c>
      <c r="C47" s="349">
        <v>39957</v>
      </c>
      <c r="D47" s="375">
        <v>0.54130787037036998</v>
      </c>
      <c r="E47" s="276"/>
      <c r="F47" s="486">
        <v>2195184030</v>
      </c>
      <c r="G47" s="492"/>
      <c r="H47" s="373"/>
      <c r="I47" s="276"/>
      <c r="J47" s="373" t="s">
        <v>68</v>
      </c>
      <c r="K47" s="470">
        <v>2.0833333333333332E-2</v>
      </c>
      <c r="M47" s="479"/>
      <c r="N47" s="480"/>
      <c r="O47" s="481">
        <v>0</v>
      </c>
      <c r="P47" s="79"/>
    </row>
    <row r="48" spans="1:16" x14ac:dyDescent="0.2">
      <c r="B48" s="534" t="s">
        <v>9</v>
      </c>
      <c r="C48" s="278"/>
      <c r="D48" s="375"/>
      <c r="E48" s="276"/>
      <c r="F48" s="278"/>
      <c r="G48" s="276"/>
      <c r="H48" s="276"/>
      <c r="I48" s="352"/>
      <c r="J48" s="346"/>
      <c r="K48" s="482">
        <f>SUM(K46:K47)</f>
        <v>2.7777777777777776E-2</v>
      </c>
      <c r="L48" s="352"/>
      <c r="M48" s="346"/>
      <c r="N48" s="483"/>
      <c r="O48" s="365">
        <f>SUM(O46:O47)</f>
        <v>0</v>
      </c>
      <c r="P48" s="110"/>
    </row>
    <row r="49" spans="2:16" x14ac:dyDescent="0.2">
      <c r="B49" s="491"/>
      <c r="C49" s="278"/>
      <c r="D49" s="375"/>
      <c r="E49" s="276"/>
      <c r="F49" s="278"/>
      <c r="G49" s="276"/>
      <c r="H49" s="276"/>
      <c r="I49" s="352"/>
      <c r="J49" s="346"/>
      <c r="K49" s="482"/>
      <c r="L49" s="352"/>
      <c r="M49" s="346"/>
      <c r="N49" s="483"/>
      <c r="O49" s="365"/>
      <c r="P49" s="110"/>
    </row>
    <row r="50" spans="2:16" s="52" customFormat="1" x14ac:dyDescent="0.2">
      <c r="B50" s="368" t="s">
        <v>266</v>
      </c>
      <c r="C50" s="460"/>
      <c r="D50" s="460"/>
      <c r="E50" s="368"/>
      <c r="F50" s="368"/>
      <c r="G50" s="368"/>
      <c r="H50" s="368"/>
      <c r="I50" s="368"/>
      <c r="J50" s="460"/>
      <c r="K50" s="460"/>
      <c r="L50" s="460"/>
      <c r="M50" s="460"/>
      <c r="N50" s="368"/>
      <c r="O50" s="369"/>
      <c r="P50" s="61"/>
    </row>
    <row r="51" spans="2:16" x14ac:dyDescent="0.2">
      <c r="B51" s="101">
        <f>B46+1</f>
        <v>26</v>
      </c>
      <c r="C51" s="349">
        <v>39957</v>
      </c>
      <c r="D51" s="375">
        <v>0.54130787037036998</v>
      </c>
      <c r="E51" s="276"/>
      <c r="F51" s="486">
        <v>2195184030</v>
      </c>
      <c r="G51" s="492"/>
      <c r="H51" s="376"/>
      <c r="I51" s="276"/>
      <c r="J51" s="373" t="s">
        <v>68</v>
      </c>
      <c r="K51" s="375">
        <v>6.9444444444444441E-3</v>
      </c>
      <c r="M51" s="479"/>
      <c r="N51" s="402"/>
      <c r="O51" s="481">
        <v>0</v>
      </c>
      <c r="P51" s="63"/>
    </row>
    <row r="52" spans="2:16" x14ac:dyDescent="0.2">
      <c r="B52" s="370">
        <f>B51+1</f>
        <v>27</v>
      </c>
      <c r="C52" s="349">
        <v>39957</v>
      </c>
      <c r="D52" s="375">
        <v>0.54130787037036998</v>
      </c>
      <c r="E52" s="276"/>
      <c r="F52" s="486">
        <v>2195184030</v>
      </c>
      <c r="G52" s="492"/>
      <c r="H52" s="376"/>
      <c r="I52" s="276"/>
      <c r="J52" s="373" t="s">
        <v>68</v>
      </c>
      <c r="K52" s="470">
        <v>2.0833333333333332E-2</v>
      </c>
      <c r="M52" s="479"/>
      <c r="N52" s="480"/>
      <c r="O52" s="481">
        <v>0</v>
      </c>
      <c r="P52" s="63"/>
    </row>
    <row r="53" spans="2:16" x14ac:dyDescent="0.2">
      <c r="B53" s="352" t="s">
        <v>9</v>
      </c>
      <c r="C53" s="278"/>
      <c r="D53" s="375"/>
      <c r="E53" s="276"/>
      <c r="F53" s="278"/>
      <c r="G53" s="276"/>
      <c r="H53" s="276"/>
      <c r="I53" s="352"/>
      <c r="J53" s="346"/>
      <c r="K53" s="482">
        <f>SUM(K51:K52)</f>
        <v>2.7777777777777776E-2</v>
      </c>
      <c r="L53" s="352"/>
      <c r="M53" s="346"/>
      <c r="N53" s="483"/>
      <c r="O53" s="365">
        <f>SUM(O51:O52)</f>
        <v>0</v>
      </c>
      <c r="P53" s="63"/>
    </row>
    <row r="54" spans="2:16" x14ac:dyDescent="0.2">
      <c r="B54" s="276"/>
      <c r="C54" s="278"/>
      <c r="D54" s="278"/>
      <c r="E54" s="276"/>
      <c r="F54" s="278"/>
      <c r="G54" s="276"/>
      <c r="H54" s="276"/>
      <c r="I54" s="276"/>
      <c r="J54" s="278"/>
      <c r="M54" s="278"/>
      <c r="N54" s="276"/>
      <c r="O54" s="481"/>
      <c r="P54" s="63"/>
    </row>
    <row r="55" spans="2:16" s="52" customFormat="1" x14ac:dyDescent="0.2">
      <c r="B55" s="368" t="s">
        <v>270</v>
      </c>
      <c r="C55" s="460"/>
      <c r="D55" s="460"/>
      <c r="E55" s="368"/>
      <c r="F55" s="535" t="s">
        <v>271</v>
      </c>
      <c r="G55" s="368"/>
      <c r="H55" s="368"/>
      <c r="I55" s="368"/>
      <c r="J55" s="460"/>
      <c r="K55" s="460"/>
      <c r="L55" s="460"/>
      <c r="M55" s="460"/>
      <c r="N55" s="368"/>
      <c r="O55" s="369"/>
      <c r="P55" s="61"/>
    </row>
    <row r="56" spans="2:16" x14ac:dyDescent="0.2">
      <c r="B56" s="101">
        <f>B46+1</f>
        <v>26</v>
      </c>
      <c r="C56" s="349">
        <v>39957</v>
      </c>
      <c r="D56" s="375">
        <v>0.54130787037036998</v>
      </c>
      <c r="E56" s="276"/>
      <c r="F56" s="486">
        <v>2195184030</v>
      </c>
      <c r="G56" s="492"/>
      <c r="H56" s="376"/>
      <c r="I56" s="276"/>
      <c r="J56" s="383" t="s">
        <v>17</v>
      </c>
      <c r="K56" s="375">
        <v>6.9444444444444441E-3</v>
      </c>
      <c r="M56" s="479"/>
      <c r="N56" s="402"/>
      <c r="O56" s="481">
        <v>0</v>
      </c>
      <c r="P56" s="63"/>
    </row>
    <row r="57" spans="2:16" x14ac:dyDescent="0.2">
      <c r="B57" s="370">
        <f>B56+1</f>
        <v>27</v>
      </c>
      <c r="C57" s="349">
        <v>39957</v>
      </c>
      <c r="D57" s="375">
        <v>0.54130787037036998</v>
      </c>
      <c r="E57" s="276"/>
      <c r="F57" s="486">
        <v>2195184030</v>
      </c>
      <c r="G57" s="492"/>
      <c r="H57" s="542" t="s">
        <v>18</v>
      </c>
      <c r="I57" s="543"/>
      <c r="J57" s="373" t="s">
        <v>68</v>
      </c>
      <c r="K57" s="470">
        <v>2.0833333333333332E-2</v>
      </c>
      <c r="M57" s="479"/>
      <c r="N57" s="480"/>
      <c r="O57" s="481">
        <v>0</v>
      </c>
      <c r="P57" s="63"/>
    </row>
    <row r="58" spans="2:16" x14ac:dyDescent="0.2">
      <c r="B58" s="352" t="s">
        <v>9</v>
      </c>
      <c r="C58" s="278"/>
      <c r="D58" s="375"/>
      <c r="E58" s="276"/>
      <c r="F58" s="278"/>
      <c r="G58" s="276"/>
      <c r="H58" s="276"/>
      <c r="I58" s="352"/>
      <c r="J58" s="346"/>
      <c r="K58" s="482">
        <f>SUM(K56:K57)</f>
        <v>2.7777777777777776E-2</v>
      </c>
      <c r="L58" s="352"/>
      <c r="M58" s="346"/>
      <c r="N58" s="483"/>
      <c r="O58" s="365">
        <f>SUM(O56:O57)</f>
        <v>0</v>
      </c>
      <c r="P58" s="63"/>
    </row>
    <row r="59" spans="2:16" x14ac:dyDescent="0.2">
      <c r="B59" s="276"/>
      <c r="C59" s="278"/>
      <c r="D59" s="278"/>
      <c r="E59" s="276"/>
      <c r="F59" s="278"/>
      <c r="G59" s="276"/>
      <c r="H59" s="276"/>
      <c r="I59" s="276"/>
      <c r="J59" s="278"/>
      <c r="M59" s="278"/>
      <c r="N59" s="276"/>
      <c r="O59" s="481"/>
      <c r="P59" s="63"/>
    </row>
    <row r="60" spans="2:16" s="52" customFormat="1" x14ac:dyDescent="0.2">
      <c r="B60" s="368" t="s">
        <v>269</v>
      </c>
      <c r="C60" s="460"/>
      <c r="D60" s="460"/>
      <c r="E60" s="368"/>
      <c r="F60" s="535" t="s">
        <v>272</v>
      </c>
      <c r="G60" s="368"/>
      <c r="H60" s="368"/>
      <c r="I60" s="368"/>
      <c r="J60" s="460"/>
      <c r="K60" s="460"/>
      <c r="L60" s="460"/>
      <c r="M60" s="460"/>
      <c r="N60" s="368"/>
      <c r="O60" s="369"/>
      <c r="P60" s="61"/>
    </row>
    <row r="61" spans="2:16" s="52" customFormat="1" x14ac:dyDescent="0.2">
      <c r="B61" s="537" t="s">
        <v>123</v>
      </c>
      <c r="C61" s="538"/>
      <c r="D61" s="538"/>
      <c r="E61" s="537"/>
      <c r="F61" s="537"/>
      <c r="G61" s="537"/>
      <c r="H61" s="537"/>
      <c r="I61" s="537"/>
      <c r="J61" s="538"/>
      <c r="K61" s="538"/>
      <c r="L61" s="539"/>
      <c r="M61" s="538"/>
      <c r="N61" s="537"/>
      <c r="O61" s="540"/>
      <c r="P61" s="107"/>
    </row>
    <row r="62" spans="2:16" x14ac:dyDescent="0.2">
      <c r="B62" s="101">
        <f>B51+1</f>
        <v>27</v>
      </c>
      <c r="C62" s="349">
        <v>39957</v>
      </c>
      <c r="D62" s="375">
        <v>0.54130787037036998</v>
      </c>
      <c r="E62" s="276"/>
      <c r="F62" s="486">
        <v>2195184030</v>
      </c>
      <c r="G62" s="492"/>
      <c r="H62" s="376"/>
      <c r="I62" s="276"/>
      <c r="J62" s="383" t="s">
        <v>17</v>
      </c>
      <c r="K62" s="375">
        <v>6.9444444444444441E-3</v>
      </c>
      <c r="M62" s="479"/>
      <c r="N62" s="536"/>
      <c r="O62" s="481">
        <v>0</v>
      </c>
      <c r="P62" s="63"/>
    </row>
    <row r="63" spans="2:16" x14ac:dyDescent="0.2">
      <c r="B63" s="370">
        <f>B62+1</f>
        <v>28</v>
      </c>
      <c r="C63" s="349">
        <v>39957</v>
      </c>
      <c r="D63" s="375">
        <v>0.54130787037036998</v>
      </c>
      <c r="E63" s="276"/>
      <c r="F63" s="486">
        <v>2195184030</v>
      </c>
      <c r="G63" s="492"/>
      <c r="H63" s="376"/>
      <c r="I63" s="276"/>
      <c r="J63" s="383" t="s">
        <v>18</v>
      </c>
      <c r="K63" s="470">
        <v>2.0833333333333332E-2</v>
      </c>
      <c r="M63" s="479"/>
      <c r="N63" s="480"/>
      <c r="O63" s="481">
        <v>0</v>
      </c>
      <c r="P63" s="63"/>
    </row>
    <row r="64" spans="2:16" x14ac:dyDescent="0.2">
      <c r="B64" s="352" t="s">
        <v>9</v>
      </c>
      <c r="C64" s="278"/>
      <c r="D64" s="375"/>
      <c r="E64" s="276"/>
      <c r="F64" s="278"/>
      <c r="G64" s="276"/>
      <c r="H64" s="276"/>
      <c r="I64" s="352"/>
      <c r="J64" s="346"/>
      <c r="K64" s="482">
        <f>SUM(K62:K63)</f>
        <v>2.7777777777777776E-2</v>
      </c>
      <c r="L64" s="352"/>
      <c r="M64" s="346"/>
      <c r="N64" s="483"/>
      <c r="O64" s="365">
        <f>SUM(O62:O63)</f>
        <v>0</v>
      </c>
      <c r="P64" s="63"/>
    </row>
    <row r="65" spans="2:16" x14ac:dyDescent="0.2">
      <c r="B65" s="276"/>
      <c r="C65" s="278"/>
      <c r="D65" s="278"/>
      <c r="E65" s="276"/>
      <c r="F65" s="278"/>
      <c r="G65" s="276"/>
      <c r="H65" s="276"/>
      <c r="I65" s="276"/>
      <c r="J65" s="278"/>
      <c r="M65" s="278"/>
      <c r="N65" s="276"/>
      <c r="O65" s="481"/>
      <c r="P65" s="63"/>
    </row>
    <row r="66" spans="2:16" s="52" customFormat="1" x14ac:dyDescent="0.2">
      <c r="B66" s="368" t="s">
        <v>267</v>
      </c>
      <c r="C66" s="460"/>
      <c r="D66" s="460"/>
      <c r="E66" s="368"/>
      <c r="F66" s="368"/>
      <c r="G66" s="368"/>
      <c r="H66" s="368"/>
      <c r="I66" s="368"/>
      <c r="J66" s="460"/>
      <c r="K66" s="460"/>
      <c r="L66" s="460"/>
      <c r="M66" s="460"/>
      <c r="N66" s="368"/>
      <c r="O66" s="369"/>
      <c r="P66" s="61"/>
    </row>
    <row r="67" spans="2:16" s="52" customFormat="1" x14ac:dyDescent="0.2">
      <c r="B67" s="537" t="s">
        <v>123</v>
      </c>
      <c r="C67" s="538"/>
      <c r="D67" s="538"/>
      <c r="E67" s="537"/>
      <c r="F67" s="537"/>
      <c r="G67" s="537"/>
      <c r="H67" s="537"/>
      <c r="I67" s="537"/>
      <c r="J67" s="538"/>
      <c r="K67" s="538"/>
      <c r="L67" s="539"/>
      <c r="M67" s="538"/>
      <c r="N67" s="537"/>
      <c r="O67" s="540"/>
      <c r="P67" s="107"/>
    </row>
    <row r="68" spans="2:16" x14ac:dyDescent="0.2">
      <c r="B68" s="101">
        <f>B62+1</f>
        <v>28</v>
      </c>
      <c r="C68" s="349">
        <v>39957</v>
      </c>
      <c r="D68" s="375">
        <v>0.54130787037036998</v>
      </c>
      <c r="E68" s="276"/>
      <c r="F68" s="464">
        <v>12348349055</v>
      </c>
      <c r="G68" s="492"/>
      <c r="H68" s="376"/>
      <c r="I68" s="276"/>
      <c r="J68" s="383" t="s">
        <v>29</v>
      </c>
      <c r="K68" s="375">
        <v>6.9444444444444441E-3</v>
      </c>
      <c r="M68" s="479" t="s">
        <v>69</v>
      </c>
      <c r="N68" s="402"/>
      <c r="O68" s="481">
        <v>0</v>
      </c>
      <c r="P68" s="63"/>
    </row>
    <row r="69" spans="2:16" x14ac:dyDescent="0.2">
      <c r="B69" s="370">
        <f>B68+1</f>
        <v>29</v>
      </c>
      <c r="C69" s="349">
        <v>39957</v>
      </c>
      <c r="D69" s="375">
        <v>0.54130787037036998</v>
      </c>
      <c r="E69" s="276"/>
      <c r="F69" s="383">
        <v>33452190845</v>
      </c>
      <c r="G69" s="492"/>
      <c r="H69" s="376"/>
      <c r="I69" s="276"/>
      <c r="J69" s="350" t="s">
        <v>51</v>
      </c>
      <c r="K69" s="470">
        <v>2.0833333333333332E-2</v>
      </c>
      <c r="M69" s="479" t="s">
        <v>69</v>
      </c>
      <c r="N69" s="480"/>
      <c r="O69" s="481">
        <v>0</v>
      </c>
      <c r="P69" s="63"/>
    </row>
    <row r="70" spans="2:16" x14ac:dyDescent="0.2">
      <c r="B70" s="352" t="s">
        <v>9</v>
      </c>
      <c r="C70" s="278"/>
      <c r="D70" s="375"/>
      <c r="E70" s="276"/>
      <c r="F70" s="278"/>
      <c r="G70" s="276"/>
      <c r="H70" s="276"/>
      <c r="I70" s="352"/>
      <c r="J70" s="346"/>
      <c r="K70" s="482">
        <f>SUM(K68:K69)</f>
        <v>2.7777777777777776E-2</v>
      </c>
      <c r="L70" s="352"/>
      <c r="M70" s="346"/>
      <c r="N70" s="483"/>
      <c r="O70" s="365">
        <f>SUM(O68:O69)</f>
        <v>0</v>
      </c>
      <c r="P70" s="63"/>
    </row>
    <row r="71" spans="2:16" x14ac:dyDescent="0.2">
      <c r="B71" s="276"/>
      <c r="C71" s="278"/>
      <c r="D71" s="278"/>
      <c r="E71" s="276"/>
      <c r="F71" s="278"/>
      <c r="G71" s="276"/>
      <c r="H71" s="276"/>
      <c r="I71" s="276"/>
      <c r="J71" s="278"/>
      <c r="M71" s="278"/>
      <c r="N71" s="276"/>
      <c r="O71" s="481"/>
      <c r="P71" s="63"/>
    </row>
    <row r="72" spans="2:16" s="52" customFormat="1" x14ac:dyDescent="0.2">
      <c r="B72" s="368" t="s">
        <v>273</v>
      </c>
      <c r="C72" s="460"/>
      <c r="D72" s="460"/>
      <c r="E72" s="368"/>
      <c r="F72" s="368"/>
      <c r="G72" s="368"/>
      <c r="H72" s="368"/>
      <c r="I72" s="368"/>
      <c r="J72" s="460"/>
      <c r="K72" s="460"/>
      <c r="L72" s="460"/>
      <c r="M72" s="460"/>
      <c r="N72" s="368"/>
      <c r="O72" s="369"/>
      <c r="P72" s="61"/>
    </row>
    <row r="73" spans="2:16" x14ac:dyDescent="0.2">
      <c r="B73" s="101">
        <f>B68+1</f>
        <v>29</v>
      </c>
      <c r="C73" s="349">
        <v>39957</v>
      </c>
      <c r="D73" s="375">
        <v>0.54130787037036998</v>
      </c>
      <c r="E73" s="276"/>
      <c r="F73" s="400">
        <v>12348349055</v>
      </c>
      <c r="G73" s="492"/>
      <c r="H73" s="376"/>
      <c r="I73" s="276"/>
      <c r="J73" s="383" t="s">
        <v>29</v>
      </c>
      <c r="K73" s="375">
        <v>6.9444444444444441E-3</v>
      </c>
      <c r="M73" s="479" t="s">
        <v>69</v>
      </c>
      <c r="N73" s="402"/>
      <c r="O73" s="481">
        <v>0</v>
      </c>
      <c r="P73" s="63"/>
    </row>
    <row r="74" spans="2:16" x14ac:dyDescent="0.2">
      <c r="B74" s="370">
        <f>B73+1</f>
        <v>30</v>
      </c>
      <c r="C74" s="349">
        <v>39957</v>
      </c>
      <c r="D74" s="375">
        <v>0.54130787037036998</v>
      </c>
      <c r="E74" s="276"/>
      <c r="F74" s="383">
        <v>33452190845</v>
      </c>
      <c r="G74" s="492"/>
      <c r="H74" s="376"/>
      <c r="I74" s="276"/>
      <c r="J74" s="350" t="s">
        <v>51</v>
      </c>
      <c r="K74" s="470">
        <v>2.0833333333333332E-2</v>
      </c>
      <c r="M74" s="479" t="s">
        <v>69</v>
      </c>
      <c r="N74" s="480"/>
      <c r="O74" s="481">
        <v>0</v>
      </c>
      <c r="P74" s="63"/>
    </row>
    <row r="75" spans="2:16" x14ac:dyDescent="0.2">
      <c r="B75" s="352" t="s">
        <v>9</v>
      </c>
      <c r="C75" s="278"/>
      <c r="D75" s="375"/>
      <c r="E75" s="276"/>
      <c r="F75" s="278"/>
      <c r="G75" s="276"/>
      <c r="H75" s="276"/>
      <c r="I75" s="352"/>
      <c r="J75" s="346"/>
      <c r="K75" s="482">
        <f>SUM(K73:K74)</f>
        <v>2.7777777777777776E-2</v>
      </c>
      <c r="L75" s="352"/>
      <c r="M75" s="346"/>
      <c r="N75" s="483"/>
      <c r="O75" s="365">
        <f>SUM(O73:O74)</f>
        <v>0</v>
      </c>
      <c r="P75" s="63"/>
    </row>
    <row r="76" spans="2:16" x14ac:dyDescent="0.2">
      <c r="B76" s="276"/>
      <c r="C76" s="278"/>
      <c r="D76" s="278"/>
      <c r="E76" s="276"/>
      <c r="F76" s="278"/>
      <c r="G76" s="276"/>
      <c r="H76" s="276"/>
      <c r="I76" s="276"/>
      <c r="J76" s="278"/>
      <c r="M76" s="278"/>
      <c r="N76" s="276"/>
      <c r="O76" s="481"/>
      <c r="P76" s="63"/>
    </row>
    <row r="77" spans="2:16" s="52" customFormat="1" x14ac:dyDescent="0.2">
      <c r="B77" s="368" t="s">
        <v>268</v>
      </c>
      <c r="C77" s="460"/>
      <c r="D77" s="460"/>
      <c r="E77" s="368"/>
      <c r="F77" s="368"/>
      <c r="G77" s="368"/>
      <c r="H77" s="368"/>
      <c r="I77" s="368"/>
      <c r="J77" s="460"/>
      <c r="K77" s="460"/>
      <c r="L77" s="460"/>
      <c r="M77" s="460"/>
      <c r="N77" s="368"/>
      <c r="O77" s="369"/>
      <c r="P77" s="61"/>
    </row>
    <row r="78" spans="2:16" x14ac:dyDescent="0.2">
      <c r="B78" s="101">
        <f>B68+1</f>
        <v>29</v>
      </c>
      <c r="C78" s="349">
        <v>39946</v>
      </c>
      <c r="D78" s="375">
        <v>0.29130787037037037</v>
      </c>
      <c r="E78" s="276"/>
      <c r="F78" s="486">
        <v>102</v>
      </c>
      <c r="G78" s="492"/>
      <c r="H78" s="376"/>
      <c r="I78" s="276"/>
      <c r="J78" s="373"/>
      <c r="K78" s="375">
        <v>6.9444444444444441E-3</v>
      </c>
      <c r="M78" s="479" t="s">
        <v>69</v>
      </c>
      <c r="N78" s="402"/>
      <c r="O78" s="481">
        <v>0</v>
      </c>
      <c r="P78" s="63"/>
    </row>
    <row r="79" spans="2:16" x14ac:dyDescent="0.2">
      <c r="B79" s="370">
        <f>B78+1</f>
        <v>30</v>
      </c>
      <c r="C79" s="349">
        <v>39946</v>
      </c>
      <c r="D79" s="375">
        <v>0.54130787037036998</v>
      </c>
      <c r="E79" s="276"/>
      <c r="F79" s="486">
        <v>134</v>
      </c>
      <c r="G79" s="492"/>
      <c r="H79" s="376"/>
      <c r="I79" s="276"/>
      <c r="J79" s="373"/>
      <c r="K79" s="470">
        <v>2.0833333333333332E-2</v>
      </c>
      <c r="M79" s="479" t="s">
        <v>69</v>
      </c>
      <c r="N79" s="480"/>
      <c r="O79" s="481">
        <v>0</v>
      </c>
      <c r="P79" s="63"/>
    </row>
    <row r="80" spans="2:16" x14ac:dyDescent="0.2">
      <c r="B80" s="352" t="s">
        <v>9</v>
      </c>
      <c r="C80" s="278"/>
      <c r="D80" s="375"/>
      <c r="E80" s="276"/>
      <c r="F80" s="278"/>
      <c r="G80" s="276"/>
      <c r="H80" s="276"/>
      <c r="I80" s="352"/>
      <c r="J80" s="346"/>
      <c r="K80" s="482">
        <f>SUM(K78:K79)</f>
        <v>2.7777777777777776E-2</v>
      </c>
      <c r="L80" s="352"/>
      <c r="M80" s="346"/>
      <c r="N80" s="483"/>
      <c r="O80" s="365">
        <f>SUM(O78:O79)</f>
        <v>0</v>
      </c>
      <c r="P80" s="63"/>
    </row>
    <row r="81" spans="1:16" ht="15" x14ac:dyDescent="0.2">
      <c r="B81" s="113"/>
      <c r="C81" s="278"/>
      <c r="D81" s="278"/>
      <c r="J81" s="278"/>
      <c r="M81" s="278"/>
      <c r="O81" s="127"/>
      <c r="P81" s="63"/>
    </row>
    <row r="82" spans="1:16" x14ac:dyDescent="0.2">
      <c r="B82" s="378"/>
      <c r="C82" s="425"/>
      <c r="D82" s="380"/>
      <c r="E82" s="382"/>
      <c r="F82" s="382"/>
      <c r="G82" s="382"/>
      <c r="H82" s="382"/>
      <c r="I82" s="401"/>
      <c r="J82" s="383"/>
      <c r="K82" s="380"/>
      <c r="L82" s="383"/>
      <c r="M82" s="383"/>
      <c r="N82" s="382"/>
      <c r="O82" s="403"/>
      <c r="P82" s="69"/>
    </row>
    <row r="83" spans="1:16" ht="13.5" thickBot="1" x14ac:dyDescent="0.25">
      <c r="J83" s="278"/>
      <c r="M83" s="278"/>
      <c r="P83" s="135"/>
    </row>
    <row r="84" spans="1:16" s="161" customFormat="1" ht="13.5" thickBot="1" x14ac:dyDescent="0.25">
      <c r="B84" s="264" t="s">
        <v>235</v>
      </c>
      <c r="C84" s="299" t="s">
        <v>10</v>
      </c>
      <c r="D84" s="299" t="s">
        <v>11</v>
      </c>
      <c r="E84" s="299"/>
      <c r="F84" s="299" t="s">
        <v>275</v>
      </c>
      <c r="G84" s="299"/>
      <c r="H84" s="299" t="s">
        <v>22</v>
      </c>
      <c r="I84" s="300"/>
      <c r="J84" s="301"/>
      <c r="K84" s="302"/>
      <c r="L84" s="301"/>
      <c r="M84" s="301"/>
      <c r="N84" s="299"/>
      <c r="O84" s="303" t="s">
        <v>0</v>
      </c>
      <c r="P84" s="29"/>
    </row>
    <row r="85" spans="1:16" s="1" customFormat="1" x14ac:dyDescent="0.2">
      <c r="B85" s="284"/>
      <c r="C85" s="289"/>
      <c r="D85" s="8"/>
      <c r="E85" s="290"/>
      <c r="F85" s="277"/>
      <c r="G85" s="290"/>
      <c r="H85" s="284"/>
      <c r="I85" s="286"/>
      <c r="K85" s="297"/>
      <c r="L85" s="289"/>
      <c r="M85" s="287"/>
      <c r="N85" s="290"/>
      <c r="O85" s="304"/>
      <c r="P85" s="37"/>
    </row>
    <row r="86" spans="1:16" s="1" customFormat="1" x14ac:dyDescent="0.2">
      <c r="B86" s="285">
        <f>B79+1</f>
        <v>31</v>
      </c>
      <c r="C86" s="288">
        <v>39947</v>
      </c>
      <c r="D86" s="375">
        <v>0.54130787037036998</v>
      </c>
      <c r="E86" s="305"/>
      <c r="F86" s="277" t="s">
        <v>277</v>
      </c>
      <c r="G86" s="290"/>
      <c r="H86" s="280" t="s">
        <v>274</v>
      </c>
      <c r="I86" s="286"/>
      <c r="K86" s="297"/>
      <c r="L86" s="289"/>
      <c r="M86" s="287"/>
      <c r="N86" s="290"/>
      <c r="O86" s="279">
        <v>9.9</v>
      </c>
      <c r="P86" s="37"/>
    </row>
    <row r="87" spans="1:16" s="1" customFormat="1" ht="12.75" customHeight="1" x14ac:dyDescent="0.2">
      <c r="A87" s="8"/>
      <c r="B87" s="285">
        <f>B86+1</f>
        <v>32</v>
      </c>
      <c r="C87" s="288">
        <v>39947</v>
      </c>
      <c r="D87" s="375">
        <v>0.54130787037036998</v>
      </c>
      <c r="E87" s="306"/>
      <c r="F87" s="277" t="s">
        <v>277</v>
      </c>
      <c r="G87" s="306"/>
      <c r="H87" s="280" t="s">
        <v>276</v>
      </c>
      <c r="I87" s="306"/>
      <c r="K87" s="297"/>
      <c r="L87" s="307" t="s">
        <v>88</v>
      </c>
      <c r="M87" s="289"/>
      <c r="N87" s="306"/>
      <c r="O87" s="279">
        <v>3.9</v>
      </c>
      <c r="P87" s="37"/>
    </row>
    <row r="88" spans="1:16" s="1" customFormat="1" x14ac:dyDescent="0.2">
      <c r="B88" s="285">
        <f>B87+1</f>
        <v>33</v>
      </c>
      <c r="C88" s="288">
        <v>39947</v>
      </c>
      <c r="D88" s="375">
        <v>0.54130787037036998</v>
      </c>
      <c r="E88" s="305"/>
      <c r="F88" s="277" t="s">
        <v>277</v>
      </c>
      <c r="G88" s="290"/>
      <c r="H88" s="280" t="s">
        <v>280</v>
      </c>
      <c r="I88" s="286"/>
      <c r="K88" s="297"/>
      <c r="L88" s="289"/>
      <c r="M88" s="287"/>
      <c r="N88" s="290"/>
      <c r="O88" s="279">
        <v>19.899999999999999</v>
      </c>
      <c r="P88" s="37"/>
    </row>
    <row r="89" spans="1:16" s="1" customFormat="1" x14ac:dyDescent="0.2">
      <c r="B89" s="285">
        <f>B88+1</f>
        <v>34</v>
      </c>
      <c r="C89" s="288">
        <v>39947</v>
      </c>
      <c r="D89" s="375">
        <v>0.54130787037036998</v>
      </c>
      <c r="E89" s="305"/>
      <c r="F89" s="277" t="s">
        <v>278</v>
      </c>
      <c r="G89" s="290"/>
      <c r="H89" s="280" t="s">
        <v>279</v>
      </c>
      <c r="I89" s="286"/>
      <c r="K89" s="297"/>
      <c r="L89" s="289"/>
      <c r="M89" s="287"/>
      <c r="N89" s="290"/>
      <c r="O89" s="279">
        <v>49.9</v>
      </c>
      <c r="P89" s="23"/>
    </row>
    <row r="90" spans="1:16" s="161" customFormat="1" ht="14.25" customHeight="1" x14ac:dyDescent="0.2">
      <c r="B90" s="306" t="s">
        <v>9</v>
      </c>
      <c r="C90" s="294"/>
      <c r="D90" s="306"/>
      <c r="E90" s="306"/>
      <c r="F90" s="306"/>
      <c r="G90" s="306"/>
      <c r="H90" s="294"/>
      <c r="I90" s="308"/>
      <c r="J90" s="289"/>
      <c r="K90" s="309"/>
      <c r="L90" s="289"/>
      <c r="M90" s="289"/>
      <c r="N90" s="306"/>
      <c r="O90" s="544">
        <f>SUM(O86:O89)</f>
        <v>83.6</v>
      </c>
      <c r="P90" s="29"/>
    </row>
    <row r="91" spans="1:16" s="161" customFormat="1" ht="14.25" customHeight="1" thickBot="1" x14ac:dyDescent="0.25">
      <c r="B91" s="306"/>
      <c r="C91" s="294"/>
      <c r="D91" s="306"/>
      <c r="E91" s="306"/>
      <c r="F91" s="306"/>
      <c r="G91" s="306"/>
      <c r="H91" s="294"/>
      <c r="I91" s="308"/>
      <c r="J91" s="289"/>
      <c r="K91" s="309"/>
      <c r="L91" s="289"/>
      <c r="M91" s="289"/>
      <c r="N91" s="306"/>
      <c r="O91" s="544"/>
      <c r="P91" s="29"/>
    </row>
    <row r="92" spans="1:16" s="161" customFormat="1" ht="13.5" thickBot="1" x14ac:dyDescent="0.25">
      <c r="B92" s="264" t="s">
        <v>236</v>
      </c>
      <c r="C92" s="299" t="s">
        <v>10</v>
      </c>
      <c r="D92" s="299" t="s">
        <v>11</v>
      </c>
      <c r="E92" s="299"/>
      <c r="F92" s="299" t="s">
        <v>275</v>
      </c>
      <c r="G92" s="299"/>
      <c r="H92" s="299" t="s">
        <v>22</v>
      </c>
      <c r="I92" s="300"/>
      <c r="J92" s="301"/>
      <c r="K92" s="302"/>
      <c r="L92" s="301"/>
      <c r="M92" s="301"/>
      <c r="N92" s="299"/>
      <c r="O92" s="303" t="s">
        <v>0</v>
      </c>
      <c r="P92" s="29"/>
    </row>
    <row r="93" spans="1:16" s="1" customFormat="1" ht="15" x14ac:dyDescent="0.25">
      <c r="A93" s="8"/>
      <c r="B93" s="291"/>
      <c r="C93" s="311"/>
      <c r="D93" s="277"/>
      <c r="E93" s="277"/>
      <c r="F93" s="277"/>
      <c r="G93" s="277"/>
      <c r="H93" s="277"/>
      <c r="I93" s="312"/>
      <c r="J93" s="313"/>
      <c r="K93" s="309"/>
      <c r="L93" s="313"/>
      <c r="M93" s="313"/>
      <c r="N93" s="277"/>
      <c r="O93" s="273"/>
      <c r="P93" s="24"/>
    </row>
    <row r="94" spans="1:16" s="161" customFormat="1" x14ac:dyDescent="0.2">
      <c r="B94" s="545" t="s">
        <v>37</v>
      </c>
      <c r="C94" s="321" t="s">
        <v>10</v>
      </c>
      <c r="D94" s="321" t="s">
        <v>11</v>
      </c>
      <c r="E94" s="321"/>
      <c r="F94" s="321"/>
      <c r="G94" s="321" t="s">
        <v>22</v>
      </c>
      <c r="H94" s="321"/>
      <c r="I94" s="546"/>
      <c r="J94" s="323"/>
      <c r="K94" s="547" t="s">
        <v>38</v>
      </c>
      <c r="L94" s="323"/>
      <c r="M94" s="323"/>
      <c r="N94" s="321"/>
      <c r="O94" s="548" t="s">
        <v>0</v>
      </c>
      <c r="P94" s="24"/>
    </row>
    <row r="95" spans="1:16" s="1" customFormat="1" x14ac:dyDescent="0.2">
      <c r="B95" s="284"/>
      <c r="C95" s="314"/>
      <c r="D95" s="315"/>
      <c r="E95" s="286"/>
      <c r="F95" s="306"/>
      <c r="G95" s="284"/>
      <c r="H95" s="306"/>
      <c r="I95" s="290"/>
      <c r="J95" s="289"/>
      <c r="K95" s="306"/>
      <c r="L95" s="306"/>
      <c r="M95" s="289"/>
      <c r="N95" s="290"/>
      <c r="O95" s="304"/>
      <c r="P95" s="37"/>
    </row>
    <row r="96" spans="1:16" s="1" customFormat="1" x14ac:dyDescent="0.2">
      <c r="B96" s="285">
        <f>B89+1</f>
        <v>35</v>
      </c>
      <c r="C96" s="316">
        <v>40043</v>
      </c>
      <c r="D96" s="317">
        <v>0.52222222222222225</v>
      </c>
      <c r="E96" s="286"/>
      <c r="F96" s="290"/>
      <c r="G96" s="318" t="s">
        <v>40</v>
      </c>
      <c r="H96" s="290"/>
      <c r="I96" s="290"/>
      <c r="J96" s="287"/>
      <c r="K96" s="290" t="s">
        <v>67</v>
      </c>
      <c r="L96" s="290"/>
      <c r="M96" s="287"/>
      <c r="N96" s="290"/>
      <c r="O96" s="279">
        <v>0</v>
      </c>
      <c r="P96" s="5"/>
    </row>
    <row r="97" spans="2:16" s="1" customFormat="1" x14ac:dyDescent="0.2">
      <c r="B97" s="285">
        <f>B96+1</f>
        <v>36</v>
      </c>
      <c r="C97" s="316">
        <v>40043</v>
      </c>
      <c r="D97" s="317">
        <v>0.52222222222222225</v>
      </c>
      <c r="E97" s="286"/>
      <c r="F97" s="290"/>
      <c r="G97" s="318" t="s">
        <v>41</v>
      </c>
      <c r="H97" s="290"/>
      <c r="I97" s="290"/>
      <c r="J97" s="287"/>
      <c r="K97" s="290" t="s">
        <v>67</v>
      </c>
      <c r="L97" s="290"/>
      <c r="M97" s="287"/>
      <c r="N97" s="290"/>
      <c r="O97" s="279">
        <v>0</v>
      </c>
      <c r="P97" s="23"/>
    </row>
    <row r="98" spans="2:16" s="1" customFormat="1" ht="13.5" thickBot="1" x14ac:dyDescent="0.25">
      <c r="B98" s="285">
        <f>B97+1</f>
        <v>37</v>
      </c>
      <c r="C98" s="316">
        <v>40043</v>
      </c>
      <c r="D98" s="317">
        <v>0.52222222222222225</v>
      </c>
      <c r="E98" s="286"/>
      <c r="F98" s="290"/>
      <c r="G98" s="290" t="s">
        <v>42</v>
      </c>
      <c r="H98" s="290"/>
      <c r="I98" s="290"/>
      <c r="J98" s="287"/>
      <c r="K98" s="290" t="s">
        <v>67</v>
      </c>
      <c r="L98" s="290"/>
      <c r="M98" s="287"/>
      <c r="N98" s="290"/>
      <c r="O98" s="279">
        <v>0</v>
      </c>
      <c r="P98" s="5"/>
    </row>
    <row r="99" spans="2:16" s="161" customFormat="1" ht="13.5" thickBot="1" x14ac:dyDescent="0.25">
      <c r="B99" s="549" t="s">
        <v>9</v>
      </c>
      <c r="C99" s="284"/>
      <c r="D99" s="284"/>
      <c r="E99" s="306"/>
      <c r="F99" s="306"/>
      <c r="G99" s="306"/>
      <c r="H99" s="294"/>
      <c r="I99" s="306"/>
      <c r="J99" s="289"/>
      <c r="K99" s="289"/>
      <c r="L99" s="289"/>
      <c r="M99" s="289"/>
      <c r="N99" s="306"/>
      <c r="O99" s="296">
        <f>O96+O97+O98</f>
        <v>0</v>
      </c>
      <c r="P99" s="4"/>
    </row>
    <row r="100" spans="2:16" s="161" customFormat="1" ht="13.5" thickBot="1" x14ac:dyDescent="0.25">
      <c r="B100" s="294"/>
      <c r="C100" s="284"/>
      <c r="D100" s="284"/>
      <c r="E100" s="306"/>
      <c r="F100" s="306"/>
      <c r="G100" s="306"/>
      <c r="H100" s="319"/>
      <c r="I100" s="306"/>
      <c r="J100" s="289"/>
      <c r="K100" s="289"/>
      <c r="L100" s="289"/>
      <c r="M100" s="289"/>
      <c r="N100" s="306"/>
      <c r="O100" s="320"/>
      <c r="P100" s="7"/>
    </row>
    <row r="101" spans="2:16" s="161" customFormat="1" x14ac:dyDescent="0.2">
      <c r="B101" s="545" t="s">
        <v>26</v>
      </c>
      <c r="C101" s="321"/>
      <c r="D101" s="321"/>
      <c r="E101" s="321"/>
      <c r="F101" s="321"/>
      <c r="G101" s="321"/>
      <c r="H101" s="321"/>
      <c r="I101" s="546"/>
      <c r="J101" s="323"/>
      <c r="K101" s="547"/>
      <c r="L101" s="323"/>
      <c r="M101" s="323"/>
      <c r="N101" s="321"/>
      <c r="O101" s="548"/>
      <c r="P101" s="24"/>
    </row>
    <row r="102" spans="2:16" s="251" customFormat="1" x14ac:dyDescent="0.2">
      <c r="B102" s="285"/>
      <c r="C102" s="284"/>
      <c r="D102" s="290"/>
      <c r="E102" s="290"/>
      <c r="F102" s="290"/>
      <c r="G102" s="290"/>
      <c r="H102" s="277"/>
      <c r="I102" s="286"/>
      <c r="J102" s="289"/>
      <c r="K102" s="313"/>
      <c r="L102" s="289"/>
      <c r="M102" s="313"/>
      <c r="N102" s="277"/>
      <c r="O102" s="304"/>
      <c r="P102" s="252"/>
    </row>
    <row r="103" spans="2:16" s="161" customFormat="1" ht="18" customHeight="1" x14ac:dyDescent="0.2">
      <c r="B103" s="321" t="s">
        <v>139</v>
      </c>
      <c r="C103" s="322"/>
      <c r="D103" s="321"/>
      <c r="E103" s="321"/>
      <c r="F103" s="322"/>
      <c r="G103" s="321"/>
      <c r="H103" s="321"/>
      <c r="I103" s="321"/>
      <c r="J103" s="323"/>
      <c r="K103" s="323"/>
      <c r="L103" s="323"/>
      <c r="M103" s="323"/>
      <c r="N103" s="321"/>
      <c r="O103" s="324"/>
      <c r="P103" s="237"/>
    </row>
    <row r="104" spans="2:16" s="1" customFormat="1" x14ac:dyDescent="0.2">
      <c r="B104" s="285">
        <f>B98+1</f>
        <v>38</v>
      </c>
      <c r="C104" s="286" t="s">
        <v>52</v>
      </c>
      <c r="D104" s="290"/>
      <c r="E104" s="290"/>
      <c r="F104" s="290"/>
      <c r="G104" s="290"/>
      <c r="H104" s="290"/>
      <c r="I104" s="290"/>
      <c r="J104" s="287"/>
      <c r="K104" s="287"/>
      <c r="L104" s="289"/>
      <c r="M104" s="287"/>
      <c r="N104" s="290"/>
      <c r="O104" s="279">
        <v>0</v>
      </c>
      <c r="P104" s="37"/>
    </row>
    <row r="105" spans="2:16" s="1" customFormat="1" x14ac:dyDescent="0.2">
      <c r="B105" s="285">
        <f>B104+1</f>
        <v>39</v>
      </c>
      <c r="C105" s="286" t="s">
        <v>52</v>
      </c>
      <c r="D105" s="290"/>
      <c r="E105" s="290"/>
      <c r="F105" s="290"/>
      <c r="G105" s="290"/>
      <c r="H105" s="290"/>
      <c r="I105" s="290"/>
      <c r="J105" s="287"/>
      <c r="K105" s="287"/>
      <c r="L105" s="289"/>
      <c r="M105" s="287"/>
      <c r="N105" s="290"/>
      <c r="O105" s="279">
        <v>0</v>
      </c>
      <c r="P105" s="37"/>
    </row>
    <row r="106" spans="2:16" s="1" customFormat="1" x14ac:dyDescent="0.2">
      <c r="B106" s="549" t="s">
        <v>9</v>
      </c>
      <c r="C106" s="286"/>
      <c r="D106" s="290"/>
      <c r="E106" s="290"/>
      <c r="F106" s="290"/>
      <c r="G106" s="290"/>
      <c r="H106" s="290"/>
      <c r="I106" s="290"/>
      <c r="J106" s="287"/>
      <c r="K106" s="287"/>
      <c r="L106" s="289"/>
      <c r="M106" s="287"/>
      <c r="N106" s="290"/>
      <c r="O106" s="279"/>
      <c r="P106" s="37"/>
    </row>
    <row r="107" spans="2:16" s="1" customFormat="1" x14ac:dyDescent="0.2">
      <c r="B107" s="286"/>
      <c r="C107" s="286"/>
      <c r="D107" s="286"/>
      <c r="E107" s="286"/>
      <c r="F107" s="286"/>
      <c r="G107" s="286"/>
      <c r="H107" s="286"/>
      <c r="I107" s="286"/>
      <c r="J107" s="297"/>
      <c r="K107" s="287"/>
      <c r="L107" s="289"/>
      <c r="M107" s="287"/>
      <c r="N107" s="290"/>
      <c r="O107" s="326"/>
      <c r="P107" s="5"/>
    </row>
    <row r="108" spans="2:16" s="161" customFormat="1" ht="13.5" customHeight="1" x14ac:dyDescent="0.2">
      <c r="B108" s="321" t="s">
        <v>140</v>
      </c>
      <c r="C108" s="322"/>
      <c r="D108" s="321"/>
      <c r="E108" s="321"/>
      <c r="F108" s="321"/>
      <c r="G108" s="321"/>
      <c r="H108" s="321"/>
      <c r="I108" s="321"/>
      <c r="J108" s="323"/>
      <c r="K108" s="323"/>
      <c r="L108" s="323"/>
      <c r="M108" s="323"/>
      <c r="N108" s="321"/>
      <c r="O108" s="327"/>
      <c r="P108" s="4"/>
    </row>
    <row r="109" spans="2:16" s="1" customFormat="1" x14ac:dyDescent="0.2">
      <c r="B109" s="285">
        <f>B105+1</f>
        <v>40</v>
      </c>
      <c r="C109" s="280" t="s">
        <v>207</v>
      </c>
      <c r="D109" s="290"/>
      <c r="E109" s="290"/>
      <c r="F109" s="290"/>
      <c r="G109" s="290"/>
      <c r="H109" s="290"/>
      <c r="I109" s="286"/>
      <c r="J109" s="313"/>
      <c r="K109" s="313"/>
      <c r="L109" s="289"/>
      <c r="M109" s="313"/>
      <c r="N109" s="277"/>
      <c r="O109" s="328">
        <f>10*-1</f>
        <v>-10</v>
      </c>
      <c r="P109" s="5"/>
    </row>
    <row r="110" spans="2:16" s="1" customFormat="1" ht="13.5" thickBot="1" x14ac:dyDescent="0.25">
      <c r="B110" s="286"/>
      <c r="C110" s="286"/>
      <c r="D110" s="286"/>
      <c r="E110" s="286"/>
      <c r="F110" s="286"/>
      <c r="G110" s="286"/>
      <c r="H110" s="286"/>
      <c r="I110" s="286"/>
      <c r="J110" s="297"/>
      <c r="K110" s="297"/>
      <c r="L110" s="297"/>
      <c r="M110" s="297"/>
      <c r="N110" s="286"/>
      <c r="O110" s="329"/>
      <c r="P110" s="5"/>
    </row>
    <row r="111" spans="2:16" s="161" customFormat="1" ht="13.5" thickBot="1" x14ac:dyDescent="0.25">
      <c r="B111" s="319"/>
      <c r="C111" s="306"/>
      <c r="D111" s="306"/>
      <c r="E111" s="306"/>
      <c r="F111" s="306"/>
      <c r="G111" s="306"/>
      <c r="H111" s="294"/>
      <c r="I111" s="306"/>
      <c r="J111" s="289"/>
      <c r="K111" s="289"/>
      <c r="L111" s="289"/>
      <c r="M111" s="289"/>
      <c r="N111" s="306"/>
      <c r="O111" s="296">
        <v>0</v>
      </c>
      <c r="P111" s="4"/>
    </row>
    <row r="112" spans="2:16" s="161" customFormat="1" ht="13.5" thickBot="1" x14ac:dyDescent="0.25">
      <c r="B112" s="40"/>
      <c r="C112" s="16"/>
      <c r="D112" s="16"/>
      <c r="E112" s="16"/>
      <c r="F112" s="16"/>
      <c r="G112" s="16"/>
      <c r="I112" s="16"/>
      <c r="J112" s="17"/>
      <c r="K112" s="17"/>
      <c r="L112" s="17"/>
      <c r="M112" s="17"/>
      <c r="N112" s="16"/>
      <c r="O112" s="320"/>
      <c r="P112" s="4"/>
    </row>
    <row r="113" spans="2:15" ht="18.75" thickBot="1" x14ac:dyDescent="0.25">
      <c r="B113" s="204" t="s">
        <v>56</v>
      </c>
      <c r="C113" s="180"/>
      <c r="D113" s="152"/>
      <c r="E113" s="180"/>
      <c r="F113" s="180"/>
      <c r="G113" s="180"/>
      <c r="H113" s="180"/>
      <c r="I113" s="152"/>
      <c r="J113" s="223"/>
      <c r="K113" s="222"/>
      <c r="L113" s="154"/>
      <c r="M113" s="222"/>
      <c r="N113" s="33"/>
      <c r="O113" s="205" t="e">
        <f>#REF!</f>
        <v>#REF!</v>
      </c>
    </row>
    <row r="114" spans="2:15" x14ac:dyDescent="0.2">
      <c r="B114" s="278"/>
      <c r="J114" s="278"/>
    </row>
    <row r="115" spans="2:15" x14ac:dyDescent="0.2">
      <c r="B115" s="278"/>
      <c r="J115" s="278"/>
    </row>
    <row r="116" spans="2:15" x14ac:dyDescent="0.2">
      <c r="B116" s="278"/>
      <c r="J116" s="278"/>
    </row>
    <row r="117" spans="2:15" x14ac:dyDescent="0.2">
      <c r="B117" s="278"/>
      <c r="J117" s="278"/>
    </row>
    <row r="118" spans="2:15" x14ac:dyDescent="0.2">
      <c r="B118" s="278"/>
    </row>
    <row r="119" spans="2:15" x14ac:dyDescent="0.2">
      <c r="B119" s="278"/>
    </row>
    <row r="120" spans="2:15" x14ac:dyDescent="0.2">
      <c r="B120" s="278"/>
    </row>
    <row r="121" spans="2:15" x14ac:dyDescent="0.2">
      <c r="B121" s="278"/>
    </row>
    <row r="122" spans="2:15" x14ac:dyDescent="0.2">
      <c r="B122" s="278"/>
    </row>
    <row r="123" spans="2:15" x14ac:dyDescent="0.2">
      <c r="B123" s="278"/>
    </row>
    <row r="124" spans="2:15" x14ac:dyDescent="0.2">
      <c r="B124" s="278"/>
    </row>
    <row r="125" spans="2:15" x14ac:dyDescent="0.2">
      <c r="B125" s="278"/>
    </row>
    <row r="126" spans="2:15" x14ac:dyDescent="0.2">
      <c r="B126" s="278"/>
    </row>
    <row r="127" spans="2:15" x14ac:dyDescent="0.2">
      <c r="B127" s="278"/>
    </row>
    <row r="128" spans="2:15" x14ac:dyDescent="0.2">
      <c r="B128" s="278"/>
    </row>
    <row r="129" spans="2:2" x14ac:dyDescent="0.2">
      <c r="B129" s="278"/>
    </row>
    <row r="130" spans="2:2" x14ac:dyDescent="0.2">
      <c r="B130" s="278"/>
    </row>
    <row r="131" spans="2:2" x14ac:dyDescent="0.2">
      <c r="B131" s="278"/>
    </row>
    <row r="132" spans="2:2" x14ac:dyDescent="0.2">
      <c r="B132" s="278"/>
    </row>
    <row r="133" spans="2:2" x14ac:dyDescent="0.2">
      <c r="B133" s="278"/>
    </row>
    <row r="134" spans="2:2" x14ac:dyDescent="0.2">
      <c r="B134" s="278"/>
    </row>
    <row r="135" spans="2:2" x14ac:dyDescent="0.2">
      <c r="B135" s="278"/>
    </row>
    <row r="136" spans="2:2" x14ac:dyDescent="0.2">
      <c r="B136" s="278"/>
    </row>
    <row r="137" spans="2:2" x14ac:dyDescent="0.2">
      <c r="B137" s="278"/>
    </row>
    <row r="138" spans="2:2" x14ac:dyDescent="0.2">
      <c r="B138" s="278"/>
    </row>
    <row r="139" spans="2:2" x14ac:dyDescent="0.2">
      <c r="B139" s="278"/>
    </row>
    <row r="140" spans="2:2" x14ac:dyDescent="0.2">
      <c r="B140" s="278"/>
    </row>
    <row r="141" spans="2:2" x14ac:dyDescent="0.2">
      <c r="B141" s="278"/>
    </row>
    <row r="142" spans="2:2" x14ac:dyDescent="0.2">
      <c r="B142" s="278"/>
    </row>
    <row r="143" spans="2:2" x14ac:dyDescent="0.2">
      <c r="B143" s="278"/>
    </row>
    <row r="144" spans="2:2" x14ac:dyDescent="0.2">
      <c r="B144" s="278"/>
    </row>
    <row r="145" spans="2:2" x14ac:dyDescent="0.2">
      <c r="B145" s="278"/>
    </row>
    <row r="146" spans="2:2" x14ac:dyDescent="0.2">
      <c r="B146" s="278"/>
    </row>
    <row r="147" spans="2:2" x14ac:dyDescent="0.2">
      <c r="B147" s="278"/>
    </row>
    <row r="148" spans="2:2" x14ac:dyDescent="0.2">
      <c r="B148" s="278"/>
    </row>
    <row r="149" spans="2:2" x14ac:dyDescent="0.2">
      <c r="B149" s="278"/>
    </row>
    <row r="150" spans="2:2" x14ac:dyDescent="0.2">
      <c r="B150" s="278"/>
    </row>
    <row r="151" spans="2:2" x14ac:dyDescent="0.2">
      <c r="B151" s="278"/>
    </row>
    <row r="152" spans="2:2" x14ac:dyDescent="0.2">
      <c r="B152" s="278"/>
    </row>
    <row r="153" spans="2:2" x14ac:dyDescent="0.2">
      <c r="B153" s="278"/>
    </row>
    <row r="154" spans="2:2" x14ac:dyDescent="0.2">
      <c r="B154" s="278"/>
    </row>
    <row r="155" spans="2:2" x14ac:dyDescent="0.2">
      <c r="B155" s="278"/>
    </row>
    <row r="156" spans="2:2" x14ac:dyDescent="0.2">
      <c r="B156" s="278"/>
    </row>
    <row r="157" spans="2:2" x14ac:dyDescent="0.2">
      <c r="B157" s="278"/>
    </row>
    <row r="158" spans="2:2" x14ac:dyDescent="0.2">
      <c r="B158" s="278"/>
    </row>
    <row r="159" spans="2:2" x14ac:dyDescent="0.2">
      <c r="B159" s="278"/>
    </row>
    <row r="160" spans="2:2" x14ac:dyDescent="0.2">
      <c r="B160" s="278"/>
    </row>
    <row r="161" spans="2:2" x14ac:dyDescent="0.2">
      <c r="B161" s="278"/>
    </row>
    <row r="162" spans="2:2" x14ac:dyDescent="0.2">
      <c r="B162" s="278"/>
    </row>
    <row r="163" spans="2:2" x14ac:dyDescent="0.2">
      <c r="B163" s="278"/>
    </row>
    <row r="164" spans="2:2" x14ac:dyDescent="0.2">
      <c r="B164" s="278"/>
    </row>
    <row r="165" spans="2:2" x14ac:dyDescent="0.2">
      <c r="B165" s="278"/>
    </row>
    <row r="166" spans="2:2" x14ac:dyDescent="0.2">
      <c r="B166" s="278"/>
    </row>
    <row r="167" spans="2:2" x14ac:dyDescent="0.2">
      <c r="B167" s="278"/>
    </row>
    <row r="168" spans="2:2" x14ac:dyDescent="0.2">
      <c r="B168" s="278"/>
    </row>
    <row r="169" spans="2:2" x14ac:dyDescent="0.2">
      <c r="B169" s="278"/>
    </row>
    <row r="170" spans="2:2" x14ac:dyDescent="0.2">
      <c r="B170" s="278"/>
    </row>
    <row r="171" spans="2:2" x14ac:dyDescent="0.2">
      <c r="B171" s="278"/>
    </row>
    <row r="172" spans="2:2" x14ac:dyDescent="0.2">
      <c r="B172" s="278"/>
    </row>
    <row r="173" spans="2:2" x14ac:dyDescent="0.2">
      <c r="B173" s="278"/>
    </row>
    <row r="174" spans="2:2" x14ac:dyDescent="0.2">
      <c r="B174" s="278"/>
    </row>
    <row r="175" spans="2:2" x14ac:dyDescent="0.2">
      <c r="B175" s="278"/>
    </row>
    <row r="176" spans="2:2" x14ac:dyDescent="0.2">
      <c r="B176" s="278"/>
    </row>
    <row r="177" spans="2:2" x14ac:dyDescent="0.2">
      <c r="B177" s="278"/>
    </row>
    <row r="178" spans="2:2" x14ac:dyDescent="0.2">
      <c r="B178" s="278"/>
    </row>
    <row r="179" spans="2:2" x14ac:dyDescent="0.2">
      <c r="B179" s="278"/>
    </row>
    <row r="180" spans="2:2" x14ac:dyDescent="0.2">
      <c r="B180" s="278"/>
    </row>
    <row r="181" spans="2:2" x14ac:dyDescent="0.2">
      <c r="B181" s="278"/>
    </row>
    <row r="182" spans="2:2" x14ac:dyDescent="0.2">
      <c r="B182" s="278"/>
    </row>
    <row r="183" spans="2:2" x14ac:dyDescent="0.2">
      <c r="B183" s="278"/>
    </row>
    <row r="184" spans="2:2" x14ac:dyDescent="0.2">
      <c r="B184" s="278"/>
    </row>
    <row r="185" spans="2:2" x14ac:dyDescent="0.2">
      <c r="B185" s="278"/>
    </row>
    <row r="186" spans="2:2" x14ac:dyDescent="0.2">
      <c r="B186" s="278"/>
    </row>
    <row r="187" spans="2:2" x14ac:dyDescent="0.2">
      <c r="B187" s="278"/>
    </row>
    <row r="188" spans="2:2" x14ac:dyDescent="0.2">
      <c r="B188" s="278"/>
    </row>
    <row r="189" spans="2:2" x14ac:dyDescent="0.2">
      <c r="B189" s="278"/>
    </row>
    <row r="190" spans="2:2" x14ac:dyDescent="0.2">
      <c r="B190" s="278"/>
    </row>
    <row r="191" spans="2:2" x14ac:dyDescent="0.2">
      <c r="B191" s="278"/>
    </row>
    <row r="192" spans="2:2" x14ac:dyDescent="0.2">
      <c r="B192" s="278"/>
    </row>
    <row r="193" spans="2:2" x14ac:dyDescent="0.2">
      <c r="B193" s="278"/>
    </row>
    <row r="194" spans="2:2" x14ac:dyDescent="0.2">
      <c r="B194" s="278"/>
    </row>
    <row r="195" spans="2:2" x14ac:dyDescent="0.2">
      <c r="B195" s="278"/>
    </row>
    <row r="196" spans="2:2" x14ac:dyDescent="0.2">
      <c r="B196" s="278"/>
    </row>
    <row r="197" spans="2:2" x14ac:dyDescent="0.2">
      <c r="B197" s="278"/>
    </row>
    <row r="198" spans="2:2" x14ac:dyDescent="0.2">
      <c r="B198" s="278"/>
    </row>
    <row r="199" spans="2:2" x14ac:dyDescent="0.2">
      <c r="B199" s="278"/>
    </row>
    <row r="200" spans="2:2" x14ac:dyDescent="0.2">
      <c r="B200" s="278"/>
    </row>
    <row r="201" spans="2:2" x14ac:dyDescent="0.2">
      <c r="B201" s="278"/>
    </row>
    <row r="202" spans="2:2" x14ac:dyDescent="0.2">
      <c r="B202" s="278"/>
    </row>
    <row r="203" spans="2:2" x14ac:dyDescent="0.2">
      <c r="B203" s="278"/>
    </row>
    <row r="204" spans="2:2" x14ac:dyDescent="0.2">
      <c r="B204" s="278"/>
    </row>
    <row r="205" spans="2:2" x14ac:dyDescent="0.2">
      <c r="B205" s="278"/>
    </row>
    <row r="206" spans="2:2" x14ac:dyDescent="0.2">
      <c r="B206" s="278"/>
    </row>
    <row r="207" spans="2:2" x14ac:dyDescent="0.2">
      <c r="B207" s="278"/>
    </row>
    <row r="208" spans="2:2" x14ac:dyDescent="0.2">
      <c r="B208" s="278"/>
    </row>
    <row r="209" spans="2:2" x14ac:dyDescent="0.2">
      <c r="B209" s="278"/>
    </row>
    <row r="210" spans="2:2" x14ac:dyDescent="0.2">
      <c r="B210" s="278"/>
    </row>
    <row r="211" spans="2:2" x14ac:dyDescent="0.2">
      <c r="B211" s="278"/>
    </row>
    <row r="212" spans="2:2" x14ac:dyDescent="0.2">
      <c r="B212" s="278"/>
    </row>
    <row r="213" spans="2:2" x14ac:dyDescent="0.2">
      <c r="B213" s="278"/>
    </row>
    <row r="214" spans="2:2" x14ac:dyDescent="0.2">
      <c r="B214" s="278"/>
    </row>
    <row r="215" spans="2:2" x14ac:dyDescent="0.2">
      <c r="B215" s="278"/>
    </row>
    <row r="216" spans="2:2" x14ac:dyDescent="0.2">
      <c r="B216" s="278"/>
    </row>
    <row r="217" spans="2:2" x14ac:dyDescent="0.2">
      <c r="B217" s="278"/>
    </row>
    <row r="218" spans="2:2" x14ac:dyDescent="0.2">
      <c r="B218" s="278"/>
    </row>
    <row r="219" spans="2:2" x14ac:dyDescent="0.2">
      <c r="B219" s="278"/>
    </row>
    <row r="220" spans="2:2" x14ac:dyDescent="0.2">
      <c r="B220" s="278"/>
    </row>
    <row r="221" spans="2:2" x14ac:dyDescent="0.2">
      <c r="B221" s="278"/>
    </row>
    <row r="222" spans="2:2" x14ac:dyDescent="0.2">
      <c r="B222" s="278"/>
    </row>
    <row r="223" spans="2:2" x14ac:dyDescent="0.2">
      <c r="B223" s="278"/>
    </row>
    <row r="224" spans="2:2" x14ac:dyDescent="0.2">
      <c r="B224" s="278"/>
    </row>
    <row r="225" spans="2:2" x14ac:dyDescent="0.2">
      <c r="B225" s="278"/>
    </row>
    <row r="226" spans="2:2" x14ac:dyDescent="0.2">
      <c r="B226" s="278"/>
    </row>
    <row r="227" spans="2:2" x14ac:dyDescent="0.2">
      <c r="B227" s="278"/>
    </row>
    <row r="228" spans="2:2" x14ac:dyDescent="0.2">
      <c r="B228" s="278"/>
    </row>
    <row r="229" spans="2:2" x14ac:dyDescent="0.2">
      <c r="B229" s="278"/>
    </row>
    <row r="230" spans="2:2" x14ac:dyDescent="0.2">
      <c r="B230" s="278"/>
    </row>
    <row r="231" spans="2:2" x14ac:dyDescent="0.2">
      <c r="B231" s="278"/>
    </row>
    <row r="232" spans="2:2" x14ac:dyDescent="0.2">
      <c r="B232" s="278"/>
    </row>
    <row r="233" spans="2:2" x14ac:dyDescent="0.2">
      <c r="B233" s="278"/>
    </row>
    <row r="234" spans="2:2" x14ac:dyDescent="0.2">
      <c r="B234" s="278"/>
    </row>
    <row r="235" spans="2:2" x14ac:dyDescent="0.2">
      <c r="B235" s="278"/>
    </row>
    <row r="236" spans="2:2" x14ac:dyDescent="0.2">
      <c r="B236" s="278"/>
    </row>
    <row r="237" spans="2:2" x14ac:dyDescent="0.2">
      <c r="B237" s="278"/>
    </row>
    <row r="238" spans="2:2" x14ac:dyDescent="0.2">
      <c r="B238" s="278"/>
    </row>
    <row r="239" spans="2:2" x14ac:dyDescent="0.2">
      <c r="B239" s="278"/>
    </row>
    <row r="240" spans="2:2" x14ac:dyDescent="0.2">
      <c r="B240" s="278"/>
    </row>
    <row r="241" spans="2:2" x14ac:dyDescent="0.2">
      <c r="B241" s="278"/>
    </row>
    <row r="242" spans="2:2" x14ac:dyDescent="0.2">
      <c r="B242" s="278"/>
    </row>
    <row r="243" spans="2:2" x14ac:dyDescent="0.2">
      <c r="B243" s="278"/>
    </row>
    <row r="244" spans="2:2" x14ac:dyDescent="0.2">
      <c r="B244" s="278"/>
    </row>
    <row r="245" spans="2:2" x14ac:dyDescent="0.2">
      <c r="B245" s="278"/>
    </row>
    <row r="246" spans="2:2" x14ac:dyDescent="0.2">
      <c r="B246" s="278"/>
    </row>
    <row r="247" spans="2:2" x14ac:dyDescent="0.2">
      <c r="B247" s="278"/>
    </row>
    <row r="248" spans="2:2" x14ac:dyDescent="0.2">
      <c r="B248" s="278"/>
    </row>
    <row r="249" spans="2:2" x14ac:dyDescent="0.2">
      <c r="B249" s="278"/>
    </row>
    <row r="250" spans="2:2" x14ac:dyDescent="0.2">
      <c r="B250" s="278"/>
    </row>
    <row r="251" spans="2:2" x14ac:dyDescent="0.2">
      <c r="B251" s="278"/>
    </row>
    <row r="252" spans="2:2" x14ac:dyDescent="0.2">
      <c r="B252" s="278"/>
    </row>
    <row r="253" spans="2:2" x14ac:dyDescent="0.2">
      <c r="B253" s="278"/>
    </row>
    <row r="254" spans="2:2" x14ac:dyDescent="0.2">
      <c r="B254" s="278"/>
    </row>
    <row r="255" spans="2:2" x14ac:dyDescent="0.2">
      <c r="B255" s="278"/>
    </row>
    <row r="256" spans="2:2" x14ac:dyDescent="0.2">
      <c r="B256" s="278"/>
    </row>
    <row r="257" spans="2:2" x14ac:dyDescent="0.2">
      <c r="B257" s="278"/>
    </row>
    <row r="258" spans="2:2" x14ac:dyDescent="0.2">
      <c r="B258" s="278"/>
    </row>
    <row r="259" spans="2:2" x14ac:dyDescent="0.2">
      <c r="B259" s="278"/>
    </row>
    <row r="260" spans="2:2" x14ac:dyDescent="0.2">
      <c r="B260" s="278"/>
    </row>
    <row r="261" spans="2:2" x14ac:dyDescent="0.2">
      <c r="B261" s="278"/>
    </row>
    <row r="262" spans="2:2" x14ac:dyDescent="0.2">
      <c r="B262" s="278"/>
    </row>
    <row r="263" spans="2:2" x14ac:dyDescent="0.2">
      <c r="B263" s="278"/>
    </row>
    <row r="264" spans="2:2" x14ac:dyDescent="0.2">
      <c r="B264" s="278"/>
    </row>
    <row r="265" spans="2:2" x14ac:dyDescent="0.2">
      <c r="B265" s="278"/>
    </row>
    <row r="266" spans="2:2" x14ac:dyDescent="0.2">
      <c r="B266" s="278"/>
    </row>
    <row r="267" spans="2:2" x14ac:dyDescent="0.2">
      <c r="B267" s="278"/>
    </row>
    <row r="268" spans="2:2" x14ac:dyDescent="0.2">
      <c r="B268" s="278"/>
    </row>
    <row r="269" spans="2:2" x14ac:dyDescent="0.2">
      <c r="B269" s="278"/>
    </row>
    <row r="270" spans="2:2" x14ac:dyDescent="0.2">
      <c r="B270" s="278"/>
    </row>
    <row r="271" spans="2:2" x14ac:dyDescent="0.2">
      <c r="B271" s="278"/>
    </row>
    <row r="272" spans="2:2" x14ac:dyDescent="0.2">
      <c r="B272" s="278"/>
    </row>
    <row r="273" spans="2:2" x14ac:dyDescent="0.2">
      <c r="B273" s="278"/>
    </row>
    <row r="274" spans="2:2" x14ac:dyDescent="0.2">
      <c r="B274" s="278"/>
    </row>
    <row r="275" spans="2:2" x14ac:dyDescent="0.2">
      <c r="B275" s="278"/>
    </row>
    <row r="276" spans="2:2" x14ac:dyDescent="0.2">
      <c r="B276" s="278"/>
    </row>
    <row r="277" spans="2:2" x14ac:dyDescent="0.2">
      <c r="B277" s="278"/>
    </row>
    <row r="278" spans="2:2" x14ac:dyDescent="0.2">
      <c r="B278" s="278"/>
    </row>
    <row r="279" spans="2:2" x14ac:dyDescent="0.2">
      <c r="B279" s="278"/>
    </row>
    <row r="280" spans="2:2" x14ac:dyDescent="0.2">
      <c r="B280" s="278"/>
    </row>
    <row r="281" spans="2:2" x14ac:dyDescent="0.2">
      <c r="B281" s="278"/>
    </row>
    <row r="282" spans="2:2" x14ac:dyDescent="0.2">
      <c r="B282" s="278"/>
    </row>
    <row r="283" spans="2:2" x14ac:dyDescent="0.2">
      <c r="B283" s="278"/>
    </row>
    <row r="284" spans="2:2" x14ac:dyDescent="0.2">
      <c r="B284" s="278"/>
    </row>
    <row r="285" spans="2:2" x14ac:dyDescent="0.2">
      <c r="B285" s="278"/>
    </row>
    <row r="286" spans="2:2" x14ac:dyDescent="0.2">
      <c r="B286" s="278"/>
    </row>
    <row r="287" spans="2:2" x14ac:dyDescent="0.2">
      <c r="B287" s="278"/>
    </row>
    <row r="288" spans="2:2" x14ac:dyDescent="0.2">
      <c r="B288" s="278"/>
    </row>
    <row r="289" spans="2:2" x14ac:dyDescent="0.2">
      <c r="B289" s="278"/>
    </row>
    <row r="290" spans="2:2" x14ac:dyDescent="0.2">
      <c r="B290" s="278"/>
    </row>
    <row r="291" spans="2:2" x14ac:dyDescent="0.2">
      <c r="B291" s="278"/>
    </row>
    <row r="292" spans="2:2" x14ac:dyDescent="0.2">
      <c r="B292" s="278"/>
    </row>
    <row r="293" spans="2:2" x14ac:dyDescent="0.2">
      <c r="B293" s="278"/>
    </row>
    <row r="294" spans="2:2" x14ac:dyDescent="0.2">
      <c r="B294" s="278"/>
    </row>
    <row r="295" spans="2:2" x14ac:dyDescent="0.2">
      <c r="B295" s="278"/>
    </row>
    <row r="296" spans="2:2" x14ac:dyDescent="0.2">
      <c r="B296" s="278"/>
    </row>
    <row r="297" spans="2:2" x14ac:dyDescent="0.2">
      <c r="B297" s="278"/>
    </row>
    <row r="298" spans="2:2" x14ac:dyDescent="0.2">
      <c r="B298" s="278"/>
    </row>
    <row r="299" spans="2:2" x14ac:dyDescent="0.2">
      <c r="B299" s="278"/>
    </row>
    <row r="300" spans="2:2" x14ac:dyDescent="0.2">
      <c r="B300" s="278"/>
    </row>
    <row r="301" spans="2:2" x14ac:dyDescent="0.2">
      <c r="B301" s="278"/>
    </row>
    <row r="302" spans="2:2" x14ac:dyDescent="0.2">
      <c r="B302" s="278"/>
    </row>
    <row r="303" spans="2:2" x14ac:dyDescent="0.2">
      <c r="B303" s="278"/>
    </row>
    <row r="304" spans="2:2" x14ac:dyDescent="0.2">
      <c r="B304" s="278"/>
    </row>
    <row r="305" spans="2:2" x14ac:dyDescent="0.2">
      <c r="B305" s="278"/>
    </row>
    <row r="306" spans="2:2" x14ac:dyDescent="0.2">
      <c r="B306" s="278"/>
    </row>
    <row r="307" spans="2:2" x14ac:dyDescent="0.2">
      <c r="B307" s="278"/>
    </row>
    <row r="308" spans="2:2" x14ac:dyDescent="0.2">
      <c r="B308" s="278"/>
    </row>
    <row r="309" spans="2:2" x14ac:dyDescent="0.2">
      <c r="B309" s="278"/>
    </row>
    <row r="310" spans="2:2" x14ac:dyDescent="0.2">
      <c r="B310" s="278"/>
    </row>
    <row r="311" spans="2:2" x14ac:dyDescent="0.2">
      <c r="B311" s="278"/>
    </row>
    <row r="312" spans="2:2" x14ac:dyDescent="0.2">
      <c r="B312" s="278"/>
    </row>
    <row r="313" spans="2:2" x14ac:dyDescent="0.2">
      <c r="B313" s="278"/>
    </row>
    <row r="314" spans="2:2" x14ac:dyDescent="0.2">
      <c r="B314" s="278"/>
    </row>
    <row r="315" spans="2:2" x14ac:dyDescent="0.2">
      <c r="B315" s="278"/>
    </row>
    <row r="316" spans="2:2" x14ac:dyDescent="0.2">
      <c r="B316" s="278"/>
    </row>
    <row r="317" spans="2:2" x14ac:dyDescent="0.2">
      <c r="B317" s="278"/>
    </row>
    <row r="318" spans="2:2" x14ac:dyDescent="0.2">
      <c r="B318" s="278"/>
    </row>
    <row r="319" spans="2:2" x14ac:dyDescent="0.2">
      <c r="B319" s="278"/>
    </row>
    <row r="320" spans="2:2" x14ac:dyDescent="0.2">
      <c r="B320" s="278"/>
    </row>
    <row r="321" spans="2:2" x14ac:dyDescent="0.2">
      <c r="B321" s="278"/>
    </row>
    <row r="322" spans="2:2" x14ac:dyDescent="0.2">
      <c r="B322" s="278"/>
    </row>
    <row r="323" spans="2:2" x14ac:dyDescent="0.2">
      <c r="B323" s="278"/>
    </row>
    <row r="324" spans="2:2" x14ac:dyDescent="0.2">
      <c r="B324" s="278"/>
    </row>
    <row r="325" spans="2:2" x14ac:dyDescent="0.2">
      <c r="B325" s="278"/>
    </row>
    <row r="326" spans="2:2" x14ac:dyDescent="0.2">
      <c r="B326" s="278"/>
    </row>
    <row r="327" spans="2:2" x14ac:dyDescent="0.2">
      <c r="B327" s="278"/>
    </row>
    <row r="328" spans="2:2" x14ac:dyDescent="0.2">
      <c r="B328" s="278"/>
    </row>
    <row r="329" spans="2:2" x14ac:dyDescent="0.2">
      <c r="B329" s="278"/>
    </row>
    <row r="330" spans="2:2" x14ac:dyDescent="0.2">
      <c r="B330" s="278"/>
    </row>
    <row r="331" spans="2:2" x14ac:dyDescent="0.2">
      <c r="B331" s="278"/>
    </row>
    <row r="332" spans="2:2" x14ac:dyDescent="0.2">
      <c r="B332" s="278"/>
    </row>
    <row r="333" spans="2:2" x14ac:dyDescent="0.2">
      <c r="B333" s="278"/>
    </row>
    <row r="334" spans="2:2" x14ac:dyDescent="0.2">
      <c r="B334" s="278"/>
    </row>
    <row r="335" spans="2:2" x14ac:dyDescent="0.2">
      <c r="B335" s="278"/>
    </row>
    <row r="336" spans="2:2" x14ac:dyDescent="0.2">
      <c r="B336" s="278"/>
    </row>
    <row r="337" spans="2:2" x14ac:dyDescent="0.2">
      <c r="B337" s="278"/>
    </row>
    <row r="338" spans="2:2" x14ac:dyDescent="0.2">
      <c r="B338" s="278"/>
    </row>
    <row r="339" spans="2:2" x14ac:dyDescent="0.2">
      <c r="B339" s="278"/>
    </row>
    <row r="340" spans="2:2" x14ac:dyDescent="0.2">
      <c r="B340" s="278"/>
    </row>
    <row r="341" spans="2:2" x14ac:dyDescent="0.2">
      <c r="B341" s="278"/>
    </row>
    <row r="342" spans="2:2" x14ac:dyDescent="0.2">
      <c r="B342" s="278"/>
    </row>
    <row r="343" spans="2:2" x14ac:dyDescent="0.2">
      <c r="B343" s="278"/>
    </row>
    <row r="344" spans="2:2" x14ac:dyDescent="0.2">
      <c r="B344" s="278"/>
    </row>
    <row r="345" spans="2:2" x14ac:dyDescent="0.2">
      <c r="B345" s="278"/>
    </row>
    <row r="346" spans="2:2" x14ac:dyDescent="0.2">
      <c r="B346" s="278"/>
    </row>
    <row r="347" spans="2:2" x14ac:dyDescent="0.2">
      <c r="B347" s="278"/>
    </row>
    <row r="348" spans="2:2" x14ac:dyDescent="0.2">
      <c r="B348" s="278"/>
    </row>
    <row r="349" spans="2:2" x14ac:dyDescent="0.2">
      <c r="B349" s="278"/>
    </row>
    <row r="350" spans="2:2" x14ac:dyDescent="0.2">
      <c r="B350" s="278"/>
    </row>
    <row r="351" spans="2:2" x14ac:dyDescent="0.2">
      <c r="B351" s="278"/>
    </row>
    <row r="352" spans="2:2" x14ac:dyDescent="0.2">
      <c r="B352" s="278"/>
    </row>
    <row r="353" spans="2:2" x14ac:dyDescent="0.2">
      <c r="B353" s="278"/>
    </row>
    <row r="354" spans="2:2" x14ac:dyDescent="0.2">
      <c r="B354" s="278"/>
    </row>
    <row r="355" spans="2:2" x14ac:dyDescent="0.2">
      <c r="B355" s="278"/>
    </row>
    <row r="356" spans="2:2" x14ac:dyDescent="0.2">
      <c r="B356" s="278"/>
    </row>
    <row r="357" spans="2:2" x14ac:dyDescent="0.2">
      <c r="B357" s="278"/>
    </row>
    <row r="358" spans="2:2" x14ac:dyDescent="0.2">
      <c r="B358" s="278"/>
    </row>
    <row r="359" spans="2:2" x14ac:dyDescent="0.2">
      <c r="B359" s="278"/>
    </row>
    <row r="360" spans="2:2" x14ac:dyDescent="0.2">
      <c r="B360" s="278"/>
    </row>
    <row r="361" spans="2:2" x14ac:dyDescent="0.2">
      <c r="B361" s="278"/>
    </row>
    <row r="362" spans="2:2" x14ac:dyDescent="0.2">
      <c r="B362" s="278"/>
    </row>
    <row r="363" spans="2:2" x14ac:dyDescent="0.2">
      <c r="B363" s="278"/>
    </row>
    <row r="364" spans="2:2" x14ac:dyDescent="0.2">
      <c r="B364" s="278"/>
    </row>
    <row r="365" spans="2:2" x14ac:dyDescent="0.2">
      <c r="B365" s="278"/>
    </row>
    <row r="366" spans="2:2" x14ac:dyDescent="0.2">
      <c r="B366" s="278"/>
    </row>
    <row r="367" spans="2:2" x14ac:dyDescent="0.2">
      <c r="B367" s="278"/>
    </row>
    <row r="368" spans="2:2" x14ac:dyDescent="0.2">
      <c r="B368" s="278"/>
    </row>
    <row r="369" spans="2:2" x14ac:dyDescent="0.2">
      <c r="B369" s="278"/>
    </row>
    <row r="370" spans="2:2" x14ac:dyDescent="0.2">
      <c r="B370" s="278"/>
    </row>
    <row r="371" spans="2:2" x14ac:dyDescent="0.2">
      <c r="B371" s="278"/>
    </row>
    <row r="372" spans="2:2" x14ac:dyDescent="0.2">
      <c r="B372" s="278"/>
    </row>
    <row r="373" spans="2:2" x14ac:dyDescent="0.2">
      <c r="B373" s="278"/>
    </row>
    <row r="374" spans="2:2" x14ac:dyDescent="0.2">
      <c r="B374" s="278"/>
    </row>
    <row r="375" spans="2:2" x14ac:dyDescent="0.2">
      <c r="B375" s="278"/>
    </row>
    <row r="376" spans="2:2" x14ac:dyDescent="0.2">
      <c r="B376" s="278"/>
    </row>
    <row r="377" spans="2:2" x14ac:dyDescent="0.2">
      <c r="B377" s="278"/>
    </row>
    <row r="378" spans="2:2" x14ac:dyDescent="0.2">
      <c r="B378" s="278"/>
    </row>
    <row r="379" spans="2:2" x14ac:dyDescent="0.2">
      <c r="B379" s="278"/>
    </row>
    <row r="380" spans="2:2" x14ac:dyDescent="0.2">
      <c r="B380" s="278"/>
    </row>
    <row r="381" spans="2:2" x14ac:dyDescent="0.2">
      <c r="B381" s="278"/>
    </row>
    <row r="382" spans="2:2" x14ac:dyDescent="0.2">
      <c r="B382" s="278"/>
    </row>
    <row r="383" spans="2:2" x14ac:dyDescent="0.2">
      <c r="B383" s="278"/>
    </row>
    <row r="384" spans="2:2" x14ac:dyDescent="0.2">
      <c r="B384" s="278"/>
    </row>
    <row r="385" spans="2:2" x14ac:dyDescent="0.2">
      <c r="B385" s="278"/>
    </row>
    <row r="386" spans="2:2" x14ac:dyDescent="0.2">
      <c r="B386" s="278"/>
    </row>
    <row r="387" spans="2:2" x14ac:dyDescent="0.2">
      <c r="B387" s="278"/>
    </row>
    <row r="388" spans="2:2" x14ac:dyDescent="0.2">
      <c r="B388" s="278"/>
    </row>
    <row r="389" spans="2:2" x14ac:dyDescent="0.2">
      <c r="B389" s="278"/>
    </row>
    <row r="390" spans="2:2" x14ac:dyDescent="0.2">
      <c r="B390" s="278"/>
    </row>
    <row r="391" spans="2:2" x14ac:dyDescent="0.2">
      <c r="B391" s="278"/>
    </row>
    <row r="392" spans="2:2" x14ac:dyDescent="0.2">
      <c r="B392" s="278"/>
    </row>
    <row r="393" spans="2:2" x14ac:dyDescent="0.2">
      <c r="B393" s="278"/>
    </row>
    <row r="394" spans="2:2" x14ac:dyDescent="0.2">
      <c r="B394" s="278"/>
    </row>
    <row r="395" spans="2:2" x14ac:dyDescent="0.2">
      <c r="B395" s="278"/>
    </row>
    <row r="396" spans="2:2" x14ac:dyDescent="0.2">
      <c r="B396" s="278"/>
    </row>
    <row r="397" spans="2:2" x14ac:dyDescent="0.2">
      <c r="B397" s="278"/>
    </row>
    <row r="398" spans="2:2" x14ac:dyDescent="0.2">
      <c r="B398" s="278"/>
    </row>
    <row r="399" spans="2:2" x14ac:dyDescent="0.2">
      <c r="B399" s="278"/>
    </row>
    <row r="400" spans="2:2" x14ac:dyDescent="0.2">
      <c r="B400" s="278"/>
    </row>
    <row r="401" spans="2:2" x14ac:dyDescent="0.2">
      <c r="B401" s="278"/>
    </row>
    <row r="402" spans="2:2" x14ac:dyDescent="0.2">
      <c r="B402" s="278"/>
    </row>
    <row r="403" spans="2:2" x14ac:dyDescent="0.2">
      <c r="B403" s="278"/>
    </row>
    <row r="404" spans="2:2" x14ac:dyDescent="0.2">
      <c r="B404" s="278"/>
    </row>
    <row r="405" spans="2:2" x14ac:dyDescent="0.2">
      <c r="B405" s="278"/>
    </row>
    <row r="406" spans="2:2" x14ac:dyDescent="0.2">
      <c r="B406" s="278"/>
    </row>
    <row r="407" spans="2:2" x14ac:dyDescent="0.2">
      <c r="B407" s="278"/>
    </row>
    <row r="408" spans="2:2" x14ac:dyDescent="0.2">
      <c r="B408" s="278"/>
    </row>
    <row r="409" spans="2:2" x14ac:dyDescent="0.2">
      <c r="B409" s="278"/>
    </row>
    <row r="410" spans="2:2" x14ac:dyDescent="0.2">
      <c r="B410" s="278"/>
    </row>
    <row r="411" spans="2:2" x14ac:dyDescent="0.2">
      <c r="B411" s="278"/>
    </row>
    <row r="412" spans="2:2" x14ac:dyDescent="0.2">
      <c r="B412" s="278"/>
    </row>
    <row r="413" spans="2:2" x14ac:dyDescent="0.2">
      <c r="B413" s="278"/>
    </row>
    <row r="414" spans="2:2" x14ac:dyDescent="0.2">
      <c r="B414" s="278"/>
    </row>
    <row r="415" spans="2:2" x14ac:dyDescent="0.2">
      <c r="B415" s="278"/>
    </row>
    <row r="416" spans="2:2" x14ac:dyDescent="0.2">
      <c r="B416" s="278"/>
    </row>
    <row r="417" spans="2:2" x14ac:dyDescent="0.2">
      <c r="B417" s="278"/>
    </row>
    <row r="418" spans="2:2" x14ac:dyDescent="0.2">
      <c r="B418" s="278"/>
    </row>
    <row r="419" spans="2:2" x14ac:dyDescent="0.2">
      <c r="B419" s="278"/>
    </row>
    <row r="420" spans="2:2" x14ac:dyDescent="0.2">
      <c r="B420" s="278"/>
    </row>
    <row r="421" spans="2:2" x14ac:dyDescent="0.2">
      <c r="B421" s="278"/>
    </row>
    <row r="422" spans="2:2" x14ac:dyDescent="0.2">
      <c r="B422" s="278"/>
    </row>
    <row r="423" spans="2:2" x14ac:dyDescent="0.2">
      <c r="B423" s="278"/>
    </row>
    <row r="424" spans="2:2" x14ac:dyDescent="0.2">
      <c r="B424" s="278"/>
    </row>
    <row r="425" spans="2:2" x14ac:dyDescent="0.2">
      <c r="B425" s="278"/>
    </row>
    <row r="426" spans="2:2" x14ac:dyDescent="0.2">
      <c r="B426" s="278"/>
    </row>
    <row r="427" spans="2:2" x14ac:dyDescent="0.2">
      <c r="B427" s="278"/>
    </row>
    <row r="428" spans="2:2" x14ac:dyDescent="0.2">
      <c r="B428" s="278"/>
    </row>
    <row r="429" spans="2:2" x14ac:dyDescent="0.2">
      <c r="B429" s="278"/>
    </row>
    <row r="430" spans="2:2" x14ac:dyDescent="0.2">
      <c r="B430" s="278"/>
    </row>
    <row r="431" spans="2:2" x14ac:dyDescent="0.2">
      <c r="B431" s="278"/>
    </row>
    <row r="432" spans="2:2" x14ac:dyDescent="0.2">
      <c r="B432" s="278"/>
    </row>
    <row r="433" spans="2:2" x14ac:dyDescent="0.2">
      <c r="B433" s="278"/>
    </row>
    <row r="434" spans="2:2" x14ac:dyDescent="0.2">
      <c r="B434" s="278"/>
    </row>
    <row r="435" spans="2:2" x14ac:dyDescent="0.2">
      <c r="B435" s="278"/>
    </row>
    <row r="436" spans="2:2" x14ac:dyDescent="0.2">
      <c r="B436" s="278"/>
    </row>
    <row r="437" spans="2:2" x14ac:dyDescent="0.2">
      <c r="B437" s="278"/>
    </row>
    <row r="438" spans="2:2" x14ac:dyDescent="0.2">
      <c r="B438" s="278"/>
    </row>
    <row r="439" spans="2:2" x14ac:dyDescent="0.2">
      <c r="B439" s="278"/>
    </row>
    <row r="440" spans="2:2" x14ac:dyDescent="0.2">
      <c r="B440" s="278"/>
    </row>
    <row r="441" spans="2:2" x14ac:dyDescent="0.2">
      <c r="B441" s="278"/>
    </row>
    <row r="442" spans="2:2" x14ac:dyDescent="0.2">
      <c r="B442" s="278"/>
    </row>
    <row r="443" spans="2:2" x14ac:dyDescent="0.2">
      <c r="B443" s="278"/>
    </row>
    <row r="444" spans="2:2" x14ac:dyDescent="0.2">
      <c r="B444" s="278"/>
    </row>
    <row r="445" spans="2:2" x14ac:dyDescent="0.2">
      <c r="B445" s="278"/>
    </row>
    <row r="446" spans="2:2" x14ac:dyDescent="0.2">
      <c r="B446" s="278"/>
    </row>
    <row r="447" spans="2:2" x14ac:dyDescent="0.2">
      <c r="B447" s="278"/>
    </row>
    <row r="448" spans="2:2" x14ac:dyDescent="0.2">
      <c r="B448" s="278"/>
    </row>
    <row r="449" spans="2:2" x14ac:dyDescent="0.2">
      <c r="B449" s="278"/>
    </row>
    <row r="450" spans="2:2" x14ac:dyDescent="0.2">
      <c r="B450" s="278"/>
    </row>
    <row r="451" spans="2:2" x14ac:dyDescent="0.2">
      <c r="B451" s="278"/>
    </row>
    <row r="452" spans="2:2" x14ac:dyDescent="0.2">
      <c r="B452" s="278"/>
    </row>
    <row r="453" spans="2:2" x14ac:dyDescent="0.2">
      <c r="B453" s="278"/>
    </row>
    <row r="454" spans="2:2" x14ac:dyDescent="0.2">
      <c r="B454" s="278"/>
    </row>
    <row r="455" spans="2:2" x14ac:dyDescent="0.2">
      <c r="B455" s="278"/>
    </row>
    <row r="456" spans="2:2" x14ac:dyDescent="0.2">
      <c r="B456" s="278"/>
    </row>
    <row r="457" spans="2:2" x14ac:dyDescent="0.2">
      <c r="B457" s="278"/>
    </row>
    <row r="458" spans="2:2" x14ac:dyDescent="0.2">
      <c r="B458" s="278"/>
    </row>
    <row r="459" spans="2:2" x14ac:dyDescent="0.2">
      <c r="B459" s="278"/>
    </row>
    <row r="460" spans="2:2" x14ac:dyDescent="0.2">
      <c r="B460" s="278"/>
    </row>
    <row r="461" spans="2:2" x14ac:dyDescent="0.2">
      <c r="B461" s="278"/>
    </row>
    <row r="462" spans="2:2" x14ac:dyDescent="0.2">
      <c r="B462" s="278"/>
    </row>
    <row r="463" spans="2:2" x14ac:dyDescent="0.2">
      <c r="B463" s="278"/>
    </row>
    <row r="464" spans="2:2" x14ac:dyDescent="0.2">
      <c r="B464" s="278"/>
    </row>
    <row r="465" spans="2:2" x14ac:dyDescent="0.2">
      <c r="B465" s="278"/>
    </row>
    <row r="466" spans="2:2" x14ac:dyDescent="0.2">
      <c r="B466" s="278"/>
    </row>
    <row r="467" spans="2:2" x14ac:dyDescent="0.2">
      <c r="B467" s="278"/>
    </row>
    <row r="468" spans="2:2" x14ac:dyDescent="0.2">
      <c r="B468" s="278"/>
    </row>
    <row r="469" spans="2:2" x14ac:dyDescent="0.2">
      <c r="B469" s="278"/>
    </row>
    <row r="470" spans="2:2" x14ac:dyDescent="0.2">
      <c r="B470" s="278"/>
    </row>
    <row r="471" spans="2:2" x14ac:dyDescent="0.2">
      <c r="B471" s="278"/>
    </row>
    <row r="472" spans="2:2" x14ac:dyDescent="0.2">
      <c r="B472" s="278"/>
    </row>
    <row r="473" spans="2:2" x14ac:dyDescent="0.2">
      <c r="B473" s="278"/>
    </row>
    <row r="474" spans="2:2" x14ac:dyDescent="0.2">
      <c r="B474" s="278"/>
    </row>
    <row r="475" spans="2:2" x14ac:dyDescent="0.2">
      <c r="B475" s="278"/>
    </row>
    <row r="476" spans="2:2" x14ac:dyDescent="0.2">
      <c r="B476" s="278"/>
    </row>
    <row r="477" spans="2:2" x14ac:dyDescent="0.2">
      <c r="B477" s="278"/>
    </row>
    <row r="478" spans="2:2" x14ac:dyDescent="0.2">
      <c r="B478" s="278"/>
    </row>
    <row r="479" spans="2:2" x14ac:dyDescent="0.2">
      <c r="B479" s="278"/>
    </row>
    <row r="480" spans="2:2" x14ac:dyDescent="0.2">
      <c r="B480" s="278"/>
    </row>
    <row r="481" spans="2:2" x14ac:dyDescent="0.2">
      <c r="B481" s="278"/>
    </row>
    <row r="482" spans="2:2" x14ac:dyDescent="0.2">
      <c r="B482" s="278"/>
    </row>
    <row r="483" spans="2:2" x14ac:dyDescent="0.2">
      <c r="B483" s="278"/>
    </row>
    <row r="484" spans="2:2" x14ac:dyDescent="0.2">
      <c r="B484" s="278"/>
    </row>
    <row r="485" spans="2:2" x14ac:dyDescent="0.2">
      <c r="B485" s="278"/>
    </row>
    <row r="486" spans="2:2" x14ac:dyDescent="0.2">
      <c r="B486" s="278"/>
    </row>
    <row r="487" spans="2:2" x14ac:dyDescent="0.2">
      <c r="B487" s="278"/>
    </row>
    <row r="488" spans="2:2" x14ac:dyDescent="0.2">
      <c r="B488" s="278"/>
    </row>
    <row r="489" spans="2:2" x14ac:dyDescent="0.2">
      <c r="B489" s="278"/>
    </row>
    <row r="490" spans="2:2" x14ac:dyDescent="0.2">
      <c r="B490" s="278"/>
    </row>
    <row r="491" spans="2:2" x14ac:dyDescent="0.2">
      <c r="B491" s="278"/>
    </row>
    <row r="492" spans="2:2" x14ac:dyDescent="0.2">
      <c r="B492" s="278"/>
    </row>
    <row r="493" spans="2:2" x14ac:dyDescent="0.2">
      <c r="B493" s="278"/>
    </row>
    <row r="494" spans="2:2" x14ac:dyDescent="0.2">
      <c r="B494" s="278"/>
    </row>
    <row r="495" spans="2:2" x14ac:dyDescent="0.2">
      <c r="B495" s="278"/>
    </row>
    <row r="496" spans="2:2" x14ac:dyDescent="0.2">
      <c r="B496" s="278"/>
    </row>
    <row r="497" spans="2:2" x14ac:dyDescent="0.2">
      <c r="B497" s="278"/>
    </row>
    <row r="498" spans="2:2" x14ac:dyDescent="0.2">
      <c r="B498" s="278"/>
    </row>
    <row r="499" spans="2:2" x14ac:dyDescent="0.2">
      <c r="B499" s="278"/>
    </row>
    <row r="500" spans="2:2" x14ac:dyDescent="0.2">
      <c r="B500" s="278"/>
    </row>
    <row r="501" spans="2:2" x14ac:dyDescent="0.2">
      <c r="B501" s="278"/>
    </row>
    <row r="502" spans="2:2" x14ac:dyDescent="0.2">
      <c r="B502" s="278"/>
    </row>
    <row r="503" spans="2:2" x14ac:dyDescent="0.2">
      <c r="B503" s="278"/>
    </row>
    <row r="504" spans="2:2" x14ac:dyDescent="0.2">
      <c r="B504" s="278"/>
    </row>
    <row r="505" spans="2:2" x14ac:dyDescent="0.2">
      <c r="B505" s="278"/>
    </row>
    <row r="506" spans="2:2" x14ac:dyDescent="0.2">
      <c r="B506" s="278"/>
    </row>
    <row r="507" spans="2:2" x14ac:dyDescent="0.2">
      <c r="B507" s="278"/>
    </row>
    <row r="508" spans="2:2" x14ac:dyDescent="0.2">
      <c r="B508" s="278"/>
    </row>
    <row r="509" spans="2:2" x14ac:dyDescent="0.2">
      <c r="B509" s="278"/>
    </row>
    <row r="510" spans="2:2" x14ac:dyDescent="0.2">
      <c r="B510" s="278"/>
    </row>
    <row r="511" spans="2:2" x14ac:dyDescent="0.2">
      <c r="B511" s="278"/>
    </row>
    <row r="512" spans="2:2" x14ac:dyDescent="0.2">
      <c r="B512" s="278"/>
    </row>
    <row r="513" spans="2:2" x14ac:dyDescent="0.2">
      <c r="B513" s="278"/>
    </row>
    <row r="514" spans="2:2" x14ac:dyDescent="0.2">
      <c r="B514" s="278"/>
    </row>
    <row r="515" spans="2:2" x14ac:dyDescent="0.2">
      <c r="B515" s="278"/>
    </row>
    <row r="516" spans="2:2" x14ac:dyDescent="0.2">
      <c r="B516" s="278"/>
    </row>
    <row r="517" spans="2:2" x14ac:dyDescent="0.2">
      <c r="B517" s="278"/>
    </row>
    <row r="518" spans="2:2" x14ac:dyDescent="0.2">
      <c r="B518" s="278"/>
    </row>
    <row r="519" spans="2:2" x14ac:dyDescent="0.2">
      <c r="B519" s="278"/>
    </row>
    <row r="520" spans="2:2" x14ac:dyDescent="0.2">
      <c r="B520" s="278"/>
    </row>
    <row r="521" spans="2:2" x14ac:dyDescent="0.2">
      <c r="B521" s="278"/>
    </row>
    <row r="522" spans="2:2" x14ac:dyDescent="0.2">
      <c r="B522" s="278"/>
    </row>
    <row r="523" spans="2:2" x14ac:dyDescent="0.2">
      <c r="B523" s="278"/>
    </row>
    <row r="524" spans="2:2" x14ac:dyDescent="0.2">
      <c r="B524" s="278"/>
    </row>
    <row r="525" spans="2:2" x14ac:dyDescent="0.2">
      <c r="B525" s="278"/>
    </row>
    <row r="526" spans="2:2" x14ac:dyDescent="0.2">
      <c r="B526" s="278"/>
    </row>
    <row r="527" spans="2:2" x14ac:dyDescent="0.2">
      <c r="B527" s="278"/>
    </row>
    <row r="528" spans="2:2" x14ac:dyDescent="0.2">
      <c r="B528" s="278"/>
    </row>
    <row r="529" spans="2:2" x14ac:dyDescent="0.2">
      <c r="B529" s="278"/>
    </row>
    <row r="530" spans="2:2" x14ac:dyDescent="0.2">
      <c r="B530" s="278"/>
    </row>
    <row r="531" spans="2:2" x14ac:dyDescent="0.2">
      <c r="B531" s="278"/>
    </row>
    <row r="532" spans="2:2" x14ac:dyDescent="0.2">
      <c r="B532" s="278"/>
    </row>
    <row r="533" spans="2:2" x14ac:dyDescent="0.2">
      <c r="B533" s="278"/>
    </row>
    <row r="534" spans="2:2" x14ac:dyDescent="0.2">
      <c r="B534" s="278"/>
    </row>
    <row r="535" spans="2:2" x14ac:dyDescent="0.2">
      <c r="B535" s="278"/>
    </row>
    <row r="536" spans="2:2" x14ac:dyDescent="0.2">
      <c r="B536" s="278"/>
    </row>
    <row r="537" spans="2:2" x14ac:dyDescent="0.2">
      <c r="B537" s="278"/>
    </row>
    <row r="538" spans="2:2" x14ac:dyDescent="0.2">
      <c r="B538" s="278"/>
    </row>
    <row r="539" spans="2:2" x14ac:dyDescent="0.2">
      <c r="B539" s="278"/>
    </row>
    <row r="540" spans="2:2" x14ac:dyDescent="0.2">
      <c r="B540" s="278"/>
    </row>
    <row r="541" spans="2:2" x14ac:dyDescent="0.2">
      <c r="B541" s="278"/>
    </row>
    <row r="542" spans="2:2" x14ac:dyDescent="0.2">
      <c r="B542" s="278"/>
    </row>
    <row r="543" spans="2:2" x14ac:dyDescent="0.2">
      <c r="B543" s="278"/>
    </row>
    <row r="544" spans="2:2" x14ac:dyDescent="0.2">
      <c r="B544" s="278"/>
    </row>
    <row r="545" spans="2:2" x14ac:dyDescent="0.2">
      <c r="B545" s="278"/>
    </row>
    <row r="546" spans="2:2" x14ac:dyDescent="0.2">
      <c r="B546" s="278"/>
    </row>
    <row r="547" spans="2:2" x14ac:dyDescent="0.2">
      <c r="B547" s="278"/>
    </row>
    <row r="548" spans="2:2" x14ac:dyDescent="0.2">
      <c r="B548" s="278"/>
    </row>
    <row r="549" spans="2:2" x14ac:dyDescent="0.2">
      <c r="B549" s="278"/>
    </row>
    <row r="550" spans="2:2" x14ac:dyDescent="0.2">
      <c r="B550" s="278"/>
    </row>
    <row r="551" spans="2:2" x14ac:dyDescent="0.2">
      <c r="B551" s="278"/>
    </row>
    <row r="552" spans="2:2" x14ac:dyDescent="0.2">
      <c r="B552" s="278"/>
    </row>
    <row r="553" spans="2:2" x14ac:dyDescent="0.2">
      <c r="B553" s="278"/>
    </row>
    <row r="554" spans="2:2" x14ac:dyDescent="0.2">
      <c r="B554" s="278"/>
    </row>
    <row r="555" spans="2:2" x14ac:dyDescent="0.2">
      <c r="B555" s="278"/>
    </row>
    <row r="556" spans="2:2" x14ac:dyDescent="0.2">
      <c r="B556" s="278"/>
    </row>
    <row r="557" spans="2:2" x14ac:dyDescent="0.2">
      <c r="B557" s="278"/>
    </row>
    <row r="558" spans="2:2" x14ac:dyDescent="0.2">
      <c r="B558" s="278"/>
    </row>
    <row r="559" spans="2:2" x14ac:dyDescent="0.2">
      <c r="B559" s="278"/>
    </row>
    <row r="560" spans="2:2" x14ac:dyDescent="0.2">
      <c r="B560" s="278"/>
    </row>
    <row r="561" spans="2:2" x14ac:dyDescent="0.2">
      <c r="B561" s="278"/>
    </row>
    <row r="562" spans="2:2" x14ac:dyDescent="0.2">
      <c r="B562" s="278"/>
    </row>
    <row r="563" spans="2:2" x14ac:dyDescent="0.2">
      <c r="B563" s="278"/>
    </row>
    <row r="564" spans="2:2" x14ac:dyDescent="0.2">
      <c r="B564" s="278"/>
    </row>
    <row r="565" spans="2:2" x14ac:dyDescent="0.2">
      <c r="B565" s="278"/>
    </row>
    <row r="566" spans="2:2" x14ac:dyDescent="0.2">
      <c r="B566" s="278"/>
    </row>
    <row r="567" spans="2:2" x14ac:dyDescent="0.2">
      <c r="B567" s="278"/>
    </row>
    <row r="568" spans="2:2" x14ac:dyDescent="0.2">
      <c r="B568" s="278"/>
    </row>
    <row r="569" spans="2:2" x14ac:dyDescent="0.2">
      <c r="B569" s="278"/>
    </row>
    <row r="570" spans="2:2" x14ac:dyDescent="0.2">
      <c r="B570" s="278"/>
    </row>
    <row r="571" spans="2:2" x14ac:dyDescent="0.2">
      <c r="B571" s="278"/>
    </row>
    <row r="572" spans="2:2" x14ac:dyDescent="0.2">
      <c r="B572" s="278"/>
    </row>
    <row r="573" spans="2:2" x14ac:dyDescent="0.2">
      <c r="B573" s="278"/>
    </row>
    <row r="574" spans="2:2" x14ac:dyDescent="0.2">
      <c r="B574" s="278"/>
    </row>
    <row r="575" spans="2:2" x14ac:dyDescent="0.2">
      <c r="B575" s="278"/>
    </row>
    <row r="576" spans="2:2" x14ac:dyDescent="0.2">
      <c r="B576" s="278"/>
    </row>
    <row r="577" spans="2:2" x14ac:dyDescent="0.2">
      <c r="B577" s="278"/>
    </row>
    <row r="578" spans="2:2" x14ac:dyDescent="0.2">
      <c r="B578" s="278"/>
    </row>
    <row r="579" spans="2:2" x14ac:dyDescent="0.2">
      <c r="B579" s="278"/>
    </row>
    <row r="580" spans="2:2" x14ac:dyDescent="0.2">
      <c r="B580" s="278"/>
    </row>
    <row r="581" spans="2:2" x14ac:dyDescent="0.2">
      <c r="B581" s="278"/>
    </row>
    <row r="582" spans="2:2" x14ac:dyDescent="0.2">
      <c r="B582" s="278"/>
    </row>
    <row r="583" spans="2:2" x14ac:dyDescent="0.2">
      <c r="B583" s="278"/>
    </row>
    <row r="584" spans="2:2" x14ac:dyDescent="0.2">
      <c r="B584" s="278"/>
    </row>
    <row r="585" spans="2:2" x14ac:dyDescent="0.2">
      <c r="B585" s="278"/>
    </row>
    <row r="586" spans="2:2" x14ac:dyDescent="0.2">
      <c r="B586" s="278"/>
    </row>
    <row r="587" spans="2:2" x14ac:dyDescent="0.2">
      <c r="B587" s="278"/>
    </row>
    <row r="588" spans="2:2" x14ac:dyDescent="0.2">
      <c r="B588" s="278"/>
    </row>
    <row r="589" spans="2:2" x14ac:dyDescent="0.2">
      <c r="B589" s="278"/>
    </row>
    <row r="590" spans="2:2" x14ac:dyDescent="0.2">
      <c r="B590" s="278"/>
    </row>
    <row r="591" spans="2:2" x14ac:dyDescent="0.2">
      <c r="B591" s="278"/>
    </row>
    <row r="592" spans="2:2" x14ac:dyDescent="0.2">
      <c r="B592" s="278"/>
    </row>
    <row r="593" spans="2:2" x14ac:dyDescent="0.2">
      <c r="B593" s="278"/>
    </row>
    <row r="594" spans="2:2" x14ac:dyDescent="0.2">
      <c r="B594" s="278"/>
    </row>
    <row r="595" spans="2:2" x14ac:dyDescent="0.2">
      <c r="B595" s="278"/>
    </row>
    <row r="596" spans="2:2" x14ac:dyDescent="0.2">
      <c r="B596" s="278"/>
    </row>
    <row r="597" spans="2:2" x14ac:dyDescent="0.2">
      <c r="B597" s="278"/>
    </row>
    <row r="598" spans="2:2" x14ac:dyDescent="0.2">
      <c r="B598" s="278"/>
    </row>
    <row r="599" spans="2:2" x14ac:dyDescent="0.2">
      <c r="B599" s="278"/>
    </row>
    <row r="600" spans="2:2" x14ac:dyDescent="0.2">
      <c r="B600" s="278"/>
    </row>
    <row r="601" spans="2:2" x14ac:dyDescent="0.2">
      <c r="B601" s="278"/>
    </row>
    <row r="602" spans="2:2" x14ac:dyDescent="0.2">
      <c r="B602" s="278"/>
    </row>
    <row r="603" spans="2:2" x14ac:dyDescent="0.2">
      <c r="B603" s="278"/>
    </row>
    <row r="604" spans="2:2" x14ac:dyDescent="0.2">
      <c r="B604" s="278"/>
    </row>
    <row r="605" spans="2:2" x14ac:dyDescent="0.2">
      <c r="B605" s="278"/>
    </row>
    <row r="606" spans="2:2" x14ac:dyDescent="0.2">
      <c r="B606" s="278"/>
    </row>
    <row r="607" spans="2:2" x14ac:dyDescent="0.2">
      <c r="B607" s="278"/>
    </row>
    <row r="608" spans="2:2" x14ac:dyDescent="0.2">
      <c r="B608" s="278"/>
    </row>
    <row r="609" spans="2:2" x14ac:dyDescent="0.2">
      <c r="B609" s="278"/>
    </row>
    <row r="610" spans="2:2" x14ac:dyDescent="0.2">
      <c r="B610" s="278"/>
    </row>
    <row r="611" spans="2:2" x14ac:dyDescent="0.2">
      <c r="B611" s="278"/>
    </row>
    <row r="612" spans="2:2" x14ac:dyDescent="0.2">
      <c r="B612" s="278"/>
    </row>
    <row r="613" spans="2:2" x14ac:dyDescent="0.2">
      <c r="B613" s="278"/>
    </row>
    <row r="614" spans="2:2" x14ac:dyDescent="0.2">
      <c r="B614" s="278"/>
    </row>
    <row r="615" spans="2:2" x14ac:dyDescent="0.2">
      <c r="B615" s="278"/>
    </row>
    <row r="616" spans="2:2" x14ac:dyDescent="0.2">
      <c r="B616" s="278"/>
    </row>
    <row r="617" spans="2:2" x14ac:dyDescent="0.2">
      <c r="B617" s="278"/>
    </row>
    <row r="618" spans="2:2" x14ac:dyDescent="0.2">
      <c r="B618" s="278"/>
    </row>
    <row r="619" spans="2:2" x14ac:dyDescent="0.2">
      <c r="B619" s="278"/>
    </row>
    <row r="620" spans="2:2" x14ac:dyDescent="0.2">
      <c r="B620" s="278"/>
    </row>
    <row r="621" spans="2:2" x14ac:dyDescent="0.2">
      <c r="B621" s="278"/>
    </row>
    <row r="622" spans="2:2" x14ac:dyDescent="0.2">
      <c r="B622" s="278"/>
    </row>
    <row r="623" spans="2:2" x14ac:dyDescent="0.2">
      <c r="B623" s="278"/>
    </row>
    <row r="624" spans="2:2" x14ac:dyDescent="0.2">
      <c r="B624" s="278"/>
    </row>
    <row r="625" spans="2:2" x14ac:dyDescent="0.2">
      <c r="B625" s="278"/>
    </row>
    <row r="626" spans="2:2" x14ac:dyDescent="0.2">
      <c r="B626" s="278"/>
    </row>
    <row r="627" spans="2:2" x14ac:dyDescent="0.2">
      <c r="B627" s="278"/>
    </row>
    <row r="628" spans="2:2" x14ac:dyDescent="0.2">
      <c r="B628" s="278"/>
    </row>
    <row r="629" spans="2:2" x14ac:dyDescent="0.2">
      <c r="B629" s="278"/>
    </row>
    <row r="630" spans="2:2" x14ac:dyDescent="0.2">
      <c r="B630" s="278"/>
    </row>
    <row r="631" spans="2:2" x14ac:dyDescent="0.2">
      <c r="B631" s="278"/>
    </row>
    <row r="632" spans="2:2" x14ac:dyDescent="0.2">
      <c r="B632" s="278"/>
    </row>
    <row r="633" spans="2:2" x14ac:dyDescent="0.2">
      <c r="B633" s="278"/>
    </row>
    <row r="634" spans="2:2" x14ac:dyDescent="0.2">
      <c r="B634" s="278"/>
    </row>
    <row r="635" spans="2:2" x14ac:dyDescent="0.2">
      <c r="B635" s="278"/>
    </row>
    <row r="636" spans="2:2" x14ac:dyDescent="0.2">
      <c r="B636" s="278"/>
    </row>
    <row r="637" spans="2:2" x14ac:dyDescent="0.2">
      <c r="B637" s="278"/>
    </row>
    <row r="638" spans="2:2" x14ac:dyDescent="0.2">
      <c r="B638" s="278"/>
    </row>
    <row r="639" spans="2:2" x14ac:dyDescent="0.2">
      <c r="B639" s="278"/>
    </row>
    <row r="640" spans="2:2" x14ac:dyDescent="0.2">
      <c r="B640" s="278"/>
    </row>
  </sheetData>
  <pageMargins left="0.78740157499999996" right="0.78740157499999996" top="0.984251969" bottom="0.984251969" header="0.5" footer="0.5"/>
  <pageSetup paperSize="9" scale="31" orientation="portrait" r:id="rId1"/>
  <headerFooter alignWithMargins="0"/>
  <rowBreaks count="1" manualBreakCount="1">
    <brk id="113" max="16383" man="1"/>
  </rowBreak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952"/>
  <sheetViews>
    <sheetView showGridLines="0" view="pageBreakPreview" topLeftCell="A52" zoomScale="90" zoomScaleNormal="70" zoomScaleSheetLayoutView="90" workbookViewId="0">
      <selection activeCell="C5" sqref="C5"/>
    </sheetView>
  </sheetViews>
  <sheetFormatPr defaultRowHeight="12.75" x14ac:dyDescent="0.2"/>
  <cols>
    <col min="1" max="1" width="1.42578125" style="32" customWidth="1"/>
    <col min="2" max="2" width="26.7109375" style="32" customWidth="1"/>
    <col min="3" max="3" width="19.42578125" style="32" customWidth="1"/>
    <col min="4" max="4" width="15.42578125" style="32" customWidth="1"/>
    <col min="5" max="5" width="2.85546875" style="32" customWidth="1"/>
    <col min="6" max="6" width="14.5703125" style="32" customWidth="1"/>
    <col min="7" max="7" width="17.85546875" style="32" customWidth="1"/>
    <col min="8" max="8" width="11.28515625" style="32" customWidth="1"/>
    <col min="9" max="9" width="10.140625" style="32" customWidth="1"/>
    <col min="10" max="10" width="18.140625" style="32" customWidth="1"/>
    <col min="11" max="11" width="18.140625" style="48" customWidth="1"/>
    <col min="12" max="12" width="11.140625" style="48" customWidth="1"/>
    <col min="13" max="13" width="15.5703125" style="32" customWidth="1"/>
    <col min="14" max="14" width="10" style="32" customWidth="1"/>
    <col min="15" max="15" width="12.140625" style="121" customWidth="1"/>
    <col min="16" max="16" width="1.140625" style="55" customWidth="1"/>
    <col min="17" max="16384" width="9.140625" style="32"/>
  </cols>
  <sheetData>
    <row r="2" spans="2:18" ht="16.5" customHeight="1" x14ac:dyDescent="0.2">
      <c r="C2" s="58" t="s">
        <v>169</v>
      </c>
      <c r="L2" s="195"/>
      <c r="M2" s="198"/>
      <c r="N2" s="198"/>
      <c r="O2" s="199"/>
      <c r="P2" s="135"/>
    </row>
    <row r="3" spans="2:18" ht="16.5" customHeight="1" thickBot="1" x14ac:dyDescent="0.25">
      <c r="C3" s="53" t="s">
        <v>34</v>
      </c>
      <c r="L3" s="195"/>
      <c r="M3" s="198"/>
      <c r="N3" s="198"/>
      <c r="O3" s="199"/>
      <c r="P3" s="63"/>
    </row>
    <row r="4" spans="2:18" ht="13.5" thickBot="1" x14ac:dyDescent="0.25">
      <c r="B4" s="31" t="s">
        <v>193</v>
      </c>
      <c r="C4" s="33"/>
      <c r="D4" s="33"/>
      <c r="E4" s="42"/>
      <c r="F4" s="42"/>
      <c r="G4" s="42"/>
      <c r="H4" s="42"/>
      <c r="I4" s="42"/>
      <c r="J4" s="42"/>
      <c r="K4" s="43"/>
      <c r="L4" s="43"/>
      <c r="M4" s="42"/>
      <c r="N4" s="42"/>
      <c r="O4" s="119"/>
      <c r="P4" s="44"/>
    </row>
    <row r="5" spans="2:18" s="8" customFormat="1" ht="18" customHeight="1" x14ac:dyDescent="0.2">
      <c r="B5" s="515" t="s">
        <v>23</v>
      </c>
      <c r="C5" s="192" t="s">
        <v>118</v>
      </c>
      <c r="D5" s="516"/>
      <c r="E5" s="516"/>
      <c r="F5" s="516"/>
      <c r="G5" s="516"/>
      <c r="H5" s="517" t="s">
        <v>213</v>
      </c>
      <c r="I5" s="516"/>
      <c r="J5" s="516"/>
      <c r="K5" s="516"/>
      <c r="L5" s="518"/>
      <c r="M5" s="516"/>
      <c r="N5" s="516"/>
      <c r="O5" s="519" t="s">
        <v>0</v>
      </c>
      <c r="P5" s="520"/>
      <c r="Q5" s="506"/>
      <c r="R5" s="521"/>
    </row>
    <row r="6" spans="2:18" s="8" customFormat="1" x14ac:dyDescent="0.2">
      <c r="B6" s="25">
        <v>1</v>
      </c>
      <c r="H6" s="22" t="s">
        <v>217</v>
      </c>
      <c r="L6" s="522"/>
      <c r="O6" s="523">
        <v>27.56</v>
      </c>
      <c r="P6" s="24"/>
      <c r="Q6" s="506"/>
      <c r="R6" s="524"/>
    </row>
    <row r="7" spans="2:18" s="1" customFormat="1" ht="11.25" customHeight="1" x14ac:dyDescent="0.2">
      <c r="B7" s="525">
        <f>B6+1</f>
        <v>2</v>
      </c>
      <c r="H7" s="19" t="s">
        <v>209</v>
      </c>
      <c r="L7" s="6"/>
      <c r="O7" s="30">
        <v>-20</v>
      </c>
      <c r="P7" s="13"/>
      <c r="Q7" s="506"/>
      <c r="R7" s="507"/>
    </row>
    <row r="8" spans="2:18" s="1" customFormat="1" x14ac:dyDescent="0.2">
      <c r="B8" s="526"/>
      <c r="C8" s="507"/>
      <c r="D8" s="507"/>
      <c r="E8" s="507"/>
      <c r="F8" s="507"/>
      <c r="G8" s="507"/>
      <c r="H8" s="94" t="s">
        <v>95</v>
      </c>
      <c r="I8" s="507"/>
      <c r="J8" s="507"/>
      <c r="K8" s="507"/>
      <c r="L8" s="527"/>
      <c r="M8" s="507"/>
      <c r="N8" s="507"/>
      <c r="O8" s="528">
        <f>SUM(O6:O7)</f>
        <v>7.5599999999999987</v>
      </c>
      <c r="P8" s="4"/>
      <c r="Q8" s="506"/>
      <c r="R8" s="507"/>
    </row>
    <row r="9" spans="2:18" s="1" customFormat="1" x14ac:dyDescent="0.2">
      <c r="B9" s="25"/>
      <c r="C9" s="19"/>
      <c r="D9" s="16"/>
      <c r="E9" s="16"/>
      <c r="F9" s="16"/>
      <c r="G9" s="16"/>
      <c r="H9" s="16"/>
      <c r="J9" s="508"/>
      <c r="K9" s="16"/>
      <c r="L9" s="17"/>
      <c r="M9" s="16"/>
      <c r="N9" s="16"/>
      <c r="O9" s="7"/>
      <c r="P9" s="29"/>
      <c r="Q9" s="506"/>
      <c r="R9" s="507"/>
    </row>
    <row r="10" spans="2:18" s="8" customFormat="1" x14ac:dyDescent="0.2">
      <c r="B10" s="515" t="s">
        <v>23</v>
      </c>
      <c r="C10" s="192" t="s">
        <v>118</v>
      </c>
      <c r="D10" s="516"/>
      <c r="E10" s="516"/>
      <c r="F10" s="516"/>
      <c r="G10" s="516"/>
      <c r="H10" s="192" t="s">
        <v>214</v>
      </c>
      <c r="I10" s="516"/>
      <c r="J10" s="516"/>
      <c r="K10" s="516"/>
      <c r="L10" s="518"/>
      <c r="M10" s="516"/>
      <c r="N10" s="516"/>
      <c r="O10" s="519" t="s">
        <v>0</v>
      </c>
      <c r="P10" s="24"/>
      <c r="Q10" s="506"/>
      <c r="R10" s="524"/>
    </row>
    <row r="11" spans="2:18" s="8" customFormat="1" x14ac:dyDescent="0.2">
      <c r="B11" s="25">
        <f>B7+1</f>
        <v>3</v>
      </c>
      <c r="H11" s="8" t="s">
        <v>218</v>
      </c>
      <c r="L11" s="522"/>
      <c r="O11" s="523">
        <v>30.59</v>
      </c>
      <c r="P11" s="529"/>
      <c r="Q11" s="506"/>
      <c r="R11" s="521"/>
    </row>
    <row r="12" spans="2:18" s="8" customFormat="1" x14ac:dyDescent="0.2">
      <c r="B12" s="525">
        <f>B11+1</f>
        <v>4</v>
      </c>
      <c r="H12" s="19" t="s">
        <v>210</v>
      </c>
      <c r="L12" s="522"/>
      <c r="O12" s="30">
        <v>-20</v>
      </c>
      <c r="P12" s="529"/>
      <c r="Q12" s="506"/>
      <c r="R12" s="521"/>
    </row>
    <row r="13" spans="2:18" s="1" customFormat="1" x14ac:dyDescent="0.2">
      <c r="B13" s="526"/>
      <c r="C13" s="507"/>
      <c r="D13" s="507"/>
      <c r="E13" s="507"/>
      <c r="F13" s="507"/>
      <c r="G13" s="507"/>
      <c r="H13" s="94" t="s">
        <v>95</v>
      </c>
      <c r="I13" s="507"/>
      <c r="J13" s="507"/>
      <c r="K13" s="507"/>
      <c r="L13" s="527"/>
      <c r="M13" s="507"/>
      <c r="N13" s="507"/>
      <c r="O13" s="528">
        <f>SUM(O11:O12)</f>
        <v>10.59</v>
      </c>
      <c r="P13" s="4"/>
      <c r="Q13" s="506"/>
      <c r="R13" s="507"/>
    </row>
    <row r="14" spans="2:18" s="8" customFormat="1" x14ac:dyDescent="0.2">
      <c r="B14" s="509"/>
      <c r="H14" s="161"/>
      <c r="L14" s="522"/>
      <c r="O14" s="530"/>
      <c r="P14" s="529"/>
      <c r="Q14" s="506"/>
      <c r="R14" s="521"/>
    </row>
    <row r="15" spans="2:18" s="8" customFormat="1" ht="12" customHeight="1" x14ac:dyDescent="0.2">
      <c r="B15" s="515" t="s">
        <v>23</v>
      </c>
      <c r="C15" s="192" t="s">
        <v>118</v>
      </c>
      <c r="D15" s="516"/>
      <c r="E15" s="516"/>
      <c r="F15" s="516"/>
      <c r="G15" s="516"/>
      <c r="H15" s="192" t="s">
        <v>215</v>
      </c>
      <c r="I15" s="516"/>
      <c r="J15" s="516"/>
      <c r="K15" s="516"/>
      <c r="L15" s="518"/>
      <c r="M15" s="516"/>
      <c r="N15" s="516"/>
      <c r="O15" s="519" t="s">
        <v>0</v>
      </c>
      <c r="P15" s="529"/>
      <c r="Q15" s="506"/>
      <c r="R15" s="521"/>
    </row>
    <row r="16" spans="2:18" s="8" customFormat="1" ht="14.25" customHeight="1" x14ac:dyDescent="0.2">
      <c r="B16" s="25">
        <f>B12+1</f>
        <v>5</v>
      </c>
      <c r="H16" s="8" t="s">
        <v>219</v>
      </c>
      <c r="L16" s="522"/>
      <c r="O16" s="530">
        <v>17.23</v>
      </c>
      <c r="P16" s="24"/>
      <c r="Q16" s="506"/>
      <c r="R16" s="521"/>
    </row>
    <row r="17" spans="2:18" s="8" customFormat="1" x14ac:dyDescent="0.2">
      <c r="B17" s="25"/>
      <c r="H17" s="161"/>
      <c r="L17" s="522"/>
      <c r="O17" s="530"/>
      <c r="P17" s="37"/>
      <c r="Q17" s="506"/>
      <c r="R17" s="521"/>
    </row>
    <row r="18" spans="2:18" s="1" customFormat="1" ht="11.25" customHeight="1" x14ac:dyDescent="0.2">
      <c r="B18" s="509"/>
      <c r="H18" s="161"/>
      <c r="L18" s="6"/>
      <c r="O18" s="530"/>
      <c r="P18" s="13"/>
      <c r="Q18" s="506"/>
      <c r="R18" s="507"/>
    </row>
    <row r="19" spans="2:18" s="1" customFormat="1" x14ac:dyDescent="0.2">
      <c r="B19" s="512" t="s">
        <v>211</v>
      </c>
      <c r="C19" s="504"/>
      <c r="D19" s="504"/>
      <c r="E19" s="504"/>
      <c r="F19" s="504"/>
      <c r="G19" s="505"/>
      <c r="H19" s="20"/>
      <c r="I19" s="20"/>
      <c r="J19" s="20"/>
      <c r="K19" s="20"/>
      <c r="L19" s="21"/>
      <c r="M19" s="20"/>
      <c r="N19" s="20"/>
      <c r="O19" s="23"/>
      <c r="P19" s="24"/>
      <c r="Q19" s="506"/>
      <c r="R19" s="507"/>
    </row>
    <row r="20" spans="2:18" s="1" customFormat="1" x14ac:dyDescent="0.2">
      <c r="B20" s="25" t="e">
        <f>#REF!+1</f>
        <v>#REF!</v>
      </c>
      <c r="D20" s="16"/>
      <c r="E20" s="16"/>
      <c r="F20" s="16"/>
      <c r="G20" s="16"/>
      <c r="H20" s="19" t="s">
        <v>181</v>
      </c>
      <c r="J20" s="508"/>
      <c r="K20" s="16"/>
      <c r="L20" s="17"/>
      <c r="M20" s="16"/>
      <c r="N20" s="16"/>
      <c r="O20" s="7" t="e">
        <f>(O11+O16+#REF!)*0.1*-1</f>
        <v>#REF!</v>
      </c>
      <c r="P20" s="13"/>
      <c r="Q20" s="506" t="s">
        <v>212</v>
      </c>
      <c r="R20" s="507"/>
    </row>
    <row r="21" spans="2:18" s="1" customFormat="1" ht="13.5" thickBot="1" x14ac:dyDescent="0.25">
      <c r="B21" s="509"/>
      <c r="C21" s="19"/>
      <c r="D21" s="16"/>
      <c r="E21" s="16"/>
      <c r="F21" s="16"/>
      <c r="G21" s="16"/>
      <c r="H21" s="22"/>
      <c r="I21" s="16"/>
      <c r="J21" s="16"/>
      <c r="K21" s="16"/>
      <c r="L21" s="17"/>
      <c r="M21" s="16"/>
      <c r="N21" s="16"/>
      <c r="O21" s="30"/>
      <c r="P21" s="24"/>
      <c r="Q21" s="506"/>
      <c r="R21" s="507"/>
    </row>
    <row r="22" spans="2:18" s="1" customFormat="1" ht="13.5" thickBot="1" x14ac:dyDescent="0.25">
      <c r="B22" s="27" t="s">
        <v>216</v>
      </c>
      <c r="C22" s="531"/>
      <c r="D22" s="293"/>
      <c r="E22" s="293"/>
      <c r="F22" s="293"/>
      <c r="G22" s="293"/>
      <c r="I22" s="293"/>
      <c r="J22" s="293"/>
      <c r="K22" s="293"/>
      <c r="L22" s="295"/>
      <c r="M22" s="293"/>
      <c r="N22" s="293"/>
      <c r="O22" s="10" t="e">
        <f>O8+O13+O16+#REF!+O20</f>
        <v>#REF!</v>
      </c>
      <c r="P22" s="24"/>
      <c r="Q22" s="506"/>
      <c r="R22" s="507"/>
    </row>
    <row r="23" spans="2:18" x14ac:dyDescent="0.2">
      <c r="B23" s="64"/>
      <c r="C23" s="65"/>
      <c r="D23" s="64"/>
      <c r="E23" s="64"/>
      <c r="F23" s="64"/>
      <c r="G23" s="64"/>
      <c r="H23" s="94"/>
      <c r="I23" s="64"/>
      <c r="J23" s="64"/>
      <c r="K23" s="66"/>
      <c r="L23" s="66"/>
      <c r="M23" s="64"/>
      <c r="N23" s="64"/>
      <c r="O23" s="125"/>
      <c r="P23" s="51"/>
    </row>
    <row r="24" spans="2:18" ht="13.5" thickBot="1" x14ac:dyDescent="0.25">
      <c r="B24" s="64"/>
      <c r="C24" s="65"/>
      <c r="D24" s="64"/>
      <c r="E24" s="64"/>
      <c r="F24" s="64"/>
      <c r="G24" s="64"/>
      <c r="H24" s="94"/>
      <c r="I24" s="64"/>
      <c r="J24" s="64"/>
      <c r="K24" s="66"/>
      <c r="L24" s="66"/>
      <c r="M24" s="64"/>
      <c r="N24" s="64"/>
      <c r="O24" s="125"/>
      <c r="P24" s="51"/>
    </row>
    <row r="25" spans="2:18" s="52" customFormat="1" ht="13.5" thickBot="1" x14ac:dyDescent="0.25">
      <c r="B25" s="68" t="s">
        <v>70</v>
      </c>
      <c r="C25" s="141"/>
      <c r="D25" s="141"/>
      <c r="E25" s="142"/>
      <c r="F25" s="142"/>
      <c r="G25" s="142"/>
      <c r="H25" s="142"/>
      <c r="I25" s="142"/>
      <c r="J25" s="142"/>
      <c r="K25" s="143"/>
      <c r="L25" s="143"/>
      <c r="M25" s="142"/>
      <c r="N25" s="142"/>
      <c r="O25" s="144"/>
      <c r="P25" s="107"/>
    </row>
    <row r="26" spans="2:18" s="52" customFormat="1" x14ac:dyDescent="0.2">
      <c r="B26" s="84"/>
      <c r="C26" s="182" t="s">
        <v>23</v>
      </c>
      <c r="D26" s="84"/>
      <c r="E26" s="106"/>
      <c r="F26" s="106"/>
      <c r="G26" s="106"/>
      <c r="H26" s="106" t="s">
        <v>22</v>
      </c>
      <c r="I26" s="106"/>
      <c r="J26" s="106"/>
      <c r="K26" s="105"/>
      <c r="L26" s="105"/>
      <c r="M26" s="106"/>
      <c r="N26" s="106"/>
      <c r="O26" s="123" t="s">
        <v>0</v>
      </c>
      <c r="P26" s="107"/>
    </row>
    <row r="27" spans="2:18" s="52" customFormat="1" ht="17.25" customHeight="1" x14ac:dyDescent="0.2">
      <c r="D27" s="106"/>
      <c r="E27" s="106"/>
      <c r="F27" s="106"/>
      <c r="G27" s="106"/>
      <c r="I27" s="106"/>
      <c r="J27" s="106"/>
      <c r="K27" s="105"/>
      <c r="L27" s="105"/>
      <c r="M27" s="106"/>
      <c r="N27" s="106"/>
      <c r="P27" s="107"/>
    </row>
    <row r="28" spans="2:18" ht="10.5" customHeight="1" x14ac:dyDescent="0.2">
      <c r="B28" s="101" t="e">
        <f>#REF!+1</f>
        <v>#REF!</v>
      </c>
      <c r="C28" s="56" t="s">
        <v>118</v>
      </c>
      <c r="D28" s="35"/>
      <c r="E28" s="35"/>
      <c r="F28" s="35"/>
      <c r="G28" s="35"/>
      <c r="H28" s="84" t="s">
        <v>189</v>
      </c>
      <c r="I28" s="35"/>
      <c r="J28" s="35"/>
      <c r="K28" s="177"/>
      <c r="L28" s="177"/>
      <c r="M28" s="35"/>
      <c r="N28" s="35"/>
      <c r="O28" s="103">
        <v>0</v>
      </c>
      <c r="P28" s="41"/>
    </row>
    <row r="29" spans="2:18" ht="10.5" customHeight="1" x14ac:dyDescent="0.2">
      <c r="B29" s="101" t="e">
        <f>B28+1</f>
        <v>#REF!</v>
      </c>
      <c r="C29" s="56"/>
      <c r="D29" s="35"/>
      <c r="E29" s="35"/>
      <c r="F29" s="35"/>
      <c r="G29" s="35"/>
      <c r="H29" s="500" t="s">
        <v>190</v>
      </c>
      <c r="I29" s="35"/>
      <c r="J29" s="35"/>
      <c r="K29" s="458"/>
      <c r="L29" s="458"/>
      <c r="M29" s="35"/>
      <c r="N29" s="35"/>
      <c r="O29" s="103">
        <v>0</v>
      </c>
      <c r="P29" s="41"/>
    </row>
    <row r="30" spans="2:18" ht="10.5" customHeight="1" x14ac:dyDescent="0.2">
      <c r="B30" s="101"/>
      <c r="C30" s="56"/>
      <c r="D30" s="35"/>
      <c r="E30" s="35"/>
      <c r="F30" s="35"/>
      <c r="G30" s="35"/>
      <c r="H30" s="446" t="s">
        <v>183</v>
      </c>
      <c r="I30" s="35"/>
      <c r="J30" s="35"/>
      <c r="K30" s="458"/>
      <c r="L30" s="458"/>
      <c r="M30" s="35"/>
      <c r="N30" s="35"/>
      <c r="O30" s="384">
        <v>0</v>
      </c>
      <c r="P30" s="41"/>
    </row>
    <row r="31" spans="2:18" ht="13.5" customHeight="1" x14ac:dyDescent="0.2">
      <c r="B31" s="71"/>
      <c r="O31" s="103"/>
      <c r="P31" s="41"/>
    </row>
    <row r="32" spans="2:18" s="52" customFormat="1" ht="13.5" customHeight="1" x14ac:dyDescent="0.2">
      <c r="B32" s="183"/>
      <c r="D32" s="106"/>
      <c r="E32" s="106"/>
      <c r="F32" s="106"/>
      <c r="G32" s="106"/>
      <c r="I32" s="106"/>
      <c r="J32" s="106"/>
      <c r="K32" s="105"/>
      <c r="L32" s="105"/>
      <c r="M32" s="106"/>
      <c r="N32" s="106"/>
      <c r="O32" s="120"/>
      <c r="P32" s="140"/>
    </row>
    <row r="33" spans="2:23" ht="11.25" customHeight="1" x14ac:dyDescent="0.2">
      <c r="B33" s="46" t="e">
        <f>B29+1</f>
        <v>#REF!</v>
      </c>
      <c r="C33" s="56" t="s">
        <v>118</v>
      </c>
      <c r="H33" s="106" t="s">
        <v>191</v>
      </c>
      <c r="K33" s="228"/>
      <c r="O33" s="181">
        <v>0</v>
      </c>
      <c r="P33" s="49"/>
    </row>
    <row r="34" spans="2:23" ht="11.25" customHeight="1" x14ac:dyDescent="0.2">
      <c r="B34" s="101" t="e">
        <f>B33+1</f>
        <v>#REF!</v>
      </c>
      <c r="C34" s="56"/>
      <c r="H34" s="500" t="s">
        <v>185</v>
      </c>
      <c r="K34" s="228"/>
      <c r="L34" s="278"/>
      <c r="O34" s="181">
        <v>0</v>
      </c>
      <c r="P34" s="49"/>
    </row>
    <row r="35" spans="2:23" ht="11.25" customHeight="1" x14ac:dyDescent="0.2">
      <c r="B35" s="46"/>
      <c r="C35" s="56"/>
      <c r="H35" s="446" t="s">
        <v>183</v>
      </c>
      <c r="K35" s="228"/>
      <c r="L35" s="278"/>
      <c r="O35" s="384">
        <v>0</v>
      </c>
      <c r="P35" s="49"/>
    </row>
    <row r="36" spans="2:23" ht="13.5" customHeight="1" x14ac:dyDescent="0.2">
      <c r="H36" s="94"/>
      <c r="K36" s="278"/>
      <c r="L36" s="278"/>
      <c r="O36" s="120"/>
      <c r="P36" s="77"/>
    </row>
    <row r="37" spans="2:23" s="1" customFormat="1" x14ac:dyDescent="0.2">
      <c r="B37" s="512" t="s">
        <v>182</v>
      </c>
      <c r="C37" s="504"/>
      <c r="D37" s="504"/>
      <c r="E37" s="504"/>
      <c r="F37" s="504"/>
      <c r="G37" s="505"/>
      <c r="H37" s="20"/>
      <c r="I37" s="20"/>
      <c r="J37" s="20"/>
      <c r="K37" s="20"/>
      <c r="L37" s="21"/>
      <c r="M37" s="20"/>
      <c r="N37" s="20"/>
      <c r="O37" s="23"/>
      <c r="P37" s="24"/>
      <c r="Q37" s="506"/>
      <c r="R37" s="507"/>
    </row>
    <row r="38" spans="2:23" s="256" customFormat="1" x14ac:dyDescent="0.2">
      <c r="B38" s="370" t="e">
        <f>B34+1</f>
        <v>#REF!</v>
      </c>
      <c r="C38" s="276"/>
      <c r="D38" s="276"/>
      <c r="E38" s="276"/>
      <c r="F38" s="276"/>
      <c r="G38" s="276"/>
      <c r="H38" s="500" t="s">
        <v>192</v>
      </c>
      <c r="I38" s="276"/>
      <c r="J38" s="276"/>
      <c r="K38" s="278"/>
      <c r="L38" s="278"/>
      <c r="M38" s="276"/>
      <c r="N38" s="276"/>
      <c r="O38" s="502">
        <v>0</v>
      </c>
      <c r="P38" s="257"/>
    </row>
    <row r="39" spans="2:23" s="256" customFormat="1" x14ac:dyDescent="0.2">
      <c r="B39" s="370" t="e">
        <f>B38+1</f>
        <v>#REF!</v>
      </c>
      <c r="C39" s="276"/>
      <c r="D39" s="276"/>
      <c r="E39" s="276"/>
      <c r="F39" s="276"/>
      <c r="G39" s="276"/>
      <c r="H39" s="500" t="s">
        <v>180</v>
      </c>
      <c r="I39" s="276"/>
      <c r="J39" s="276"/>
      <c r="K39" s="278"/>
      <c r="L39" s="278"/>
      <c r="M39" s="276"/>
      <c r="N39" s="276"/>
      <c r="O39" s="502">
        <f>(O33*0.1)*-1</f>
        <v>0</v>
      </c>
      <c r="P39" s="258"/>
    </row>
    <row r="40" spans="2:23" s="256" customFormat="1" x14ac:dyDescent="0.2">
      <c r="B40" s="370"/>
      <c r="C40" s="276"/>
      <c r="D40" s="276"/>
      <c r="E40" s="276"/>
      <c r="F40" s="276"/>
      <c r="G40" s="276"/>
      <c r="H40" s="446" t="s">
        <v>183</v>
      </c>
      <c r="I40" s="276"/>
      <c r="J40" s="276"/>
      <c r="K40" s="278"/>
      <c r="L40" s="278"/>
      <c r="M40" s="276"/>
      <c r="N40" s="276"/>
      <c r="O40" s="384">
        <f>(O36*0.1)*-1</f>
        <v>0</v>
      </c>
      <c r="P40" s="258"/>
    </row>
    <row r="41" spans="2:23" ht="13.5" thickBot="1" x14ac:dyDescent="0.25">
      <c r="P41" s="63"/>
    </row>
    <row r="42" spans="2:23" ht="15.75" thickBot="1" x14ac:dyDescent="0.25">
      <c r="B42" s="81" t="s">
        <v>121</v>
      </c>
      <c r="C42" s="57"/>
      <c r="D42" s="58"/>
      <c r="E42" s="58"/>
      <c r="F42" s="58"/>
      <c r="G42" s="239"/>
      <c r="H42" s="240"/>
      <c r="I42" s="241"/>
      <c r="J42" s="240"/>
      <c r="K42" s="59"/>
      <c r="L42" s="59"/>
      <c r="M42" s="58"/>
      <c r="N42" s="58"/>
      <c r="O42" s="67" t="s">
        <v>184</v>
      </c>
      <c r="P42" s="63"/>
    </row>
    <row r="43" spans="2:23" x14ac:dyDescent="0.2">
      <c r="B43" s="230"/>
      <c r="C43" s="231"/>
      <c r="D43" s="1289"/>
      <c r="E43" s="1289"/>
      <c r="F43" s="233"/>
      <c r="G43" s="232"/>
      <c r="H43" s="1293"/>
      <c r="I43" s="1293"/>
      <c r="J43" s="233"/>
      <c r="K43" s="1289"/>
      <c r="L43" s="1289"/>
      <c r="M43" s="1289"/>
      <c r="N43" s="1289"/>
      <c r="O43" s="1289"/>
      <c r="P43" s="1290"/>
    </row>
    <row r="44" spans="2:23" ht="15.75" thickBot="1" x14ac:dyDescent="0.25">
      <c r="B44" s="46"/>
      <c r="C44" s="57"/>
      <c r="D44" s="58"/>
      <c r="E44" s="58"/>
      <c r="F44" s="58"/>
      <c r="G44" s="58"/>
      <c r="H44" s="81"/>
      <c r="I44" s="72"/>
      <c r="J44" s="58"/>
      <c r="K44" s="59"/>
      <c r="L44" s="59"/>
      <c r="M44" s="58"/>
      <c r="N44" s="58"/>
      <c r="O44" s="114"/>
      <c r="P44" s="63"/>
    </row>
    <row r="45" spans="2:23" s="52" customFormat="1" ht="13.5" thickBot="1" x14ac:dyDescent="0.25">
      <c r="B45" s="31" t="s">
        <v>103</v>
      </c>
      <c r="C45" s="152"/>
      <c r="D45" s="152"/>
      <c r="E45" s="152"/>
      <c r="F45" s="152"/>
      <c r="G45" s="152"/>
      <c r="H45" s="152"/>
      <c r="I45" s="152"/>
      <c r="J45" s="152"/>
      <c r="K45" s="154"/>
      <c r="L45" s="154"/>
      <c r="M45" s="152"/>
      <c r="N45" s="152"/>
      <c r="O45" s="155"/>
      <c r="P45" s="41"/>
      <c r="Q45" s="58"/>
      <c r="R45" s="58"/>
      <c r="S45" s="58"/>
      <c r="T45" s="58"/>
      <c r="U45" s="59"/>
      <c r="V45" s="58"/>
      <c r="W45" s="58"/>
    </row>
    <row r="46" spans="2:23" s="52" customFormat="1" x14ac:dyDescent="0.2">
      <c r="B46" s="56"/>
      <c r="C46" s="56"/>
      <c r="D46" s="56"/>
      <c r="E46" s="56"/>
      <c r="F46" s="56"/>
      <c r="G46" s="56"/>
      <c r="H46" s="56"/>
      <c r="I46" s="56"/>
      <c r="J46" s="56"/>
      <c r="K46" s="146"/>
      <c r="L46" s="146"/>
      <c r="M46" s="56"/>
      <c r="N46" s="56"/>
      <c r="O46" s="120"/>
      <c r="P46" s="41"/>
      <c r="Q46" s="58"/>
      <c r="R46" s="58"/>
      <c r="S46" s="58"/>
      <c r="T46" s="58"/>
      <c r="U46" s="59"/>
      <c r="V46" s="58"/>
      <c r="W46" s="58"/>
    </row>
    <row r="47" spans="2:23" ht="12.75" customHeight="1" x14ac:dyDescent="0.2">
      <c r="B47" s="46" t="e">
        <f>B39+1</f>
        <v>#REF!</v>
      </c>
      <c r="C47" s="57" t="s">
        <v>104</v>
      </c>
      <c r="I47" s="50"/>
      <c r="O47" s="127"/>
      <c r="P47" s="63"/>
    </row>
    <row r="48" spans="2:23" x14ac:dyDescent="0.2">
      <c r="B48" s="46" t="e">
        <f>B47+1</f>
        <v>#REF!</v>
      </c>
      <c r="C48" s="57" t="s">
        <v>89</v>
      </c>
      <c r="O48" s="127"/>
      <c r="P48" s="63"/>
    </row>
    <row r="49" spans="2:23" s="52" customFormat="1" x14ac:dyDescent="0.2">
      <c r="B49" s="46" t="e">
        <f>B48+1</f>
        <v>#REF!</v>
      </c>
      <c r="C49" s="500" t="s">
        <v>119</v>
      </c>
      <c r="D49" s="446"/>
      <c r="E49" s="446"/>
      <c r="F49" s="446"/>
      <c r="G49" s="446"/>
      <c r="H49" s="446"/>
      <c r="I49" s="446"/>
      <c r="J49" s="446"/>
      <c r="K49" s="363"/>
      <c r="L49" s="363"/>
      <c r="M49" s="446"/>
      <c r="N49" s="446"/>
      <c r="O49" s="385"/>
      <c r="P49" s="41"/>
      <c r="Q49" s="58"/>
      <c r="R49" s="58"/>
      <c r="S49" s="58"/>
      <c r="T49" s="58"/>
      <c r="U49" s="59"/>
      <c r="V49" s="58"/>
      <c r="W49" s="58"/>
    </row>
    <row r="50" spans="2:23" s="52" customFormat="1" x14ac:dyDescent="0.2">
      <c r="B50" s="46" t="e">
        <f>B49+1</f>
        <v>#REF!</v>
      </c>
      <c r="C50" s="500" t="s">
        <v>178</v>
      </c>
      <c r="D50" s="446"/>
      <c r="E50" s="446"/>
      <c r="F50" s="446"/>
      <c r="G50" s="446"/>
      <c r="H50" s="446"/>
      <c r="I50" s="446"/>
      <c r="J50" s="446"/>
      <c r="K50" s="363"/>
      <c r="L50" s="363"/>
      <c r="M50" s="446"/>
      <c r="N50" s="446"/>
      <c r="O50" s="501"/>
      <c r="P50" s="41"/>
      <c r="Q50" s="58"/>
      <c r="R50" s="58"/>
      <c r="S50" s="58"/>
      <c r="T50" s="58"/>
      <c r="U50" s="59"/>
      <c r="V50" s="58"/>
      <c r="W50" s="58"/>
    </row>
    <row r="51" spans="2:23" s="52" customFormat="1" x14ac:dyDescent="0.2">
      <c r="B51" s="46" t="e">
        <f>B50+1</f>
        <v>#REF!</v>
      </c>
      <c r="C51" s="500" t="s">
        <v>159</v>
      </c>
      <c r="D51" s="446"/>
      <c r="E51" s="446"/>
      <c r="F51" s="446"/>
      <c r="G51" s="446"/>
      <c r="H51" s="446"/>
      <c r="I51" s="446"/>
      <c r="J51" s="446"/>
      <c r="K51" s="363"/>
      <c r="L51" s="363"/>
      <c r="M51" s="446"/>
      <c r="N51" s="446"/>
      <c r="O51" s="385"/>
      <c r="P51" s="41"/>
      <c r="Q51" s="58"/>
      <c r="R51" s="58"/>
      <c r="S51" s="58"/>
      <c r="T51" s="58"/>
      <c r="U51" s="59"/>
      <c r="V51" s="58"/>
      <c r="W51" s="58"/>
    </row>
    <row r="52" spans="2:23" s="52" customFormat="1" x14ac:dyDescent="0.2">
      <c r="B52" s="46" t="e">
        <f>B51+1</f>
        <v>#REF!</v>
      </c>
      <c r="C52" s="500" t="s">
        <v>186</v>
      </c>
      <c r="D52" s="446"/>
      <c r="E52" s="446"/>
      <c r="F52" s="446"/>
      <c r="G52" s="446"/>
      <c r="H52" s="446"/>
      <c r="I52" s="446"/>
      <c r="J52" s="446"/>
      <c r="K52" s="363"/>
      <c r="L52" s="363"/>
      <c r="M52" s="446"/>
      <c r="N52" s="446"/>
      <c r="O52" s="503"/>
      <c r="P52" s="41"/>
      <c r="Q52" s="58"/>
      <c r="R52" s="58"/>
      <c r="S52" s="58"/>
      <c r="T52" s="58"/>
      <c r="U52" s="59"/>
      <c r="V52" s="58"/>
      <c r="W52" s="58"/>
    </row>
    <row r="53" spans="2:23" s="52" customFormat="1" ht="13.5" thickBot="1" x14ac:dyDescent="0.25">
      <c r="B53" s="46"/>
      <c r="C53" s="500"/>
      <c r="D53" s="446"/>
      <c r="E53" s="446"/>
      <c r="F53" s="446"/>
      <c r="G53" s="446"/>
      <c r="H53" s="446"/>
      <c r="I53" s="446"/>
      <c r="J53" s="446"/>
      <c r="K53" s="363"/>
      <c r="L53" s="363"/>
      <c r="M53" s="446"/>
      <c r="N53" s="446"/>
      <c r="O53" s="511"/>
      <c r="P53" s="41"/>
      <c r="Q53" s="58"/>
      <c r="R53" s="58"/>
      <c r="S53" s="58"/>
      <c r="T53" s="58"/>
      <c r="U53" s="59"/>
      <c r="V53" s="58"/>
      <c r="W53" s="58"/>
    </row>
    <row r="54" spans="2:23" s="161" customFormat="1" ht="13.5" thickBot="1" x14ac:dyDescent="0.25">
      <c r="B54" s="264" t="s">
        <v>30</v>
      </c>
      <c r="C54" s="301"/>
      <c r="D54" s="301"/>
      <c r="E54" s="299"/>
      <c r="F54" s="299"/>
      <c r="G54" s="299"/>
      <c r="H54" s="299"/>
      <c r="I54" s="300"/>
      <c r="J54" s="301"/>
      <c r="K54" s="302"/>
      <c r="L54" s="301"/>
      <c r="M54" s="301"/>
      <c r="N54" s="299"/>
      <c r="O54" s="303"/>
      <c r="P54" s="29"/>
    </row>
    <row r="55" spans="2:23" s="1" customFormat="1" ht="13.5" customHeight="1" x14ac:dyDescent="0.2">
      <c r="B55" s="284"/>
      <c r="C55" s="289" t="s">
        <v>10</v>
      </c>
      <c r="D55" s="315" t="s">
        <v>22</v>
      </c>
      <c r="E55" s="290"/>
      <c r="F55" s="290"/>
      <c r="G55" s="290"/>
      <c r="H55" s="286"/>
      <c r="I55" s="286"/>
      <c r="J55" s="297"/>
      <c r="K55" s="297"/>
      <c r="L55" s="289"/>
      <c r="M55" s="287"/>
      <c r="N55" s="290"/>
      <c r="O55" s="304" t="s">
        <v>0</v>
      </c>
      <c r="P55" s="37"/>
    </row>
    <row r="56" spans="2:23" s="1" customFormat="1" ht="15" customHeight="1" x14ac:dyDescent="0.2">
      <c r="B56" s="285" t="e">
        <f>B52+1</f>
        <v>#REF!</v>
      </c>
      <c r="C56" s="288">
        <v>39947</v>
      </c>
      <c r="D56" s="513" t="s">
        <v>187</v>
      </c>
      <c r="E56" s="305"/>
      <c r="F56" s="305"/>
      <c r="G56" s="290"/>
      <c r="H56" s="286"/>
      <c r="I56" s="286"/>
      <c r="J56" s="297"/>
      <c r="K56" s="297"/>
      <c r="L56" s="289"/>
      <c r="M56" s="287"/>
      <c r="N56" s="290"/>
      <c r="O56" s="279">
        <v>0</v>
      </c>
      <c r="P56" s="37"/>
    </row>
    <row r="57" spans="2:23" s="1" customFormat="1" ht="15" customHeight="1" thickBot="1" x14ac:dyDescent="0.25">
      <c r="B57" s="285"/>
      <c r="C57" s="288"/>
      <c r="D57" s="331"/>
      <c r="E57" s="305"/>
      <c r="F57" s="305"/>
      <c r="G57" s="290"/>
      <c r="H57" s="286"/>
      <c r="I57" s="286"/>
      <c r="J57" s="297"/>
      <c r="K57" s="297"/>
      <c r="L57" s="289"/>
      <c r="M57" s="287"/>
      <c r="N57" s="290"/>
      <c r="O57" s="279"/>
      <c r="P57" s="37"/>
    </row>
    <row r="58" spans="2:23" s="1" customFormat="1" ht="15" customHeight="1" thickBot="1" x14ac:dyDescent="0.25">
      <c r="B58" s="136" t="s">
        <v>133</v>
      </c>
      <c r="C58" s="288"/>
      <c r="D58" s="331"/>
      <c r="E58" s="305"/>
      <c r="F58" s="305"/>
      <c r="G58" s="290"/>
      <c r="H58" s="286"/>
      <c r="I58" s="286"/>
      <c r="J58" s="297"/>
      <c r="K58" s="297"/>
      <c r="L58" s="289"/>
      <c r="M58" s="287"/>
      <c r="N58" s="290"/>
      <c r="O58" s="137">
        <f>O54</f>
        <v>0</v>
      </c>
      <c r="P58" s="37"/>
    </row>
    <row r="59" spans="2:23" s="253" customFormat="1" ht="13.5" thickBot="1" x14ac:dyDescent="0.25">
      <c r="B59" s="249"/>
      <c r="C59" s="254"/>
      <c r="D59" s="242"/>
      <c r="E59" s="242"/>
      <c r="F59" s="242"/>
      <c r="G59" s="242"/>
      <c r="H59" s="242"/>
      <c r="I59" s="242"/>
      <c r="J59" s="242"/>
      <c r="K59" s="246"/>
      <c r="L59" s="246"/>
      <c r="M59" s="242"/>
      <c r="N59" s="242"/>
      <c r="O59" s="214"/>
      <c r="P59" s="255"/>
      <c r="Q59" s="240"/>
      <c r="R59" s="240"/>
      <c r="S59" s="240"/>
      <c r="T59" s="240"/>
      <c r="U59" s="239"/>
      <c r="V59" s="240"/>
      <c r="W59" s="240"/>
    </row>
    <row r="60" spans="2:23" s="52" customFormat="1" ht="13.5" thickBot="1" x14ac:dyDescent="0.25">
      <c r="B60" s="31" t="s">
        <v>37</v>
      </c>
      <c r="C60" s="152"/>
      <c r="D60" s="152"/>
      <c r="E60" s="152"/>
      <c r="F60" s="152"/>
      <c r="G60" s="152"/>
      <c r="H60" s="152"/>
      <c r="I60" s="152"/>
      <c r="J60" s="152"/>
      <c r="K60" s="154"/>
      <c r="L60" s="154"/>
      <c r="M60" s="152"/>
      <c r="N60" s="152"/>
      <c r="O60" s="155"/>
      <c r="P60" s="41"/>
      <c r="R60" s="136"/>
      <c r="S60" s="56"/>
      <c r="T60" s="56"/>
      <c r="U60" s="58"/>
      <c r="V60" s="58"/>
      <c r="W60" s="58"/>
    </row>
    <row r="61" spans="2:23" x14ac:dyDescent="0.2">
      <c r="B61" s="56"/>
      <c r="C61" s="151" t="s">
        <v>10</v>
      </c>
      <c r="D61" s="146" t="s">
        <v>11</v>
      </c>
      <c r="E61" s="58"/>
      <c r="F61" s="58"/>
      <c r="G61" s="56" t="s">
        <v>22</v>
      </c>
      <c r="H61" s="58"/>
      <c r="I61" s="53"/>
      <c r="K61" s="58" t="s">
        <v>38</v>
      </c>
      <c r="M61" s="53"/>
      <c r="N61" s="53"/>
      <c r="O61" s="125" t="s">
        <v>0</v>
      </c>
      <c r="P61" s="74"/>
      <c r="Q61" s="259"/>
      <c r="R61" s="35"/>
    </row>
    <row r="62" spans="2:23" x14ac:dyDescent="0.2">
      <c r="B62" s="260" t="e">
        <f>B56+1</f>
        <v>#REF!</v>
      </c>
      <c r="C62" s="261">
        <v>40043</v>
      </c>
      <c r="D62" s="212">
        <v>0.52222222222222225</v>
      </c>
      <c r="E62" s="53"/>
      <c r="F62" s="53"/>
      <c r="G62" s="75" t="s">
        <v>40</v>
      </c>
      <c r="H62" s="53"/>
      <c r="I62" s="53"/>
      <c r="K62" s="170" t="s">
        <v>170</v>
      </c>
      <c r="N62" s="53"/>
      <c r="O62" s="98">
        <v>-10.210000000000001</v>
      </c>
      <c r="P62" s="74"/>
      <c r="Q62" s="259"/>
      <c r="R62" s="35"/>
    </row>
    <row r="63" spans="2:23" ht="15" customHeight="1" x14ac:dyDescent="0.2">
      <c r="B63" s="260" t="e">
        <f>B62+1</f>
        <v>#REF!</v>
      </c>
      <c r="C63" s="261">
        <v>40043</v>
      </c>
      <c r="D63" s="212">
        <v>0.52222222222222225</v>
      </c>
      <c r="E63" s="53"/>
      <c r="F63" s="53"/>
      <c r="G63" s="75" t="s">
        <v>41</v>
      </c>
      <c r="H63" s="53"/>
      <c r="I63" s="53"/>
      <c r="K63" s="170" t="s">
        <v>170</v>
      </c>
      <c r="N63" s="53"/>
      <c r="O63" s="98">
        <v>-1.02</v>
      </c>
      <c r="P63" s="74"/>
      <c r="Q63" s="259"/>
      <c r="R63" s="35"/>
    </row>
    <row r="64" spans="2:23" x14ac:dyDescent="0.2">
      <c r="B64" s="260" t="e">
        <f>B63+1</f>
        <v>#REF!</v>
      </c>
      <c r="C64" s="261">
        <v>40043</v>
      </c>
      <c r="D64" s="212">
        <v>0.52222222222222225</v>
      </c>
      <c r="E64" s="53"/>
      <c r="F64" s="53"/>
      <c r="G64" s="53" t="s">
        <v>42</v>
      </c>
      <c r="H64" s="53"/>
      <c r="I64" s="53"/>
      <c r="K64" s="170" t="s">
        <v>170</v>
      </c>
      <c r="L64" s="59"/>
      <c r="N64" s="53"/>
      <c r="O64" s="98">
        <v>-10.210000000000001</v>
      </c>
      <c r="P64" s="74"/>
      <c r="Q64" s="259"/>
      <c r="R64" s="35"/>
    </row>
    <row r="65" spans="2:18" ht="13.5" thickBot="1" x14ac:dyDescent="0.25">
      <c r="B65" s="260"/>
      <c r="C65" s="262"/>
      <c r="D65" s="212"/>
      <c r="E65" s="53"/>
      <c r="F65" s="53"/>
      <c r="G65" s="53"/>
      <c r="H65" s="53"/>
      <c r="I65" s="53"/>
      <c r="J65" s="53"/>
      <c r="K65" s="32"/>
      <c r="L65" s="59"/>
      <c r="N65" s="53"/>
      <c r="O65" s="98"/>
      <c r="P65" s="74"/>
      <c r="Q65" s="259"/>
      <c r="R65" s="35"/>
    </row>
    <row r="66" spans="2:18" s="52" customFormat="1" ht="13.5" thickBot="1" x14ac:dyDescent="0.25">
      <c r="B66" s="136" t="s">
        <v>120</v>
      </c>
      <c r="C66" s="56"/>
      <c r="D66" s="146"/>
      <c r="E66" s="58"/>
      <c r="F66" s="58"/>
      <c r="G66" s="58"/>
      <c r="I66" s="58"/>
      <c r="J66" s="58"/>
      <c r="K66" s="59"/>
      <c r="L66" s="59"/>
      <c r="M66" s="58"/>
      <c r="N66" s="58"/>
      <c r="O66" s="137">
        <f>O62+O63+O64</f>
        <v>-21.44</v>
      </c>
      <c r="P66" s="145"/>
      <c r="Q66" s="259"/>
      <c r="R66" s="106"/>
    </row>
    <row r="67" spans="2:18" ht="13.5" thickBot="1" x14ac:dyDescent="0.25">
      <c r="B67" s="136"/>
      <c r="C67" s="75"/>
      <c r="D67" s="184"/>
      <c r="E67" s="53"/>
      <c r="F67" s="53"/>
      <c r="G67" s="53"/>
      <c r="H67" s="53"/>
      <c r="I67" s="53"/>
      <c r="J67" s="53"/>
      <c r="K67" s="54"/>
      <c r="L67" s="59"/>
      <c r="M67" s="53"/>
      <c r="N67" s="53"/>
      <c r="O67" s="120"/>
      <c r="P67" s="74"/>
    </row>
    <row r="68" spans="2:18" s="52" customFormat="1" ht="13.5" thickBot="1" x14ac:dyDescent="0.25">
      <c r="B68" s="11" t="s">
        <v>26</v>
      </c>
      <c r="C68" s="152"/>
      <c r="D68" s="154"/>
      <c r="E68" s="152"/>
      <c r="F68" s="152"/>
      <c r="G68" s="152"/>
      <c r="H68" s="152"/>
      <c r="I68" s="152"/>
      <c r="J68" s="152"/>
      <c r="K68" s="154"/>
      <c r="L68" s="154"/>
      <c r="M68" s="152"/>
      <c r="N68" s="152"/>
      <c r="O68" s="155"/>
      <c r="P68" s="61"/>
    </row>
    <row r="69" spans="2:18" s="52" customFormat="1" x14ac:dyDescent="0.2">
      <c r="B69" s="56"/>
      <c r="C69" s="56" t="s">
        <v>22</v>
      </c>
      <c r="D69" s="146"/>
      <c r="E69" s="58"/>
      <c r="F69" s="58"/>
      <c r="G69" s="58"/>
      <c r="H69" s="58"/>
      <c r="I69" s="58"/>
      <c r="J69" s="58"/>
      <c r="K69" s="59"/>
      <c r="L69" s="59"/>
      <c r="M69" s="58"/>
      <c r="N69" s="58"/>
      <c r="O69" s="125" t="s">
        <v>0</v>
      </c>
      <c r="P69" s="61"/>
    </row>
    <row r="70" spans="2:18" s="52" customFormat="1" x14ac:dyDescent="0.2">
      <c r="B70" s="192" t="s">
        <v>116</v>
      </c>
      <c r="C70" s="45"/>
      <c r="D70" s="150"/>
      <c r="E70" s="45"/>
      <c r="F70" s="45"/>
      <c r="G70" s="45"/>
      <c r="H70" s="45"/>
      <c r="I70" s="45"/>
      <c r="J70" s="45"/>
      <c r="K70" s="150"/>
      <c r="L70" s="150"/>
      <c r="M70" s="45"/>
      <c r="N70" s="45"/>
      <c r="O70" s="124"/>
      <c r="P70" s="61"/>
    </row>
    <row r="71" spans="2:18" x14ac:dyDescent="0.2">
      <c r="B71" s="46" t="e">
        <f>B64+1</f>
        <v>#REF!</v>
      </c>
      <c r="C71" s="57" t="s">
        <v>36</v>
      </c>
      <c r="D71" s="184"/>
      <c r="E71" s="53"/>
      <c r="F71" s="53"/>
      <c r="G71" s="53"/>
      <c r="H71" s="53"/>
      <c r="I71" s="53"/>
      <c r="J71" s="53"/>
      <c r="K71" s="54"/>
      <c r="L71" s="59"/>
      <c r="M71" s="53"/>
      <c r="N71" s="53"/>
      <c r="O71" s="98">
        <v>0</v>
      </c>
      <c r="P71" s="63"/>
    </row>
    <row r="72" spans="2:18" ht="13.5" thickBot="1" x14ac:dyDescent="0.25">
      <c r="B72" s="136"/>
      <c r="C72" s="75"/>
      <c r="D72" s="184"/>
      <c r="E72" s="53"/>
      <c r="F72" s="53"/>
      <c r="G72" s="53"/>
      <c r="H72" s="53"/>
      <c r="I72" s="53"/>
      <c r="J72" s="53"/>
      <c r="K72" s="54"/>
      <c r="L72" s="59"/>
      <c r="M72" s="53"/>
      <c r="N72" s="53"/>
      <c r="O72" s="120"/>
      <c r="P72" s="63"/>
    </row>
    <row r="73" spans="2:18" s="52" customFormat="1" ht="13.5" thickBot="1" x14ac:dyDescent="0.25">
      <c r="B73" s="31" t="s">
        <v>53</v>
      </c>
      <c r="C73" s="152"/>
      <c r="D73" s="154"/>
      <c r="E73" s="152"/>
      <c r="F73" s="152"/>
      <c r="G73" s="152"/>
      <c r="H73" s="152"/>
      <c r="I73" s="152"/>
      <c r="J73" s="152"/>
      <c r="K73" s="154"/>
      <c r="L73" s="154"/>
      <c r="M73" s="152"/>
      <c r="N73" s="152"/>
      <c r="O73" s="155"/>
      <c r="P73" s="61"/>
    </row>
    <row r="74" spans="2:18" s="52" customFormat="1" x14ac:dyDescent="0.2">
      <c r="B74" s="56"/>
      <c r="C74" s="56" t="s">
        <v>22</v>
      </c>
      <c r="D74" s="146"/>
      <c r="E74" s="58"/>
      <c r="F74" s="58"/>
      <c r="G74" s="58"/>
      <c r="H74" s="58"/>
      <c r="I74" s="58"/>
      <c r="J74" s="58"/>
      <c r="K74" s="59"/>
      <c r="L74" s="59"/>
      <c r="M74" s="58"/>
      <c r="N74" s="58"/>
      <c r="O74" s="125" t="s">
        <v>0</v>
      </c>
      <c r="P74" s="61"/>
    </row>
    <row r="75" spans="2:18" x14ac:dyDescent="0.2">
      <c r="B75" s="46" t="e">
        <f>B89+1</f>
        <v>#REF!</v>
      </c>
      <c r="C75" s="62" t="s">
        <v>54</v>
      </c>
      <c r="D75" s="184"/>
      <c r="E75" s="53"/>
      <c r="F75" s="53"/>
      <c r="G75" s="53"/>
      <c r="H75" s="53"/>
      <c r="I75" s="53"/>
      <c r="J75" s="53"/>
      <c r="K75" s="54"/>
      <c r="L75" s="59"/>
      <c r="M75" s="53"/>
      <c r="N75" s="53"/>
      <c r="O75" s="98">
        <v>0</v>
      </c>
      <c r="P75" s="63"/>
    </row>
    <row r="76" spans="2:18" ht="13.5" thickBot="1" x14ac:dyDescent="0.25">
      <c r="B76" s="46"/>
      <c r="C76" s="62"/>
      <c r="D76" s="184"/>
      <c r="E76" s="53"/>
      <c r="F76" s="53"/>
      <c r="G76" s="53"/>
      <c r="H76" s="53"/>
      <c r="I76" s="53"/>
      <c r="J76" s="53"/>
      <c r="K76" s="54"/>
      <c r="L76" s="59"/>
      <c r="M76" s="53"/>
      <c r="N76" s="53"/>
      <c r="O76" s="98"/>
      <c r="P76" s="63"/>
    </row>
    <row r="77" spans="2:18" s="52" customFormat="1" ht="13.5" thickBot="1" x14ac:dyDescent="0.25">
      <c r="B77" s="31" t="s">
        <v>2</v>
      </c>
      <c r="C77" s="152"/>
      <c r="D77" s="154"/>
      <c r="E77" s="152"/>
      <c r="F77" s="152"/>
      <c r="G77" s="152"/>
      <c r="H77" s="152"/>
      <c r="I77" s="152"/>
      <c r="J77" s="152"/>
      <c r="K77" s="154"/>
      <c r="L77" s="154"/>
      <c r="M77" s="152"/>
      <c r="N77" s="152"/>
      <c r="O77" s="155"/>
      <c r="P77" s="145"/>
    </row>
    <row r="78" spans="2:18" x14ac:dyDescent="0.2">
      <c r="B78" s="56"/>
      <c r="C78" s="242" t="s">
        <v>10</v>
      </c>
      <c r="D78" s="246" t="s">
        <v>22</v>
      </c>
      <c r="E78" s="244"/>
      <c r="F78" s="244"/>
      <c r="H78" s="240"/>
      <c r="I78" s="244"/>
      <c r="K78" s="240" t="s">
        <v>32</v>
      </c>
      <c r="L78" s="239"/>
      <c r="M78" s="53"/>
      <c r="N78" s="53"/>
      <c r="O78" s="125" t="s">
        <v>0</v>
      </c>
      <c r="P78" s="63"/>
    </row>
    <row r="79" spans="2:18" x14ac:dyDescent="0.2">
      <c r="B79" s="46" t="e">
        <f>B84+1</f>
        <v>#REF!</v>
      </c>
      <c r="C79" s="167">
        <v>39950</v>
      </c>
      <c r="D79" s="184" t="s">
        <v>85</v>
      </c>
      <c r="E79" s="53"/>
      <c r="F79" s="53"/>
      <c r="H79" s="134"/>
      <c r="I79" s="53"/>
      <c r="K79" s="53" t="s">
        <v>35</v>
      </c>
      <c r="L79" s="59"/>
      <c r="M79" s="53"/>
      <c r="N79" s="53"/>
      <c r="O79" s="98">
        <v>0</v>
      </c>
      <c r="P79" s="63"/>
    </row>
    <row r="80" spans="2:18" x14ac:dyDescent="0.2">
      <c r="B80" s="46" t="e">
        <f>B79+1</f>
        <v>#REF!</v>
      </c>
      <c r="C80" s="167">
        <v>39950</v>
      </c>
      <c r="D80" s="184" t="s">
        <v>86</v>
      </c>
      <c r="E80" s="53"/>
      <c r="F80" s="53"/>
      <c r="H80" s="134"/>
      <c r="I80" s="53"/>
      <c r="K80" s="53" t="s">
        <v>35</v>
      </c>
      <c r="L80" s="59"/>
      <c r="M80" s="53"/>
      <c r="N80" s="53"/>
      <c r="O80" s="98">
        <v>0</v>
      </c>
      <c r="P80" s="63"/>
    </row>
    <row r="81" spans="1:16" ht="13.5" thickBot="1" x14ac:dyDescent="0.25">
      <c r="B81" s="46"/>
      <c r="C81" s="167"/>
      <c r="D81" s="184"/>
      <c r="E81" s="53"/>
      <c r="F81" s="53"/>
      <c r="G81" s="53"/>
      <c r="H81" s="134"/>
      <c r="I81" s="53"/>
      <c r="J81" s="53"/>
      <c r="L81" s="59"/>
      <c r="M81" s="53"/>
      <c r="N81" s="53"/>
      <c r="O81" s="98"/>
      <c r="P81" s="63"/>
    </row>
    <row r="82" spans="1:16" s="52" customFormat="1" ht="13.5" thickBot="1" x14ac:dyDescent="0.25">
      <c r="B82" s="31" t="s">
        <v>1</v>
      </c>
      <c r="C82" s="152"/>
      <c r="D82" s="154"/>
      <c r="E82" s="152"/>
      <c r="F82" s="152"/>
      <c r="G82" s="152"/>
      <c r="H82" s="152"/>
      <c r="I82" s="152"/>
      <c r="J82" s="152"/>
      <c r="K82" s="154"/>
      <c r="L82" s="154"/>
      <c r="M82" s="152"/>
      <c r="N82" s="152"/>
      <c r="O82" s="155"/>
      <c r="P82" s="61"/>
    </row>
    <row r="83" spans="1:16" ht="14.25" customHeight="1" x14ac:dyDescent="0.2">
      <c r="B83" s="56"/>
      <c r="C83" s="242" t="s">
        <v>10</v>
      </c>
      <c r="D83" s="246" t="s">
        <v>22</v>
      </c>
      <c r="E83" s="244"/>
      <c r="F83" s="244"/>
      <c r="G83" s="244"/>
      <c r="H83" s="243"/>
      <c r="I83" s="244"/>
      <c r="K83" s="240" t="s">
        <v>31</v>
      </c>
      <c r="L83" s="247"/>
      <c r="M83" s="244"/>
      <c r="N83" s="53"/>
      <c r="O83" s="125" t="s">
        <v>0</v>
      </c>
      <c r="P83" s="74"/>
    </row>
    <row r="84" spans="1:16" ht="14.25" customHeight="1" x14ac:dyDescent="0.2">
      <c r="B84" s="46" t="e">
        <f>B71+1</f>
        <v>#REF!</v>
      </c>
      <c r="C84" s="167">
        <v>39950</v>
      </c>
      <c r="D84" s="213" t="s">
        <v>160</v>
      </c>
      <c r="E84" s="53"/>
      <c r="F84" s="53"/>
      <c r="G84" s="53"/>
      <c r="I84" s="53"/>
      <c r="K84" s="168" t="s">
        <v>87</v>
      </c>
      <c r="M84" s="53"/>
      <c r="N84" s="53"/>
      <c r="O84" s="98">
        <v>0</v>
      </c>
      <c r="P84" s="74"/>
    </row>
    <row r="85" spans="1:16" ht="13.5" thickBot="1" x14ac:dyDescent="0.25">
      <c r="B85" s="46"/>
      <c r="C85" s="167"/>
      <c r="D85" s="184"/>
      <c r="E85" s="53"/>
      <c r="F85" s="53"/>
      <c r="G85" s="53"/>
      <c r="H85" s="134"/>
      <c r="I85" s="53"/>
      <c r="J85" s="53"/>
      <c r="K85" s="54"/>
      <c r="L85" s="59"/>
      <c r="M85" s="53"/>
      <c r="N85" s="53"/>
      <c r="O85" s="60"/>
      <c r="P85" s="63"/>
    </row>
    <row r="86" spans="1:16" s="52" customFormat="1" ht="13.5" thickBot="1" x14ac:dyDescent="0.25">
      <c r="B86" s="31" t="s">
        <v>111</v>
      </c>
      <c r="C86" s="152"/>
      <c r="D86" s="154"/>
      <c r="E86" s="152"/>
      <c r="F86" s="152"/>
      <c r="G86" s="152"/>
      <c r="H86" s="152"/>
      <c r="I86" s="152"/>
      <c r="J86" s="152"/>
      <c r="K86" s="154"/>
      <c r="L86" s="154"/>
      <c r="M86" s="152"/>
      <c r="N86" s="152"/>
      <c r="O86" s="155"/>
      <c r="P86" s="145"/>
    </row>
    <row r="87" spans="1:16" x14ac:dyDescent="0.2">
      <c r="B87" s="56"/>
      <c r="C87" s="242" t="s">
        <v>10</v>
      </c>
      <c r="D87" s="246" t="s">
        <v>22</v>
      </c>
      <c r="E87" s="244"/>
      <c r="F87" s="244"/>
      <c r="H87" s="240"/>
      <c r="I87" s="244"/>
      <c r="K87" s="240" t="s">
        <v>109</v>
      </c>
      <c r="L87" s="59"/>
      <c r="M87" s="53"/>
      <c r="N87" s="53"/>
      <c r="O87" s="125" t="s">
        <v>0</v>
      </c>
      <c r="P87" s="63"/>
    </row>
    <row r="88" spans="1:16" x14ac:dyDescent="0.2">
      <c r="B88" s="46" t="e">
        <f>B80+1</f>
        <v>#REF!</v>
      </c>
      <c r="C88" s="167">
        <v>39950</v>
      </c>
      <c r="D88" s="184" t="s">
        <v>110</v>
      </c>
      <c r="E88" s="53"/>
      <c r="F88" s="53"/>
      <c r="H88" s="134"/>
      <c r="I88" s="53"/>
      <c r="K88" s="203">
        <v>201000098778009</v>
      </c>
      <c r="L88" s="59"/>
      <c r="M88" s="53"/>
      <c r="N88" s="53"/>
      <c r="O88" s="98">
        <v>0</v>
      </c>
      <c r="P88" s="63"/>
    </row>
    <row r="89" spans="1:16" x14ac:dyDescent="0.2">
      <c r="B89" s="46" t="e">
        <f>B88+1</f>
        <v>#REF!</v>
      </c>
      <c r="C89" s="167">
        <v>39950</v>
      </c>
      <c r="D89" s="184" t="s">
        <v>110</v>
      </c>
      <c r="E89" s="53"/>
      <c r="F89" s="53"/>
      <c r="H89" s="134"/>
      <c r="I89" s="53"/>
      <c r="K89" s="203">
        <v>201000098778009</v>
      </c>
      <c r="L89" s="59"/>
      <c r="M89" s="53"/>
      <c r="N89" s="53"/>
      <c r="O89" s="98">
        <v>0</v>
      </c>
      <c r="P89" s="63"/>
    </row>
    <row r="90" spans="1:16" ht="13.5" thickBot="1" x14ac:dyDescent="0.25">
      <c r="D90" s="48"/>
      <c r="L90" s="54"/>
      <c r="P90" s="63"/>
    </row>
    <row r="91" spans="1:16" ht="18.75" thickBot="1" x14ac:dyDescent="0.25">
      <c r="B91" s="204" t="s">
        <v>56</v>
      </c>
      <c r="C91" s="180"/>
      <c r="D91" s="154"/>
      <c r="E91" s="180"/>
      <c r="F91" s="180"/>
      <c r="G91" s="180"/>
      <c r="H91" s="180"/>
      <c r="I91" s="152"/>
      <c r="J91" s="180"/>
      <c r="K91" s="222"/>
      <c r="L91" s="154"/>
      <c r="M91" s="33"/>
      <c r="N91" s="33"/>
      <c r="O91" s="205">
        <v>0</v>
      </c>
      <c r="P91" s="63"/>
    </row>
    <row r="92" spans="1:16" ht="16.5" customHeight="1" thickBot="1" x14ac:dyDescent="0.25">
      <c r="A92" s="35"/>
      <c r="B92" s="196"/>
      <c r="C92" s="62"/>
      <c r="D92" s="146"/>
      <c r="E92" s="62"/>
      <c r="F92" s="62"/>
      <c r="G92" s="62"/>
      <c r="H92" s="62"/>
      <c r="I92" s="56"/>
      <c r="J92" s="62"/>
      <c r="K92" s="184"/>
      <c r="L92" s="146"/>
      <c r="M92" s="75"/>
      <c r="N92" s="75"/>
      <c r="O92" s="197"/>
      <c r="P92" s="63"/>
    </row>
    <row r="93" spans="1:16" s="52" customFormat="1" ht="15.75" thickBot="1" x14ac:dyDescent="0.25">
      <c r="B93" s="234" t="s">
        <v>99</v>
      </c>
      <c r="C93" s="152"/>
      <c r="D93" s="154"/>
      <c r="E93" s="152"/>
      <c r="F93" s="152"/>
      <c r="G93" s="152"/>
      <c r="H93" s="152"/>
      <c r="I93" s="152"/>
      <c r="J93" s="152"/>
      <c r="K93" s="154"/>
      <c r="L93" s="154"/>
      <c r="M93" s="152"/>
      <c r="N93" s="152"/>
      <c r="O93" s="155"/>
      <c r="P93" s="61"/>
    </row>
    <row r="94" spans="1:16" x14ac:dyDescent="0.2">
      <c r="D94" s="48"/>
      <c r="L94" s="54"/>
    </row>
    <row r="95" spans="1:16" ht="13.5" thickBot="1" x14ac:dyDescent="0.25">
      <c r="J95" s="48"/>
      <c r="M95" s="48"/>
      <c r="P95" s="63"/>
    </row>
    <row r="96" spans="1:16" x14ac:dyDescent="0.2">
      <c r="B96" s="1291" t="s">
        <v>201</v>
      </c>
      <c r="J96" s="48"/>
      <c r="M96" s="48"/>
      <c r="P96" s="63"/>
    </row>
    <row r="97" spans="2:18" ht="13.5" thickBot="1" x14ac:dyDescent="0.25">
      <c r="B97" s="1292"/>
      <c r="J97" s="278"/>
      <c r="K97" s="278"/>
      <c r="L97" s="278"/>
      <c r="M97" s="278"/>
      <c r="P97" s="135"/>
    </row>
    <row r="98" spans="2:18" ht="13.5" thickBot="1" x14ac:dyDescent="0.25">
      <c r="J98" s="278"/>
      <c r="K98" s="278"/>
      <c r="L98" s="278"/>
      <c r="M98" s="278"/>
      <c r="P98" s="135"/>
    </row>
    <row r="99" spans="2:18" s="52" customFormat="1" ht="13.5" thickBot="1" x14ac:dyDescent="0.25">
      <c r="B99" s="68" t="s">
        <v>70</v>
      </c>
      <c r="C99" s="141"/>
      <c r="D99" s="141"/>
      <c r="E99" s="142"/>
      <c r="F99" s="142"/>
      <c r="G99" s="142"/>
      <c r="H99" s="142"/>
      <c r="I99" s="142"/>
      <c r="J99" s="142"/>
      <c r="K99" s="143"/>
      <c r="L99" s="143"/>
      <c r="M99" s="142"/>
      <c r="N99" s="142"/>
      <c r="O99" s="144"/>
      <c r="P99" s="107"/>
    </row>
    <row r="100" spans="2:18" s="52" customFormat="1" x14ac:dyDescent="0.2">
      <c r="B100" s="84"/>
      <c r="C100" s="182" t="s">
        <v>23</v>
      </c>
      <c r="D100" s="84"/>
      <c r="E100" s="106"/>
      <c r="F100" s="106"/>
      <c r="G100" s="106"/>
      <c r="H100" s="106" t="s">
        <v>22</v>
      </c>
      <c r="I100" s="106"/>
      <c r="J100" s="106"/>
      <c r="K100" s="105"/>
      <c r="L100" s="105"/>
      <c r="M100" s="106"/>
      <c r="N100" s="106"/>
      <c r="O100" s="282" t="s">
        <v>0</v>
      </c>
      <c r="P100" s="107"/>
    </row>
    <row r="101" spans="2:18" s="52" customFormat="1" ht="17.25" customHeight="1" x14ac:dyDescent="0.2">
      <c r="D101" s="106"/>
      <c r="E101" s="106"/>
      <c r="F101" s="106"/>
      <c r="G101" s="106"/>
      <c r="I101" s="106"/>
      <c r="J101" s="106"/>
      <c r="K101" s="105"/>
      <c r="L101" s="105"/>
      <c r="M101" s="106"/>
      <c r="N101" s="106"/>
      <c r="P101" s="107"/>
    </row>
    <row r="102" spans="2:18" ht="10.5" customHeight="1" x14ac:dyDescent="0.2">
      <c r="B102" s="101">
        <f>B95+1</f>
        <v>1</v>
      </c>
      <c r="C102" s="56" t="s">
        <v>118</v>
      </c>
      <c r="D102" s="35"/>
      <c r="E102" s="35"/>
      <c r="F102" s="35"/>
      <c r="G102" s="35"/>
      <c r="H102" s="84" t="s">
        <v>189</v>
      </c>
      <c r="I102" s="35"/>
      <c r="J102" s="35"/>
      <c r="K102" s="458"/>
      <c r="L102" s="458"/>
      <c r="M102" s="35"/>
      <c r="N102" s="35"/>
      <c r="O102" s="103">
        <v>0</v>
      </c>
      <c r="P102" s="41"/>
    </row>
    <row r="103" spans="2:18" ht="10.5" customHeight="1" x14ac:dyDescent="0.2">
      <c r="B103" s="101">
        <f>B102+1</f>
        <v>2</v>
      </c>
      <c r="C103" s="56"/>
      <c r="D103" s="35"/>
      <c r="E103" s="35"/>
      <c r="F103" s="35"/>
      <c r="G103" s="35"/>
      <c r="H103" s="500" t="s">
        <v>190</v>
      </c>
      <c r="I103" s="35"/>
      <c r="J103" s="35"/>
      <c r="K103" s="458"/>
      <c r="L103" s="458"/>
      <c r="M103" s="35"/>
      <c r="N103" s="35"/>
      <c r="O103" s="103">
        <v>0</v>
      </c>
      <c r="P103" s="41"/>
    </row>
    <row r="104" spans="2:18" ht="10.5" customHeight="1" x14ac:dyDescent="0.2">
      <c r="B104" s="101"/>
      <c r="C104" s="56"/>
      <c r="D104" s="35"/>
      <c r="E104" s="35"/>
      <c r="F104" s="35"/>
      <c r="G104" s="35"/>
      <c r="H104" s="446" t="s">
        <v>183</v>
      </c>
      <c r="I104" s="35"/>
      <c r="J104" s="35"/>
      <c r="K104" s="458"/>
      <c r="L104" s="458"/>
      <c r="M104" s="35"/>
      <c r="N104" s="35"/>
      <c r="O104" s="384">
        <v>0</v>
      </c>
      <c r="P104" s="41"/>
    </row>
    <row r="105" spans="2:18" ht="13.5" customHeight="1" x14ac:dyDescent="0.2">
      <c r="B105" s="71"/>
      <c r="K105" s="278"/>
      <c r="L105" s="278"/>
      <c r="O105" s="103"/>
      <c r="P105" s="41"/>
    </row>
    <row r="106" spans="2:18" s="52" customFormat="1" ht="13.5" customHeight="1" x14ac:dyDescent="0.2">
      <c r="B106" s="183"/>
      <c r="D106" s="106"/>
      <c r="E106" s="106"/>
      <c r="F106" s="106"/>
      <c r="G106" s="106"/>
      <c r="I106" s="106"/>
      <c r="J106" s="106"/>
      <c r="K106" s="105"/>
      <c r="L106" s="105"/>
      <c r="M106" s="106"/>
      <c r="N106" s="106"/>
      <c r="O106" s="120"/>
      <c r="P106" s="140"/>
    </row>
    <row r="107" spans="2:18" ht="11.25" customHeight="1" x14ac:dyDescent="0.2">
      <c r="B107" s="46">
        <f>B103+1</f>
        <v>3</v>
      </c>
      <c r="C107" s="56" t="s">
        <v>118</v>
      </c>
      <c r="H107" s="106" t="s">
        <v>191</v>
      </c>
      <c r="K107" s="228"/>
      <c r="L107" s="278"/>
      <c r="O107" s="181">
        <v>0</v>
      </c>
      <c r="P107" s="49"/>
    </row>
    <row r="108" spans="2:18" ht="11.25" customHeight="1" x14ac:dyDescent="0.2">
      <c r="B108" s="101">
        <f>B107+1</f>
        <v>4</v>
      </c>
      <c r="C108" s="56"/>
      <c r="H108" s="500" t="s">
        <v>185</v>
      </c>
      <c r="K108" s="228"/>
      <c r="L108" s="278"/>
      <c r="O108" s="181">
        <v>0</v>
      </c>
      <c r="P108" s="49"/>
    </row>
    <row r="109" spans="2:18" ht="11.25" customHeight="1" x14ac:dyDescent="0.2">
      <c r="B109" s="46"/>
      <c r="C109" s="56"/>
      <c r="H109" s="446" t="s">
        <v>183</v>
      </c>
      <c r="K109" s="228"/>
      <c r="L109" s="278"/>
      <c r="O109" s="384">
        <v>0</v>
      </c>
      <c r="P109" s="49"/>
    </row>
    <row r="110" spans="2:18" ht="13.5" customHeight="1" x14ac:dyDescent="0.2">
      <c r="H110" s="94"/>
      <c r="K110" s="278"/>
      <c r="L110" s="278"/>
      <c r="O110" s="120"/>
      <c r="P110" s="77"/>
    </row>
    <row r="111" spans="2:18" s="1" customFormat="1" x14ac:dyDescent="0.2">
      <c r="B111" s="512" t="s">
        <v>182</v>
      </c>
      <c r="C111" s="504"/>
      <c r="D111" s="504"/>
      <c r="E111" s="504"/>
      <c r="F111" s="504"/>
      <c r="G111" s="505"/>
      <c r="H111" s="20"/>
      <c r="I111" s="20"/>
      <c r="J111" s="20"/>
      <c r="K111" s="20"/>
      <c r="L111" s="21"/>
      <c r="M111" s="20"/>
      <c r="N111" s="20"/>
      <c r="O111" s="23"/>
      <c r="P111" s="24"/>
      <c r="Q111" s="506"/>
      <c r="R111" s="507"/>
    </row>
    <row r="112" spans="2:18" s="256" customFormat="1" x14ac:dyDescent="0.2">
      <c r="B112" s="370">
        <f>B108+1</f>
        <v>5</v>
      </c>
      <c r="C112" s="276"/>
      <c r="D112" s="276"/>
      <c r="E112" s="276"/>
      <c r="F112" s="276"/>
      <c r="G112" s="276"/>
      <c r="H112" s="500" t="s">
        <v>192</v>
      </c>
      <c r="I112" s="276"/>
      <c r="J112" s="276"/>
      <c r="K112" s="278"/>
      <c r="L112" s="278"/>
      <c r="M112" s="276"/>
      <c r="N112" s="276"/>
      <c r="O112" s="502">
        <v>0</v>
      </c>
      <c r="P112" s="257"/>
    </row>
    <row r="113" spans="1:256" s="256" customFormat="1" x14ac:dyDescent="0.2">
      <c r="B113" s="370">
        <f>B112+1</f>
        <v>6</v>
      </c>
      <c r="C113" s="276"/>
      <c r="D113" s="276"/>
      <c r="E113" s="276"/>
      <c r="F113" s="276"/>
      <c r="G113" s="276"/>
      <c r="H113" s="500" t="s">
        <v>180</v>
      </c>
      <c r="I113" s="276"/>
      <c r="J113" s="276"/>
      <c r="K113" s="278"/>
      <c r="L113" s="278"/>
      <c r="M113" s="276"/>
      <c r="N113" s="276"/>
      <c r="O113" s="502">
        <f>(O107*0.1)*-1</f>
        <v>0</v>
      </c>
      <c r="P113" s="258"/>
    </row>
    <row r="114" spans="1:256" s="256" customFormat="1" x14ac:dyDescent="0.2">
      <c r="B114" s="370"/>
      <c r="C114" s="276"/>
      <c r="D114" s="276"/>
      <c r="E114" s="276"/>
      <c r="F114" s="276"/>
      <c r="G114" s="276"/>
      <c r="H114" s="446" t="s">
        <v>183</v>
      </c>
      <c r="I114" s="276"/>
      <c r="J114" s="276"/>
      <c r="K114" s="278"/>
      <c r="L114" s="278"/>
      <c r="M114" s="276"/>
      <c r="N114" s="276"/>
      <c r="O114" s="384">
        <f>(O110*0.1)*-1</f>
        <v>0</v>
      </c>
      <c r="P114" s="258"/>
    </row>
    <row r="115" spans="1:256" ht="13.5" thickBot="1" x14ac:dyDescent="0.25">
      <c r="K115" s="278"/>
      <c r="L115" s="278"/>
      <c r="P115" s="63"/>
    </row>
    <row r="116" spans="1:256" ht="15.75" thickBot="1" x14ac:dyDescent="0.25">
      <c r="B116" s="81" t="s">
        <v>121</v>
      </c>
      <c r="C116" s="57"/>
      <c r="D116" s="58"/>
      <c r="E116" s="58"/>
      <c r="F116" s="58"/>
      <c r="G116" s="239"/>
      <c r="H116" s="240"/>
      <c r="I116" s="241"/>
      <c r="J116" s="240"/>
      <c r="K116" s="59"/>
      <c r="L116" s="59"/>
      <c r="M116" s="58"/>
      <c r="N116" s="58"/>
      <c r="O116" s="67" t="s">
        <v>184</v>
      </c>
      <c r="P116" s="63"/>
    </row>
    <row r="117" spans="1:256" ht="13.5" thickBot="1" x14ac:dyDescent="0.25">
      <c r="J117" s="278"/>
      <c r="K117" s="278"/>
      <c r="L117" s="278"/>
      <c r="M117" s="278"/>
      <c r="P117" s="135"/>
    </row>
    <row r="118" spans="1:256" ht="13.5" thickBot="1" x14ac:dyDescent="0.25">
      <c r="B118" s="354" t="s">
        <v>202</v>
      </c>
      <c r="J118" s="278"/>
      <c r="K118" s="278"/>
      <c r="L118" s="278"/>
      <c r="M118" s="278"/>
      <c r="P118" s="135"/>
    </row>
    <row r="119" spans="1:256" x14ac:dyDescent="0.2">
      <c r="B119" s="446"/>
      <c r="J119" s="278"/>
      <c r="K119" s="278"/>
      <c r="L119" s="278"/>
      <c r="M119" s="278"/>
      <c r="P119" s="135"/>
    </row>
    <row r="120" spans="1:256" x14ac:dyDescent="0.2">
      <c r="B120" s="514" t="s">
        <v>203</v>
      </c>
      <c r="J120" s="278"/>
      <c r="K120" s="278"/>
      <c r="L120" s="278"/>
      <c r="M120" s="278"/>
      <c r="P120" s="135"/>
    </row>
    <row r="121" spans="1:256" x14ac:dyDescent="0.2">
      <c r="A121" s="70"/>
      <c r="B121" s="70" t="s">
        <v>205</v>
      </c>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0"/>
      <c r="DD121" s="70"/>
      <c r="DE121" s="70"/>
      <c r="DF121" s="70"/>
      <c r="DG121" s="70"/>
      <c r="DH121" s="70"/>
      <c r="DI121" s="70"/>
      <c r="DJ121" s="70"/>
      <c r="DK121" s="70"/>
      <c r="DL121" s="70"/>
      <c r="DM121" s="70"/>
      <c r="DN121" s="70"/>
      <c r="DO121" s="70"/>
      <c r="DP121" s="70"/>
      <c r="DQ121" s="70"/>
      <c r="DR121" s="70"/>
      <c r="DS121" s="70"/>
      <c r="DT121" s="70"/>
      <c r="DU121" s="70"/>
      <c r="DV121" s="70"/>
      <c r="DW121" s="70"/>
      <c r="DX121" s="70"/>
      <c r="DY121" s="70"/>
      <c r="DZ121" s="70"/>
      <c r="EA121" s="70"/>
      <c r="EB121" s="70"/>
      <c r="EC121" s="70"/>
      <c r="ED121" s="70"/>
      <c r="EE121" s="70"/>
      <c r="EF121" s="70"/>
      <c r="EG121" s="70"/>
      <c r="EH121" s="70"/>
      <c r="EI121" s="70"/>
      <c r="EJ121" s="70"/>
      <c r="EK121" s="70"/>
      <c r="EL121" s="70"/>
      <c r="EM121" s="70"/>
      <c r="EN121" s="70"/>
      <c r="EO121" s="70"/>
      <c r="EP121" s="70"/>
      <c r="EQ121" s="70"/>
      <c r="ER121" s="70"/>
      <c r="ES121" s="70"/>
      <c r="ET121" s="70"/>
      <c r="EU121" s="70"/>
      <c r="EV121" s="70"/>
      <c r="EW121" s="70"/>
      <c r="EX121" s="70"/>
      <c r="EY121" s="70"/>
      <c r="EZ121" s="70"/>
      <c r="FA121" s="70"/>
      <c r="FB121" s="70"/>
      <c r="FC121" s="70"/>
      <c r="FD121" s="70"/>
      <c r="FE121" s="70"/>
      <c r="FF121" s="70"/>
      <c r="FG121" s="70"/>
      <c r="FH121" s="70"/>
      <c r="FI121" s="70"/>
      <c r="FJ121" s="70"/>
      <c r="FK121" s="70"/>
      <c r="FL121" s="70"/>
      <c r="FM121" s="70"/>
      <c r="FN121" s="70"/>
      <c r="FO121" s="70"/>
      <c r="FP121" s="70"/>
      <c r="FQ121" s="70"/>
      <c r="FR121" s="70"/>
      <c r="FS121" s="70"/>
      <c r="FT121" s="70"/>
      <c r="FU121" s="70"/>
      <c r="FV121" s="70"/>
      <c r="FW121" s="70"/>
      <c r="FX121" s="70"/>
      <c r="FY121" s="70"/>
      <c r="FZ121" s="70"/>
      <c r="GA121" s="70"/>
      <c r="GB121" s="70"/>
      <c r="GC121" s="70"/>
      <c r="GD121" s="70"/>
      <c r="GE121" s="70"/>
      <c r="GF121" s="70"/>
      <c r="GG121" s="70"/>
      <c r="GH121" s="70"/>
      <c r="GI121" s="70"/>
      <c r="GJ121" s="70"/>
      <c r="GK121" s="70"/>
      <c r="GL121" s="70"/>
      <c r="GM121" s="70"/>
      <c r="GN121" s="70"/>
      <c r="GO121" s="70"/>
      <c r="GP121" s="70"/>
      <c r="GQ121" s="70"/>
      <c r="GR121" s="70"/>
      <c r="GS121" s="70"/>
      <c r="GT121" s="70"/>
      <c r="GU121" s="70"/>
      <c r="GV121" s="70"/>
      <c r="GW121" s="70"/>
      <c r="GX121" s="70"/>
      <c r="GY121" s="70"/>
      <c r="GZ121" s="70"/>
      <c r="HA121" s="70"/>
      <c r="HB121" s="70"/>
      <c r="HC121" s="70"/>
      <c r="HD121" s="70"/>
      <c r="HE121" s="70"/>
      <c r="HF121" s="70"/>
      <c r="HG121" s="70"/>
      <c r="HH121" s="70"/>
      <c r="HI121" s="70"/>
      <c r="HJ121" s="70"/>
      <c r="HK121" s="70"/>
      <c r="HL121" s="70"/>
      <c r="HM121" s="70"/>
      <c r="HN121" s="70"/>
      <c r="HO121" s="70"/>
      <c r="HP121" s="70"/>
      <c r="HQ121" s="70"/>
      <c r="HR121" s="70"/>
      <c r="HS121" s="70"/>
      <c r="HT121" s="70"/>
      <c r="HU121" s="70"/>
      <c r="HV121" s="70"/>
      <c r="HW121" s="70"/>
      <c r="HX121" s="70"/>
      <c r="HY121" s="70"/>
      <c r="HZ121" s="70"/>
      <c r="IA121" s="70"/>
      <c r="IB121" s="70"/>
      <c r="IC121" s="70"/>
      <c r="ID121" s="70"/>
      <c r="IE121" s="70"/>
      <c r="IF121" s="70"/>
      <c r="IG121" s="70"/>
      <c r="IH121" s="70"/>
      <c r="II121" s="70"/>
      <c r="IJ121" s="70"/>
      <c r="IK121" s="70"/>
      <c r="IL121" s="70"/>
      <c r="IM121" s="70"/>
      <c r="IN121" s="70"/>
      <c r="IO121" s="70"/>
      <c r="IP121" s="70"/>
      <c r="IQ121" s="70"/>
      <c r="IR121" s="70"/>
      <c r="IS121" s="70"/>
      <c r="IT121" s="70"/>
      <c r="IU121" s="70"/>
      <c r="IV121" s="70"/>
    </row>
    <row r="122" spans="1:256" s="158" customFormat="1" ht="12.75" customHeight="1" x14ac:dyDescent="0.2">
      <c r="B122" s="263"/>
      <c r="C122" s="160" t="s">
        <v>10</v>
      </c>
      <c r="D122" s="156" t="s">
        <v>11</v>
      </c>
      <c r="E122" s="156"/>
      <c r="F122" s="211" t="s">
        <v>22</v>
      </c>
      <c r="G122" s="86"/>
      <c r="H122" s="84"/>
      <c r="I122" s="156"/>
      <c r="J122" s="211"/>
      <c r="K122" s="217"/>
      <c r="L122" s="156"/>
      <c r="M122" s="156"/>
      <c r="N122" s="157"/>
      <c r="O122" s="282"/>
      <c r="P122" s="176"/>
    </row>
    <row r="123" spans="1:256" s="158" customFormat="1" x14ac:dyDescent="0.2">
      <c r="B123" s="84" t="s">
        <v>204</v>
      </c>
      <c r="C123" s="211"/>
      <c r="E123" s="156"/>
      <c r="F123" s="211"/>
      <c r="G123" s="86"/>
      <c r="H123" s="84"/>
      <c r="I123" s="156"/>
      <c r="K123" s="217"/>
      <c r="L123" s="156"/>
      <c r="M123" s="156"/>
      <c r="N123" s="157"/>
      <c r="O123" s="282"/>
      <c r="P123" s="176"/>
    </row>
    <row r="124" spans="1:256" s="88" customFormat="1" x14ac:dyDescent="0.2">
      <c r="B124" s="90" t="e">
        <f>B118+1</f>
        <v>#VALUE!</v>
      </c>
      <c r="C124" s="379">
        <v>39946</v>
      </c>
      <c r="D124" s="380">
        <v>0.29130787037037037</v>
      </c>
      <c r="E124" s="85"/>
      <c r="F124" s="102" t="s">
        <v>208</v>
      </c>
      <c r="G124" s="86"/>
      <c r="I124" s="87"/>
      <c r="L124" s="87"/>
      <c r="M124" s="87"/>
      <c r="O124" s="403">
        <v>0</v>
      </c>
      <c r="P124" s="175"/>
    </row>
    <row r="125" spans="1:256" ht="13.5" thickBot="1" x14ac:dyDescent="0.25">
      <c r="J125" s="278"/>
      <c r="K125" s="278"/>
      <c r="L125" s="278"/>
      <c r="M125" s="278"/>
      <c r="P125" s="135"/>
    </row>
    <row r="126" spans="1:256" s="161" customFormat="1" ht="13.5" thickBot="1" x14ac:dyDescent="0.25">
      <c r="B126" s="264" t="s">
        <v>30</v>
      </c>
      <c r="C126" s="299"/>
      <c r="D126" s="299"/>
      <c r="E126" s="299"/>
      <c r="F126" s="299"/>
      <c r="G126" s="299"/>
      <c r="H126" s="299"/>
      <c r="I126" s="300"/>
      <c r="J126" s="301"/>
      <c r="K126" s="302"/>
      <c r="L126" s="301"/>
      <c r="M126" s="301"/>
      <c r="N126" s="299"/>
      <c r="O126" s="303"/>
      <c r="P126" s="29"/>
    </row>
    <row r="127" spans="1:256" s="1" customFormat="1" x14ac:dyDescent="0.2">
      <c r="B127" s="284"/>
      <c r="C127" s="289" t="s">
        <v>10</v>
      </c>
      <c r="D127" s="284" t="s">
        <v>22</v>
      </c>
      <c r="E127" s="290"/>
      <c r="F127" s="290"/>
      <c r="G127" s="290"/>
      <c r="H127" s="286"/>
      <c r="I127" s="286"/>
      <c r="J127" s="286"/>
      <c r="K127" s="297"/>
      <c r="L127" s="289"/>
      <c r="M127" s="287"/>
      <c r="N127" s="290"/>
      <c r="O127" s="304" t="s">
        <v>0</v>
      </c>
      <c r="P127" s="37"/>
    </row>
    <row r="128" spans="1:256" s="1" customFormat="1" x14ac:dyDescent="0.2">
      <c r="B128" s="285">
        <f>B122+1</f>
        <v>1</v>
      </c>
      <c r="C128" s="288">
        <v>39947</v>
      </c>
      <c r="D128" s="280" t="s">
        <v>167</v>
      </c>
      <c r="E128" s="305"/>
      <c r="F128" s="305"/>
      <c r="G128" s="290"/>
      <c r="H128" s="286"/>
      <c r="I128" s="286"/>
      <c r="J128" s="277"/>
      <c r="K128" s="297"/>
      <c r="L128" s="289"/>
      <c r="M128" s="287"/>
      <c r="N128" s="290"/>
      <c r="O128" s="279">
        <v>0</v>
      </c>
      <c r="P128" s="37"/>
    </row>
    <row r="129" spans="1:16" s="1" customFormat="1" ht="12.75" customHeight="1" x14ac:dyDescent="0.2">
      <c r="A129" s="8"/>
      <c r="B129" s="285">
        <f>B128+1</f>
        <v>2</v>
      </c>
      <c r="C129" s="288">
        <v>39947</v>
      </c>
      <c r="D129" s="280" t="s">
        <v>168</v>
      </c>
      <c r="E129" s="306"/>
      <c r="F129" s="306"/>
      <c r="G129" s="306"/>
      <c r="H129" s="277"/>
      <c r="I129" s="306"/>
      <c r="J129" s="286"/>
      <c r="K129" s="297"/>
      <c r="L129" s="307" t="s">
        <v>88</v>
      </c>
      <c r="M129" s="289"/>
      <c r="N129" s="306"/>
      <c r="O129" s="279">
        <v>0</v>
      </c>
      <c r="P129" s="37"/>
    </row>
    <row r="130" spans="1:16" s="1" customFormat="1" x14ac:dyDescent="0.2">
      <c r="B130" s="285">
        <f>B129+1</f>
        <v>3</v>
      </c>
      <c r="C130" s="288">
        <v>39947</v>
      </c>
      <c r="D130" s="280" t="s">
        <v>64</v>
      </c>
      <c r="E130" s="305"/>
      <c r="F130" s="305"/>
      <c r="G130" s="290"/>
      <c r="H130" s="286"/>
      <c r="I130" s="286"/>
      <c r="J130" s="286"/>
      <c r="K130" s="297"/>
      <c r="L130" s="289"/>
      <c r="M130" s="287"/>
      <c r="N130" s="290"/>
      <c r="O130" s="279">
        <v>0</v>
      </c>
      <c r="P130" s="37"/>
    </row>
    <row r="131" spans="1:16" s="1" customFormat="1" x14ac:dyDescent="0.2">
      <c r="B131" s="285">
        <f>B130+1</f>
        <v>4</v>
      </c>
      <c r="C131" s="288">
        <v>39947</v>
      </c>
      <c r="D131" s="280" t="s">
        <v>65</v>
      </c>
      <c r="E131" s="305"/>
      <c r="F131" s="305"/>
      <c r="G131" s="290"/>
      <c r="H131" s="286"/>
      <c r="I131" s="286"/>
      <c r="J131" s="286"/>
      <c r="K131" s="297"/>
      <c r="L131" s="289"/>
      <c r="M131" s="287"/>
      <c r="N131" s="290"/>
      <c r="O131" s="279">
        <v>0</v>
      </c>
      <c r="P131" s="23"/>
    </row>
    <row r="132" spans="1:16" s="1" customFormat="1" ht="13.5" thickBot="1" x14ac:dyDescent="0.25">
      <c r="B132" s="286"/>
      <c r="C132" s="306"/>
      <c r="D132" s="286"/>
      <c r="E132" s="286"/>
      <c r="F132" s="286"/>
      <c r="G132" s="286"/>
      <c r="H132" s="286"/>
      <c r="I132" s="286"/>
      <c r="J132" s="297"/>
      <c r="K132" s="297"/>
      <c r="L132" s="297"/>
      <c r="M132" s="297"/>
      <c r="N132" s="286"/>
      <c r="O132" s="298"/>
      <c r="P132" s="2"/>
    </row>
    <row r="133" spans="1:16" s="161" customFormat="1" ht="14.25" customHeight="1" thickBot="1" x14ac:dyDescent="0.25">
      <c r="B133" s="306" t="s">
        <v>133</v>
      </c>
      <c r="C133" s="294"/>
      <c r="D133" s="306"/>
      <c r="E133" s="306"/>
      <c r="F133" s="306"/>
      <c r="G133" s="306"/>
      <c r="H133" s="294"/>
      <c r="I133" s="308"/>
      <c r="J133" s="289"/>
      <c r="K133" s="309"/>
      <c r="L133" s="289"/>
      <c r="M133" s="289"/>
      <c r="N133" s="306"/>
      <c r="O133" s="310">
        <f>SUM(O128:O132)</f>
        <v>0</v>
      </c>
      <c r="P133" s="29"/>
    </row>
    <row r="134" spans="1:16" s="1" customFormat="1" ht="15.75" thickBot="1" x14ac:dyDescent="0.3">
      <c r="A134" s="8"/>
      <c r="B134" s="291"/>
      <c r="C134" s="311"/>
      <c r="D134" s="277"/>
      <c r="E134" s="277"/>
      <c r="F134" s="277"/>
      <c r="G134" s="277"/>
      <c r="H134" s="277"/>
      <c r="I134" s="312"/>
      <c r="J134" s="313"/>
      <c r="K134" s="309"/>
      <c r="L134" s="313"/>
      <c r="M134" s="313"/>
      <c r="N134" s="277"/>
      <c r="O134" s="273"/>
      <c r="P134" s="24"/>
    </row>
    <row r="135" spans="1:16" s="161" customFormat="1" ht="13.5" thickBot="1" x14ac:dyDescent="0.25">
      <c r="B135" s="264" t="s">
        <v>37</v>
      </c>
      <c r="C135" s="299"/>
      <c r="D135" s="299"/>
      <c r="E135" s="299"/>
      <c r="F135" s="299"/>
      <c r="G135" s="299"/>
      <c r="H135" s="299"/>
      <c r="I135" s="300"/>
      <c r="J135" s="301"/>
      <c r="K135" s="302"/>
      <c r="L135" s="301"/>
      <c r="M135" s="301"/>
      <c r="N135" s="299"/>
      <c r="O135" s="303"/>
      <c r="P135" s="24"/>
    </row>
    <row r="136" spans="1:16" s="1" customFormat="1" x14ac:dyDescent="0.2">
      <c r="B136" s="284"/>
      <c r="C136" s="314" t="s">
        <v>10</v>
      </c>
      <c r="D136" s="315" t="s">
        <v>11</v>
      </c>
      <c r="E136" s="286"/>
      <c r="F136" s="306"/>
      <c r="G136" s="284" t="s">
        <v>22</v>
      </c>
      <c r="H136" s="306"/>
      <c r="I136" s="290"/>
      <c r="J136" s="289"/>
      <c r="K136" s="306" t="s">
        <v>38</v>
      </c>
      <c r="L136" s="306"/>
      <c r="M136" s="289"/>
      <c r="N136" s="290"/>
      <c r="O136" s="304" t="s">
        <v>0</v>
      </c>
      <c r="P136" s="37"/>
    </row>
    <row r="137" spans="1:16" s="1" customFormat="1" x14ac:dyDescent="0.2">
      <c r="B137" s="285">
        <f>B131+1</f>
        <v>5</v>
      </c>
      <c r="C137" s="316">
        <v>40043</v>
      </c>
      <c r="D137" s="317">
        <v>0.52222222222222225</v>
      </c>
      <c r="E137" s="286"/>
      <c r="F137" s="290"/>
      <c r="G137" s="318" t="s">
        <v>40</v>
      </c>
      <c r="H137" s="290"/>
      <c r="I137" s="290"/>
      <c r="J137" s="287"/>
      <c r="K137" s="290" t="s">
        <v>67</v>
      </c>
      <c r="L137" s="290"/>
      <c r="M137" s="287"/>
      <c r="N137" s="290"/>
      <c r="O137" s="279">
        <v>0</v>
      </c>
      <c r="P137" s="5"/>
    </row>
    <row r="138" spans="1:16" s="1" customFormat="1" x14ac:dyDescent="0.2">
      <c r="B138" s="285">
        <f>B137+1</f>
        <v>6</v>
      </c>
      <c r="C138" s="316">
        <v>40043</v>
      </c>
      <c r="D138" s="317">
        <v>0.52222222222222225</v>
      </c>
      <c r="E138" s="286"/>
      <c r="F138" s="290"/>
      <c r="G138" s="318" t="s">
        <v>41</v>
      </c>
      <c r="H138" s="290"/>
      <c r="I138" s="290"/>
      <c r="J138" s="287"/>
      <c r="K138" s="290" t="s">
        <v>67</v>
      </c>
      <c r="L138" s="290"/>
      <c r="M138" s="287"/>
      <c r="N138" s="290"/>
      <c r="O138" s="279">
        <v>0</v>
      </c>
      <c r="P138" s="23"/>
    </row>
    <row r="139" spans="1:16" s="1" customFormat="1" ht="13.5" thickBot="1" x14ac:dyDescent="0.25">
      <c r="B139" s="285">
        <f>B138+1</f>
        <v>7</v>
      </c>
      <c r="C139" s="316">
        <v>40043</v>
      </c>
      <c r="D139" s="317">
        <v>0.52222222222222225</v>
      </c>
      <c r="E139" s="286"/>
      <c r="F139" s="290"/>
      <c r="G139" s="290" t="s">
        <v>42</v>
      </c>
      <c r="H139" s="290"/>
      <c r="I139" s="290"/>
      <c r="J139" s="287"/>
      <c r="K139" s="290" t="s">
        <v>67</v>
      </c>
      <c r="L139" s="290"/>
      <c r="M139" s="287"/>
      <c r="N139" s="290"/>
      <c r="O139" s="279">
        <v>0</v>
      </c>
      <c r="P139" s="5"/>
    </row>
    <row r="140" spans="1:16" s="161" customFormat="1" ht="13.5" thickBot="1" x14ac:dyDescent="0.25">
      <c r="B140" s="319" t="s">
        <v>120</v>
      </c>
      <c r="C140" s="284"/>
      <c r="D140" s="284"/>
      <c r="E140" s="306"/>
      <c r="F140" s="306"/>
      <c r="G140" s="306"/>
      <c r="H140" s="294"/>
      <c r="I140" s="306"/>
      <c r="J140" s="289"/>
      <c r="K140" s="289"/>
      <c r="L140" s="289"/>
      <c r="M140" s="289"/>
      <c r="N140" s="306"/>
      <c r="O140" s="296">
        <f>O137+O138+O139</f>
        <v>0</v>
      </c>
      <c r="P140" s="4"/>
    </row>
    <row r="141" spans="1:16" s="161" customFormat="1" ht="13.5" thickBot="1" x14ac:dyDescent="0.25">
      <c r="B141" s="294"/>
      <c r="C141" s="284"/>
      <c r="D141" s="284"/>
      <c r="E141" s="306"/>
      <c r="F141" s="306"/>
      <c r="G141" s="306"/>
      <c r="H141" s="319"/>
      <c r="I141" s="306"/>
      <c r="J141" s="289"/>
      <c r="K141" s="289"/>
      <c r="L141" s="289"/>
      <c r="M141" s="289"/>
      <c r="N141" s="306"/>
      <c r="O141" s="320"/>
      <c r="P141" s="7"/>
    </row>
    <row r="142" spans="1:16" s="161" customFormat="1" ht="13.5" thickBot="1" x14ac:dyDescent="0.25">
      <c r="B142" s="264" t="s">
        <v>26</v>
      </c>
      <c r="C142" s="299"/>
      <c r="D142" s="299"/>
      <c r="E142" s="299"/>
      <c r="F142" s="299"/>
      <c r="G142" s="299"/>
      <c r="H142" s="299"/>
      <c r="I142" s="300"/>
      <c r="J142" s="301"/>
      <c r="K142" s="302"/>
      <c r="L142" s="301"/>
      <c r="M142" s="301"/>
      <c r="N142" s="299"/>
      <c r="O142" s="303"/>
      <c r="P142" s="4"/>
    </row>
    <row r="143" spans="1:16" s="251" customFormat="1" x14ac:dyDescent="0.2">
      <c r="B143" s="285"/>
      <c r="C143" s="284" t="s">
        <v>22</v>
      </c>
      <c r="D143" s="290"/>
      <c r="E143" s="290"/>
      <c r="F143" s="290"/>
      <c r="G143" s="290"/>
      <c r="H143" s="277"/>
      <c r="I143" s="286"/>
      <c r="J143" s="289"/>
      <c r="K143" s="313"/>
      <c r="L143" s="289"/>
      <c r="M143" s="313"/>
      <c r="N143" s="277"/>
      <c r="O143" s="304" t="s">
        <v>0</v>
      </c>
      <c r="P143" s="252"/>
    </row>
    <row r="144" spans="1:16" s="161" customFormat="1" ht="18" customHeight="1" x14ac:dyDescent="0.2">
      <c r="B144" s="321" t="s">
        <v>139</v>
      </c>
      <c r="C144" s="322"/>
      <c r="D144" s="321"/>
      <c r="E144" s="321"/>
      <c r="F144" s="322"/>
      <c r="G144" s="321"/>
      <c r="H144" s="321"/>
      <c r="I144" s="321"/>
      <c r="J144" s="323"/>
      <c r="K144" s="323"/>
      <c r="L144" s="323"/>
      <c r="M144" s="323"/>
      <c r="N144" s="321"/>
      <c r="O144" s="324"/>
      <c r="P144" s="237"/>
    </row>
    <row r="145" spans="1:16" s="1" customFormat="1" x14ac:dyDescent="0.2">
      <c r="B145" s="285">
        <f>B139+1</f>
        <v>8</v>
      </c>
      <c r="C145" s="286" t="s">
        <v>52</v>
      </c>
      <c r="D145" s="290"/>
      <c r="E145" s="290"/>
      <c r="F145" s="290"/>
      <c r="G145" s="290"/>
      <c r="H145" s="290"/>
      <c r="I145" s="290"/>
      <c r="J145" s="287"/>
      <c r="K145" s="287"/>
      <c r="L145" s="289"/>
      <c r="M145" s="287"/>
      <c r="N145" s="290"/>
      <c r="O145" s="279">
        <v>0</v>
      </c>
      <c r="P145" s="37"/>
    </row>
    <row r="146" spans="1:16" s="1" customFormat="1" x14ac:dyDescent="0.2">
      <c r="B146" s="285">
        <f>B145+1</f>
        <v>9</v>
      </c>
      <c r="C146" s="286" t="s">
        <v>52</v>
      </c>
      <c r="D146" s="290"/>
      <c r="E146" s="290"/>
      <c r="F146" s="290"/>
      <c r="G146" s="290"/>
      <c r="H146" s="290"/>
      <c r="I146" s="290"/>
      <c r="J146" s="287"/>
      <c r="K146" s="287"/>
      <c r="L146" s="289"/>
      <c r="M146" s="287"/>
      <c r="N146" s="290"/>
      <c r="O146" s="279">
        <v>0</v>
      </c>
      <c r="P146" s="37"/>
    </row>
    <row r="147" spans="1:16" s="161" customFormat="1" x14ac:dyDescent="0.2">
      <c r="B147" s="319" t="s">
        <v>177</v>
      </c>
      <c r="C147" s="284"/>
      <c r="D147" s="284"/>
      <c r="E147" s="306"/>
      <c r="F147" s="306"/>
      <c r="G147" s="306"/>
      <c r="H147" s="294"/>
      <c r="I147" s="306"/>
      <c r="J147" s="289"/>
      <c r="K147" s="289"/>
      <c r="L147" s="289"/>
      <c r="M147" s="289"/>
      <c r="N147" s="306"/>
      <c r="O147" s="325">
        <f>SUM(O145:O146)</f>
        <v>0</v>
      </c>
      <c r="P147" s="29"/>
    </row>
    <row r="148" spans="1:16" s="1" customFormat="1" x14ac:dyDescent="0.2">
      <c r="B148" s="286"/>
      <c r="C148" s="286"/>
      <c r="D148" s="286"/>
      <c r="E148" s="286"/>
      <c r="F148" s="286"/>
      <c r="G148" s="286"/>
      <c r="H148" s="286"/>
      <c r="I148" s="286"/>
      <c r="J148" s="297"/>
      <c r="K148" s="287"/>
      <c r="L148" s="289"/>
      <c r="M148" s="287"/>
      <c r="N148" s="290"/>
      <c r="O148" s="326"/>
      <c r="P148" s="5"/>
    </row>
    <row r="149" spans="1:16" s="161" customFormat="1" ht="13.5" customHeight="1" x14ac:dyDescent="0.2">
      <c r="B149" s="321" t="s">
        <v>140</v>
      </c>
      <c r="C149" s="322"/>
      <c r="D149" s="321"/>
      <c r="E149" s="321"/>
      <c r="F149" s="321"/>
      <c r="G149" s="321"/>
      <c r="H149" s="321"/>
      <c r="I149" s="321"/>
      <c r="J149" s="323"/>
      <c r="K149" s="323"/>
      <c r="L149" s="323"/>
      <c r="M149" s="323"/>
      <c r="N149" s="321"/>
      <c r="O149" s="327"/>
      <c r="P149" s="4"/>
    </row>
    <row r="150" spans="1:16" s="1" customFormat="1" x14ac:dyDescent="0.2">
      <c r="B150" s="285">
        <f>B146+1</f>
        <v>10</v>
      </c>
      <c r="C150" s="280" t="s">
        <v>207</v>
      </c>
      <c r="D150" s="290"/>
      <c r="E150" s="290"/>
      <c r="F150" s="290"/>
      <c r="G150" s="290"/>
      <c r="H150" s="290"/>
      <c r="I150" s="286"/>
      <c r="J150" s="313"/>
      <c r="K150" s="313"/>
      <c r="L150" s="289"/>
      <c r="M150" s="313"/>
      <c r="N150" s="277"/>
      <c r="O150" s="328">
        <f>10*-1</f>
        <v>-10</v>
      </c>
      <c r="P150" s="5"/>
    </row>
    <row r="151" spans="1:16" s="1" customFormat="1" ht="13.5" thickBot="1" x14ac:dyDescent="0.25">
      <c r="B151" s="286"/>
      <c r="C151" s="286"/>
      <c r="D151" s="286"/>
      <c r="E151" s="286"/>
      <c r="F151" s="286"/>
      <c r="G151" s="286"/>
      <c r="H151" s="286"/>
      <c r="I151" s="286"/>
      <c r="J151" s="297"/>
      <c r="K151" s="297"/>
      <c r="L151" s="297"/>
      <c r="M151" s="297"/>
      <c r="N151" s="286"/>
      <c r="O151" s="329"/>
      <c r="P151" s="5"/>
    </row>
    <row r="152" spans="1:16" s="161" customFormat="1" ht="13.5" thickBot="1" x14ac:dyDescent="0.25">
      <c r="B152" s="319" t="s">
        <v>158</v>
      </c>
      <c r="C152" s="306"/>
      <c r="D152" s="306"/>
      <c r="E152" s="306"/>
      <c r="F152" s="306"/>
      <c r="G152" s="306"/>
      <c r="H152" s="294"/>
      <c r="I152" s="306"/>
      <c r="J152" s="289"/>
      <c r="K152" s="289"/>
      <c r="L152" s="289"/>
      <c r="M152" s="289"/>
      <c r="N152" s="306"/>
      <c r="O152" s="296">
        <v>0</v>
      </c>
      <c r="P152" s="4"/>
    </row>
    <row r="153" spans="1:16" s="161" customFormat="1" ht="13.5" thickBot="1" x14ac:dyDescent="0.25">
      <c r="B153" s="40"/>
      <c r="C153" s="16"/>
      <c r="D153" s="16"/>
      <c r="E153" s="16"/>
      <c r="F153" s="16"/>
      <c r="G153" s="16"/>
      <c r="I153" s="16"/>
      <c r="J153" s="17"/>
      <c r="K153" s="17"/>
      <c r="L153" s="17"/>
      <c r="M153" s="17"/>
      <c r="N153" s="16"/>
      <c r="O153" s="320"/>
      <c r="P153" s="4"/>
    </row>
    <row r="154" spans="1:16" s="161" customFormat="1" ht="15.75" thickBot="1" x14ac:dyDescent="0.3">
      <c r="B154" s="238" t="s">
        <v>206</v>
      </c>
      <c r="C154" s="12"/>
      <c r="D154" s="12"/>
      <c r="E154" s="12"/>
      <c r="F154" s="12"/>
      <c r="G154" s="12"/>
      <c r="H154" s="12"/>
      <c r="I154" s="12"/>
      <c r="J154" s="162"/>
      <c r="K154" s="162"/>
      <c r="L154" s="162"/>
      <c r="M154" s="162"/>
      <c r="N154" s="12"/>
      <c r="O154" s="236">
        <v>0</v>
      </c>
      <c r="P154" s="4"/>
    </row>
    <row r="155" spans="1:16" ht="13.5" thickBot="1" x14ac:dyDescent="0.25">
      <c r="J155" s="278"/>
      <c r="K155" s="278"/>
      <c r="L155" s="278"/>
      <c r="M155" s="278"/>
      <c r="P155" s="135"/>
    </row>
    <row r="156" spans="1:16" ht="12.75" customHeight="1" x14ac:dyDescent="0.2">
      <c r="B156" s="1291" t="s">
        <v>84</v>
      </c>
      <c r="C156" s="35"/>
      <c r="D156" s="35"/>
      <c r="E156" s="35"/>
      <c r="F156" s="35"/>
      <c r="G156" s="35"/>
      <c r="H156" s="35"/>
      <c r="I156" s="35"/>
      <c r="J156" s="177"/>
      <c r="K156" s="177"/>
      <c r="L156" s="184"/>
      <c r="M156" s="177"/>
      <c r="N156" s="35"/>
      <c r="O156" s="126"/>
    </row>
    <row r="157" spans="1:16" s="163" customFormat="1" ht="15.75" thickBot="1" x14ac:dyDescent="0.25">
      <c r="A157" s="92"/>
      <c r="B157" s="1292"/>
      <c r="C157" s="35"/>
      <c r="D157" s="185"/>
      <c r="E157" s="185"/>
      <c r="F157" s="185"/>
      <c r="G157" s="185"/>
      <c r="H157" s="185"/>
      <c r="I157" s="185"/>
      <c r="J157" s="186"/>
      <c r="K157" s="186"/>
      <c r="L157" s="186"/>
      <c r="M157" s="186"/>
      <c r="N157" s="185"/>
      <c r="O157" s="187"/>
      <c r="P157" s="169"/>
    </row>
    <row r="158" spans="1:16" s="163" customFormat="1" ht="15.75" thickBot="1" x14ac:dyDescent="0.25">
      <c r="A158" s="92"/>
      <c r="B158" s="185"/>
      <c r="C158" s="185"/>
      <c r="D158" s="185"/>
      <c r="E158" s="185"/>
      <c r="F158" s="185"/>
      <c r="G158" s="185"/>
      <c r="H158" s="185"/>
      <c r="I158" s="185"/>
      <c r="J158" s="186"/>
      <c r="K158" s="186"/>
      <c r="L158" s="186"/>
      <c r="M158" s="186"/>
      <c r="N158" s="185"/>
      <c r="O158" s="187"/>
      <c r="P158" s="169"/>
    </row>
    <row r="159" spans="1:16" s="1" customFormat="1" x14ac:dyDescent="0.2">
      <c r="B159" s="431" t="s">
        <v>101</v>
      </c>
      <c r="C159" s="432"/>
      <c r="D159" s="432"/>
      <c r="E159" s="432"/>
      <c r="F159" s="432"/>
      <c r="G159" s="432"/>
      <c r="H159" s="432"/>
      <c r="I159" s="432"/>
      <c r="J159" s="433"/>
      <c r="K159" s="434"/>
      <c r="L159" s="434"/>
      <c r="M159" s="433"/>
      <c r="N159" s="432"/>
      <c r="O159" s="435"/>
      <c r="P159" s="194"/>
    </row>
    <row r="160" spans="1:16" s="1" customFormat="1" ht="13.5" thickBot="1" x14ac:dyDescent="0.25">
      <c r="B160" s="436" t="s">
        <v>102</v>
      </c>
      <c r="C160" s="437"/>
      <c r="D160" s="437"/>
      <c r="E160" s="437"/>
      <c r="F160" s="437"/>
      <c r="G160" s="437"/>
      <c r="H160" s="437"/>
      <c r="I160" s="437"/>
      <c r="J160" s="438"/>
      <c r="K160" s="438"/>
      <c r="L160" s="438"/>
      <c r="M160" s="438"/>
      <c r="N160" s="437"/>
      <c r="O160" s="439"/>
      <c r="P160" s="194"/>
    </row>
    <row r="161" spans="1:16" s="163" customFormat="1" ht="15.75" thickBot="1" x14ac:dyDescent="0.25">
      <c r="A161" s="92"/>
      <c r="B161" s="440"/>
      <c r="C161" s="440"/>
      <c r="D161" s="440"/>
      <c r="E161" s="440"/>
      <c r="F161" s="440"/>
      <c r="G161" s="440"/>
      <c r="H161" s="440"/>
      <c r="I161" s="440"/>
      <c r="J161" s="441"/>
      <c r="K161" s="441"/>
      <c r="L161" s="441"/>
      <c r="M161" s="441"/>
      <c r="N161" s="440"/>
      <c r="O161" s="442"/>
      <c r="P161" s="178"/>
    </row>
    <row r="162" spans="1:16" s="52" customFormat="1" ht="13.5" thickBot="1" x14ac:dyDescent="0.25">
      <c r="B162" s="340" t="s">
        <v>71</v>
      </c>
      <c r="C162" s="265"/>
      <c r="D162" s="265"/>
      <c r="E162" s="266"/>
      <c r="F162" s="266"/>
      <c r="G162" s="266"/>
      <c r="H162" s="266"/>
      <c r="I162" s="266"/>
      <c r="J162" s="267"/>
      <c r="K162" s="267"/>
      <c r="L162" s="267"/>
      <c r="M162" s="267"/>
      <c r="N162" s="266"/>
      <c r="O162" s="268"/>
      <c r="P162" s="107"/>
    </row>
    <row r="163" spans="1:16" s="159" customFormat="1" ht="16.5" customHeight="1" x14ac:dyDescent="0.2">
      <c r="B163" s="270"/>
      <c r="C163" s="269" t="s">
        <v>23</v>
      </c>
      <c r="D163" s="271"/>
      <c r="E163" s="271"/>
      <c r="F163" s="271"/>
      <c r="G163" s="271"/>
      <c r="H163" s="270" t="s">
        <v>22</v>
      </c>
      <c r="I163" s="271"/>
      <c r="J163" s="272"/>
      <c r="K163" s="272"/>
      <c r="L163" s="272"/>
      <c r="M163" s="272"/>
      <c r="N163" s="271"/>
      <c r="O163" s="273" t="s">
        <v>0</v>
      </c>
      <c r="P163" s="29"/>
    </row>
    <row r="164" spans="1:16" s="52" customFormat="1" x14ac:dyDescent="0.2">
      <c r="B164" s="352"/>
      <c r="C164" s="352"/>
      <c r="D164" s="378"/>
      <c r="E164" s="443"/>
      <c r="F164" s="443"/>
      <c r="G164" s="443"/>
      <c r="H164" s="275" t="s">
        <v>72</v>
      </c>
      <c r="I164" s="443"/>
      <c r="J164" s="444"/>
      <c r="K164" s="444"/>
      <c r="L164" s="444"/>
      <c r="M164" s="444"/>
      <c r="N164" s="443"/>
      <c r="O164" s="352"/>
      <c r="P164" s="107"/>
    </row>
    <row r="165" spans="1:16" ht="15" customHeight="1" x14ac:dyDescent="0.2">
      <c r="B165" s="445" t="e">
        <f>#REF!+1</f>
        <v>#REF!</v>
      </c>
      <c r="C165" s="446" t="s">
        <v>118</v>
      </c>
      <c r="D165" s="447"/>
      <c r="E165" s="447"/>
      <c r="F165" s="447"/>
      <c r="G165" s="447"/>
      <c r="H165" s="448" t="s">
        <v>97</v>
      </c>
      <c r="I165" s="447"/>
      <c r="J165" s="449"/>
      <c r="K165" s="449"/>
      <c r="L165" s="449"/>
      <c r="M165" s="449"/>
      <c r="N165" s="447"/>
      <c r="O165" s="450">
        <v>0</v>
      </c>
      <c r="P165" s="51"/>
    </row>
    <row r="166" spans="1:16" x14ac:dyDescent="0.2">
      <c r="B166" s="445" t="e">
        <f>B165+1</f>
        <v>#REF!</v>
      </c>
      <c r="C166" s="451"/>
      <c r="D166" s="447"/>
      <c r="E166" s="447"/>
      <c r="F166" s="447"/>
      <c r="G166" s="447"/>
      <c r="H166" s="419" t="s">
        <v>98</v>
      </c>
      <c r="I166" s="447"/>
      <c r="J166" s="449"/>
      <c r="K166" s="449"/>
      <c r="L166" s="449"/>
      <c r="M166" s="449"/>
      <c r="N166" s="447"/>
      <c r="O166" s="452">
        <f>(O165*0.2)*-1</f>
        <v>0</v>
      </c>
      <c r="P166" s="51"/>
    </row>
    <row r="167" spans="1:16" x14ac:dyDescent="0.2">
      <c r="B167" s="447"/>
      <c r="C167" s="451"/>
      <c r="D167" s="447"/>
      <c r="E167" s="447"/>
      <c r="F167" s="447"/>
      <c r="G167" s="447"/>
      <c r="H167" s="281" t="s">
        <v>95</v>
      </c>
      <c r="I167" s="447"/>
      <c r="J167" s="449"/>
      <c r="K167" s="449"/>
      <c r="L167" s="449"/>
      <c r="M167" s="449"/>
      <c r="N167" s="447"/>
      <c r="O167" s="365">
        <f>O165+O166</f>
        <v>0</v>
      </c>
      <c r="P167" s="51"/>
    </row>
    <row r="168" spans="1:16" ht="13.5" thickBot="1" x14ac:dyDescent="0.25">
      <c r="B168" s="274"/>
      <c r="C168" s="276"/>
      <c r="D168" s="276"/>
      <c r="E168" s="276"/>
      <c r="F168" s="276"/>
      <c r="G168" s="276"/>
      <c r="H168" s="281"/>
      <c r="I168" s="276"/>
      <c r="J168" s="278"/>
      <c r="K168" s="278"/>
      <c r="L168" s="278"/>
      <c r="M168" s="278"/>
      <c r="N168" s="276"/>
      <c r="O168" s="282"/>
      <c r="P168" s="95"/>
    </row>
    <row r="169" spans="1:16" s="52" customFormat="1" ht="13.5" thickBot="1" x14ac:dyDescent="0.25">
      <c r="B169" s="420" t="s">
        <v>171</v>
      </c>
      <c r="C169" s="453"/>
      <c r="D169" s="454"/>
      <c r="E169" s="454"/>
      <c r="F169" s="454"/>
      <c r="G169" s="454"/>
      <c r="H169" s="352"/>
      <c r="I169" s="454"/>
      <c r="J169" s="455"/>
      <c r="K169" s="455"/>
      <c r="L169" s="455"/>
      <c r="M169" s="455"/>
      <c r="N169" s="454"/>
      <c r="O169" s="389">
        <f>O167</f>
        <v>0</v>
      </c>
      <c r="P169" s="73"/>
    </row>
    <row r="170" spans="1:16" ht="13.5" thickBot="1" x14ac:dyDescent="0.25">
      <c r="B170" s="276"/>
      <c r="C170" s="276"/>
      <c r="D170" s="276"/>
      <c r="E170" s="276"/>
      <c r="F170" s="276"/>
      <c r="G170" s="276"/>
      <c r="H170" s="276"/>
      <c r="I170" s="276"/>
      <c r="J170" s="278"/>
      <c r="K170" s="278"/>
      <c r="L170" s="278"/>
      <c r="M170" s="278"/>
      <c r="N170" s="276"/>
      <c r="O170" s="403"/>
      <c r="P170" s="69"/>
    </row>
    <row r="171" spans="1:16" s="52" customFormat="1" ht="13.5" thickBot="1" x14ac:dyDescent="0.25">
      <c r="B171" s="354" t="s">
        <v>93</v>
      </c>
      <c r="C171" s="356"/>
      <c r="D171" s="356"/>
      <c r="E171" s="356"/>
      <c r="F171" s="356"/>
      <c r="G171" s="356"/>
      <c r="H171" s="356"/>
      <c r="I171" s="357"/>
      <c r="J171" s="355"/>
      <c r="K171" s="358"/>
      <c r="L171" s="355"/>
      <c r="M171" s="355"/>
      <c r="N171" s="356"/>
      <c r="O171" s="359"/>
      <c r="P171" s="41"/>
    </row>
    <row r="172" spans="1:16" ht="13.5" customHeight="1" x14ac:dyDescent="0.2">
      <c r="B172" s="443"/>
      <c r="C172" s="456" t="s">
        <v>23</v>
      </c>
      <c r="D172" s="457"/>
      <c r="E172" s="457"/>
      <c r="F172" s="457"/>
      <c r="G172" s="457"/>
      <c r="H172" s="457" t="s">
        <v>22</v>
      </c>
      <c r="I172" s="457"/>
      <c r="J172" s="417"/>
      <c r="K172" s="417"/>
      <c r="L172" s="417"/>
      <c r="M172" s="458"/>
      <c r="N172" s="459"/>
      <c r="O172" s="282" t="s">
        <v>0</v>
      </c>
      <c r="P172" s="41"/>
    </row>
    <row r="173" spans="1:16" s="52" customFormat="1" x14ac:dyDescent="0.2">
      <c r="B173" s="460" t="s">
        <v>108</v>
      </c>
      <c r="C173" s="368"/>
      <c r="D173" s="368"/>
      <c r="E173" s="368"/>
      <c r="F173" s="368"/>
      <c r="G173" s="368"/>
      <c r="H173" s="368"/>
      <c r="I173" s="368"/>
      <c r="J173" s="460"/>
      <c r="K173" s="460"/>
      <c r="L173" s="368"/>
      <c r="M173" s="460"/>
      <c r="N173" s="368"/>
      <c r="O173" s="465"/>
      <c r="P173" s="41"/>
    </row>
    <row r="174" spans="1:16" x14ac:dyDescent="0.2">
      <c r="B174" s="445" t="e">
        <f>#REF!+1</f>
        <v>#REF!</v>
      </c>
      <c r="C174" s="446" t="s">
        <v>118</v>
      </c>
      <c r="D174" s="443"/>
      <c r="E174" s="443"/>
      <c r="F174" s="443"/>
      <c r="G174" s="443"/>
      <c r="H174" s="378" t="s">
        <v>106</v>
      </c>
      <c r="I174" s="448"/>
      <c r="J174" s="461"/>
      <c r="K174" s="461"/>
      <c r="L174" s="448"/>
      <c r="M174" s="461"/>
      <c r="N174" s="448"/>
      <c r="O174" s="463">
        <v>0</v>
      </c>
      <c r="P174" s="69"/>
    </row>
    <row r="175" spans="1:16" x14ac:dyDescent="0.2">
      <c r="B175" s="276"/>
      <c r="C175" s="459"/>
      <c r="D175" s="276"/>
      <c r="E175" s="276"/>
      <c r="F175" s="276"/>
      <c r="G175" s="276"/>
      <c r="H175" s="419" t="s">
        <v>107</v>
      </c>
      <c r="I175" s="276"/>
      <c r="J175" s="278"/>
      <c r="K175" s="383"/>
      <c r="L175" s="383"/>
      <c r="M175" s="350"/>
      <c r="N175" s="419"/>
      <c r="O175" s="463">
        <v>0</v>
      </c>
      <c r="P175" s="73"/>
    </row>
    <row r="176" spans="1:16" x14ac:dyDescent="0.2">
      <c r="B176" s="276"/>
      <c r="C176" s="276"/>
      <c r="D176" s="276"/>
      <c r="E176" s="276"/>
      <c r="F176" s="276"/>
      <c r="G176" s="276"/>
      <c r="H176" s="419"/>
      <c r="I176" s="276"/>
      <c r="J176" s="278"/>
      <c r="K176" s="383"/>
      <c r="L176" s="383"/>
      <c r="M176" s="350"/>
      <c r="N176" s="419"/>
      <c r="O176" s="403"/>
      <c r="P176" s="73"/>
    </row>
    <row r="177" spans="1:16" x14ac:dyDescent="0.2">
      <c r="B177" s="420" t="s">
        <v>172</v>
      </c>
      <c r="C177" s="459"/>
      <c r="D177" s="459"/>
      <c r="E177" s="459"/>
      <c r="F177" s="459"/>
      <c r="G177" s="459"/>
      <c r="H177" s="276"/>
      <c r="I177" s="459"/>
      <c r="J177" s="458"/>
      <c r="K177" s="464"/>
      <c r="L177" s="464"/>
      <c r="M177" s="418"/>
      <c r="N177" s="462"/>
      <c r="O177" s="282">
        <f>SUM(O174:O176)</f>
        <v>0</v>
      </c>
      <c r="P177" s="69"/>
    </row>
    <row r="178" spans="1:16" ht="13.5" thickBot="1" x14ac:dyDescent="0.25">
      <c r="B178" s="445"/>
      <c r="C178" s="459"/>
      <c r="D178" s="459"/>
      <c r="E178" s="459"/>
      <c r="F178" s="459"/>
      <c r="G178" s="459"/>
      <c r="H178" s="420"/>
      <c r="I178" s="459"/>
      <c r="J178" s="458"/>
      <c r="K178" s="464"/>
      <c r="L178" s="464"/>
      <c r="M178" s="418"/>
      <c r="N178" s="462"/>
      <c r="O178" s="282"/>
      <c r="P178" s="69"/>
    </row>
    <row r="179" spans="1:16" s="52" customFormat="1" ht="13.5" thickBot="1" x14ac:dyDescent="0.25">
      <c r="B179" s="420" t="s">
        <v>173</v>
      </c>
      <c r="C179" s="453"/>
      <c r="D179" s="454"/>
      <c r="E179" s="454"/>
      <c r="F179" s="454"/>
      <c r="G179" s="454"/>
      <c r="H179" s="352"/>
      <c r="I179" s="454"/>
      <c r="J179" s="454"/>
      <c r="K179" s="455"/>
      <c r="L179" s="455"/>
      <c r="M179" s="455"/>
      <c r="N179" s="454"/>
      <c r="O179" s="389" t="e">
        <f>#REF!+O177</f>
        <v>#REF!</v>
      </c>
      <c r="P179" s="73"/>
    </row>
    <row r="180" spans="1:16" ht="13.5" thickBot="1" x14ac:dyDescent="0.25">
      <c r="B180" s="420"/>
      <c r="C180" s="466"/>
      <c r="D180" s="454"/>
      <c r="E180" s="454"/>
      <c r="F180" s="454"/>
      <c r="G180" s="454"/>
      <c r="H180" s="467"/>
      <c r="I180" s="454"/>
      <c r="J180" s="454"/>
      <c r="K180" s="455"/>
      <c r="L180" s="455"/>
      <c r="M180" s="455"/>
      <c r="N180" s="454"/>
      <c r="O180" s="384"/>
      <c r="P180" s="69"/>
    </row>
    <row r="181" spans="1:16" s="52" customFormat="1" ht="13.5" thickBot="1" x14ac:dyDescent="0.25">
      <c r="B181" s="354" t="s">
        <v>55</v>
      </c>
      <c r="C181" s="356"/>
      <c r="D181" s="356"/>
      <c r="E181" s="356"/>
      <c r="F181" s="356"/>
      <c r="G181" s="356"/>
      <c r="H181" s="356"/>
      <c r="I181" s="357"/>
      <c r="J181" s="356"/>
      <c r="K181" s="358"/>
      <c r="L181" s="355"/>
      <c r="M181" s="355"/>
      <c r="N181" s="356"/>
      <c r="O181" s="359"/>
      <c r="P181" s="41"/>
    </row>
    <row r="182" spans="1:16" x14ac:dyDescent="0.2">
      <c r="B182" s="447"/>
      <c r="C182" s="361" t="s">
        <v>10</v>
      </c>
      <c r="D182" s="361" t="s">
        <v>11</v>
      </c>
      <c r="E182" s="276"/>
      <c r="F182" s="362" t="s">
        <v>12</v>
      </c>
      <c r="G182" s="364"/>
      <c r="H182" s="361" t="s">
        <v>13</v>
      </c>
      <c r="I182" s="364"/>
      <c r="J182" s="361" t="s">
        <v>14</v>
      </c>
      <c r="K182" s="361" t="s">
        <v>15</v>
      </c>
      <c r="L182" s="278"/>
      <c r="M182" s="361" t="s">
        <v>96</v>
      </c>
      <c r="N182" s="362"/>
      <c r="O182" s="365" t="s">
        <v>0</v>
      </c>
      <c r="P182" s="63"/>
    </row>
    <row r="183" spans="1:16" s="52" customFormat="1" x14ac:dyDescent="0.2">
      <c r="B183" s="368" t="s">
        <v>134</v>
      </c>
      <c r="C183" s="460"/>
      <c r="D183" s="460"/>
      <c r="E183" s="368"/>
      <c r="F183" s="368"/>
      <c r="G183" s="368"/>
      <c r="H183" s="368"/>
      <c r="I183" s="368"/>
      <c r="J183" s="460"/>
      <c r="K183" s="460"/>
      <c r="L183" s="368"/>
      <c r="M183" s="460"/>
      <c r="N183" s="368"/>
      <c r="O183" s="369"/>
      <c r="P183" s="61"/>
    </row>
    <row r="184" spans="1:16" s="118" customFormat="1" x14ac:dyDescent="0.2">
      <c r="B184" s="468" t="e">
        <f>B174+1</f>
        <v>#REF!</v>
      </c>
      <c r="C184" s="469">
        <v>39953</v>
      </c>
      <c r="D184" s="470">
        <v>0.54130787037036998</v>
      </c>
      <c r="E184" s="471"/>
      <c r="F184" s="472">
        <v>2188064153</v>
      </c>
      <c r="G184" s="473"/>
      <c r="H184" s="473"/>
      <c r="I184" s="474"/>
      <c r="J184" s="475" t="s">
        <v>68</v>
      </c>
      <c r="K184" s="470">
        <v>2.0833333333333332E-2</v>
      </c>
      <c r="L184" s="471"/>
      <c r="M184" s="476" t="s">
        <v>69</v>
      </c>
      <c r="N184" s="402"/>
      <c r="O184" s="477">
        <v>0</v>
      </c>
      <c r="P184" s="3"/>
    </row>
    <row r="185" spans="1:16" x14ac:dyDescent="0.2">
      <c r="B185" s="348" t="e">
        <f>B184+1</f>
        <v>#REF!</v>
      </c>
      <c r="C185" s="349">
        <v>39954</v>
      </c>
      <c r="D185" s="375">
        <v>0.58297453703703705</v>
      </c>
      <c r="E185" s="276"/>
      <c r="F185" s="373">
        <v>2188064154</v>
      </c>
      <c r="G185" s="376"/>
      <c r="H185" s="376"/>
      <c r="I185" s="478"/>
      <c r="J185" s="373" t="s">
        <v>68</v>
      </c>
      <c r="K185" s="470">
        <v>2.0833333333333332E-2</v>
      </c>
      <c r="L185" s="278"/>
      <c r="M185" s="479" t="s">
        <v>69</v>
      </c>
      <c r="N185" s="480"/>
      <c r="O185" s="481">
        <v>0</v>
      </c>
      <c r="P185" s="63"/>
    </row>
    <row r="186" spans="1:16" x14ac:dyDescent="0.2">
      <c r="B186" s="352" t="s">
        <v>9</v>
      </c>
      <c r="C186" s="278"/>
      <c r="D186" s="278"/>
      <c r="E186" s="276"/>
      <c r="F186" s="276"/>
      <c r="G186" s="276"/>
      <c r="H186" s="352"/>
      <c r="I186" s="352"/>
      <c r="J186" s="346"/>
      <c r="K186" s="482">
        <f>SUM(K184:K185)</f>
        <v>4.1666666666666664E-2</v>
      </c>
      <c r="L186" s="352"/>
      <c r="M186" s="346"/>
      <c r="N186" s="483"/>
      <c r="O186" s="365">
        <f>SUM(O184:O185)</f>
        <v>0</v>
      </c>
      <c r="P186" s="63"/>
    </row>
    <row r="187" spans="1:16" x14ac:dyDescent="0.2">
      <c r="B187" s="352"/>
      <c r="C187" s="278"/>
      <c r="D187" s="278"/>
      <c r="E187" s="276"/>
      <c r="F187" s="276"/>
      <c r="G187" s="276"/>
      <c r="H187" s="276"/>
      <c r="I187" s="276"/>
      <c r="J187" s="278"/>
      <c r="K187" s="482"/>
      <c r="L187" s="278"/>
      <c r="M187" s="278"/>
      <c r="N187" s="483"/>
      <c r="O187" s="481"/>
      <c r="P187" s="63"/>
    </row>
    <row r="188" spans="1:16" s="52" customFormat="1" x14ac:dyDescent="0.2">
      <c r="B188" s="366" t="s">
        <v>127</v>
      </c>
      <c r="C188" s="367"/>
      <c r="D188" s="367"/>
      <c r="E188" s="366"/>
      <c r="F188" s="366"/>
      <c r="G188" s="366"/>
      <c r="H188" s="366"/>
      <c r="I188" s="366"/>
      <c r="J188" s="367"/>
      <c r="K188" s="367"/>
      <c r="L188" s="367"/>
      <c r="M188" s="367"/>
      <c r="N188" s="366"/>
      <c r="O188" s="369"/>
      <c r="P188" s="51"/>
    </row>
    <row r="189" spans="1:16" s="52" customFormat="1" x14ac:dyDescent="0.2">
      <c r="B189" s="446"/>
      <c r="C189" s="363" t="s">
        <v>22</v>
      </c>
      <c r="D189" s="361"/>
      <c r="E189" s="388"/>
      <c r="F189" s="388"/>
      <c r="G189" s="388"/>
      <c r="H189" s="388"/>
      <c r="I189" s="388"/>
      <c r="J189" s="361"/>
      <c r="K189" s="361"/>
      <c r="L189" s="361"/>
      <c r="M189" s="361"/>
      <c r="N189" s="388"/>
      <c r="O189" s="365"/>
      <c r="P189" s="51"/>
    </row>
    <row r="190" spans="1:16" x14ac:dyDescent="0.2">
      <c r="A190" s="78"/>
      <c r="B190" s="370" t="e">
        <f>B185+1</f>
        <v>#REF!</v>
      </c>
      <c r="C190" s="484" t="s">
        <v>148</v>
      </c>
      <c r="D190" s="361"/>
      <c r="E190" s="388"/>
      <c r="F190" s="388"/>
      <c r="G190" s="388"/>
      <c r="H190" s="485"/>
      <c r="I190" s="276"/>
      <c r="J190" s="479"/>
      <c r="K190" s="361"/>
      <c r="L190" s="361"/>
      <c r="M190" s="361"/>
      <c r="N190" s="388"/>
      <c r="O190" s="384">
        <f>O186*0.2*(-1)</f>
        <v>0</v>
      </c>
      <c r="P190" s="79"/>
    </row>
    <row r="191" spans="1:16" x14ac:dyDescent="0.2">
      <c r="A191" s="78"/>
      <c r="B191" s="370"/>
      <c r="C191" s="484"/>
      <c r="D191" s="361"/>
      <c r="E191" s="388"/>
      <c r="F191" s="388"/>
      <c r="G191" s="388"/>
      <c r="H191" s="485"/>
      <c r="I191" s="276"/>
      <c r="J191" s="479"/>
      <c r="K191" s="361"/>
      <c r="L191" s="361"/>
      <c r="M191" s="361"/>
      <c r="N191" s="388"/>
      <c r="O191" s="384"/>
      <c r="P191" s="79"/>
    </row>
    <row r="192" spans="1:16" s="52" customFormat="1" x14ac:dyDescent="0.2">
      <c r="B192" s="368" t="s">
        <v>179</v>
      </c>
      <c r="C192" s="460"/>
      <c r="D192" s="460"/>
      <c r="E192" s="368"/>
      <c r="F192" s="368"/>
      <c r="G192" s="368"/>
      <c r="H192" s="368"/>
      <c r="I192" s="368"/>
      <c r="J192" s="460"/>
      <c r="K192" s="460"/>
      <c r="L192" s="460"/>
      <c r="M192" s="460"/>
      <c r="N192" s="368"/>
      <c r="O192" s="369"/>
      <c r="P192" s="61"/>
    </row>
    <row r="193" spans="1:16" x14ac:dyDescent="0.2">
      <c r="B193" s="348" t="e">
        <f>B190+1</f>
        <v>#REF!</v>
      </c>
      <c r="C193" s="349">
        <v>39957</v>
      </c>
      <c r="D193" s="375">
        <v>0.54130787037036998</v>
      </c>
      <c r="E193" s="276"/>
      <c r="F193" s="486">
        <v>2122223344</v>
      </c>
      <c r="G193" s="487"/>
      <c r="H193" s="376"/>
      <c r="I193" s="276"/>
      <c r="J193" s="488" t="s">
        <v>188</v>
      </c>
      <c r="K193" s="470">
        <v>2.7777777777777776E-2</v>
      </c>
      <c r="L193" s="278"/>
      <c r="M193" s="479" t="s">
        <v>69</v>
      </c>
      <c r="N193" s="489"/>
      <c r="O193" s="481">
        <v>0</v>
      </c>
      <c r="P193" s="63"/>
    </row>
    <row r="194" spans="1:16" x14ac:dyDescent="0.2">
      <c r="B194" s="348" t="e">
        <f>B193+1</f>
        <v>#REF!</v>
      </c>
      <c r="C194" s="349">
        <v>39957</v>
      </c>
      <c r="D194" s="375">
        <v>0.58297453703703705</v>
      </c>
      <c r="E194" s="276"/>
      <c r="F194" s="486">
        <v>2122223344</v>
      </c>
      <c r="G194" s="276"/>
      <c r="H194" s="376"/>
      <c r="I194" s="276"/>
      <c r="J194" s="488" t="s">
        <v>188</v>
      </c>
      <c r="K194" s="470">
        <v>2.7777777777777776E-2</v>
      </c>
      <c r="L194" s="278"/>
      <c r="M194" s="479" t="s">
        <v>69</v>
      </c>
      <c r="N194" s="490"/>
      <c r="O194" s="481">
        <v>0</v>
      </c>
      <c r="P194" s="63"/>
    </row>
    <row r="195" spans="1:16" x14ac:dyDescent="0.2">
      <c r="B195" s="352" t="s">
        <v>9</v>
      </c>
      <c r="C195" s="278"/>
      <c r="D195" s="375"/>
      <c r="E195" s="276"/>
      <c r="F195" s="276"/>
      <c r="G195" s="276"/>
      <c r="H195" s="276"/>
      <c r="I195" s="352"/>
      <c r="J195" s="346"/>
      <c r="K195" s="482">
        <f>SUM(K193:K194)</f>
        <v>5.5555555555555552E-2</v>
      </c>
      <c r="L195" s="352"/>
      <c r="M195" s="346"/>
      <c r="N195" s="483"/>
      <c r="O195" s="365">
        <f>SUM(O193:O194)</f>
        <v>0</v>
      </c>
      <c r="P195" s="63"/>
    </row>
    <row r="196" spans="1:16" x14ac:dyDescent="0.2">
      <c r="B196" s="491"/>
      <c r="C196" s="380"/>
      <c r="D196" s="380"/>
      <c r="E196" s="382"/>
      <c r="F196" s="382"/>
      <c r="G196" s="382"/>
      <c r="H196" s="382"/>
      <c r="I196" s="401"/>
      <c r="J196" s="383"/>
      <c r="K196" s="380"/>
      <c r="L196" s="383"/>
      <c r="M196" s="383"/>
      <c r="N196" s="401"/>
      <c r="O196" s="403"/>
      <c r="P196" s="110"/>
    </row>
    <row r="197" spans="1:16" s="52" customFormat="1" x14ac:dyDescent="0.2">
      <c r="B197" s="368" t="s">
        <v>135</v>
      </c>
      <c r="C197" s="460"/>
      <c r="D197" s="460"/>
      <c r="E197" s="368"/>
      <c r="F197" s="368"/>
      <c r="G197" s="368"/>
      <c r="H197" s="368"/>
      <c r="I197" s="368"/>
      <c r="J197" s="460"/>
      <c r="K197" s="460"/>
      <c r="L197" s="460"/>
      <c r="M197" s="460"/>
      <c r="N197" s="368"/>
      <c r="O197" s="369"/>
      <c r="P197" s="61"/>
    </row>
    <row r="198" spans="1:16" x14ac:dyDescent="0.2">
      <c r="B198" s="348" t="e">
        <f>B194+1</f>
        <v>#REF!</v>
      </c>
      <c r="C198" s="349">
        <v>39957</v>
      </c>
      <c r="D198" s="375">
        <v>0.54130787037036998</v>
      </c>
      <c r="E198" s="276"/>
      <c r="F198" s="486">
        <v>2195184030</v>
      </c>
      <c r="G198" s="492"/>
      <c r="H198" s="376"/>
      <c r="I198" s="276"/>
      <c r="J198" s="373" t="s">
        <v>68</v>
      </c>
      <c r="K198" s="375">
        <v>6.9444444444444441E-3</v>
      </c>
      <c r="L198" s="278"/>
      <c r="M198" s="479" t="s">
        <v>69</v>
      </c>
      <c r="N198" s="402"/>
      <c r="O198" s="481">
        <v>0</v>
      </c>
      <c r="P198" s="63"/>
    </row>
    <row r="199" spans="1:16" x14ac:dyDescent="0.2">
      <c r="B199" s="348" t="e">
        <f>B198+1</f>
        <v>#REF!</v>
      </c>
      <c r="C199" s="349">
        <v>39957</v>
      </c>
      <c r="D199" s="375">
        <v>0.54130787037036998</v>
      </c>
      <c r="E199" s="276"/>
      <c r="F199" s="486">
        <v>2195184030</v>
      </c>
      <c r="G199" s="492"/>
      <c r="H199" s="376"/>
      <c r="I199" s="276"/>
      <c r="J199" s="373" t="s">
        <v>68</v>
      </c>
      <c r="K199" s="470">
        <v>2.0833333333333332E-2</v>
      </c>
      <c r="L199" s="278"/>
      <c r="M199" s="479" t="s">
        <v>69</v>
      </c>
      <c r="N199" s="480"/>
      <c r="O199" s="481">
        <v>0</v>
      </c>
      <c r="P199" s="63"/>
    </row>
    <row r="200" spans="1:16" x14ac:dyDescent="0.2">
      <c r="B200" s="352" t="s">
        <v>9</v>
      </c>
      <c r="C200" s="278"/>
      <c r="D200" s="375"/>
      <c r="E200" s="276"/>
      <c r="F200" s="278"/>
      <c r="G200" s="276"/>
      <c r="H200" s="276"/>
      <c r="I200" s="352"/>
      <c r="J200" s="346"/>
      <c r="K200" s="482">
        <f>SUM(K198:K199)</f>
        <v>2.7777777777777776E-2</v>
      </c>
      <c r="L200" s="352"/>
      <c r="M200" s="346"/>
      <c r="N200" s="483"/>
      <c r="O200" s="365">
        <f>SUM(O198:O199)</f>
        <v>0</v>
      </c>
      <c r="P200" s="63"/>
    </row>
    <row r="201" spans="1:16" x14ac:dyDescent="0.2">
      <c r="B201" s="276"/>
      <c r="C201" s="278"/>
      <c r="D201" s="278"/>
      <c r="E201" s="276"/>
      <c r="F201" s="278"/>
      <c r="G201" s="276"/>
      <c r="H201" s="276"/>
      <c r="I201" s="276"/>
      <c r="J201" s="278"/>
      <c r="K201" s="278"/>
      <c r="L201" s="278"/>
      <c r="M201" s="278"/>
      <c r="N201" s="276"/>
      <c r="O201" s="481"/>
      <c r="P201" s="63"/>
    </row>
    <row r="202" spans="1:16" s="52" customFormat="1" x14ac:dyDescent="0.2">
      <c r="B202" s="366" t="s">
        <v>136</v>
      </c>
      <c r="C202" s="367"/>
      <c r="D202" s="367"/>
      <c r="E202" s="366"/>
      <c r="F202" s="367"/>
      <c r="G202" s="366"/>
      <c r="H202" s="366"/>
      <c r="I202" s="366"/>
      <c r="J202" s="367"/>
      <c r="K202" s="367"/>
      <c r="L202" s="367"/>
      <c r="M202" s="367"/>
      <c r="N202" s="366"/>
      <c r="O202" s="369"/>
      <c r="P202" s="51"/>
    </row>
    <row r="203" spans="1:16" s="52" customFormat="1" x14ac:dyDescent="0.2">
      <c r="B203" s="446"/>
      <c r="C203" s="363" t="s">
        <v>22</v>
      </c>
      <c r="D203" s="361"/>
      <c r="E203" s="388"/>
      <c r="F203" s="361"/>
      <c r="G203" s="388"/>
      <c r="H203" s="388"/>
      <c r="I203" s="388"/>
      <c r="J203" s="361"/>
      <c r="K203" s="361"/>
      <c r="L203" s="361"/>
      <c r="M203" s="361"/>
      <c r="N203" s="388"/>
      <c r="O203" s="365"/>
      <c r="P203" s="51"/>
    </row>
    <row r="204" spans="1:16" x14ac:dyDescent="0.2">
      <c r="A204" s="78"/>
      <c r="B204" s="370" t="e">
        <f>B199+1</f>
        <v>#REF!</v>
      </c>
      <c r="C204" s="484" t="s">
        <v>161</v>
      </c>
      <c r="D204" s="361"/>
      <c r="E204" s="388"/>
      <c r="F204" s="361"/>
      <c r="G204" s="388"/>
      <c r="H204" s="485"/>
      <c r="I204" s="276"/>
      <c r="J204" s="479"/>
      <c r="K204" s="361"/>
      <c r="L204" s="361"/>
      <c r="M204" s="361"/>
      <c r="N204" s="388"/>
      <c r="O204" s="384">
        <f>O200*0.2*(-1)</f>
        <v>0</v>
      </c>
      <c r="P204" s="79"/>
    </row>
    <row r="205" spans="1:16" x14ac:dyDescent="0.2">
      <c r="A205" s="78"/>
      <c r="B205" s="370"/>
      <c r="C205" s="493"/>
      <c r="D205" s="361"/>
      <c r="E205" s="388"/>
      <c r="F205" s="361"/>
      <c r="G205" s="388"/>
      <c r="H205" s="485"/>
      <c r="I205" s="494"/>
      <c r="J205" s="361"/>
      <c r="K205" s="361"/>
      <c r="L205" s="361"/>
      <c r="M205" s="361"/>
      <c r="N205" s="388"/>
      <c r="O205" s="384"/>
      <c r="P205" s="79"/>
    </row>
    <row r="206" spans="1:16" s="52" customFormat="1" x14ac:dyDescent="0.2">
      <c r="B206" s="368" t="s">
        <v>73</v>
      </c>
      <c r="C206" s="460"/>
      <c r="D206" s="460"/>
      <c r="E206" s="368"/>
      <c r="F206" s="460"/>
      <c r="G206" s="368"/>
      <c r="H206" s="368"/>
      <c r="I206" s="368"/>
      <c r="J206" s="460"/>
      <c r="K206" s="460"/>
      <c r="L206" s="460"/>
      <c r="M206" s="495"/>
      <c r="N206" s="368"/>
      <c r="O206" s="369"/>
      <c r="P206" s="61"/>
    </row>
    <row r="207" spans="1:16" x14ac:dyDescent="0.2">
      <c r="B207" s="348" t="e">
        <f>B204+1</f>
        <v>#REF!</v>
      </c>
      <c r="C207" s="349">
        <v>39957</v>
      </c>
      <c r="D207" s="375">
        <v>0.54130787037036998</v>
      </c>
      <c r="E207" s="276"/>
      <c r="F207" s="486">
        <v>2188880000</v>
      </c>
      <c r="G207" s="492"/>
      <c r="H207" s="376" t="s">
        <v>16</v>
      </c>
      <c r="I207" s="276"/>
      <c r="J207" s="373" t="s">
        <v>68</v>
      </c>
      <c r="K207" s="375">
        <v>6.9444444444444441E-3</v>
      </c>
      <c r="L207" s="278"/>
      <c r="M207" s="479" t="s">
        <v>69</v>
      </c>
      <c r="N207" s="489"/>
      <c r="O207" s="481">
        <v>0</v>
      </c>
      <c r="P207" s="63"/>
    </row>
    <row r="208" spans="1:16" x14ac:dyDescent="0.2">
      <c r="B208" s="348" t="e">
        <f>B207+1</f>
        <v>#REF!</v>
      </c>
      <c r="C208" s="349">
        <v>39957</v>
      </c>
      <c r="D208" s="375">
        <v>0.54130787037036998</v>
      </c>
      <c r="E208" s="276"/>
      <c r="F208" s="486">
        <v>2199999999</v>
      </c>
      <c r="G208" s="492"/>
      <c r="H208" s="376" t="s">
        <v>16</v>
      </c>
      <c r="I208" s="276"/>
      <c r="J208" s="373" t="s">
        <v>68</v>
      </c>
      <c r="K208" s="375">
        <v>6.9444444444444441E-3</v>
      </c>
      <c r="L208" s="278"/>
      <c r="M208" s="479" t="s">
        <v>69</v>
      </c>
      <c r="N208" s="490"/>
      <c r="O208" s="481">
        <v>0</v>
      </c>
      <c r="P208" s="63"/>
    </row>
    <row r="209" spans="1:16" x14ac:dyDescent="0.2">
      <c r="B209" s="352" t="s">
        <v>9</v>
      </c>
      <c r="C209" s="278"/>
      <c r="D209" s="375"/>
      <c r="E209" s="276"/>
      <c r="F209" s="278"/>
      <c r="G209" s="276"/>
      <c r="H209" s="276"/>
      <c r="I209" s="352"/>
      <c r="J209" s="346"/>
      <c r="K209" s="482">
        <f>SUM(K207:K208)</f>
        <v>1.3888888888888888E-2</v>
      </c>
      <c r="L209" s="352"/>
      <c r="M209" s="346"/>
      <c r="N209" s="483"/>
      <c r="O209" s="365">
        <f>SUM(O207:O208)</f>
        <v>0</v>
      </c>
      <c r="P209" s="63"/>
    </row>
    <row r="210" spans="1:16" ht="13.5" thickBot="1" x14ac:dyDescent="0.25">
      <c r="B210" s="278"/>
      <c r="C210" s="278"/>
      <c r="D210" s="278"/>
      <c r="E210" s="276"/>
      <c r="F210" s="278"/>
      <c r="G210" s="276"/>
      <c r="H210" s="276"/>
      <c r="I210" s="276"/>
      <c r="J210" s="278"/>
      <c r="K210" s="278"/>
      <c r="L210" s="278"/>
      <c r="M210" s="278"/>
      <c r="N210" s="276"/>
      <c r="O210" s="481"/>
    </row>
    <row r="211" spans="1:16" s="16" customFormat="1" ht="13.5" thickBot="1" x14ac:dyDescent="0.25">
      <c r="A211" s="8"/>
      <c r="B211" s="291" t="s">
        <v>122</v>
      </c>
      <c r="C211" s="287"/>
      <c r="D211" s="287"/>
      <c r="E211" s="290"/>
      <c r="F211" s="287"/>
      <c r="G211" s="290"/>
      <c r="H211" s="277"/>
      <c r="I211" s="312"/>
      <c r="J211" s="313"/>
      <c r="K211" s="309"/>
      <c r="L211" s="313"/>
      <c r="M211" s="313"/>
      <c r="N211" s="277"/>
      <c r="O211" s="496">
        <f>O186+O190+O195+O200+O204+O209</f>
        <v>0</v>
      </c>
      <c r="P211" s="24"/>
    </row>
    <row r="212" spans="1:16" s="16" customFormat="1" ht="15.75" thickBot="1" x14ac:dyDescent="0.3">
      <c r="A212" s="8"/>
      <c r="B212" s="497"/>
      <c r="C212" s="287"/>
      <c r="D212" s="287"/>
      <c r="E212" s="290"/>
      <c r="F212" s="287"/>
      <c r="G212" s="290"/>
      <c r="H212" s="277"/>
      <c r="I212" s="312"/>
      <c r="J212" s="313"/>
      <c r="K212" s="309"/>
      <c r="L212" s="313"/>
      <c r="M212" s="313"/>
      <c r="N212" s="277"/>
      <c r="O212" s="277"/>
      <c r="P212" s="24"/>
    </row>
    <row r="213" spans="1:16" s="52" customFormat="1" ht="13.5" thickBot="1" x14ac:dyDescent="0.25">
      <c r="B213" s="340" t="s">
        <v>28</v>
      </c>
      <c r="C213" s="341"/>
      <c r="D213" s="341"/>
      <c r="E213" s="265"/>
      <c r="F213" s="265"/>
      <c r="G213" s="265"/>
      <c r="H213" s="265"/>
      <c r="I213" s="342"/>
      <c r="J213" s="341"/>
      <c r="K213" s="343"/>
      <c r="L213" s="341"/>
      <c r="M213" s="341"/>
      <c r="N213" s="265"/>
      <c r="O213" s="344"/>
      <c r="P213" s="41"/>
    </row>
    <row r="214" spans="1:16" x14ac:dyDescent="0.2">
      <c r="B214" s="390"/>
      <c r="C214" s="345" t="s">
        <v>10</v>
      </c>
      <c r="D214" s="345" t="s">
        <v>11</v>
      </c>
      <c r="E214" s="276"/>
      <c r="F214" s="391" t="s">
        <v>12</v>
      </c>
      <c r="G214" s="392"/>
      <c r="H214" s="392"/>
      <c r="I214" s="392"/>
      <c r="J214" s="345"/>
      <c r="K214" s="345" t="s">
        <v>15</v>
      </c>
      <c r="L214" s="278"/>
      <c r="M214" s="361" t="s">
        <v>96</v>
      </c>
      <c r="N214" s="392"/>
      <c r="O214" s="347" t="s">
        <v>0</v>
      </c>
      <c r="P214" s="69"/>
    </row>
    <row r="215" spans="1:16" s="52" customFormat="1" x14ac:dyDescent="0.2">
      <c r="B215" s="396" t="s">
        <v>82</v>
      </c>
      <c r="C215" s="460"/>
      <c r="D215" s="460"/>
      <c r="E215" s="368"/>
      <c r="F215" s="368"/>
      <c r="G215" s="368"/>
      <c r="H215" s="368"/>
      <c r="I215" s="368"/>
      <c r="J215" s="460"/>
      <c r="K215" s="460"/>
      <c r="L215" s="368"/>
      <c r="M215" s="460"/>
      <c r="N215" s="368"/>
      <c r="O215" s="369"/>
      <c r="P215" s="61"/>
    </row>
    <row r="216" spans="1:16" x14ac:dyDescent="0.2">
      <c r="B216" s="348" t="e">
        <f>B208+1</f>
        <v>#REF!</v>
      </c>
      <c r="C216" s="349">
        <v>39946</v>
      </c>
      <c r="D216" s="375">
        <v>0.29130787037037037</v>
      </c>
      <c r="E216" s="276"/>
      <c r="F216" s="278">
        <v>102</v>
      </c>
      <c r="G216" s="276"/>
      <c r="H216" s="498"/>
      <c r="I216" s="276"/>
      <c r="J216" s="278"/>
      <c r="K216" s="499">
        <v>3.4722222222222224E-4</v>
      </c>
      <c r="L216" s="278"/>
      <c r="M216" s="278" t="s">
        <v>74</v>
      </c>
      <c r="N216" s="276"/>
      <c r="O216" s="481">
        <v>0</v>
      </c>
      <c r="P216" s="63"/>
    </row>
    <row r="217" spans="1:16" x14ac:dyDescent="0.2">
      <c r="B217" s="348"/>
      <c r="C217" s="349"/>
      <c r="D217" s="375"/>
      <c r="E217" s="276"/>
      <c r="F217" s="278"/>
      <c r="G217" s="276"/>
      <c r="H217" s="498"/>
      <c r="I217" s="276"/>
      <c r="J217" s="278"/>
      <c r="K217" s="499"/>
      <c r="L217" s="278"/>
      <c r="M217" s="278"/>
      <c r="N217" s="276"/>
      <c r="O217" s="481"/>
      <c r="P217" s="63"/>
    </row>
    <row r="218" spans="1:16" s="52" customFormat="1" x14ac:dyDescent="0.2">
      <c r="B218" s="396" t="s">
        <v>138</v>
      </c>
      <c r="C218" s="460"/>
      <c r="D218" s="460"/>
      <c r="E218" s="368"/>
      <c r="F218" s="460"/>
      <c r="G218" s="368"/>
      <c r="H218" s="368"/>
      <c r="I218" s="368"/>
      <c r="J218" s="460"/>
      <c r="K218" s="460"/>
      <c r="L218" s="368"/>
      <c r="M218" s="460"/>
      <c r="N218" s="368"/>
      <c r="O218" s="369"/>
      <c r="P218" s="61"/>
    </row>
    <row r="219" spans="1:16" x14ac:dyDescent="0.2">
      <c r="B219" s="348" t="e">
        <f>B216+1</f>
        <v>#REF!</v>
      </c>
      <c r="C219" s="349">
        <v>39946</v>
      </c>
      <c r="D219" s="375">
        <v>0.29130787037037037</v>
      </c>
      <c r="E219" s="276"/>
      <c r="F219" s="278">
        <v>134</v>
      </c>
      <c r="G219" s="276"/>
      <c r="H219" s="498"/>
      <c r="I219" s="276"/>
      <c r="J219" s="278"/>
      <c r="K219" s="499">
        <v>3.4722222222222224E-4</v>
      </c>
      <c r="L219" s="278"/>
      <c r="M219" s="278" t="s">
        <v>74</v>
      </c>
      <c r="N219" s="276"/>
      <c r="O219" s="481">
        <v>0</v>
      </c>
      <c r="P219" s="63"/>
    </row>
    <row r="220" spans="1:16" ht="13.5" thickBot="1" x14ac:dyDescent="0.25">
      <c r="B220" s="352"/>
      <c r="C220" s="278"/>
      <c r="D220" s="278"/>
      <c r="E220" s="276"/>
      <c r="F220" s="276"/>
      <c r="G220" s="276"/>
      <c r="H220" s="276"/>
      <c r="I220" s="276"/>
      <c r="J220" s="278"/>
      <c r="K220" s="278"/>
      <c r="L220" s="278"/>
      <c r="M220" s="278"/>
      <c r="N220" s="276"/>
      <c r="O220" s="481"/>
      <c r="P220" s="63"/>
    </row>
    <row r="221" spans="1:16" s="52" customFormat="1" ht="13.5" thickBot="1" x14ac:dyDescent="0.25">
      <c r="B221" s="281" t="s">
        <v>174</v>
      </c>
      <c r="C221" s="346"/>
      <c r="D221" s="346"/>
      <c r="E221" s="352"/>
      <c r="F221" s="352"/>
      <c r="G221" s="352"/>
      <c r="H221" s="352"/>
      <c r="I221" s="352"/>
      <c r="J221" s="346"/>
      <c r="K221" s="346"/>
      <c r="L221" s="346"/>
      <c r="M221" s="346"/>
      <c r="N221" s="352"/>
      <c r="O221" s="389">
        <f>O216+O219</f>
        <v>0</v>
      </c>
      <c r="P221" s="61"/>
    </row>
    <row r="222" spans="1:16" ht="15.75" thickBot="1" x14ac:dyDescent="0.25">
      <c r="B222" s="113"/>
      <c r="C222" s="48"/>
      <c r="D222" s="48"/>
      <c r="J222" s="48"/>
      <c r="M222" s="48"/>
      <c r="O222" s="127"/>
      <c r="P222" s="63"/>
    </row>
    <row r="223" spans="1:16" s="52" customFormat="1" ht="13.5" thickBot="1" x14ac:dyDescent="0.25">
      <c r="B223" s="31" t="s">
        <v>145</v>
      </c>
      <c r="C223" s="154"/>
      <c r="D223" s="154"/>
      <c r="E223" s="152"/>
      <c r="F223" s="154"/>
      <c r="G223" s="152"/>
      <c r="H223" s="152"/>
      <c r="I223" s="153"/>
      <c r="J223" s="154"/>
      <c r="K223" s="216"/>
      <c r="L223" s="154"/>
      <c r="M223" s="154"/>
      <c r="N223" s="152"/>
      <c r="O223" s="155"/>
      <c r="P223" s="41"/>
    </row>
    <row r="224" spans="1:16" x14ac:dyDescent="0.2">
      <c r="B224" s="64"/>
      <c r="C224" s="59" t="s">
        <v>10</v>
      </c>
      <c r="D224" s="59" t="s">
        <v>11</v>
      </c>
      <c r="F224" s="210" t="s">
        <v>12</v>
      </c>
      <c r="G224" s="59"/>
      <c r="H224" s="59" t="s">
        <v>13</v>
      </c>
      <c r="I224" s="59"/>
      <c r="J224" s="59" t="s">
        <v>14</v>
      </c>
      <c r="K224" s="59" t="s">
        <v>15</v>
      </c>
      <c r="M224" s="59" t="s">
        <v>96</v>
      </c>
      <c r="N224" s="174"/>
      <c r="O224" s="125" t="s">
        <v>0</v>
      </c>
      <c r="P224" s="63"/>
    </row>
    <row r="225" spans="1:16" s="16" customFormat="1" x14ac:dyDescent="0.2">
      <c r="A225" s="1"/>
      <c r="B225" s="201" t="s">
        <v>19</v>
      </c>
      <c r="C225" s="224"/>
      <c r="D225" s="224"/>
      <c r="E225" s="224"/>
      <c r="F225" s="224"/>
      <c r="G225" s="39"/>
      <c r="H225" s="39"/>
      <c r="I225" s="39"/>
      <c r="J225" s="39"/>
      <c r="K225" s="39"/>
      <c r="L225" s="192"/>
      <c r="M225" s="39"/>
      <c r="N225" s="9"/>
      <c r="O225" s="166"/>
      <c r="P225" s="24"/>
    </row>
    <row r="226" spans="1:16" s="1" customFormat="1" x14ac:dyDescent="0.2">
      <c r="B226" s="25" t="e">
        <f>B219+1</f>
        <v>#REF!</v>
      </c>
      <c r="C226" s="115">
        <v>39953</v>
      </c>
      <c r="D226" s="193">
        <v>0.54130787037036998</v>
      </c>
      <c r="F226" s="227">
        <v>3131313592</v>
      </c>
      <c r="G226" s="21"/>
      <c r="H226" s="21"/>
      <c r="I226" s="21"/>
      <c r="J226" s="21" t="s">
        <v>91</v>
      </c>
      <c r="K226" s="193">
        <v>6.9444444444444441E-3</v>
      </c>
      <c r="L226" s="229"/>
      <c r="M226" s="133" t="s">
        <v>69</v>
      </c>
      <c r="N226" s="206"/>
      <c r="O226" s="28">
        <v>0</v>
      </c>
      <c r="P226" s="164"/>
    </row>
    <row r="227" spans="1:16" s="1" customFormat="1" x14ac:dyDescent="0.2">
      <c r="B227" s="25" t="e">
        <f>B226+1</f>
        <v>#REF!</v>
      </c>
      <c r="C227" s="115">
        <v>39953</v>
      </c>
      <c r="D227" s="193">
        <v>0.68218749999999995</v>
      </c>
      <c r="F227" s="21">
        <v>2732567890</v>
      </c>
      <c r="G227" s="21"/>
      <c r="H227" s="21"/>
      <c r="I227" s="21"/>
      <c r="J227" s="36" t="s">
        <v>92</v>
      </c>
      <c r="K227" s="193">
        <v>6.9444444444444441E-3</v>
      </c>
      <c r="L227" s="229"/>
      <c r="M227" s="133" t="s">
        <v>69</v>
      </c>
      <c r="N227" s="47"/>
      <c r="O227" s="28">
        <v>0</v>
      </c>
      <c r="P227" s="164"/>
    </row>
    <row r="228" spans="1:16" x14ac:dyDescent="0.2">
      <c r="B228" s="94" t="s">
        <v>124</v>
      </c>
      <c r="C228" s="48"/>
      <c r="D228" s="82"/>
      <c r="E228" s="48"/>
      <c r="F228" s="48"/>
      <c r="G228" s="48"/>
      <c r="H228" s="48"/>
      <c r="I228" s="151"/>
      <c r="J228" s="151"/>
      <c r="K228" s="171">
        <f>SUM(K223:K227)</f>
        <v>1.3888888888888888E-2</v>
      </c>
      <c r="L228" s="52"/>
      <c r="M228" s="151"/>
      <c r="N228" s="172"/>
      <c r="O228" s="125">
        <f>SUM(O223:O227)</f>
        <v>0</v>
      </c>
      <c r="P228" s="63"/>
    </row>
    <row r="229" spans="1:16" s="1" customFormat="1" x14ac:dyDescent="0.2">
      <c r="B229" s="27"/>
      <c r="C229" s="225"/>
      <c r="D229" s="193"/>
      <c r="E229" s="21"/>
      <c r="F229" s="21"/>
      <c r="G229" s="21"/>
      <c r="H229" s="21"/>
      <c r="I229" s="21"/>
      <c r="J229" s="21"/>
      <c r="K229" s="165"/>
      <c r="L229" s="208"/>
      <c r="M229" s="36"/>
      <c r="N229" s="38"/>
      <c r="O229" s="28"/>
      <c r="P229" s="164"/>
    </row>
    <row r="230" spans="1:16" s="52" customFormat="1" ht="16.5" customHeight="1" x14ac:dyDescent="0.2">
      <c r="B230" s="100" t="s">
        <v>43</v>
      </c>
      <c r="C230" s="139"/>
      <c r="D230" s="139"/>
      <c r="E230" s="139"/>
      <c r="F230" s="139"/>
      <c r="G230" s="139"/>
      <c r="H230" s="139"/>
      <c r="I230" s="139"/>
      <c r="J230" s="139"/>
      <c r="K230" s="139"/>
      <c r="L230" s="173"/>
      <c r="M230" s="139"/>
      <c r="N230" s="76"/>
      <c r="O230" s="124"/>
      <c r="P230" s="61"/>
    </row>
    <row r="231" spans="1:16" x14ac:dyDescent="0.2">
      <c r="B231" s="132" t="e">
        <f>B227+1</f>
        <v>#REF!</v>
      </c>
      <c r="C231" s="167">
        <v>39953</v>
      </c>
      <c r="D231" s="82">
        <v>0.54130787037036998</v>
      </c>
      <c r="E231" s="48"/>
      <c r="F231" s="226">
        <v>2188889999</v>
      </c>
      <c r="G231" s="226"/>
      <c r="H231" s="184" t="s">
        <v>18</v>
      </c>
      <c r="I231" s="48"/>
      <c r="J231" s="184" t="s">
        <v>68</v>
      </c>
      <c r="K231" s="82">
        <v>3.472222222222222E-3</v>
      </c>
      <c r="L231" s="207"/>
      <c r="M231" s="133" t="s">
        <v>69</v>
      </c>
      <c r="N231" s="109"/>
      <c r="O231" s="121">
        <v>0</v>
      </c>
      <c r="P231" s="63"/>
    </row>
    <row r="232" spans="1:16" x14ac:dyDescent="0.2">
      <c r="B232" s="132" t="e">
        <f>B231+1</f>
        <v>#REF!</v>
      </c>
      <c r="C232" s="167">
        <v>39953</v>
      </c>
      <c r="D232" s="82">
        <v>0.54130787037036998</v>
      </c>
      <c r="E232" s="48"/>
      <c r="F232" s="54">
        <v>2188889999</v>
      </c>
      <c r="G232" s="54"/>
      <c r="H232" s="213" t="s">
        <v>80</v>
      </c>
      <c r="I232" s="48"/>
      <c r="J232" s="184" t="s">
        <v>68</v>
      </c>
      <c r="K232" s="82">
        <v>3.472222222222222E-3</v>
      </c>
      <c r="L232" s="207"/>
      <c r="M232" s="133" t="s">
        <v>69</v>
      </c>
      <c r="N232" s="109"/>
      <c r="O232" s="121">
        <v>0</v>
      </c>
      <c r="P232" s="63"/>
    </row>
    <row r="233" spans="1:16" x14ac:dyDescent="0.2">
      <c r="B233" s="132" t="e">
        <f>B232+1</f>
        <v>#REF!</v>
      </c>
      <c r="C233" s="167">
        <v>39953</v>
      </c>
      <c r="D233" s="82">
        <v>0.54130787037036998</v>
      </c>
      <c r="E233" s="48"/>
      <c r="F233" s="54">
        <v>2188889999</v>
      </c>
      <c r="G233" s="54"/>
      <c r="H233" s="184" t="s">
        <v>81</v>
      </c>
      <c r="I233" s="48"/>
      <c r="J233" s="184" t="s">
        <v>68</v>
      </c>
      <c r="K233" s="82">
        <v>3.472222222222222E-3</v>
      </c>
      <c r="L233" s="207"/>
      <c r="M233" s="133" t="s">
        <v>69</v>
      </c>
      <c r="N233" s="109"/>
      <c r="O233" s="121">
        <v>0</v>
      </c>
      <c r="P233" s="63"/>
    </row>
    <row r="234" spans="1:16" s="52" customFormat="1" x14ac:dyDescent="0.2">
      <c r="B234" s="80" t="s">
        <v>125</v>
      </c>
      <c r="C234" s="151"/>
      <c r="D234" s="151"/>
      <c r="J234" s="151"/>
      <c r="K234" s="80">
        <f>SUM(K231:K233)</f>
        <v>1.0416666666666666E-2</v>
      </c>
      <c r="L234" s="151"/>
      <c r="M234" s="151"/>
      <c r="O234" s="125">
        <f>SUM(O231:O233)</f>
        <v>0</v>
      </c>
      <c r="P234" s="61"/>
    </row>
    <row r="235" spans="1:16" ht="13.5" thickBot="1" x14ac:dyDescent="0.25">
      <c r="B235" s="200"/>
      <c r="C235" s="200"/>
      <c r="D235" s="200"/>
      <c r="E235" s="99"/>
      <c r="F235" s="99"/>
      <c r="G235" s="99"/>
      <c r="H235" s="99"/>
      <c r="I235" s="99"/>
      <c r="J235" s="200"/>
      <c r="K235" s="219"/>
      <c r="L235" s="200"/>
      <c r="M235" s="200"/>
      <c r="N235" s="99"/>
      <c r="O235" s="125"/>
      <c r="P235" s="63"/>
    </row>
    <row r="236" spans="1:16" s="52" customFormat="1" ht="13.5" thickBot="1" x14ac:dyDescent="0.25">
      <c r="B236" s="58" t="s">
        <v>126</v>
      </c>
      <c r="C236" s="151"/>
      <c r="D236" s="151"/>
      <c r="J236" s="151"/>
      <c r="K236" s="151"/>
      <c r="L236" s="151"/>
      <c r="M236" s="151"/>
      <c r="O236" s="138">
        <f>O234+O228</f>
        <v>0</v>
      </c>
      <c r="P236" s="61"/>
    </row>
    <row r="237" spans="1:16" ht="13.5" thickBot="1" x14ac:dyDescent="0.25">
      <c r="B237" s="48"/>
      <c r="C237" s="48"/>
      <c r="D237" s="48"/>
      <c r="J237" s="48"/>
      <c r="M237" s="48"/>
      <c r="P237" s="63"/>
    </row>
    <row r="238" spans="1:16" s="52" customFormat="1" ht="13.5" thickBot="1" x14ac:dyDescent="0.25">
      <c r="B238" s="340" t="s">
        <v>90</v>
      </c>
      <c r="C238" s="341"/>
      <c r="D238" s="341"/>
      <c r="E238" s="265"/>
      <c r="F238" s="265"/>
      <c r="G238" s="265"/>
      <c r="H238" s="265"/>
      <c r="I238" s="342"/>
      <c r="J238" s="341"/>
      <c r="K238" s="343"/>
      <c r="L238" s="341"/>
      <c r="M238" s="341"/>
      <c r="N238" s="265"/>
      <c r="O238" s="344"/>
      <c r="P238" s="107"/>
    </row>
    <row r="239" spans="1:16" x14ac:dyDescent="0.2">
      <c r="B239" s="390"/>
      <c r="C239" s="345" t="s">
        <v>10</v>
      </c>
      <c r="D239" s="345" t="s">
        <v>11</v>
      </c>
      <c r="E239" s="391" t="s">
        <v>12</v>
      </c>
      <c r="F239" s="391"/>
      <c r="G239" s="392"/>
      <c r="H239" s="345" t="s">
        <v>13</v>
      </c>
      <c r="I239" s="392"/>
      <c r="J239" s="345" t="s">
        <v>14</v>
      </c>
      <c r="K239" s="345" t="s">
        <v>15</v>
      </c>
      <c r="L239" s="278"/>
      <c r="M239" s="361" t="s">
        <v>96</v>
      </c>
      <c r="N239" s="362"/>
      <c r="O239" s="347" t="s">
        <v>0</v>
      </c>
      <c r="P239" s="69"/>
    </row>
    <row r="240" spans="1:16" s="52" customFormat="1" x14ac:dyDescent="0.2">
      <c r="B240" s="393" t="s">
        <v>19</v>
      </c>
      <c r="C240" s="394"/>
      <c r="D240" s="395"/>
      <c r="E240" s="396"/>
      <c r="F240" s="396"/>
      <c r="G240" s="396"/>
      <c r="H240" s="396"/>
      <c r="I240" s="397"/>
      <c r="J240" s="398"/>
      <c r="K240" s="395"/>
      <c r="L240" s="368"/>
      <c r="M240" s="398"/>
      <c r="N240" s="396"/>
      <c r="O240" s="399"/>
      <c r="P240" s="107"/>
    </row>
    <row r="241" spans="1:16" x14ac:dyDescent="0.2">
      <c r="B241" s="274" t="e">
        <f>B233+1</f>
        <v>#REF!</v>
      </c>
      <c r="C241" s="379">
        <v>39955</v>
      </c>
      <c r="D241" s="380">
        <v>0.58297453703703705</v>
      </c>
      <c r="E241" s="276"/>
      <c r="F241" s="400">
        <v>12348349055</v>
      </c>
      <c r="G241" s="382"/>
      <c r="H241" s="382"/>
      <c r="I241" s="401"/>
      <c r="J241" s="383" t="s">
        <v>29</v>
      </c>
      <c r="K241" s="380">
        <v>1.3888888888888888E-2</v>
      </c>
      <c r="L241" s="278"/>
      <c r="M241" s="350" t="s">
        <v>20</v>
      </c>
      <c r="N241" s="402"/>
      <c r="O241" s="403">
        <v>0</v>
      </c>
      <c r="P241" s="69"/>
    </row>
    <row r="242" spans="1:16" x14ac:dyDescent="0.2">
      <c r="B242" s="274" t="e">
        <f>B241+1</f>
        <v>#REF!</v>
      </c>
      <c r="C242" s="379">
        <v>39955</v>
      </c>
      <c r="D242" s="380">
        <v>0.58297453703703705</v>
      </c>
      <c r="E242" s="276"/>
      <c r="F242" s="383">
        <v>33452190845</v>
      </c>
      <c r="G242" s="382"/>
      <c r="H242" s="382"/>
      <c r="I242" s="401"/>
      <c r="J242" s="350" t="s">
        <v>51</v>
      </c>
      <c r="K242" s="380">
        <v>1.0416666666666666E-2</v>
      </c>
      <c r="L242" s="278"/>
      <c r="M242" s="350" t="s">
        <v>142</v>
      </c>
      <c r="N242" s="281"/>
      <c r="O242" s="403">
        <v>0</v>
      </c>
      <c r="P242" s="97"/>
    </row>
    <row r="243" spans="1:16" s="52" customFormat="1" x14ac:dyDescent="0.2">
      <c r="B243" s="281" t="s">
        <v>124</v>
      </c>
      <c r="C243" s="404"/>
      <c r="D243" s="405"/>
      <c r="E243" s="352"/>
      <c r="F243" s="345"/>
      <c r="G243" s="281"/>
      <c r="H243" s="352"/>
      <c r="I243" s="392"/>
      <c r="J243" s="346"/>
      <c r="K243" s="405">
        <v>1.0416666666666666E-2</v>
      </c>
      <c r="L243" s="352"/>
      <c r="M243" s="346"/>
      <c r="N243" s="406"/>
      <c r="O243" s="347">
        <f>O241+O242</f>
        <v>0</v>
      </c>
      <c r="P243" s="73"/>
    </row>
    <row r="244" spans="1:16" x14ac:dyDescent="0.2">
      <c r="B244" s="407"/>
      <c r="C244" s="408"/>
      <c r="D244" s="409"/>
      <c r="E244" s="410"/>
      <c r="F244" s="410"/>
      <c r="G244" s="410"/>
      <c r="H244" s="410"/>
      <c r="I244" s="411"/>
      <c r="J244" s="412"/>
      <c r="K244" s="413"/>
      <c r="L244" s="278"/>
      <c r="M244" s="414"/>
      <c r="N244" s="415"/>
      <c r="O244" s="282"/>
      <c r="P244" s="97"/>
    </row>
    <row r="245" spans="1:16" s="52" customFormat="1" x14ac:dyDescent="0.2">
      <c r="B245" s="396" t="s">
        <v>128</v>
      </c>
      <c r="C245" s="398"/>
      <c r="D245" s="398"/>
      <c r="E245" s="396"/>
      <c r="F245" s="396"/>
      <c r="G245" s="396"/>
      <c r="H245" s="396"/>
      <c r="I245" s="397"/>
      <c r="J245" s="398"/>
      <c r="K245" s="416"/>
      <c r="L245" s="398"/>
      <c r="M245" s="398"/>
      <c r="N245" s="396"/>
      <c r="O245" s="399"/>
      <c r="P245" s="107"/>
    </row>
    <row r="246" spans="1:16" s="52" customFormat="1" ht="15" customHeight="1" x14ac:dyDescent="0.2">
      <c r="B246" s="378"/>
      <c r="C246" s="417" t="s">
        <v>22</v>
      </c>
      <c r="D246" s="345"/>
      <c r="E246" s="281"/>
      <c r="F246" s="281"/>
      <c r="G246" s="281"/>
      <c r="H246" s="281"/>
      <c r="I246" s="281"/>
      <c r="J246" s="345"/>
      <c r="K246" s="345"/>
      <c r="L246" s="345"/>
      <c r="M246" s="345"/>
      <c r="N246" s="281"/>
      <c r="O246" s="347"/>
      <c r="P246" s="107"/>
    </row>
    <row r="247" spans="1:16" x14ac:dyDescent="0.2">
      <c r="A247" s="109"/>
      <c r="B247" s="274" t="e">
        <f>B242+1</f>
        <v>#REF!</v>
      </c>
      <c r="C247" s="418" t="s">
        <v>151</v>
      </c>
      <c r="D247" s="345"/>
      <c r="E247" s="281"/>
      <c r="F247" s="281"/>
      <c r="G247" s="281"/>
      <c r="H247" s="419"/>
      <c r="I247" s="276"/>
      <c r="J247" s="350"/>
      <c r="K247" s="345"/>
      <c r="L247" s="345"/>
      <c r="M247" s="345"/>
      <c r="N247" s="281"/>
      <c r="O247" s="347">
        <v>0</v>
      </c>
      <c r="P247" s="69"/>
    </row>
    <row r="248" spans="1:16" ht="13.5" thickBot="1" x14ac:dyDescent="0.25">
      <c r="A248" s="109"/>
      <c r="B248" s="420"/>
      <c r="C248" s="350"/>
      <c r="D248" s="350"/>
      <c r="E248" s="419"/>
      <c r="F248" s="419"/>
      <c r="G248" s="419"/>
      <c r="H248" s="419"/>
      <c r="I248" s="421"/>
      <c r="J248" s="350"/>
      <c r="K248" s="422"/>
      <c r="L248" s="350"/>
      <c r="M248" s="350"/>
      <c r="N248" s="419"/>
      <c r="O248" s="282"/>
      <c r="P248" s="73"/>
    </row>
    <row r="249" spans="1:16" s="52" customFormat="1" ht="13.5" thickBot="1" x14ac:dyDescent="0.25">
      <c r="B249" s="423" t="s">
        <v>129</v>
      </c>
      <c r="C249" s="404"/>
      <c r="D249" s="405"/>
      <c r="E249" s="281"/>
      <c r="F249" s="281"/>
      <c r="G249" s="281"/>
      <c r="H249" s="352"/>
      <c r="I249" s="392"/>
      <c r="J249" s="345"/>
      <c r="K249" s="346"/>
      <c r="L249" s="345"/>
      <c r="M249" s="345"/>
      <c r="N249" s="281"/>
      <c r="O249" s="424">
        <f>O243+(O247)</f>
        <v>0</v>
      </c>
      <c r="P249" s="73"/>
    </row>
    <row r="250" spans="1:16" ht="13.5" thickBot="1" x14ac:dyDescent="0.25">
      <c r="B250" s="378"/>
      <c r="C250" s="425"/>
      <c r="D250" s="380"/>
      <c r="E250" s="382"/>
      <c r="F250" s="382"/>
      <c r="G250" s="382"/>
      <c r="H250" s="382"/>
      <c r="I250" s="401"/>
      <c r="J250" s="383"/>
      <c r="K250" s="380"/>
      <c r="L250" s="383"/>
      <c r="M250" s="383"/>
      <c r="N250" s="382"/>
      <c r="O250" s="403"/>
      <c r="P250" s="69"/>
    </row>
    <row r="251" spans="1:16" s="52" customFormat="1" ht="13.5" thickBot="1" x14ac:dyDescent="0.25">
      <c r="B251" s="340" t="s">
        <v>94</v>
      </c>
      <c r="C251" s="341"/>
      <c r="D251" s="341"/>
      <c r="E251" s="265"/>
      <c r="F251" s="265"/>
      <c r="G251" s="265"/>
      <c r="H251" s="265"/>
      <c r="I251" s="342"/>
      <c r="J251" s="341"/>
      <c r="K251" s="343"/>
      <c r="L251" s="341"/>
      <c r="M251" s="341"/>
      <c r="N251" s="265"/>
      <c r="O251" s="344"/>
      <c r="P251" s="107"/>
    </row>
    <row r="252" spans="1:16" x14ac:dyDescent="0.2">
      <c r="B252" s="390"/>
      <c r="C252" s="345" t="s">
        <v>10</v>
      </c>
      <c r="D252" s="345" t="s">
        <v>11</v>
      </c>
      <c r="E252" s="276"/>
      <c r="F252" s="426" t="s">
        <v>12</v>
      </c>
      <c r="G252" s="392"/>
      <c r="H252" s="392" t="s">
        <v>13</v>
      </c>
      <c r="I252" s="392"/>
      <c r="J252" s="345" t="s">
        <v>14</v>
      </c>
      <c r="K252" s="345" t="s">
        <v>15</v>
      </c>
      <c r="L252" s="278"/>
      <c r="M252" s="361" t="s">
        <v>96</v>
      </c>
      <c r="N252" s="392"/>
      <c r="O252" s="347" t="s">
        <v>0</v>
      </c>
      <c r="P252" s="69"/>
    </row>
    <row r="253" spans="1:16" s="52" customFormat="1" x14ac:dyDescent="0.2">
      <c r="B253" s="396" t="s">
        <v>123</v>
      </c>
      <c r="C253" s="398"/>
      <c r="D253" s="398"/>
      <c r="E253" s="396"/>
      <c r="F253" s="396"/>
      <c r="G253" s="396"/>
      <c r="H253" s="396"/>
      <c r="I253" s="396"/>
      <c r="J253" s="398"/>
      <c r="K253" s="398"/>
      <c r="L253" s="368"/>
      <c r="M253" s="398"/>
      <c r="N253" s="396"/>
      <c r="O253" s="399"/>
      <c r="P253" s="107"/>
    </row>
    <row r="254" spans="1:16" s="52" customFormat="1" ht="15.75" customHeight="1" x14ac:dyDescent="0.2">
      <c r="B254" s="345" t="s">
        <v>19</v>
      </c>
      <c r="C254" s="352"/>
      <c r="D254" s="345"/>
      <c r="E254" s="281"/>
      <c r="F254" s="281"/>
      <c r="G254" s="281"/>
      <c r="H254" s="281"/>
      <c r="I254" s="281"/>
      <c r="J254" s="345"/>
      <c r="K254" s="345"/>
      <c r="L254" s="352"/>
      <c r="M254" s="345"/>
      <c r="N254" s="281"/>
      <c r="O254" s="282"/>
      <c r="P254" s="73"/>
    </row>
    <row r="255" spans="1:16" x14ac:dyDescent="0.2">
      <c r="B255" s="274" t="e">
        <f>B247+1</f>
        <v>#REF!</v>
      </c>
      <c r="C255" s="379">
        <v>39946</v>
      </c>
      <c r="D255" s="380">
        <v>0.29130787037037037</v>
      </c>
      <c r="E255" s="276"/>
      <c r="F255" s="383">
        <v>7188050000</v>
      </c>
      <c r="G255" s="382"/>
      <c r="H255" s="382"/>
      <c r="I255" s="401"/>
      <c r="J255" s="383" t="s">
        <v>17</v>
      </c>
      <c r="K255" s="380">
        <v>5.347222222222222E-3</v>
      </c>
      <c r="L255" s="278"/>
      <c r="M255" s="383" t="s">
        <v>24</v>
      </c>
      <c r="N255" s="382"/>
      <c r="O255" s="427">
        <v>0</v>
      </c>
      <c r="P255" s="97"/>
    </row>
    <row r="256" spans="1:16" x14ac:dyDescent="0.2">
      <c r="B256" s="274" t="e">
        <f>B255+1</f>
        <v>#REF!</v>
      </c>
      <c r="C256" s="379">
        <v>39947</v>
      </c>
      <c r="D256" s="380">
        <v>0.37464120370370368</v>
      </c>
      <c r="E256" s="276"/>
      <c r="F256" s="383">
        <v>8188012336</v>
      </c>
      <c r="G256" s="382"/>
      <c r="H256" s="382"/>
      <c r="I256" s="401"/>
      <c r="J256" s="383" t="s">
        <v>18</v>
      </c>
      <c r="K256" s="380">
        <v>1.0416666666666666E-2</v>
      </c>
      <c r="L256" s="278"/>
      <c r="M256" s="383" t="s">
        <v>20</v>
      </c>
      <c r="N256" s="382"/>
      <c r="O256" s="427">
        <v>0</v>
      </c>
      <c r="P256" s="97"/>
    </row>
    <row r="257" spans="2:16" ht="15.75" customHeight="1" x14ac:dyDescent="0.2">
      <c r="B257" s="281" t="s">
        <v>124</v>
      </c>
      <c r="C257" s="379"/>
      <c r="D257" s="380"/>
      <c r="E257" s="276"/>
      <c r="F257" s="383"/>
      <c r="G257" s="382"/>
      <c r="H257" s="382"/>
      <c r="I257" s="401"/>
      <c r="J257" s="346"/>
      <c r="K257" s="405">
        <f>SUM(K255:K256)</f>
        <v>1.576388888888889E-2</v>
      </c>
      <c r="L257" s="278"/>
      <c r="M257" s="383"/>
      <c r="N257" s="382"/>
      <c r="O257" s="347">
        <f>SUM(O255:O256)</f>
        <v>0</v>
      </c>
      <c r="P257" s="107"/>
    </row>
    <row r="258" spans="2:16" ht="15.75" customHeight="1" x14ac:dyDescent="0.2">
      <c r="B258" s="420"/>
      <c r="C258" s="379"/>
      <c r="D258" s="380"/>
      <c r="E258" s="276"/>
      <c r="F258" s="383"/>
      <c r="G258" s="382"/>
      <c r="H258" s="382"/>
      <c r="I258" s="401"/>
      <c r="J258" s="383"/>
      <c r="K258" s="405"/>
      <c r="L258" s="278"/>
      <c r="M258" s="383"/>
      <c r="N258" s="382"/>
      <c r="O258" s="347"/>
      <c r="P258" s="107"/>
    </row>
    <row r="259" spans="2:16" s="52" customFormat="1" x14ac:dyDescent="0.2">
      <c r="B259" s="345" t="s">
        <v>43</v>
      </c>
      <c r="C259" s="352"/>
      <c r="D259" s="345"/>
      <c r="E259" s="352"/>
      <c r="F259" s="345"/>
      <c r="G259" s="281"/>
      <c r="H259" s="281"/>
      <c r="I259" s="281"/>
      <c r="J259" s="345"/>
      <c r="K259" s="345"/>
      <c r="L259" s="352"/>
      <c r="M259" s="345"/>
      <c r="N259" s="281"/>
      <c r="O259" s="282"/>
      <c r="P259" s="107"/>
    </row>
    <row r="260" spans="2:16" x14ac:dyDescent="0.2">
      <c r="B260" s="274" t="e">
        <f>B256+1</f>
        <v>#REF!</v>
      </c>
      <c r="C260" s="379">
        <v>39946</v>
      </c>
      <c r="D260" s="380">
        <v>0.332974537037037</v>
      </c>
      <c r="E260" s="276"/>
      <c r="F260" s="383">
        <v>7188050000</v>
      </c>
      <c r="G260" s="382"/>
      <c r="H260" s="382" t="s">
        <v>17</v>
      </c>
      <c r="I260" s="401"/>
      <c r="J260" s="383" t="s">
        <v>16</v>
      </c>
      <c r="K260" s="380">
        <v>3.472222222222222E-3</v>
      </c>
      <c r="L260" s="278"/>
      <c r="M260" s="383" t="s">
        <v>24</v>
      </c>
      <c r="N260" s="382"/>
      <c r="O260" s="427">
        <v>0</v>
      </c>
      <c r="P260" s="107"/>
    </row>
    <row r="261" spans="2:16" x14ac:dyDescent="0.2">
      <c r="B261" s="274" t="e">
        <f>B260+1</f>
        <v>#REF!</v>
      </c>
      <c r="C261" s="379">
        <v>39947</v>
      </c>
      <c r="D261" s="380">
        <v>0.37464120370370368</v>
      </c>
      <c r="E261" s="276"/>
      <c r="F261" s="383">
        <v>8188012336</v>
      </c>
      <c r="G261" s="382"/>
      <c r="H261" s="382" t="s">
        <v>18</v>
      </c>
      <c r="I261" s="401"/>
      <c r="J261" s="383" t="s">
        <v>16</v>
      </c>
      <c r="K261" s="380">
        <v>3.472222222222222E-3</v>
      </c>
      <c r="L261" s="278"/>
      <c r="M261" s="383" t="s">
        <v>24</v>
      </c>
      <c r="N261" s="382"/>
      <c r="O261" s="427">
        <v>0</v>
      </c>
      <c r="P261" s="112"/>
    </row>
    <row r="262" spans="2:16" x14ac:dyDescent="0.2">
      <c r="B262" s="428" t="s">
        <v>125</v>
      </c>
      <c r="C262" s="379"/>
      <c r="D262" s="380"/>
      <c r="E262" s="276"/>
      <c r="F262" s="383"/>
      <c r="G262" s="382"/>
      <c r="H262" s="382"/>
      <c r="I262" s="401"/>
      <c r="J262" s="346"/>
      <c r="K262" s="405">
        <f>SUM(K260:K261)</f>
        <v>6.9444444444444441E-3</v>
      </c>
      <c r="L262" s="278"/>
      <c r="M262" s="383"/>
      <c r="N262" s="382"/>
      <c r="O262" s="347">
        <f>SUM(O260:O261)</f>
        <v>0</v>
      </c>
      <c r="P262" s="112"/>
    </row>
    <row r="263" spans="2:16" x14ac:dyDescent="0.2">
      <c r="B263" s="274"/>
      <c r="C263" s="379"/>
      <c r="D263" s="380"/>
      <c r="E263" s="276"/>
      <c r="F263" s="383"/>
      <c r="G263" s="382"/>
      <c r="H263" s="382"/>
      <c r="I263" s="401"/>
      <c r="J263" s="383"/>
      <c r="K263" s="405"/>
      <c r="L263" s="278"/>
      <c r="M263" s="383"/>
      <c r="N263" s="382"/>
      <c r="O263" s="427"/>
      <c r="P263" s="112"/>
    </row>
    <row r="264" spans="2:16" s="52" customFormat="1" x14ac:dyDescent="0.2">
      <c r="B264" s="420" t="s">
        <v>143</v>
      </c>
      <c r="C264" s="404"/>
      <c r="D264" s="405"/>
      <c r="E264" s="352"/>
      <c r="F264" s="345"/>
      <c r="G264" s="281"/>
      <c r="H264" s="352"/>
      <c r="I264" s="392"/>
      <c r="J264" s="345"/>
      <c r="K264" s="405">
        <f>K257+K262</f>
        <v>2.2708333333333334E-2</v>
      </c>
      <c r="L264" s="352"/>
      <c r="M264" s="346"/>
      <c r="N264" s="352"/>
      <c r="O264" s="282">
        <f>O257+O262</f>
        <v>0</v>
      </c>
      <c r="P264" s="73"/>
    </row>
    <row r="265" spans="2:16" x14ac:dyDescent="0.2">
      <c r="B265" s="420"/>
      <c r="C265" s="425"/>
      <c r="D265" s="380"/>
      <c r="E265" s="276"/>
      <c r="F265" s="383"/>
      <c r="G265" s="382"/>
      <c r="H265" s="382"/>
      <c r="I265" s="401"/>
      <c r="J265" s="383"/>
      <c r="K265" s="278"/>
      <c r="L265" s="278"/>
      <c r="M265" s="345"/>
      <c r="N265" s="382"/>
      <c r="O265" s="276"/>
      <c r="P265" s="112"/>
    </row>
    <row r="266" spans="2:16" s="52" customFormat="1" x14ac:dyDescent="0.2">
      <c r="B266" s="396" t="s">
        <v>44</v>
      </c>
      <c r="C266" s="398"/>
      <c r="D266" s="398"/>
      <c r="E266" s="368"/>
      <c r="F266" s="398"/>
      <c r="G266" s="396"/>
      <c r="H266" s="396"/>
      <c r="I266" s="396"/>
      <c r="J266" s="398"/>
      <c r="K266" s="398"/>
      <c r="L266" s="368"/>
      <c r="M266" s="398"/>
      <c r="N266" s="396"/>
      <c r="O266" s="399"/>
      <c r="P266" s="107"/>
    </row>
    <row r="267" spans="2:16" s="52" customFormat="1" x14ac:dyDescent="0.2">
      <c r="B267" s="345" t="s">
        <v>19</v>
      </c>
      <c r="C267" s="352"/>
      <c r="D267" s="345"/>
      <c r="E267" s="352"/>
      <c r="F267" s="345"/>
      <c r="G267" s="281"/>
      <c r="H267" s="281"/>
      <c r="I267" s="281"/>
      <c r="J267" s="345"/>
      <c r="K267" s="345"/>
      <c r="L267" s="352"/>
      <c r="M267" s="345"/>
      <c r="N267" s="281"/>
      <c r="O267" s="282"/>
      <c r="P267" s="73"/>
    </row>
    <row r="268" spans="2:16" x14ac:dyDescent="0.2">
      <c r="B268" s="274" t="e">
        <f>B261+1</f>
        <v>#REF!</v>
      </c>
      <c r="C268" s="379">
        <v>39946</v>
      </c>
      <c r="D268" s="380">
        <v>0.332974537037037</v>
      </c>
      <c r="E268" s="276"/>
      <c r="F268" s="383">
        <v>7188050000</v>
      </c>
      <c r="G268" s="382"/>
      <c r="H268" s="382"/>
      <c r="I268" s="401"/>
      <c r="J268" s="383" t="s">
        <v>17</v>
      </c>
      <c r="K268" s="380">
        <v>3.472222222222222E-3</v>
      </c>
      <c r="L268" s="278"/>
      <c r="M268" s="383" t="s">
        <v>24</v>
      </c>
      <c r="N268" s="382"/>
      <c r="O268" s="427">
        <v>0</v>
      </c>
      <c r="P268" s="112"/>
    </row>
    <row r="269" spans="2:16" x14ac:dyDescent="0.2">
      <c r="B269" s="274" t="e">
        <f>B268+1</f>
        <v>#REF!</v>
      </c>
      <c r="C269" s="379">
        <v>39947</v>
      </c>
      <c r="D269" s="380">
        <v>0.37464120370370368</v>
      </c>
      <c r="E269" s="276"/>
      <c r="F269" s="383">
        <v>2781050300</v>
      </c>
      <c r="G269" s="382"/>
      <c r="H269" s="382"/>
      <c r="I269" s="401"/>
      <c r="J269" s="350" t="s">
        <v>45</v>
      </c>
      <c r="K269" s="380">
        <v>2.5000000000000001E-3</v>
      </c>
      <c r="L269" s="278"/>
      <c r="M269" s="383" t="s">
        <v>20</v>
      </c>
      <c r="N269" s="382"/>
      <c r="O269" s="427">
        <v>0</v>
      </c>
      <c r="P269" s="112"/>
    </row>
    <row r="270" spans="2:16" x14ac:dyDescent="0.2">
      <c r="B270" s="281" t="s">
        <v>124</v>
      </c>
      <c r="C270" s="425"/>
      <c r="D270" s="380"/>
      <c r="E270" s="276"/>
      <c r="F270" s="383"/>
      <c r="G270" s="382"/>
      <c r="H270" s="382"/>
      <c r="I270" s="382"/>
      <c r="J270" s="346"/>
      <c r="K270" s="405">
        <f>SUM(K268:K269)</f>
        <v>5.9722222222222225E-3</v>
      </c>
      <c r="L270" s="278"/>
      <c r="M270" s="383"/>
      <c r="N270" s="382"/>
      <c r="O270" s="347">
        <f>SUM(O268:O269)</f>
        <v>0</v>
      </c>
      <c r="P270" s="112"/>
    </row>
    <row r="271" spans="2:16" x14ac:dyDescent="0.2">
      <c r="B271" s="420"/>
      <c r="C271" s="425"/>
      <c r="D271" s="380"/>
      <c r="E271" s="276"/>
      <c r="F271" s="383"/>
      <c r="G271" s="382"/>
      <c r="H271" s="382"/>
      <c r="I271" s="382"/>
      <c r="J271" s="383"/>
      <c r="K271" s="405"/>
      <c r="L271" s="278"/>
      <c r="M271" s="383"/>
      <c r="N271" s="382"/>
      <c r="O271" s="347"/>
      <c r="P271" s="112"/>
    </row>
    <row r="272" spans="2:16" s="52" customFormat="1" ht="15.75" customHeight="1" x14ac:dyDescent="0.2">
      <c r="B272" s="345" t="s">
        <v>43</v>
      </c>
      <c r="C272" s="352"/>
      <c r="D272" s="345"/>
      <c r="E272" s="352"/>
      <c r="F272" s="345"/>
      <c r="G272" s="281"/>
      <c r="H272" s="281"/>
      <c r="I272" s="281"/>
      <c r="J272" s="345"/>
      <c r="K272" s="345"/>
      <c r="L272" s="352"/>
      <c r="M272" s="345"/>
      <c r="N272" s="281"/>
      <c r="O272" s="282"/>
      <c r="P272" s="107"/>
    </row>
    <row r="273" spans="2:16" x14ac:dyDescent="0.2">
      <c r="B273" s="274" t="e">
        <f>B269+1</f>
        <v>#REF!</v>
      </c>
      <c r="C273" s="379">
        <v>39946</v>
      </c>
      <c r="D273" s="380">
        <v>0.332974537037037</v>
      </c>
      <c r="E273" s="276"/>
      <c r="F273" s="383">
        <v>7145779023</v>
      </c>
      <c r="G273" s="382"/>
      <c r="H273" s="382" t="s">
        <v>17</v>
      </c>
      <c r="I273" s="401"/>
      <c r="J273" s="383" t="s">
        <v>16</v>
      </c>
      <c r="K273" s="380">
        <v>3.472222222222222E-3</v>
      </c>
      <c r="L273" s="278"/>
      <c r="M273" s="383" t="s">
        <v>24</v>
      </c>
      <c r="N273" s="382"/>
      <c r="O273" s="427">
        <v>0</v>
      </c>
      <c r="P273" s="107"/>
    </row>
    <row r="274" spans="2:16" x14ac:dyDescent="0.2">
      <c r="B274" s="428" t="s">
        <v>125</v>
      </c>
      <c r="C274" s="379"/>
      <c r="D274" s="380"/>
      <c r="E274" s="401"/>
      <c r="F274" s="401"/>
      <c r="G274" s="382"/>
      <c r="H274" s="382"/>
      <c r="I274" s="401"/>
      <c r="J274" s="346"/>
      <c r="K274" s="405">
        <f>SUM(K273)</f>
        <v>3.472222222222222E-3</v>
      </c>
      <c r="L274" s="278"/>
      <c r="M274" s="345"/>
      <c r="N274" s="281"/>
      <c r="O274" s="347">
        <f>SUM(O273)</f>
        <v>0</v>
      </c>
      <c r="P274" s="107"/>
    </row>
    <row r="275" spans="2:16" x14ac:dyDescent="0.2">
      <c r="B275" s="274"/>
      <c r="C275" s="379"/>
      <c r="D275" s="380"/>
      <c r="E275" s="401"/>
      <c r="F275" s="401"/>
      <c r="G275" s="382"/>
      <c r="H275" s="382"/>
      <c r="I275" s="401"/>
      <c r="J275" s="383"/>
      <c r="K275" s="380"/>
      <c r="L275" s="278"/>
      <c r="M275" s="383"/>
      <c r="N275" s="382"/>
      <c r="O275" s="427"/>
      <c r="P275" s="107"/>
    </row>
    <row r="276" spans="2:16" s="52" customFormat="1" x14ac:dyDescent="0.2">
      <c r="B276" s="420" t="s">
        <v>144</v>
      </c>
      <c r="C276" s="404"/>
      <c r="D276" s="405"/>
      <c r="E276" s="281"/>
      <c r="F276" s="281"/>
      <c r="G276" s="281"/>
      <c r="H276" s="352"/>
      <c r="I276" s="392"/>
      <c r="J276" s="346"/>
      <c r="K276" s="405">
        <f>K270+K274</f>
        <v>9.4444444444444445E-3</v>
      </c>
      <c r="L276" s="352"/>
      <c r="M276" s="346"/>
      <c r="N276" s="352"/>
      <c r="O276" s="282">
        <f>O270+O274</f>
        <v>0</v>
      </c>
      <c r="P276" s="73"/>
    </row>
    <row r="277" spans="2:16" ht="13.5" thickBot="1" x14ac:dyDescent="0.25">
      <c r="B277" s="281"/>
      <c r="C277" s="383"/>
      <c r="D277" s="383"/>
      <c r="E277" s="382"/>
      <c r="F277" s="382"/>
      <c r="G277" s="382"/>
      <c r="H277" s="382"/>
      <c r="I277" s="382"/>
      <c r="J277" s="383"/>
      <c r="K277" s="383"/>
      <c r="L277" s="278"/>
      <c r="M277" s="383"/>
      <c r="N277" s="382"/>
      <c r="O277" s="282"/>
      <c r="P277" s="69"/>
    </row>
    <row r="278" spans="2:16" s="52" customFormat="1" ht="13.5" thickBot="1" x14ac:dyDescent="0.25">
      <c r="B278" s="281" t="s">
        <v>175</v>
      </c>
      <c r="C278" s="345"/>
      <c r="D278" s="345"/>
      <c r="E278" s="281"/>
      <c r="F278" s="281"/>
      <c r="G278" s="281"/>
      <c r="H278" s="352"/>
      <c r="I278" s="281"/>
      <c r="J278" s="345"/>
      <c r="K278" s="345"/>
      <c r="L278" s="352"/>
      <c r="M278" s="345"/>
      <c r="N278" s="281"/>
      <c r="O278" s="389">
        <f>O264+O276</f>
        <v>0</v>
      </c>
      <c r="P278" s="107"/>
    </row>
    <row r="279" spans="2:16" ht="12.75" customHeight="1" thickBot="1" x14ac:dyDescent="0.25">
      <c r="B279" s="429"/>
      <c r="C279" s="383"/>
      <c r="D279" s="383"/>
      <c r="E279" s="382"/>
      <c r="F279" s="382"/>
      <c r="G279" s="382"/>
      <c r="H279" s="382"/>
      <c r="I279" s="382"/>
      <c r="J279" s="383"/>
      <c r="K279" s="383"/>
      <c r="L279" s="278"/>
      <c r="M279" s="383"/>
      <c r="N279" s="382"/>
      <c r="O279" s="430"/>
      <c r="P279" s="112"/>
    </row>
    <row r="280" spans="2:16" s="52" customFormat="1" ht="13.5" thickBot="1" x14ac:dyDescent="0.25">
      <c r="B280" s="340" t="s">
        <v>47</v>
      </c>
      <c r="C280" s="341"/>
      <c r="D280" s="341"/>
      <c r="E280" s="265"/>
      <c r="F280" s="265"/>
      <c r="G280" s="265"/>
      <c r="H280" s="265"/>
      <c r="I280" s="342"/>
      <c r="J280" s="341"/>
      <c r="K280" s="343"/>
      <c r="L280" s="341"/>
      <c r="M280" s="341"/>
      <c r="N280" s="265"/>
      <c r="O280" s="344"/>
      <c r="P280" s="73"/>
    </row>
    <row r="281" spans="2:16" x14ac:dyDescent="0.2">
      <c r="B281" s="390"/>
      <c r="C281" s="345" t="s">
        <v>10</v>
      </c>
      <c r="D281" s="345" t="s">
        <v>11</v>
      </c>
      <c r="E281" s="276"/>
      <c r="F281" s="426" t="s">
        <v>12</v>
      </c>
      <c r="G281" s="392"/>
      <c r="H281" s="345" t="s">
        <v>13</v>
      </c>
      <c r="I281" s="392"/>
      <c r="J281" s="345" t="s">
        <v>14</v>
      </c>
      <c r="K281" s="345" t="s">
        <v>15</v>
      </c>
      <c r="L281" s="278"/>
      <c r="M281" s="361" t="s">
        <v>96</v>
      </c>
      <c r="N281" s="392"/>
      <c r="O281" s="347" t="s">
        <v>0</v>
      </c>
      <c r="P281" s="112"/>
    </row>
    <row r="282" spans="2:16" s="52" customFormat="1" x14ac:dyDescent="0.2">
      <c r="B282" s="396" t="s">
        <v>123</v>
      </c>
      <c r="C282" s="398"/>
      <c r="D282" s="398"/>
      <c r="E282" s="396"/>
      <c r="F282" s="398"/>
      <c r="G282" s="396"/>
      <c r="H282" s="396"/>
      <c r="I282" s="396"/>
      <c r="J282" s="398"/>
      <c r="K282" s="398"/>
      <c r="L282" s="368"/>
      <c r="M282" s="398"/>
      <c r="N282" s="396"/>
      <c r="O282" s="399"/>
      <c r="P282" s="107"/>
    </row>
    <row r="283" spans="2:16" s="52" customFormat="1" ht="14.25" customHeight="1" x14ac:dyDescent="0.2">
      <c r="B283" s="345" t="s">
        <v>19</v>
      </c>
      <c r="C283" s="352"/>
      <c r="D283" s="345"/>
      <c r="E283" s="281"/>
      <c r="F283" s="345"/>
      <c r="G283" s="281"/>
      <c r="H283" s="281"/>
      <c r="I283" s="281"/>
      <c r="J283" s="345"/>
      <c r="K283" s="345"/>
      <c r="L283" s="352"/>
      <c r="M283" s="345"/>
      <c r="N283" s="281"/>
      <c r="O283" s="282"/>
      <c r="P283" s="41"/>
    </row>
    <row r="284" spans="2:16" x14ac:dyDescent="0.2">
      <c r="B284" s="274" t="e">
        <f>B273+1</f>
        <v>#REF!</v>
      </c>
      <c r="C284" s="379">
        <v>39946</v>
      </c>
      <c r="D284" s="380">
        <v>0.29130787037037037</v>
      </c>
      <c r="E284" s="276"/>
      <c r="F284" s="383">
        <v>49218805000</v>
      </c>
      <c r="G284" s="382"/>
      <c r="H284" s="382"/>
      <c r="I284" s="401"/>
      <c r="J284" s="350" t="s">
        <v>48</v>
      </c>
      <c r="K284" s="380">
        <v>5.347222222222222E-3</v>
      </c>
      <c r="L284" s="278"/>
      <c r="M284" s="383" t="s">
        <v>24</v>
      </c>
      <c r="N284" s="382"/>
      <c r="O284" s="427">
        <v>0</v>
      </c>
      <c r="P284" s="107"/>
    </row>
    <row r="285" spans="2:16" ht="12.75" customHeight="1" x14ac:dyDescent="0.2">
      <c r="B285" s="274" t="e">
        <f>B284+1</f>
        <v>#REF!</v>
      </c>
      <c r="C285" s="379">
        <v>39947</v>
      </c>
      <c r="D285" s="380">
        <v>0.37464120370370368</v>
      </c>
      <c r="E285" s="276"/>
      <c r="F285" s="383">
        <v>34234805234</v>
      </c>
      <c r="G285" s="382"/>
      <c r="H285" s="382"/>
      <c r="I285" s="401"/>
      <c r="J285" s="350" t="s">
        <v>49</v>
      </c>
      <c r="K285" s="380">
        <v>1.0416666666666666E-2</v>
      </c>
      <c r="L285" s="278"/>
      <c r="M285" s="383" t="s">
        <v>20</v>
      </c>
      <c r="N285" s="382"/>
      <c r="O285" s="427">
        <v>0</v>
      </c>
      <c r="P285" s="107"/>
    </row>
    <row r="286" spans="2:16" x14ac:dyDescent="0.2">
      <c r="B286" s="281" t="s">
        <v>124</v>
      </c>
      <c r="C286" s="379"/>
      <c r="D286" s="380"/>
      <c r="E286" s="401"/>
      <c r="F286" s="383"/>
      <c r="G286" s="382"/>
      <c r="H286" s="382"/>
      <c r="I286" s="401"/>
      <c r="J286" s="346"/>
      <c r="K286" s="405">
        <f>SUM(K284:K285)</f>
        <v>1.576388888888889E-2</v>
      </c>
      <c r="L286" s="278"/>
      <c r="M286" s="383"/>
      <c r="N286" s="382"/>
      <c r="O286" s="347">
        <f>SUM(O284:O285)</f>
        <v>0</v>
      </c>
      <c r="P286" s="107"/>
    </row>
    <row r="287" spans="2:16" x14ac:dyDescent="0.2">
      <c r="B287" s="420"/>
      <c r="C287" s="379"/>
      <c r="D287" s="380"/>
      <c r="E287" s="401"/>
      <c r="F287" s="383"/>
      <c r="G287" s="382"/>
      <c r="H287" s="382"/>
      <c r="I287" s="401"/>
      <c r="J287" s="383"/>
      <c r="K287" s="405"/>
      <c r="L287" s="278"/>
      <c r="M287" s="383"/>
      <c r="N287" s="382"/>
      <c r="O287" s="347"/>
      <c r="P287" s="107"/>
    </row>
    <row r="288" spans="2:16" s="52" customFormat="1" x14ac:dyDescent="0.2">
      <c r="B288" s="345" t="s">
        <v>43</v>
      </c>
      <c r="C288" s="352"/>
      <c r="D288" s="345"/>
      <c r="E288" s="281"/>
      <c r="F288" s="345"/>
      <c r="G288" s="281"/>
      <c r="H288" s="281"/>
      <c r="I288" s="281"/>
      <c r="J288" s="345"/>
      <c r="K288" s="345"/>
      <c r="L288" s="352"/>
      <c r="M288" s="345"/>
      <c r="N288" s="281"/>
      <c r="O288" s="282"/>
      <c r="P288" s="107"/>
    </row>
    <row r="289" spans="2:16" x14ac:dyDescent="0.2">
      <c r="B289" s="274" t="e">
        <f>B285+1</f>
        <v>#REF!</v>
      </c>
      <c r="C289" s="379">
        <v>39946</v>
      </c>
      <c r="D289" s="380">
        <v>0.332974537037037</v>
      </c>
      <c r="E289" s="276"/>
      <c r="F289" s="383">
        <v>43880500002</v>
      </c>
      <c r="G289" s="382"/>
      <c r="H289" s="419" t="s">
        <v>50</v>
      </c>
      <c r="I289" s="401"/>
      <c r="J289" s="383" t="s">
        <v>16</v>
      </c>
      <c r="K289" s="380">
        <v>3.472222222222222E-3</v>
      </c>
      <c r="L289" s="278"/>
      <c r="M289" s="350" t="s">
        <v>20</v>
      </c>
      <c r="N289" s="382"/>
      <c r="O289" s="427">
        <v>0</v>
      </c>
      <c r="P289" s="41"/>
    </row>
    <row r="290" spans="2:16" x14ac:dyDescent="0.2">
      <c r="B290" s="428" t="s">
        <v>125</v>
      </c>
      <c r="C290" s="425"/>
      <c r="D290" s="380"/>
      <c r="E290" s="382"/>
      <c r="F290" s="382"/>
      <c r="G290" s="382"/>
      <c r="H290" s="382"/>
      <c r="I290" s="401"/>
      <c r="J290" s="346"/>
      <c r="K290" s="405">
        <f>SUM(K284:K289)</f>
        <v>3.5000000000000003E-2</v>
      </c>
      <c r="L290" s="278"/>
      <c r="M290" s="278"/>
      <c r="N290" s="276"/>
      <c r="O290" s="347">
        <f>SUM(O289)</f>
        <v>0</v>
      </c>
      <c r="P290" s="107"/>
    </row>
    <row r="291" spans="2:16" x14ac:dyDescent="0.2">
      <c r="B291" s="276"/>
      <c r="C291" s="425"/>
      <c r="D291" s="380"/>
      <c r="E291" s="382"/>
      <c r="F291" s="382"/>
      <c r="G291" s="382"/>
      <c r="H291" s="382"/>
      <c r="I291" s="401"/>
      <c r="J291" s="383"/>
      <c r="K291" s="405"/>
      <c r="L291" s="278"/>
      <c r="M291" s="278"/>
      <c r="N291" s="276"/>
      <c r="O291" s="403"/>
      <c r="P291" s="107"/>
    </row>
    <row r="292" spans="2:16" s="52" customFormat="1" x14ac:dyDescent="0.2">
      <c r="B292" s="420" t="s">
        <v>143</v>
      </c>
      <c r="C292" s="404"/>
      <c r="D292" s="405"/>
      <c r="E292" s="281"/>
      <c r="F292" s="281"/>
      <c r="G292" s="281"/>
      <c r="H292" s="352"/>
      <c r="I292" s="392"/>
      <c r="J292" s="346"/>
      <c r="K292" s="405">
        <f>K286+K290</f>
        <v>5.0763888888888893E-2</v>
      </c>
      <c r="L292" s="352"/>
      <c r="M292" s="345"/>
      <c r="N292" s="281"/>
      <c r="O292" s="282">
        <f>O286+O290</f>
        <v>0</v>
      </c>
      <c r="P292" s="107"/>
    </row>
    <row r="293" spans="2:16" ht="13.5" thickBot="1" x14ac:dyDescent="0.25">
      <c r="B293" s="420"/>
      <c r="C293" s="425"/>
      <c r="D293" s="380"/>
      <c r="E293" s="382"/>
      <c r="F293" s="382"/>
      <c r="G293" s="382"/>
      <c r="H293" s="382"/>
      <c r="I293" s="401"/>
      <c r="J293" s="383"/>
      <c r="K293" s="405"/>
      <c r="L293" s="278"/>
      <c r="M293" s="345"/>
      <c r="N293" s="382"/>
      <c r="O293" s="282"/>
      <c r="P293" s="69"/>
    </row>
    <row r="294" spans="2:16" s="52" customFormat="1" ht="13.5" thickBot="1" x14ac:dyDescent="0.25">
      <c r="B294" s="281" t="s">
        <v>146</v>
      </c>
      <c r="C294" s="345"/>
      <c r="D294" s="345"/>
      <c r="E294" s="281"/>
      <c r="F294" s="281"/>
      <c r="G294" s="281"/>
      <c r="H294" s="352"/>
      <c r="I294" s="281"/>
      <c r="J294" s="345"/>
      <c r="K294" s="345"/>
      <c r="L294" s="352"/>
      <c r="M294" s="345"/>
      <c r="N294" s="281"/>
      <c r="O294" s="389">
        <f>O286+O292</f>
        <v>0</v>
      </c>
      <c r="P294" s="107"/>
    </row>
    <row r="295" spans="2:16" ht="13.5" thickBot="1" x14ac:dyDescent="0.25">
      <c r="B295" s="94"/>
      <c r="C295" s="96"/>
      <c r="D295" s="96"/>
      <c r="E295" s="93"/>
      <c r="F295" s="93"/>
      <c r="G295" s="93"/>
      <c r="H295" s="93"/>
      <c r="I295" s="93"/>
      <c r="J295" s="96"/>
      <c r="K295" s="96"/>
      <c r="M295" s="96"/>
      <c r="N295" s="93"/>
      <c r="O295" s="123"/>
      <c r="P295" s="95"/>
    </row>
    <row r="296" spans="2:16" s="52" customFormat="1" ht="13.5" thickBot="1" x14ac:dyDescent="0.25">
      <c r="B296" s="354" t="s">
        <v>105</v>
      </c>
      <c r="C296" s="355"/>
      <c r="D296" s="355"/>
      <c r="E296" s="356"/>
      <c r="F296" s="356"/>
      <c r="G296" s="356"/>
      <c r="H296" s="356"/>
      <c r="I296" s="357"/>
      <c r="J296" s="355"/>
      <c r="K296" s="358"/>
      <c r="L296" s="355"/>
      <c r="M296" s="355"/>
      <c r="N296" s="356"/>
      <c r="O296" s="359"/>
      <c r="P296" s="41"/>
    </row>
    <row r="297" spans="2:16" x14ac:dyDescent="0.2">
      <c r="B297" s="360"/>
      <c r="C297" s="361" t="s">
        <v>10</v>
      </c>
      <c r="D297" s="362" t="s">
        <v>11</v>
      </c>
      <c r="E297" s="276"/>
      <c r="F297" s="361" t="s">
        <v>12</v>
      </c>
      <c r="G297" s="276"/>
      <c r="H297" s="361" t="s">
        <v>13</v>
      </c>
      <c r="I297" s="278"/>
      <c r="J297" s="363" t="s">
        <v>22</v>
      </c>
      <c r="K297" s="361" t="s">
        <v>15</v>
      </c>
      <c r="L297" s="278"/>
      <c r="M297" s="361" t="s">
        <v>96</v>
      </c>
      <c r="N297" s="364"/>
      <c r="O297" s="365" t="s">
        <v>0</v>
      </c>
      <c r="P297" s="34"/>
    </row>
    <row r="298" spans="2:16" s="52" customFormat="1" x14ac:dyDescent="0.2">
      <c r="B298" s="366" t="s">
        <v>130</v>
      </c>
      <c r="C298" s="367"/>
      <c r="D298" s="367"/>
      <c r="E298" s="367"/>
      <c r="F298" s="367"/>
      <c r="G298" s="367"/>
      <c r="H298" s="367"/>
      <c r="I298" s="367"/>
      <c r="J298" s="367"/>
      <c r="K298" s="367"/>
      <c r="L298" s="368"/>
      <c r="M298" s="367"/>
      <c r="N298" s="366"/>
      <c r="O298" s="369"/>
      <c r="P298" s="61"/>
    </row>
    <row r="299" spans="2:16" x14ac:dyDescent="0.2">
      <c r="B299" s="370" t="e">
        <f>B289+1</f>
        <v>#REF!</v>
      </c>
      <c r="C299" s="349">
        <v>39946</v>
      </c>
      <c r="D299" s="371">
        <v>0.37464120370370368</v>
      </c>
      <c r="E299" s="276"/>
      <c r="F299" s="372" t="s">
        <v>46</v>
      </c>
      <c r="G299" s="276"/>
      <c r="H299" s="373"/>
      <c r="I299" s="373"/>
      <c r="J299" s="374" t="s">
        <v>33</v>
      </c>
      <c r="K299" s="375">
        <v>3.472222222222222E-3</v>
      </c>
      <c r="L299" s="278"/>
      <c r="M299" s="373" t="s">
        <v>20</v>
      </c>
      <c r="N299" s="376"/>
      <c r="O299" s="377">
        <v>0</v>
      </c>
      <c r="P299" s="34"/>
    </row>
    <row r="300" spans="2:16" s="243" customFormat="1" x14ac:dyDescent="0.2">
      <c r="B300" s="378" t="s">
        <v>150</v>
      </c>
      <c r="C300" s="379"/>
      <c r="D300" s="380"/>
      <c r="E300" s="276"/>
      <c r="F300" s="276"/>
      <c r="G300" s="276"/>
      <c r="H300" s="381"/>
      <c r="I300" s="382"/>
      <c r="J300" s="350"/>
      <c r="K300" s="380"/>
      <c r="L300" s="276"/>
      <c r="M300" s="383"/>
      <c r="N300" s="382"/>
      <c r="O300" s="384">
        <f>SUM(O299)</f>
        <v>0</v>
      </c>
      <c r="P300" s="248"/>
    </row>
    <row r="301" spans="2:16" ht="12" customHeight="1" x14ac:dyDescent="0.2">
      <c r="B301" s="360"/>
      <c r="C301" s="373"/>
      <c r="D301" s="373"/>
      <c r="E301" s="276"/>
      <c r="F301" s="373"/>
      <c r="G301" s="276"/>
      <c r="H301" s="373"/>
      <c r="I301" s="373"/>
      <c r="J301" s="373"/>
      <c r="K301" s="373"/>
      <c r="L301" s="278"/>
      <c r="M301" s="373"/>
      <c r="N301" s="376"/>
      <c r="O301" s="385"/>
      <c r="P301" s="34"/>
    </row>
    <row r="302" spans="2:16" s="52" customFormat="1" x14ac:dyDescent="0.2">
      <c r="B302" s="366" t="s">
        <v>123</v>
      </c>
      <c r="C302" s="367"/>
      <c r="D302" s="367"/>
      <c r="E302" s="367"/>
      <c r="F302" s="367"/>
      <c r="G302" s="367"/>
      <c r="H302" s="367"/>
      <c r="I302" s="367"/>
      <c r="J302" s="367"/>
      <c r="K302" s="367"/>
      <c r="L302" s="368"/>
      <c r="M302" s="367"/>
      <c r="N302" s="366"/>
      <c r="O302" s="369"/>
      <c r="P302" s="61"/>
    </row>
    <row r="303" spans="2:16" x14ac:dyDescent="0.2">
      <c r="B303" s="370" t="e">
        <f>B299+1</f>
        <v>#REF!</v>
      </c>
      <c r="C303" s="349">
        <v>39946</v>
      </c>
      <c r="D303" s="371">
        <v>0.37464120370370368</v>
      </c>
      <c r="E303" s="276"/>
      <c r="F303" s="372" t="s">
        <v>46</v>
      </c>
      <c r="G303" s="276"/>
      <c r="H303" s="373"/>
      <c r="I303" s="373"/>
      <c r="J303" s="374" t="s">
        <v>33</v>
      </c>
      <c r="K303" s="375">
        <v>3.472222222222222E-3</v>
      </c>
      <c r="L303" s="278"/>
      <c r="M303" s="373" t="s">
        <v>20</v>
      </c>
      <c r="N303" s="376"/>
      <c r="O303" s="377">
        <v>0</v>
      </c>
      <c r="P303" s="34"/>
    </row>
    <row r="304" spans="2:16" s="243" customFormat="1" x14ac:dyDescent="0.2">
      <c r="B304" s="378" t="s">
        <v>143</v>
      </c>
      <c r="C304" s="379"/>
      <c r="D304" s="380"/>
      <c r="E304" s="276"/>
      <c r="F304" s="276"/>
      <c r="G304" s="276"/>
      <c r="H304" s="381"/>
      <c r="I304" s="382"/>
      <c r="J304" s="350"/>
      <c r="K304" s="380"/>
      <c r="L304" s="276"/>
      <c r="M304" s="383"/>
      <c r="N304" s="382"/>
      <c r="O304" s="384">
        <f>SUM(O303)</f>
        <v>0</v>
      </c>
      <c r="P304" s="248"/>
    </row>
    <row r="305" spans="2:16" ht="13.5" thickBot="1" x14ac:dyDescent="0.25">
      <c r="B305" s="370"/>
      <c r="C305" s="374"/>
      <c r="D305" s="349"/>
      <c r="E305" s="386"/>
      <c r="F305" s="386"/>
      <c r="G305" s="387"/>
      <c r="H305" s="376"/>
      <c r="I305" s="376"/>
      <c r="J305" s="373"/>
      <c r="K305" s="375"/>
      <c r="L305" s="373"/>
      <c r="M305" s="373"/>
      <c r="N305" s="376"/>
      <c r="O305" s="377"/>
      <c r="P305" s="34"/>
    </row>
    <row r="306" spans="2:16" s="52" customFormat="1" ht="13.5" thickBot="1" x14ac:dyDescent="0.25">
      <c r="B306" s="388" t="s">
        <v>131</v>
      </c>
      <c r="C306" s="361"/>
      <c r="D306" s="361"/>
      <c r="E306" s="388"/>
      <c r="F306" s="388"/>
      <c r="G306" s="388"/>
      <c r="H306" s="352"/>
      <c r="I306" s="388"/>
      <c r="J306" s="361"/>
      <c r="K306" s="361"/>
      <c r="L306" s="361"/>
      <c r="M306" s="361"/>
      <c r="N306" s="388"/>
      <c r="O306" s="389">
        <f>O299+O303</f>
        <v>0</v>
      </c>
      <c r="P306" s="61"/>
    </row>
    <row r="307" spans="2:16" ht="13.5" thickBot="1" x14ac:dyDescent="0.25">
      <c r="B307" s="48"/>
      <c r="C307" s="48"/>
      <c r="D307" s="48"/>
      <c r="J307" s="48"/>
      <c r="M307" s="48"/>
      <c r="P307" s="63"/>
    </row>
    <row r="308" spans="2:16" s="52" customFormat="1" ht="13.5" thickBot="1" x14ac:dyDescent="0.25">
      <c r="B308" s="68" t="s">
        <v>75</v>
      </c>
      <c r="C308" s="148"/>
      <c r="D308" s="148"/>
      <c r="E308" s="141"/>
      <c r="F308" s="141"/>
      <c r="G308" s="141"/>
      <c r="H308" s="141"/>
      <c r="I308" s="147"/>
      <c r="J308" s="148"/>
      <c r="K308" s="215"/>
      <c r="L308" s="148"/>
      <c r="M308" s="148"/>
      <c r="N308" s="141"/>
      <c r="O308" s="149"/>
      <c r="P308" s="41"/>
    </row>
    <row r="309" spans="2:16" x14ac:dyDescent="0.2">
      <c r="B309" s="48"/>
      <c r="C309" s="250" t="s">
        <v>10</v>
      </c>
      <c r="D309" s="245" t="s">
        <v>22</v>
      </c>
      <c r="E309" s="243"/>
      <c r="F309" s="243"/>
      <c r="G309" s="243"/>
      <c r="H309" s="243"/>
      <c r="I309" s="243"/>
      <c r="M309" s="48"/>
      <c r="O309" s="128" t="s">
        <v>0</v>
      </c>
      <c r="P309" s="63"/>
    </row>
    <row r="310" spans="2:16" s="52" customFormat="1" x14ac:dyDescent="0.2">
      <c r="B310" s="70" t="s">
        <v>137</v>
      </c>
      <c r="C310" s="100"/>
      <c r="D310" s="100"/>
      <c r="E310" s="70"/>
      <c r="F310" s="70"/>
      <c r="G310" s="70"/>
      <c r="H310" s="70"/>
      <c r="I310" s="89"/>
      <c r="J310" s="76"/>
      <c r="K310" s="221"/>
      <c r="L310" s="100"/>
      <c r="M310" s="100"/>
      <c r="N310" s="70"/>
      <c r="O310" s="122"/>
      <c r="P310" s="188"/>
    </row>
    <row r="311" spans="2:16" x14ac:dyDescent="0.2">
      <c r="B311" s="132" t="e">
        <f>B303+1</f>
        <v>#REF!</v>
      </c>
      <c r="C311" s="167">
        <v>39946</v>
      </c>
      <c r="D311" s="108" t="s">
        <v>76</v>
      </c>
      <c r="M311" s="48"/>
      <c r="O311" s="179">
        <v>0</v>
      </c>
      <c r="P311" s="63"/>
    </row>
    <row r="312" spans="2:16" x14ac:dyDescent="0.2">
      <c r="B312" s="132" t="e">
        <f>#REF!+1</f>
        <v>#REF!</v>
      </c>
      <c r="C312" s="167">
        <v>39946</v>
      </c>
      <c r="D312" s="108" t="s">
        <v>195</v>
      </c>
      <c r="M312" s="48"/>
      <c r="O312" s="179">
        <v>0</v>
      </c>
      <c r="P312" s="63"/>
    </row>
    <row r="313" spans="2:16" x14ac:dyDescent="0.2">
      <c r="B313" s="132" t="e">
        <f>B312+1</f>
        <v>#REF!</v>
      </c>
      <c r="C313" s="167">
        <v>39946</v>
      </c>
      <c r="D313" s="108" t="s">
        <v>152</v>
      </c>
      <c r="M313" s="48"/>
      <c r="O313" s="179">
        <v>0</v>
      </c>
      <c r="P313" s="63"/>
    </row>
    <row r="314" spans="2:16" ht="13.5" thickBot="1" x14ac:dyDescent="0.25">
      <c r="B314" s="48"/>
      <c r="C314" s="48"/>
      <c r="D314" s="48"/>
      <c r="J314" s="48"/>
      <c r="M314" s="48"/>
      <c r="P314" s="63"/>
    </row>
    <row r="315" spans="2:16" s="52" customFormat="1" ht="13.5" thickBot="1" x14ac:dyDescent="0.25">
      <c r="B315" s="94" t="s">
        <v>77</v>
      </c>
      <c r="C315" s="151"/>
      <c r="D315" s="151"/>
      <c r="J315" s="151"/>
      <c r="K315" s="151"/>
      <c r="L315" s="151"/>
      <c r="M315" s="151"/>
      <c r="O315" s="138">
        <f>SUM(O311:O314)</f>
        <v>0</v>
      </c>
      <c r="P315" s="61"/>
    </row>
    <row r="316" spans="2:16" ht="13.5" thickBot="1" x14ac:dyDescent="0.25">
      <c r="B316" s="48"/>
      <c r="C316" s="48"/>
      <c r="D316" s="48"/>
      <c r="J316" s="48"/>
      <c r="M316" s="48"/>
      <c r="P316" s="63"/>
    </row>
    <row r="317" spans="2:16" s="52" customFormat="1" ht="13.5" thickBot="1" x14ac:dyDescent="0.25">
      <c r="B317" s="340" t="s">
        <v>27</v>
      </c>
      <c r="C317" s="341"/>
      <c r="D317" s="341"/>
      <c r="E317" s="265"/>
      <c r="F317" s="265"/>
      <c r="G317" s="265"/>
      <c r="H317" s="265"/>
      <c r="I317" s="342"/>
      <c r="J317" s="341"/>
      <c r="K317" s="343"/>
      <c r="L317" s="341"/>
      <c r="M317" s="341"/>
      <c r="N317" s="265"/>
      <c r="O317" s="344"/>
      <c r="P317" s="41"/>
    </row>
    <row r="318" spans="2:16" x14ac:dyDescent="0.2">
      <c r="B318" s="278"/>
      <c r="C318" s="345" t="s">
        <v>10</v>
      </c>
      <c r="D318" s="346" t="s">
        <v>22</v>
      </c>
      <c r="E318" s="276"/>
      <c r="F318" s="276"/>
      <c r="G318" s="276"/>
      <c r="H318" s="276"/>
      <c r="I318" s="276"/>
      <c r="J318" s="278"/>
      <c r="K318" s="278"/>
      <c r="L318" s="278"/>
      <c r="M318" s="278"/>
      <c r="N318" s="276"/>
      <c r="O318" s="347" t="s">
        <v>0</v>
      </c>
      <c r="P318" s="63"/>
    </row>
    <row r="319" spans="2:16" x14ac:dyDescent="0.2">
      <c r="B319" s="348" t="e">
        <f>B313+1</f>
        <v>#REF!</v>
      </c>
      <c r="C319" s="349">
        <v>39946</v>
      </c>
      <c r="D319" s="350" t="s">
        <v>78</v>
      </c>
      <c r="E319" s="276"/>
      <c r="F319" s="276"/>
      <c r="G319" s="276"/>
      <c r="H319" s="276"/>
      <c r="I319" s="276"/>
      <c r="J319" s="278"/>
      <c r="K319" s="278"/>
      <c r="L319" s="278"/>
      <c r="M319" s="278"/>
      <c r="N319" s="276"/>
      <c r="O319" s="279">
        <v>0</v>
      </c>
      <c r="P319" s="63"/>
    </row>
    <row r="320" spans="2:16" x14ac:dyDescent="0.2">
      <c r="B320" s="348" t="e">
        <f>B319+1</f>
        <v>#REF!</v>
      </c>
      <c r="C320" s="349">
        <v>39946</v>
      </c>
      <c r="D320" s="350" t="s">
        <v>79</v>
      </c>
      <c r="E320" s="276"/>
      <c r="F320" s="276"/>
      <c r="G320" s="276"/>
      <c r="H320" s="276"/>
      <c r="I320" s="276"/>
      <c r="J320" s="278"/>
      <c r="K320" s="278"/>
      <c r="L320" s="278"/>
      <c r="M320" s="278"/>
      <c r="N320" s="276"/>
      <c r="O320" s="279">
        <v>0</v>
      </c>
      <c r="P320" s="63"/>
    </row>
    <row r="321" spans="1:16" x14ac:dyDescent="0.2">
      <c r="B321" s="348" t="e">
        <f>B320+1</f>
        <v>#REF!</v>
      </c>
      <c r="C321" s="349">
        <v>39946</v>
      </c>
      <c r="D321" s="350" t="s">
        <v>25</v>
      </c>
      <c r="E321" s="276"/>
      <c r="F321" s="276"/>
      <c r="G321" s="276"/>
      <c r="H321" s="276"/>
      <c r="I321" s="276"/>
      <c r="J321" s="278"/>
      <c r="K321" s="278"/>
      <c r="L321" s="278"/>
      <c r="M321" s="278"/>
      <c r="N321" s="276"/>
      <c r="O321" s="279">
        <v>0</v>
      </c>
      <c r="P321" s="63"/>
    </row>
    <row r="322" spans="1:16" x14ac:dyDescent="0.2">
      <c r="B322" s="348" t="e">
        <f>B321+1</f>
        <v>#REF!</v>
      </c>
      <c r="C322" s="349">
        <v>39946</v>
      </c>
      <c r="D322" s="350" t="s">
        <v>153</v>
      </c>
      <c r="E322" s="276"/>
      <c r="F322" s="276"/>
      <c r="G322" s="351"/>
      <c r="H322" s="276"/>
      <c r="I322" s="276"/>
      <c r="J322" s="278"/>
      <c r="K322" s="278"/>
      <c r="L322" s="278"/>
      <c r="M322" s="278"/>
      <c r="N322" s="276"/>
      <c r="O322" s="279">
        <v>0</v>
      </c>
      <c r="P322" s="63"/>
    </row>
    <row r="323" spans="1:16" ht="13.5" thickBot="1" x14ac:dyDescent="0.25">
      <c r="B323" s="348"/>
      <c r="C323" s="349"/>
      <c r="D323" s="278"/>
      <c r="E323" s="276"/>
      <c r="F323" s="276"/>
      <c r="G323" s="276"/>
      <c r="H323" s="276"/>
      <c r="I323" s="276"/>
      <c r="J323" s="278"/>
      <c r="K323" s="278"/>
      <c r="L323" s="278"/>
      <c r="M323" s="278"/>
      <c r="N323" s="276"/>
      <c r="O323" s="279"/>
      <c r="P323" s="63"/>
    </row>
    <row r="324" spans="1:16" s="52" customFormat="1" ht="13.5" thickBot="1" x14ac:dyDescent="0.25">
      <c r="B324" s="281" t="s">
        <v>132</v>
      </c>
      <c r="C324" s="346"/>
      <c r="D324" s="346"/>
      <c r="E324" s="352"/>
      <c r="F324" s="352"/>
      <c r="G324" s="352"/>
      <c r="H324" s="352"/>
      <c r="I324" s="352"/>
      <c r="J324" s="346"/>
      <c r="K324" s="346"/>
      <c r="L324" s="346"/>
      <c r="M324" s="346"/>
      <c r="N324" s="352"/>
      <c r="O324" s="353">
        <f>SUM(O319:O323)</f>
        <v>0</v>
      </c>
      <c r="P324" s="61"/>
    </row>
    <row r="325" spans="1:16" ht="15.75" thickBot="1" x14ac:dyDescent="0.25">
      <c r="B325" s="113"/>
      <c r="C325" s="48"/>
      <c r="D325" s="48"/>
      <c r="J325" s="48"/>
      <c r="M325" s="48"/>
      <c r="O325" s="127"/>
      <c r="P325" s="63"/>
    </row>
    <row r="326" spans="1:16" s="161" customFormat="1" ht="13.5" thickBot="1" x14ac:dyDescent="0.25">
      <c r="B326" s="264" t="s">
        <v>30</v>
      </c>
      <c r="C326" s="301"/>
      <c r="D326" s="301"/>
      <c r="E326" s="299"/>
      <c r="F326" s="299"/>
      <c r="G326" s="299"/>
      <c r="H326" s="299"/>
      <c r="I326" s="300"/>
      <c r="J326" s="301"/>
      <c r="K326" s="302"/>
      <c r="L326" s="301"/>
      <c r="M326" s="301"/>
      <c r="N326" s="299"/>
      <c r="O326" s="303"/>
      <c r="P326" s="29"/>
    </row>
    <row r="327" spans="1:16" s="1" customFormat="1" ht="13.5" customHeight="1" x14ac:dyDescent="0.2">
      <c r="B327" s="284"/>
      <c r="C327" s="289" t="s">
        <v>10</v>
      </c>
      <c r="D327" s="315" t="s">
        <v>22</v>
      </c>
      <c r="E327" s="290"/>
      <c r="F327" s="290"/>
      <c r="G327" s="290"/>
      <c r="H327" s="286"/>
      <c r="I327" s="286"/>
      <c r="J327" s="297"/>
      <c r="K327" s="297"/>
      <c r="L327" s="289"/>
      <c r="M327" s="287"/>
      <c r="N327" s="290"/>
      <c r="O327" s="304" t="s">
        <v>0</v>
      </c>
      <c r="P327" s="37"/>
    </row>
    <row r="328" spans="1:16" s="1" customFormat="1" ht="15" customHeight="1" x14ac:dyDescent="0.2">
      <c r="B328" s="285" t="e">
        <f>B219+1</f>
        <v>#REF!</v>
      </c>
      <c r="C328" s="288">
        <v>39947</v>
      </c>
      <c r="D328" s="331" t="s">
        <v>162</v>
      </c>
      <c r="E328" s="305"/>
      <c r="F328" s="305"/>
      <c r="G328" s="290"/>
      <c r="H328" s="286"/>
      <c r="I328" s="286"/>
      <c r="J328" s="297"/>
      <c r="K328" s="297"/>
      <c r="L328" s="289"/>
      <c r="M328" s="287"/>
      <c r="N328" s="290"/>
      <c r="O328" s="279">
        <v>0</v>
      </c>
      <c r="P328" s="37"/>
    </row>
    <row r="329" spans="1:16" s="1" customFormat="1" x14ac:dyDescent="0.2">
      <c r="A329" s="8"/>
      <c r="B329" s="285" t="e">
        <f>B328+1</f>
        <v>#REF!</v>
      </c>
      <c r="C329" s="288">
        <v>39947</v>
      </c>
      <c r="D329" s="331" t="s">
        <v>163</v>
      </c>
      <c r="E329" s="306"/>
      <c r="F329" s="306"/>
      <c r="G329" s="306"/>
      <c r="H329" s="277"/>
      <c r="I329" s="306"/>
      <c r="J329" s="297"/>
      <c r="K329" s="297"/>
      <c r="L329" s="289"/>
      <c r="M329" s="289"/>
      <c r="N329" s="306"/>
      <c r="O329" s="279">
        <v>0</v>
      </c>
      <c r="P329" s="2"/>
    </row>
    <row r="330" spans="1:16" s="1" customFormat="1" ht="14.25" customHeight="1" x14ac:dyDescent="0.2">
      <c r="B330" s="285" t="e">
        <f>B329+1</f>
        <v>#REF!</v>
      </c>
      <c r="C330" s="288">
        <v>39958</v>
      </c>
      <c r="D330" s="331" t="s">
        <v>164</v>
      </c>
      <c r="E330" s="290"/>
      <c r="F330" s="290"/>
      <c r="G330" s="290"/>
      <c r="H330" s="286"/>
      <c r="I330" s="286"/>
      <c r="J330" s="297"/>
      <c r="K330" s="297"/>
      <c r="L330" s="289"/>
      <c r="M330" s="287"/>
      <c r="N330" s="290"/>
      <c r="O330" s="279">
        <v>0</v>
      </c>
      <c r="P330" s="37"/>
    </row>
    <row r="331" spans="1:16" s="1" customFormat="1" ht="14.25" customHeight="1" x14ac:dyDescent="0.2">
      <c r="B331" s="285" t="e">
        <f>B330+1</f>
        <v>#REF!</v>
      </c>
      <c r="C331" s="288">
        <v>39958</v>
      </c>
      <c r="D331" s="331" t="s">
        <v>165</v>
      </c>
      <c r="E331" s="290"/>
      <c r="F331" s="286"/>
      <c r="G331" s="286"/>
      <c r="H331" s="286"/>
      <c r="I331" s="286"/>
      <c r="J331" s="297"/>
      <c r="K331" s="297"/>
      <c r="L331" s="289"/>
      <c r="M331" s="287"/>
      <c r="N331" s="290"/>
      <c r="O331" s="279">
        <v>0</v>
      </c>
      <c r="P331" s="37"/>
    </row>
    <row r="332" spans="1:16" s="1" customFormat="1" ht="14.25" customHeight="1" x14ac:dyDescent="0.2">
      <c r="B332" s="285" t="e">
        <f>B331+1</f>
        <v>#REF!</v>
      </c>
      <c r="C332" s="288">
        <v>39958</v>
      </c>
      <c r="D332" s="331" t="s">
        <v>166</v>
      </c>
      <c r="E332" s="290"/>
      <c r="F332" s="290"/>
      <c r="G332" s="290"/>
      <c r="H332" s="286"/>
      <c r="I332" s="286"/>
      <c r="J332" s="297"/>
      <c r="K332" s="297"/>
      <c r="L332" s="289"/>
      <c r="M332" s="287"/>
      <c r="N332" s="290"/>
      <c r="O332" s="279">
        <v>0</v>
      </c>
      <c r="P332" s="29"/>
    </row>
    <row r="333" spans="1:16" s="1" customFormat="1" ht="14.25" customHeight="1" thickBot="1" x14ac:dyDescent="0.25">
      <c r="B333" s="332"/>
      <c r="C333" s="333"/>
      <c r="D333" s="334"/>
      <c r="E333" s="335"/>
      <c r="F333" s="335"/>
      <c r="G333" s="335"/>
      <c r="H333" s="336"/>
      <c r="I333" s="336"/>
      <c r="J333" s="334"/>
      <c r="K333" s="337"/>
      <c r="L333" s="338"/>
      <c r="M333" s="334"/>
      <c r="N333" s="335"/>
      <c r="O333" s="339"/>
      <c r="P333" s="29"/>
    </row>
    <row r="334" spans="1:16" s="161" customFormat="1" ht="13.5" thickBot="1" x14ac:dyDescent="0.25">
      <c r="B334" s="306" t="s">
        <v>133</v>
      </c>
      <c r="C334" s="314"/>
      <c r="D334" s="289"/>
      <c r="E334" s="306"/>
      <c r="F334" s="306"/>
      <c r="G334" s="306"/>
      <c r="H334" s="294"/>
      <c r="I334" s="308"/>
      <c r="J334" s="289"/>
      <c r="K334" s="309"/>
      <c r="L334" s="289"/>
      <c r="M334" s="289"/>
      <c r="N334" s="306"/>
      <c r="O334" s="310" t="e">
        <f>O328+O330+O331+O332+#REF!+O329</f>
        <v>#REF!</v>
      </c>
      <c r="P334" s="29"/>
    </row>
    <row r="335" spans="1:16" s="1" customFormat="1" ht="13.5" thickBot="1" x14ac:dyDescent="0.25">
      <c r="B335" s="16"/>
      <c r="C335" s="21"/>
      <c r="D335" s="21"/>
      <c r="E335" s="20"/>
      <c r="F335" s="20"/>
      <c r="G335" s="20"/>
      <c r="H335" s="20"/>
      <c r="I335" s="20"/>
      <c r="J335" s="21"/>
      <c r="K335" s="21"/>
      <c r="L335" s="21"/>
      <c r="M335" s="21"/>
      <c r="N335" s="20"/>
      <c r="O335" s="129"/>
      <c r="P335" s="4"/>
    </row>
    <row r="336" spans="1:16" s="161" customFormat="1" ht="13.5" thickBot="1" x14ac:dyDescent="0.25">
      <c r="B336" s="264" t="s">
        <v>37</v>
      </c>
      <c r="C336" s="301"/>
      <c r="D336" s="301"/>
      <c r="E336" s="299"/>
      <c r="F336" s="299"/>
      <c r="G336" s="299"/>
      <c r="H336" s="299"/>
      <c r="I336" s="300"/>
      <c r="J336" s="301"/>
      <c r="K336" s="302"/>
      <c r="L336" s="301"/>
      <c r="M336" s="301"/>
      <c r="N336" s="299"/>
      <c r="O336" s="303"/>
      <c r="P336" s="24"/>
    </row>
    <row r="337" spans="2:16" s="1" customFormat="1" x14ac:dyDescent="0.2">
      <c r="B337" s="284"/>
      <c r="C337" s="314" t="s">
        <v>10</v>
      </c>
      <c r="D337" s="315" t="s">
        <v>11</v>
      </c>
      <c r="E337" s="306"/>
      <c r="F337" s="315" t="s">
        <v>22</v>
      </c>
      <c r="G337" s="286"/>
      <c r="H337" s="286"/>
      <c r="I337" s="290"/>
      <c r="J337" s="286"/>
      <c r="K337" s="306" t="s">
        <v>38</v>
      </c>
      <c r="L337" s="286"/>
      <c r="M337" s="287"/>
      <c r="N337" s="290"/>
      <c r="O337" s="304" t="s">
        <v>0</v>
      </c>
      <c r="P337" s="37"/>
    </row>
    <row r="338" spans="2:16" s="1" customFormat="1" x14ac:dyDescent="0.2">
      <c r="B338" s="285" t="e">
        <f>B332+1</f>
        <v>#REF!</v>
      </c>
      <c r="C338" s="316">
        <v>40052</v>
      </c>
      <c r="D338" s="317">
        <v>0.70833333333333337</v>
      </c>
      <c r="E338" s="290"/>
      <c r="F338" s="330" t="s">
        <v>40</v>
      </c>
      <c r="G338" s="286"/>
      <c r="H338" s="286"/>
      <c r="I338" s="290"/>
      <c r="J338" s="286"/>
      <c r="K338" s="290" t="s">
        <v>39</v>
      </c>
      <c r="L338" s="286"/>
      <c r="M338" s="287"/>
      <c r="N338" s="290"/>
      <c r="O338" s="279">
        <v>0</v>
      </c>
      <c r="P338" s="29"/>
    </row>
    <row r="339" spans="2:16" s="1" customFormat="1" x14ac:dyDescent="0.2">
      <c r="B339" s="285" t="e">
        <f>B338+1</f>
        <v>#REF!</v>
      </c>
      <c r="C339" s="316">
        <v>40052</v>
      </c>
      <c r="D339" s="317">
        <v>0.70833333333333337</v>
      </c>
      <c r="E339" s="290"/>
      <c r="F339" s="330" t="s">
        <v>41</v>
      </c>
      <c r="G339" s="286"/>
      <c r="H339" s="286"/>
      <c r="I339" s="290"/>
      <c r="J339" s="286"/>
      <c r="K339" s="290" t="s">
        <v>39</v>
      </c>
      <c r="L339" s="286"/>
      <c r="M339" s="287"/>
      <c r="N339" s="290"/>
      <c r="O339" s="279">
        <v>0</v>
      </c>
      <c r="P339" s="26"/>
    </row>
    <row r="340" spans="2:16" s="1" customFormat="1" x14ac:dyDescent="0.2">
      <c r="B340" s="285" t="e">
        <f>B339+1</f>
        <v>#REF!</v>
      </c>
      <c r="C340" s="316">
        <v>40052</v>
      </c>
      <c r="D340" s="317">
        <v>0</v>
      </c>
      <c r="E340" s="290"/>
      <c r="F340" s="313" t="s">
        <v>149</v>
      </c>
      <c r="G340" s="286"/>
      <c r="H340" s="286"/>
      <c r="I340" s="290"/>
      <c r="J340" s="286"/>
      <c r="K340" s="290" t="s">
        <v>39</v>
      </c>
      <c r="L340" s="286"/>
      <c r="M340" s="287"/>
      <c r="N340" s="290"/>
      <c r="O340" s="279">
        <v>0</v>
      </c>
      <c r="P340" s="37"/>
    </row>
    <row r="341" spans="2:16" s="161" customFormat="1" ht="14.25" customHeight="1" thickBot="1" x14ac:dyDescent="0.25">
      <c r="B341" s="294"/>
      <c r="C341" s="294"/>
      <c r="D341" s="315"/>
      <c r="E341" s="306"/>
      <c r="F341" s="306"/>
      <c r="G341" s="306"/>
      <c r="H341" s="315"/>
      <c r="I341" s="306"/>
      <c r="J341" s="289"/>
      <c r="K341" s="289"/>
      <c r="L341" s="289"/>
      <c r="M341" s="289"/>
      <c r="N341" s="306"/>
      <c r="O341" s="294"/>
      <c r="P341" s="4"/>
    </row>
    <row r="342" spans="2:16" s="1" customFormat="1" ht="13.5" thickBot="1" x14ac:dyDescent="0.25">
      <c r="B342" s="319" t="s">
        <v>120</v>
      </c>
      <c r="C342" s="330"/>
      <c r="D342" s="330"/>
      <c r="E342" s="290"/>
      <c r="F342" s="284"/>
      <c r="G342" s="290"/>
      <c r="H342" s="286"/>
      <c r="I342" s="290"/>
      <c r="J342" s="287"/>
      <c r="K342" s="287"/>
      <c r="L342" s="289"/>
      <c r="M342" s="287"/>
      <c r="N342" s="290"/>
      <c r="O342" s="296">
        <f>O338+O339+O340</f>
        <v>0</v>
      </c>
      <c r="P342" s="4"/>
    </row>
    <row r="343" spans="2:16" s="161" customFormat="1" ht="13.5" thickBot="1" x14ac:dyDescent="0.25">
      <c r="B343" s="189"/>
      <c r="C343" s="189"/>
      <c r="D343" s="189"/>
      <c r="E343" s="189"/>
      <c r="F343" s="189"/>
      <c r="G343" s="189"/>
      <c r="H343" s="189"/>
      <c r="I343" s="190"/>
      <c r="J343" s="191"/>
      <c r="K343" s="218"/>
      <c r="L343" s="191"/>
      <c r="M343" s="191"/>
      <c r="N343" s="189"/>
      <c r="O343" s="189"/>
      <c r="P343" s="24"/>
    </row>
    <row r="344" spans="2:16" s="161" customFormat="1" ht="13.5" thickBot="1" x14ac:dyDescent="0.25">
      <c r="B344" s="264" t="s">
        <v>26</v>
      </c>
      <c r="C344" s="299"/>
      <c r="D344" s="299"/>
      <c r="E344" s="299"/>
      <c r="F344" s="299"/>
      <c r="G344" s="299"/>
      <c r="H344" s="299"/>
      <c r="I344" s="300"/>
      <c r="J344" s="301"/>
      <c r="K344" s="302"/>
      <c r="L344" s="301"/>
      <c r="M344" s="301"/>
      <c r="N344" s="299"/>
      <c r="O344" s="303"/>
      <c r="P344" s="24"/>
    </row>
    <row r="345" spans="2:16" s="251" customFormat="1" ht="14.25" customHeight="1" x14ac:dyDescent="0.2">
      <c r="B345" s="285"/>
      <c r="C345" s="284" t="s">
        <v>22</v>
      </c>
      <c r="D345" s="306"/>
      <c r="E345" s="306"/>
      <c r="F345" s="306"/>
      <c r="G345" s="306"/>
      <c r="H345" s="306"/>
      <c r="I345" s="286"/>
      <c r="J345" s="289"/>
      <c r="K345" s="289"/>
      <c r="L345" s="289"/>
      <c r="M345" s="289"/>
      <c r="N345" s="306"/>
      <c r="O345" s="273" t="s">
        <v>0</v>
      </c>
      <c r="P345" s="252"/>
    </row>
    <row r="346" spans="2:16" s="161" customFormat="1" x14ac:dyDescent="0.2">
      <c r="B346" s="321" t="s">
        <v>139</v>
      </c>
      <c r="C346" s="322"/>
      <c r="D346" s="321"/>
      <c r="E346" s="321"/>
      <c r="F346" s="322"/>
      <c r="G346" s="321"/>
      <c r="H346" s="321"/>
      <c r="I346" s="321"/>
      <c r="J346" s="323"/>
      <c r="K346" s="323"/>
      <c r="L346" s="323"/>
      <c r="M346" s="323"/>
      <c r="N346" s="321"/>
      <c r="O346" s="324"/>
      <c r="P346" s="24"/>
    </row>
    <row r="347" spans="2:16" s="1" customFormat="1" x14ac:dyDescent="0.2">
      <c r="B347" s="285" t="e">
        <f>B340+1</f>
        <v>#REF!</v>
      </c>
      <c r="C347" s="286" t="s">
        <v>52</v>
      </c>
      <c r="D347" s="290"/>
      <c r="E347" s="290"/>
      <c r="F347" s="290"/>
      <c r="G347" s="290"/>
      <c r="H347" s="290"/>
      <c r="I347" s="290"/>
      <c r="J347" s="287"/>
      <c r="K347" s="287"/>
      <c r="L347" s="289"/>
      <c r="M347" s="287"/>
      <c r="N347" s="290"/>
      <c r="O347" s="279">
        <v>0</v>
      </c>
      <c r="P347" s="37"/>
    </row>
    <row r="348" spans="2:16" s="1" customFormat="1" x14ac:dyDescent="0.2">
      <c r="B348" s="285" t="e">
        <f>B347+1</f>
        <v>#REF!</v>
      </c>
      <c r="C348" s="286" t="s">
        <v>52</v>
      </c>
      <c r="D348" s="290"/>
      <c r="E348" s="290"/>
      <c r="F348" s="290"/>
      <c r="G348" s="290"/>
      <c r="H348" s="290"/>
      <c r="I348" s="290"/>
      <c r="J348" s="287"/>
      <c r="K348" s="287"/>
      <c r="L348" s="289"/>
      <c r="M348" s="287"/>
      <c r="N348" s="290"/>
      <c r="O348" s="279">
        <v>0</v>
      </c>
      <c r="P348" s="37"/>
    </row>
    <row r="349" spans="2:16" s="161" customFormat="1" x14ac:dyDescent="0.2">
      <c r="B349" s="319" t="s">
        <v>177</v>
      </c>
      <c r="C349" s="284"/>
      <c r="D349" s="284"/>
      <c r="E349" s="306"/>
      <c r="F349" s="306"/>
      <c r="G349" s="306"/>
      <c r="H349" s="294"/>
      <c r="I349" s="306"/>
      <c r="J349" s="289"/>
      <c r="K349" s="289"/>
      <c r="L349" s="289"/>
      <c r="M349" s="289"/>
      <c r="N349" s="306"/>
      <c r="O349" s="325">
        <f>SUM(O347:O348)</f>
        <v>0</v>
      </c>
      <c r="P349" s="29"/>
    </row>
    <row r="350" spans="2:16" s="1" customFormat="1" x14ac:dyDescent="0.2">
      <c r="B350" s="286"/>
      <c r="C350" s="286"/>
      <c r="D350" s="286"/>
      <c r="E350" s="286"/>
      <c r="F350" s="286"/>
      <c r="G350" s="286"/>
      <c r="H350" s="286"/>
      <c r="I350" s="286"/>
      <c r="J350" s="297"/>
      <c r="K350" s="287"/>
      <c r="L350" s="289"/>
      <c r="M350" s="287"/>
      <c r="N350" s="290"/>
      <c r="O350" s="326"/>
      <c r="P350" s="5"/>
    </row>
    <row r="351" spans="2:16" s="161" customFormat="1" ht="15" customHeight="1" x14ac:dyDescent="0.2">
      <c r="B351" s="321" t="s">
        <v>140</v>
      </c>
      <c r="C351" s="322"/>
      <c r="D351" s="321"/>
      <c r="E351" s="321"/>
      <c r="F351" s="321"/>
      <c r="G351" s="321"/>
      <c r="H351" s="322"/>
      <c r="I351" s="321"/>
      <c r="J351" s="323"/>
      <c r="K351" s="323"/>
      <c r="L351" s="323"/>
      <c r="M351" s="323"/>
      <c r="N351" s="321"/>
      <c r="O351" s="327"/>
      <c r="P351" s="4"/>
    </row>
    <row r="352" spans="2:16" s="1" customFormat="1" x14ac:dyDescent="0.2">
      <c r="B352" s="285" t="e">
        <f>B348+1</f>
        <v>#REF!</v>
      </c>
      <c r="C352" s="280" t="s">
        <v>154</v>
      </c>
      <c r="D352" s="290"/>
      <c r="E352" s="290"/>
      <c r="F352" s="290"/>
      <c r="G352" s="290"/>
      <c r="H352" s="290"/>
      <c r="I352" s="286"/>
      <c r="J352" s="313"/>
      <c r="K352" s="313"/>
      <c r="L352" s="289"/>
      <c r="M352" s="313"/>
      <c r="N352" s="277"/>
      <c r="O352" s="279">
        <v>0</v>
      </c>
      <c r="P352" s="5"/>
    </row>
    <row r="353" spans="1:16" s="1" customFormat="1" x14ac:dyDescent="0.2">
      <c r="B353" s="285" t="e">
        <f>B352+1</f>
        <v>#REF!</v>
      </c>
      <c r="C353" s="280" t="s">
        <v>155</v>
      </c>
      <c r="D353" s="290"/>
      <c r="E353" s="290"/>
      <c r="F353" s="290"/>
      <c r="G353" s="290"/>
      <c r="H353" s="290"/>
      <c r="I353" s="286"/>
      <c r="J353" s="313"/>
      <c r="K353" s="313"/>
      <c r="L353" s="289"/>
      <c r="M353" s="313"/>
      <c r="N353" s="277"/>
      <c r="O353" s="279">
        <v>0</v>
      </c>
      <c r="P353" s="5"/>
    </row>
    <row r="354" spans="1:16" s="1" customFormat="1" x14ac:dyDescent="0.2">
      <c r="B354" s="285" t="e">
        <f>B353+1</f>
        <v>#REF!</v>
      </c>
      <c r="C354" s="280" t="s">
        <v>156</v>
      </c>
      <c r="D354" s="290"/>
      <c r="E354" s="290"/>
      <c r="F354" s="290"/>
      <c r="G354" s="290"/>
      <c r="H354" s="290"/>
      <c r="I354" s="286"/>
      <c r="J354" s="313"/>
      <c r="K354" s="313"/>
      <c r="L354" s="289"/>
      <c r="M354" s="313"/>
      <c r="N354" s="277"/>
      <c r="O354" s="279">
        <v>0</v>
      </c>
      <c r="P354" s="5"/>
    </row>
    <row r="355" spans="1:16" s="161" customFormat="1" x14ac:dyDescent="0.2">
      <c r="B355" s="319" t="s">
        <v>141</v>
      </c>
      <c r="C355" s="284"/>
      <c r="D355" s="284"/>
      <c r="E355" s="306"/>
      <c r="F355" s="306"/>
      <c r="G355" s="306"/>
      <c r="H355" s="294"/>
      <c r="I355" s="306"/>
      <c r="J355" s="289"/>
      <c r="K355" s="289"/>
      <c r="L355" s="289"/>
      <c r="M355" s="289"/>
      <c r="N355" s="306"/>
      <c r="O355" s="325">
        <f>SUM(O352:O354)</f>
        <v>0</v>
      </c>
      <c r="P355" s="29"/>
    </row>
    <row r="356" spans="1:16" s="1" customFormat="1" ht="13.5" thickBot="1" x14ac:dyDescent="0.25">
      <c r="B356" s="285"/>
      <c r="C356" s="280"/>
      <c r="D356" s="290"/>
      <c r="E356" s="290"/>
      <c r="F356" s="290"/>
      <c r="G356" s="290"/>
      <c r="H356" s="290"/>
      <c r="I356" s="277"/>
      <c r="J356" s="313"/>
      <c r="K356" s="313"/>
      <c r="L356" s="289"/>
      <c r="M356" s="313"/>
      <c r="N356" s="277"/>
      <c r="O356" s="328"/>
      <c r="P356" s="5"/>
    </row>
    <row r="357" spans="1:16" s="161" customFormat="1" ht="13.5" thickBot="1" x14ac:dyDescent="0.25">
      <c r="B357" s="319" t="s">
        <v>158</v>
      </c>
      <c r="C357" s="306"/>
      <c r="D357" s="306"/>
      <c r="E357" s="306"/>
      <c r="F357" s="306"/>
      <c r="G357" s="306"/>
      <c r="H357" s="294"/>
      <c r="I357" s="306"/>
      <c r="J357" s="289"/>
      <c r="K357" s="289"/>
      <c r="L357" s="289"/>
      <c r="M357" s="289"/>
      <c r="N357" s="306"/>
      <c r="O357" s="296">
        <f>O349+O355</f>
        <v>0</v>
      </c>
      <c r="P357" s="4"/>
    </row>
    <row r="358" spans="1:16" ht="13.5" thickBot="1" x14ac:dyDescent="0.25">
      <c r="B358" s="48"/>
      <c r="J358" s="48"/>
      <c r="M358" s="48"/>
      <c r="O358" s="126"/>
      <c r="P358" s="63"/>
    </row>
    <row r="359" spans="1:16" s="52" customFormat="1" ht="15.75" thickBot="1" x14ac:dyDescent="0.25">
      <c r="B359" s="235" t="s">
        <v>83</v>
      </c>
      <c r="C359" s="141"/>
      <c r="D359" s="141"/>
      <c r="E359" s="141"/>
      <c r="F359" s="141"/>
      <c r="G359" s="141"/>
      <c r="H359" s="141"/>
      <c r="I359" s="147"/>
      <c r="J359" s="148"/>
      <c r="K359" s="215"/>
      <c r="L359" s="148"/>
      <c r="M359" s="148"/>
      <c r="N359" s="141"/>
      <c r="O359" s="236">
        <v>0</v>
      </c>
      <c r="P359" s="41"/>
    </row>
    <row r="360" spans="1:16" ht="15.75" thickBot="1" x14ac:dyDescent="0.25">
      <c r="B360" s="116"/>
      <c r="C360" s="83"/>
      <c r="D360" s="83"/>
      <c r="E360" s="83"/>
      <c r="F360" s="83"/>
      <c r="G360" s="83"/>
      <c r="H360" s="83"/>
      <c r="I360" s="111"/>
      <c r="J360" s="104"/>
      <c r="K360" s="220"/>
      <c r="L360" s="104"/>
      <c r="M360" s="104"/>
      <c r="N360" s="83"/>
      <c r="O360" s="130"/>
      <c r="P360" s="95"/>
    </row>
    <row r="361" spans="1:16" ht="12.75" customHeight="1" x14ac:dyDescent="0.2">
      <c r="B361" s="1291" t="s">
        <v>194</v>
      </c>
      <c r="C361" s="83"/>
      <c r="D361" s="35"/>
      <c r="E361" s="35"/>
      <c r="F361" s="35"/>
      <c r="G361" s="35"/>
      <c r="H361" s="35"/>
      <c r="I361" s="35"/>
      <c r="J361" s="177"/>
      <c r="K361" s="177"/>
      <c r="L361" s="184"/>
      <c r="M361" s="177"/>
      <c r="N361" s="35"/>
      <c r="O361" s="126"/>
    </row>
    <row r="362" spans="1:16" s="163" customFormat="1" ht="15.75" thickBot="1" x14ac:dyDescent="0.25">
      <c r="A362" s="92"/>
      <c r="B362" s="1292"/>
      <c r="C362" s="83"/>
      <c r="D362" s="185"/>
      <c r="E362" s="185"/>
      <c r="F362" s="185"/>
      <c r="G362" s="185"/>
      <c r="H362" s="185"/>
      <c r="I362" s="185"/>
      <c r="J362" s="186"/>
      <c r="K362" s="186"/>
      <c r="L362" s="186"/>
      <c r="M362" s="186"/>
      <c r="N362" s="185"/>
      <c r="O362" s="187"/>
      <c r="P362" s="169"/>
    </row>
    <row r="363" spans="1:16" s="1" customFormat="1" ht="16.5" thickBot="1" x14ac:dyDescent="0.3">
      <c r="B363" s="117"/>
      <c r="C363" s="14"/>
      <c r="D363" s="14"/>
      <c r="E363" s="14"/>
      <c r="F363" s="14"/>
      <c r="G363" s="14"/>
      <c r="H363" s="14"/>
      <c r="I363" s="14"/>
      <c r="J363" s="15"/>
      <c r="K363" s="15"/>
      <c r="L363" s="15"/>
      <c r="M363" s="15"/>
      <c r="N363" s="14"/>
      <c r="O363" s="131"/>
      <c r="P363" s="13"/>
    </row>
    <row r="364" spans="1:16" s="52" customFormat="1" ht="13.5" thickBot="1" x14ac:dyDescent="0.25">
      <c r="B364" s="264" t="s">
        <v>71</v>
      </c>
      <c r="C364" s="265"/>
      <c r="D364" s="265"/>
      <c r="E364" s="266"/>
      <c r="F364" s="266"/>
      <c r="G364" s="266"/>
      <c r="H364" s="266"/>
      <c r="I364" s="266"/>
      <c r="J364" s="267"/>
      <c r="K364" s="267"/>
      <c r="L364" s="267"/>
      <c r="M364" s="267"/>
      <c r="N364" s="266"/>
      <c r="O364" s="268"/>
      <c r="P364" s="107"/>
    </row>
    <row r="365" spans="1:16" s="159" customFormat="1" ht="16.5" customHeight="1" x14ac:dyDescent="0.2">
      <c r="B365" s="269"/>
      <c r="C365" s="270" t="s">
        <v>23</v>
      </c>
      <c r="D365" s="271"/>
      <c r="E365" s="271"/>
      <c r="F365" s="271"/>
      <c r="H365" s="270" t="s">
        <v>22</v>
      </c>
      <c r="I365" s="272"/>
      <c r="J365" s="272"/>
      <c r="K365" s="272"/>
      <c r="L365" s="272"/>
      <c r="M365" s="272"/>
      <c r="N365" s="271"/>
      <c r="O365" s="273" t="s">
        <v>0</v>
      </c>
      <c r="P365" s="29"/>
    </row>
    <row r="366" spans="1:16" s="159" customFormat="1" ht="16.5" customHeight="1" x14ac:dyDescent="0.2">
      <c r="B366" s="269"/>
      <c r="C366" s="270"/>
      <c r="D366" s="271"/>
      <c r="E366" s="271"/>
      <c r="F366" s="271"/>
      <c r="H366" s="270" t="s">
        <v>196</v>
      </c>
      <c r="I366" s="272"/>
      <c r="J366" s="272"/>
      <c r="K366" s="272"/>
      <c r="L366" s="272"/>
      <c r="M366" s="272"/>
      <c r="N366" s="271"/>
      <c r="O366" s="273"/>
      <c r="P366" s="29"/>
    </row>
    <row r="367" spans="1:16" ht="14.25" customHeight="1" x14ac:dyDescent="0.2">
      <c r="B367" s="274" t="e">
        <f>B354+1</f>
        <v>#REF!</v>
      </c>
      <c r="C367" s="275" t="s">
        <v>118</v>
      </c>
      <c r="D367" s="276"/>
      <c r="E367" s="276"/>
      <c r="F367" s="276"/>
      <c r="H367" s="277" t="s">
        <v>100</v>
      </c>
      <c r="I367" s="278"/>
      <c r="J367" s="278"/>
      <c r="K367" s="278"/>
      <c r="L367" s="278"/>
      <c r="M367" s="278"/>
      <c r="N367" s="276"/>
      <c r="O367" s="279">
        <v>0</v>
      </c>
      <c r="P367" s="41"/>
    </row>
    <row r="368" spans="1:16" x14ac:dyDescent="0.2">
      <c r="B368" s="274" t="e">
        <f>B367+1</f>
        <v>#REF!</v>
      </c>
      <c r="C368" s="276"/>
      <c r="D368" s="276"/>
      <c r="E368" s="276"/>
      <c r="F368" s="276"/>
      <c r="H368" s="280" t="s">
        <v>197</v>
      </c>
      <c r="I368" s="278"/>
      <c r="J368" s="278"/>
      <c r="K368" s="278"/>
      <c r="L368" s="278"/>
      <c r="M368" s="278"/>
      <c r="N368" s="276"/>
      <c r="O368" s="279">
        <v>0</v>
      </c>
      <c r="P368" s="41"/>
    </row>
    <row r="369" spans="2:18" x14ac:dyDescent="0.2">
      <c r="B369" s="274"/>
      <c r="C369" s="276"/>
      <c r="D369" s="276"/>
      <c r="E369" s="276"/>
      <c r="F369" s="276"/>
      <c r="H369" s="281" t="s">
        <v>95</v>
      </c>
      <c r="I369" s="278"/>
      <c r="J369" s="278"/>
      <c r="K369" s="278"/>
      <c r="L369" s="278"/>
      <c r="M369" s="278"/>
      <c r="N369" s="276"/>
      <c r="O369" s="282">
        <f>O367+O368</f>
        <v>0</v>
      </c>
      <c r="P369" s="41"/>
    </row>
    <row r="370" spans="2:18" s="159" customFormat="1" ht="16.5" customHeight="1" x14ac:dyDescent="0.2">
      <c r="B370" s="269"/>
      <c r="C370" s="270"/>
      <c r="D370" s="271"/>
      <c r="E370" s="271"/>
      <c r="F370" s="271"/>
      <c r="H370" s="270"/>
      <c r="I370" s="272"/>
      <c r="J370" s="272"/>
      <c r="K370" s="272"/>
      <c r="L370" s="272"/>
      <c r="M370" s="272"/>
      <c r="N370" s="271"/>
      <c r="O370" s="273"/>
      <c r="P370" s="29"/>
    </row>
    <row r="371" spans="2:18" s="159" customFormat="1" ht="16.5" customHeight="1" x14ac:dyDescent="0.2">
      <c r="B371" s="269"/>
      <c r="C371" s="270"/>
      <c r="D371" s="271"/>
      <c r="E371" s="271"/>
      <c r="F371" s="271"/>
      <c r="H371" s="270" t="s">
        <v>199</v>
      </c>
      <c r="I371" s="272"/>
      <c r="J371" s="272"/>
      <c r="K371" s="272"/>
      <c r="L371" s="272"/>
      <c r="M371" s="272"/>
      <c r="N371" s="271"/>
      <c r="O371" s="273"/>
      <c r="P371" s="29"/>
    </row>
    <row r="372" spans="2:18" ht="14.25" customHeight="1" x14ac:dyDescent="0.2">
      <c r="B372" s="274">
        <f>B358+1</f>
        <v>1</v>
      </c>
      <c r="C372" s="275" t="s">
        <v>118</v>
      </c>
      <c r="D372" s="276"/>
      <c r="E372" s="276"/>
      <c r="F372" s="276"/>
      <c r="H372" s="277" t="s">
        <v>100</v>
      </c>
      <c r="I372" s="278"/>
      <c r="J372" s="278"/>
      <c r="K372" s="278"/>
      <c r="L372" s="278"/>
      <c r="M372" s="278"/>
      <c r="N372" s="276"/>
      <c r="O372" s="279">
        <v>0</v>
      </c>
      <c r="P372" s="41"/>
    </row>
    <row r="373" spans="2:18" x14ac:dyDescent="0.2">
      <c r="B373" s="274">
        <f>B372+1</f>
        <v>2</v>
      </c>
      <c r="C373" s="276"/>
      <c r="D373" s="276"/>
      <c r="E373" s="276"/>
      <c r="F373" s="276"/>
      <c r="H373" s="280" t="s">
        <v>197</v>
      </c>
      <c r="I373" s="278"/>
      <c r="J373" s="278"/>
      <c r="K373" s="278"/>
      <c r="L373" s="278"/>
      <c r="M373" s="278"/>
      <c r="N373" s="276"/>
      <c r="O373" s="279">
        <v>0</v>
      </c>
      <c r="P373" s="41"/>
    </row>
    <row r="374" spans="2:18" x14ac:dyDescent="0.2">
      <c r="B374" s="274"/>
      <c r="C374" s="276"/>
      <c r="D374" s="276"/>
      <c r="E374" s="276"/>
      <c r="F374" s="276"/>
      <c r="H374" s="281" t="s">
        <v>95</v>
      </c>
      <c r="I374" s="278"/>
      <c r="J374" s="278"/>
      <c r="K374" s="278"/>
      <c r="L374" s="278"/>
      <c r="M374" s="278"/>
      <c r="N374" s="276"/>
      <c r="O374" s="282">
        <f>O372+O373</f>
        <v>0</v>
      </c>
      <c r="P374" s="41"/>
    </row>
    <row r="375" spans="2:18" x14ac:dyDescent="0.2">
      <c r="B375" s="276"/>
      <c r="C375" s="276"/>
      <c r="D375" s="283"/>
      <c r="E375" s="283"/>
      <c r="F375" s="283"/>
      <c r="H375" s="276"/>
      <c r="I375" s="278"/>
      <c r="J375" s="278"/>
      <c r="K375" s="278"/>
      <c r="L375" s="278"/>
      <c r="M375" s="278"/>
      <c r="N375" s="276"/>
      <c r="O375" s="282"/>
      <c r="P375" s="41"/>
    </row>
    <row r="376" spans="2:18" s="1" customFormat="1" x14ac:dyDescent="0.2">
      <c r="B376" s="510" t="s">
        <v>182</v>
      </c>
      <c r="C376" s="504"/>
      <c r="D376" s="504"/>
      <c r="E376" s="504"/>
      <c r="F376" s="504"/>
      <c r="G376" s="505"/>
      <c r="H376" s="20"/>
      <c r="I376" s="20"/>
      <c r="J376" s="20"/>
      <c r="K376" s="20"/>
      <c r="L376" s="21"/>
      <c r="M376" s="20"/>
      <c r="N376" s="20"/>
      <c r="O376" s="23"/>
      <c r="P376" s="24"/>
      <c r="Q376" s="506"/>
      <c r="R376" s="507"/>
    </row>
    <row r="377" spans="2:18" s="1" customFormat="1" x14ac:dyDescent="0.2">
      <c r="B377" s="202" t="s">
        <v>225</v>
      </c>
      <c r="D377" s="16"/>
      <c r="E377" s="16"/>
      <c r="F377" s="16"/>
      <c r="G377" s="16"/>
      <c r="H377" s="19" t="s">
        <v>198</v>
      </c>
      <c r="J377" s="508"/>
      <c r="K377" s="16"/>
      <c r="L377" s="17"/>
      <c r="M377" s="16"/>
      <c r="N377" s="16"/>
      <c r="O377" s="502">
        <v>0</v>
      </c>
      <c r="P377" s="13"/>
      <c r="Q377" s="506"/>
      <c r="R377" s="507"/>
    </row>
    <row r="378" spans="2:18" s="1" customFormat="1" x14ac:dyDescent="0.2">
      <c r="B378" s="202" t="s">
        <v>226</v>
      </c>
      <c r="D378" s="16"/>
      <c r="E378" s="16"/>
      <c r="F378" s="16"/>
      <c r="G378" s="16"/>
      <c r="H378" s="19"/>
      <c r="J378" s="508"/>
      <c r="K378" s="16"/>
      <c r="L378" s="17"/>
      <c r="M378" s="16"/>
      <c r="N378" s="16"/>
      <c r="O378" s="502"/>
      <c r="P378" s="13"/>
      <c r="Q378" s="506"/>
      <c r="R378" s="507"/>
    </row>
    <row r="379" spans="2:18" s="1" customFormat="1" x14ac:dyDescent="0.2">
      <c r="B379" s="202" t="s">
        <v>227</v>
      </c>
      <c r="D379" s="16"/>
      <c r="E379" s="16"/>
      <c r="F379" s="16"/>
      <c r="G379" s="16"/>
      <c r="H379" s="19"/>
      <c r="J379" s="508"/>
      <c r="K379" s="16"/>
      <c r="L379" s="17"/>
      <c r="M379" s="16"/>
      <c r="N379" s="16"/>
      <c r="O379" s="502"/>
      <c r="P379" s="13"/>
      <c r="Q379" s="506"/>
      <c r="R379" s="507"/>
    </row>
    <row r="380" spans="2:18" s="1" customFormat="1" x14ac:dyDescent="0.2">
      <c r="B380" s="202" t="s">
        <v>228</v>
      </c>
      <c r="D380" s="16"/>
      <c r="E380" s="16"/>
      <c r="F380" s="16"/>
      <c r="G380" s="16"/>
      <c r="H380" s="19"/>
      <c r="J380" s="508"/>
      <c r="K380" s="16"/>
      <c r="L380" s="17"/>
      <c r="M380" s="16"/>
      <c r="N380" s="16"/>
      <c r="O380" s="502"/>
      <c r="P380" s="13"/>
      <c r="Q380" s="506"/>
      <c r="R380" s="507"/>
    </row>
    <row r="381" spans="2:18" s="1" customFormat="1" x14ac:dyDescent="0.2">
      <c r="B381" s="25" t="s">
        <v>237</v>
      </c>
      <c r="D381" s="16"/>
      <c r="E381" s="16"/>
      <c r="F381" s="16"/>
      <c r="G381" s="16"/>
      <c r="H381" s="19"/>
      <c r="J381" s="508"/>
      <c r="K381" s="16"/>
      <c r="L381" s="17"/>
      <c r="M381" s="16"/>
      <c r="N381" s="16"/>
      <c r="O381" s="502"/>
      <c r="P381" s="13"/>
      <c r="Q381" s="506"/>
      <c r="R381" s="507"/>
    </row>
    <row r="382" spans="2:18" s="1" customFormat="1" x14ac:dyDescent="0.2">
      <c r="B382" s="25" t="s">
        <v>238</v>
      </c>
      <c r="D382" s="16"/>
      <c r="E382" s="16"/>
      <c r="F382" s="16"/>
      <c r="G382" s="16"/>
      <c r="H382" s="19"/>
      <c r="J382" s="508"/>
      <c r="K382" s="16"/>
      <c r="L382" s="17"/>
      <c r="M382" s="16"/>
      <c r="N382" s="16"/>
      <c r="O382" s="502"/>
      <c r="P382" s="13"/>
      <c r="Q382" s="506"/>
      <c r="R382" s="507"/>
    </row>
    <row r="383" spans="2:18" s="1" customFormat="1" x14ac:dyDescent="0.2">
      <c r="B383" s="532" t="s">
        <v>233</v>
      </c>
      <c r="D383" s="16"/>
      <c r="E383" s="16"/>
      <c r="F383" s="16"/>
      <c r="G383" s="16"/>
      <c r="H383" s="19"/>
      <c r="J383" s="508"/>
      <c r="K383" s="16"/>
      <c r="L383" s="17"/>
      <c r="M383" s="16"/>
      <c r="N383" s="16"/>
      <c r="O383" s="502"/>
      <c r="P383" s="13"/>
      <c r="Q383" s="506"/>
      <c r="R383" s="507"/>
    </row>
    <row r="384" spans="2:18" s="1" customFormat="1" x14ac:dyDescent="0.2">
      <c r="B384" s="532" t="s">
        <v>234</v>
      </c>
      <c r="D384" s="16"/>
      <c r="E384" s="16"/>
      <c r="F384" s="16"/>
      <c r="G384" s="16"/>
      <c r="H384" s="19"/>
      <c r="J384" s="508"/>
      <c r="K384" s="16"/>
      <c r="L384" s="17"/>
      <c r="M384" s="16"/>
      <c r="N384" s="16"/>
      <c r="O384" s="502"/>
      <c r="P384" s="13"/>
      <c r="Q384" s="506"/>
      <c r="R384" s="507"/>
    </row>
    <row r="385" spans="1:18" s="1" customFormat="1" x14ac:dyDescent="0.2">
      <c r="B385" s="202" t="s">
        <v>232</v>
      </c>
      <c r="D385" s="16"/>
      <c r="E385" s="16"/>
      <c r="F385" s="16"/>
      <c r="G385" s="16"/>
      <c r="H385" s="19"/>
      <c r="J385" s="508"/>
      <c r="K385" s="16"/>
      <c r="L385" s="17"/>
      <c r="M385" s="16"/>
      <c r="N385" s="16"/>
      <c r="O385" s="502"/>
      <c r="P385" s="13"/>
      <c r="Q385" s="506"/>
      <c r="R385" s="507"/>
    </row>
    <row r="386" spans="1:18" s="1" customFormat="1" x14ac:dyDescent="0.2">
      <c r="B386" s="25"/>
      <c r="D386" s="16"/>
      <c r="E386" s="16"/>
      <c r="F386" s="16"/>
      <c r="G386" s="16"/>
      <c r="H386" s="19"/>
      <c r="J386" s="508"/>
      <c r="K386" s="16"/>
      <c r="L386" s="17"/>
      <c r="M386" s="16"/>
      <c r="N386" s="16"/>
      <c r="O386" s="502"/>
      <c r="P386" s="13"/>
      <c r="Q386" s="506"/>
      <c r="R386" s="507"/>
    </row>
    <row r="387" spans="1:18" s="1" customFormat="1" x14ac:dyDescent="0.2">
      <c r="B387" s="25"/>
      <c r="D387" s="16"/>
      <c r="E387" s="16"/>
      <c r="F387" s="16"/>
      <c r="G387" s="16"/>
      <c r="H387" s="19"/>
      <c r="J387" s="508"/>
      <c r="K387" s="16"/>
      <c r="L387" s="17"/>
      <c r="M387" s="16"/>
      <c r="N387" s="16"/>
      <c r="O387" s="502"/>
      <c r="P387" s="13"/>
      <c r="Q387" s="506"/>
      <c r="R387" s="507"/>
    </row>
    <row r="388" spans="1:18" s="1" customFormat="1" x14ac:dyDescent="0.2">
      <c r="B388" s="25"/>
      <c r="D388" s="16"/>
      <c r="E388" s="16"/>
      <c r="F388" s="16"/>
      <c r="G388" s="16"/>
      <c r="H388" s="19"/>
      <c r="J388" s="508"/>
      <c r="K388" s="16"/>
      <c r="L388" s="17"/>
      <c r="M388" s="16"/>
      <c r="N388" s="16"/>
      <c r="O388" s="502"/>
      <c r="P388" s="13"/>
      <c r="Q388" s="506"/>
      <c r="R388" s="507"/>
    </row>
    <row r="389" spans="1:18" s="1" customFormat="1" x14ac:dyDescent="0.2">
      <c r="B389" s="25"/>
      <c r="D389" s="16"/>
      <c r="E389" s="16"/>
      <c r="F389" s="16"/>
      <c r="G389" s="16"/>
      <c r="H389" s="19"/>
      <c r="J389" s="508"/>
      <c r="K389" s="16"/>
      <c r="L389" s="17"/>
      <c r="M389" s="16"/>
      <c r="N389" s="16"/>
      <c r="O389" s="502"/>
      <c r="P389" s="13"/>
      <c r="Q389" s="506"/>
      <c r="R389" s="507"/>
    </row>
    <row r="390" spans="1:18" s="1" customFormat="1" x14ac:dyDescent="0.2">
      <c r="B390" s="25"/>
      <c r="D390" s="16"/>
      <c r="E390" s="16"/>
      <c r="F390" s="16"/>
      <c r="G390" s="16"/>
      <c r="H390" s="19"/>
      <c r="J390" s="508"/>
      <c r="K390" s="16"/>
      <c r="L390" s="17"/>
      <c r="M390" s="16"/>
      <c r="N390" s="16"/>
      <c r="O390" s="502"/>
      <c r="P390" s="13"/>
      <c r="Q390" s="506"/>
      <c r="R390" s="507"/>
    </row>
    <row r="391" spans="1:18" s="1" customFormat="1" x14ac:dyDescent="0.2">
      <c r="B391" s="25"/>
      <c r="D391" s="16"/>
      <c r="E391" s="16"/>
      <c r="F391" s="16"/>
      <c r="G391" s="16"/>
      <c r="H391" s="19"/>
      <c r="J391" s="508"/>
      <c r="K391" s="16"/>
      <c r="L391" s="17"/>
      <c r="M391" s="16"/>
      <c r="N391" s="16"/>
      <c r="O391" s="502"/>
      <c r="P391" s="13"/>
      <c r="Q391" s="506"/>
      <c r="R391" s="507"/>
    </row>
    <row r="392" spans="1:18" ht="13.5" thickBot="1" x14ac:dyDescent="0.25">
      <c r="B392" s="274"/>
      <c r="C392" s="276"/>
      <c r="D392" s="276"/>
      <c r="E392" s="276"/>
      <c r="F392" s="276"/>
      <c r="G392" s="276"/>
      <c r="H392" s="280"/>
      <c r="I392" s="276"/>
      <c r="J392" s="278"/>
      <c r="K392" s="278"/>
      <c r="L392" s="278"/>
      <c r="M392" s="278"/>
      <c r="N392" s="276"/>
      <c r="O392" s="282"/>
      <c r="P392" s="41"/>
    </row>
    <row r="393" spans="1:18" s="161" customFormat="1" ht="13.5" thickBot="1" x14ac:dyDescent="0.25">
      <c r="B393" s="291" t="s">
        <v>176</v>
      </c>
      <c r="C393" s="292"/>
      <c r="D393" s="293"/>
      <c r="E393" s="293"/>
      <c r="F393" s="293"/>
      <c r="G393" s="293"/>
      <c r="H393" s="294"/>
      <c r="I393" s="293"/>
      <c r="J393" s="295"/>
      <c r="K393" s="295"/>
      <c r="L393" s="295"/>
      <c r="M393" s="295"/>
      <c r="N393" s="293"/>
      <c r="O393" s="296" t="e">
        <f>O369+#REF!</f>
        <v>#REF!</v>
      </c>
      <c r="P393" s="18"/>
    </row>
    <row r="394" spans="1:18" s="1" customFormat="1" ht="13.5" thickBot="1" x14ac:dyDescent="0.25">
      <c r="B394" s="286"/>
      <c r="C394" s="286"/>
      <c r="D394" s="286"/>
      <c r="E394" s="286"/>
      <c r="F394" s="286"/>
      <c r="G394" s="286"/>
      <c r="H394" s="286"/>
      <c r="I394" s="286"/>
      <c r="J394" s="297"/>
      <c r="K394" s="297"/>
      <c r="L394" s="297"/>
      <c r="M394" s="297"/>
      <c r="N394" s="286"/>
      <c r="O394" s="298"/>
      <c r="P394" s="37"/>
    </row>
    <row r="395" spans="1:18" s="161" customFormat="1" ht="13.5" thickBot="1" x14ac:dyDescent="0.25">
      <c r="B395" s="264" t="s">
        <v>30</v>
      </c>
      <c r="C395" s="299"/>
      <c r="D395" s="299"/>
      <c r="E395" s="299"/>
      <c r="F395" s="299"/>
      <c r="G395" s="299"/>
      <c r="H395" s="299"/>
      <c r="I395" s="300"/>
      <c r="J395" s="301"/>
      <c r="K395" s="302"/>
      <c r="L395" s="301"/>
      <c r="M395" s="301"/>
      <c r="N395" s="299"/>
      <c r="O395" s="303"/>
      <c r="P395" s="29"/>
    </row>
    <row r="396" spans="1:18" s="1" customFormat="1" x14ac:dyDescent="0.2">
      <c r="B396" s="284"/>
      <c r="C396" s="289" t="s">
        <v>10</v>
      </c>
      <c r="D396" s="284" t="s">
        <v>22</v>
      </c>
      <c r="E396" s="290"/>
      <c r="F396" s="290"/>
      <c r="G396" s="290"/>
      <c r="H396" s="286"/>
      <c r="I396" s="286"/>
      <c r="J396" s="286"/>
      <c r="K396" s="297"/>
      <c r="L396" s="289"/>
      <c r="M396" s="287"/>
      <c r="N396" s="290"/>
      <c r="O396" s="304" t="s">
        <v>0</v>
      </c>
      <c r="P396" s="37"/>
    </row>
    <row r="397" spans="1:18" s="1" customFormat="1" x14ac:dyDescent="0.2">
      <c r="B397" s="285" t="e">
        <f>B377+1</f>
        <v>#VALUE!</v>
      </c>
      <c r="C397" s="288">
        <v>39947</v>
      </c>
      <c r="D397" s="280" t="s">
        <v>167</v>
      </c>
      <c r="E397" s="305"/>
      <c r="F397" s="305"/>
      <c r="G397" s="290"/>
      <c r="H397" s="286"/>
      <c r="I397" s="286"/>
      <c r="J397" s="277"/>
      <c r="K397" s="297"/>
      <c r="L397" s="289"/>
      <c r="M397" s="287"/>
      <c r="N397" s="290"/>
      <c r="O397" s="279">
        <v>0</v>
      </c>
      <c r="P397" s="37"/>
    </row>
    <row r="398" spans="1:18" s="1" customFormat="1" ht="12.75" customHeight="1" x14ac:dyDescent="0.2">
      <c r="A398" s="8"/>
      <c r="B398" s="285" t="e">
        <f>B397+1</f>
        <v>#VALUE!</v>
      </c>
      <c r="C398" s="288">
        <v>39947</v>
      </c>
      <c r="D398" s="280" t="s">
        <v>168</v>
      </c>
      <c r="E398" s="306"/>
      <c r="F398" s="306"/>
      <c r="G398" s="306"/>
      <c r="H398" s="277"/>
      <c r="I398" s="306"/>
      <c r="J398" s="286"/>
      <c r="K398" s="297"/>
      <c r="L398" s="307" t="s">
        <v>88</v>
      </c>
      <c r="M398" s="289"/>
      <c r="N398" s="306"/>
      <c r="O398" s="279">
        <v>0</v>
      </c>
      <c r="P398" s="37"/>
    </row>
    <row r="399" spans="1:18" s="1" customFormat="1" x14ac:dyDescent="0.2">
      <c r="B399" s="285" t="e">
        <f>B398+1</f>
        <v>#VALUE!</v>
      </c>
      <c r="C399" s="288">
        <v>39947</v>
      </c>
      <c r="D399" s="280" t="s">
        <v>64</v>
      </c>
      <c r="E399" s="305"/>
      <c r="F399" s="305"/>
      <c r="G399" s="290"/>
      <c r="H399" s="286"/>
      <c r="I399" s="286"/>
      <c r="J399" s="286"/>
      <c r="K399" s="297"/>
      <c r="L399" s="289"/>
      <c r="M399" s="287"/>
      <c r="N399" s="290"/>
      <c r="O399" s="279">
        <v>0</v>
      </c>
      <c r="P399" s="37"/>
    </row>
    <row r="400" spans="1:18" s="1" customFormat="1" x14ac:dyDescent="0.2">
      <c r="B400" s="285" t="e">
        <f>B399+1</f>
        <v>#VALUE!</v>
      </c>
      <c r="C400" s="288">
        <v>39947</v>
      </c>
      <c r="D400" s="280" t="s">
        <v>65</v>
      </c>
      <c r="E400" s="305"/>
      <c r="F400" s="305"/>
      <c r="G400" s="290"/>
      <c r="H400" s="286"/>
      <c r="I400" s="286"/>
      <c r="J400" s="286"/>
      <c r="K400" s="297"/>
      <c r="L400" s="289"/>
      <c r="M400" s="287"/>
      <c r="N400" s="290"/>
      <c r="O400" s="279">
        <v>0</v>
      </c>
      <c r="P400" s="23"/>
    </row>
    <row r="401" spans="1:16" s="1" customFormat="1" ht="13.5" thickBot="1" x14ac:dyDescent="0.25">
      <c r="B401" s="286"/>
      <c r="C401" s="306"/>
      <c r="D401" s="286"/>
      <c r="E401" s="286"/>
      <c r="F401" s="286"/>
      <c r="G401" s="286"/>
      <c r="H401" s="286"/>
      <c r="I401" s="286"/>
      <c r="J401" s="297"/>
      <c r="K401" s="297"/>
      <c r="L401" s="297"/>
      <c r="M401" s="297"/>
      <c r="N401" s="286"/>
      <c r="O401" s="298"/>
      <c r="P401" s="2"/>
    </row>
    <row r="402" spans="1:16" s="161" customFormat="1" ht="14.25" customHeight="1" thickBot="1" x14ac:dyDescent="0.25">
      <c r="B402" s="306" t="s">
        <v>133</v>
      </c>
      <c r="C402" s="294"/>
      <c r="D402" s="306"/>
      <c r="E402" s="306"/>
      <c r="F402" s="306"/>
      <c r="G402" s="306"/>
      <c r="H402" s="294"/>
      <c r="I402" s="308"/>
      <c r="J402" s="289"/>
      <c r="K402" s="309"/>
      <c r="L402" s="289"/>
      <c r="M402" s="289"/>
      <c r="N402" s="306"/>
      <c r="O402" s="310">
        <f>SUM(O397:O401)</f>
        <v>0</v>
      </c>
      <c r="P402" s="29"/>
    </row>
    <row r="403" spans="1:16" s="1" customFormat="1" ht="15.75" thickBot="1" x14ac:dyDescent="0.3">
      <c r="A403" s="8"/>
      <c r="B403" s="291"/>
      <c r="C403" s="311"/>
      <c r="D403" s="277"/>
      <c r="E403" s="277"/>
      <c r="F403" s="277"/>
      <c r="G403" s="277"/>
      <c r="H403" s="277"/>
      <c r="I403" s="312"/>
      <c r="J403" s="313"/>
      <c r="K403" s="309"/>
      <c r="L403" s="313"/>
      <c r="M403" s="313"/>
      <c r="N403" s="277"/>
      <c r="O403" s="273"/>
      <c r="P403" s="24"/>
    </row>
    <row r="404" spans="1:16" s="161" customFormat="1" ht="13.5" thickBot="1" x14ac:dyDescent="0.25">
      <c r="B404" s="264" t="s">
        <v>37</v>
      </c>
      <c r="C404" s="299"/>
      <c r="D404" s="299"/>
      <c r="E404" s="299"/>
      <c r="F404" s="299"/>
      <c r="G404" s="299"/>
      <c r="H404" s="299"/>
      <c r="I404" s="300"/>
      <c r="J404" s="301"/>
      <c r="K404" s="302"/>
      <c r="L404" s="301"/>
      <c r="M404" s="301"/>
      <c r="N404" s="299"/>
      <c r="O404" s="303"/>
      <c r="P404" s="24"/>
    </row>
    <row r="405" spans="1:16" s="1" customFormat="1" x14ac:dyDescent="0.2">
      <c r="B405" s="284"/>
      <c r="C405" s="314" t="s">
        <v>10</v>
      </c>
      <c r="D405" s="315" t="s">
        <v>11</v>
      </c>
      <c r="E405" s="286"/>
      <c r="F405" s="306"/>
      <c r="G405" s="284" t="s">
        <v>22</v>
      </c>
      <c r="H405" s="306"/>
      <c r="I405" s="290"/>
      <c r="J405" s="289"/>
      <c r="K405" s="306" t="s">
        <v>38</v>
      </c>
      <c r="L405" s="306"/>
      <c r="M405" s="289"/>
      <c r="N405" s="290"/>
      <c r="O405" s="304" t="s">
        <v>0</v>
      </c>
      <c r="P405" s="37"/>
    </row>
    <row r="406" spans="1:16" s="1" customFormat="1" x14ac:dyDescent="0.2">
      <c r="B406" s="285" t="e">
        <f>B400+1</f>
        <v>#VALUE!</v>
      </c>
      <c r="C406" s="316">
        <v>40043</v>
      </c>
      <c r="D406" s="317">
        <v>0.52222222222222225</v>
      </c>
      <c r="E406" s="286"/>
      <c r="F406" s="290"/>
      <c r="G406" s="318" t="s">
        <v>40</v>
      </c>
      <c r="H406" s="290"/>
      <c r="I406" s="290"/>
      <c r="J406" s="287"/>
      <c r="K406" s="290" t="s">
        <v>67</v>
      </c>
      <c r="L406" s="290"/>
      <c r="M406" s="287"/>
      <c r="N406" s="290"/>
      <c r="O406" s="279">
        <v>0</v>
      </c>
      <c r="P406" s="5"/>
    </row>
    <row r="407" spans="1:16" s="1" customFormat="1" x14ac:dyDescent="0.2">
      <c r="B407" s="285" t="e">
        <f>B406+1</f>
        <v>#VALUE!</v>
      </c>
      <c r="C407" s="316">
        <v>40043</v>
      </c>
      <c r="D407" s="317">
        <v>0.52222222222222225</v>
      </c>
      <c r="E407" s="286"/>
      <c r="F407" s="290"/>
      <c r="G407" s="318" t="s">
        <v>41</v>
      </c>
      <c r="H407" s="290"/>
      <c r="I407" s="290"/>
      <c r="J407" s="287"/>
      <c r="K407" s="290" t="s">
        <v>67</v>
      </c>
      <c r="L407" s="290"/>
      <c r="M407" s="287"/>
      <c r="N407" s="290"/>
      <c r="O407" s="279">
        <v>0</v>
      </c>
      <c r="P407" s="23"/>
    </row>
    <row r="408" spans="1:16" s="1" customFormat="1" ht="13.5" thickBot="1" x14ac:dyDescent="0.25">
      <c r="B408" s="285" t="e">
        <f>B407+1</f>
        <v>#VALUE!</v>
      </c>
      <c r="C408" s="316">
        <v>40043</v>
      </c>
      <c r="D408" s="317">
        <v>0.52222222222222225</v>
      </c>
      <c r="E408" s="286"/>
      <c r="F408" s="290"/>
      <c r="G408" s="290" t="s">
        <v>42</v>
      </c>
      <c r="H408" s="290"/>
      <c r="I408" s="290"/>
      <c r="J408" s="287"/>
      <c r="K408" s="290" t="s">
        <v>67</v>
      </c>
      <c r="L408" s="290"/>
      <c r="M408" s="287"/>
      <c r="N408" s="290"/>
      <c r="O408" s="279">
        <v>0</v>
      </c>
      <c r="P408" s="5"/>
    </row>
    <row r="409" spans="1:16" s="161" customFormat="1" ht="13.5" thickBot="1" x14ac:dyDescent="0.25">
      <c r="B409" s="319" t="s">
        <v>120</v>
      </c>
      <c r="C409" s="284"/>
      <c r="D409" s="284"/>
      <c r="E409" s="306"/>
      <c r="F409" s="306"/>
      <c r="G409" s="306"/>
      <c r="H409" s="294"/>
      <c r="I409" s="306"/>
      <c r="J409" s="289"/>
      <c r="K409" s="289"/>
      <c r="L409" s="289"/>
      <c r="M409" s="289"/>
      <c r="N409" s="306"/>
      <c r="O409" s="296">
        <f>O406+O407+O408</f>
        <v>0</v>
      </c>
      <c r="P409" s="4"/>
    </row>
    <row r="410" spans="1:16" s="161" customFormat="1" ht="13.5" thickBot="1" x14ac:dyDescent="0.25">
      <c r="B410" s="294"/>
      <c r="C410" s="284"/>
      <c r="D410" s="284"/>
      <c r="E410" s="306"/>
      <c r="F410" s="306"/>
      <c r="G410" s="306"/>
      <c r="H410" s="319"/>
      <c r="I410" s="306"/>
      <c r="J410" s="289"/>
      <c r="K410" s="289"/>
      <c r="L410" s="289"/>
      <c r="M410" s="289"/>
      <c r="N410" s="306"/>
      <c r="O410" s="320"/>
      <c r="P410" s="7"/>
    </row>
    <row r="411" spans="1:16" s="161" customFormat="1" ht="13.5" thickBot="1" x14ac:dyDescent="0.25">
      <c r="B411" s="264" t="s">
        <v>26</v>
      </c>
      <c r="C411" s="299"/>
      <c r="D411" s="299"/>
      <c r="E411" s="299"/>
      <c r="F411" s="299"/>
      <c r="G411" s="299"/>
      <c r="H411" s="299"/>
      <c r="I411" s="300"/>
      <c r="J411" s="301"/>
      <c r="K411" s="302"/>
      <c r="L411" s="301"/>
      <c r="M411" s="301"/>
      <c r="N411" s="299"/>
      <c r="O411" s="303"/>
      <c r="P411" s="4"/>
    </row>
    <row r="412" spans="1:16" s="251" customFormat="1" x14ac:dyDescent="0.2">
      <c r="B412" s="285"/>
      <c r="C412" s="284" t="s">
        <v>22</v>
      </c>
      <c r="D412" s="290"/>
      <c r="E412" s="290"/>
      <c r="F412" s="290"/>
      <c r="G412" s="290"/>
      <c r="H412" s="277"/>
      <c r="I412" s="286"/>
      <c r="J412" s="289"/>
      <c r="K412" s="313"/>
      <c r="L412" s="289"/>
      <c r="M412" s="313"/>
      <c r="N412" s="277"/>
      <c r="O412" s="304" t="s">
        <v>0</v>
      </c>
      <c r="P412" s="252"/>
    </row>
    <row r="413" spans="1:16" s="161" customFormat="1" ht="18" customHeight="1" x14ac:dyDescent="0.2">
      <c r="B413" s="321" t="s">
        <v>139</v>
      </c>
      <c r="C413" s="322"/>
      <c r="D413" s="321"/>
      <c r="E413" s="321"/>
      <c r="F413" s="322"/>
      <c r="G413" s="321"/>
      <c r="H413" s="321"/>
      <c r="I413" s="321"/>
      <c r="J413" s="323"/>
      <c r="K413" s="323"/>
      <c r="L413" s="323"/>
      <c r="M413" s="323"/>
      <c r="N413" s="321"/>
      <c r="O413" s="324"/>
      <c r="P413" s="237"/>
    </row>
    <row r="414" spans="1:16" s="1" customFormat="1" x14ac:dyDescent="0.2">
      <c r="B414" s="285" t="e">
        <f>B408+1</f>
        <v>#VALUE!</v>
      </c>
      <c r="C414" s="286" t="s">
        <v>52</v>
      </c>
      <c r="D414" s="290"/>
      <c r="E414" s="290"/>
      <c r="F414" s="290"/>
      <c r="G414" s="290"/>
      <c r="H414" s="290"/>
      <c r="I414" s="290"/>
      <c r="J414" s="287"/>
      <c r="K414" s="287"/>
      <c r="L414" s="289"/>
      <c r="M414" s="287"/>
      <c r="N414" s="290"/>
      <c r="O414" s="279">
        <v>0</v>
      </c>
      <c r="P414" s="37"/>
    </row>
    <row r="415" spans="1:16" s="1" customFormat="1" x14ac:dyDescent="0.2">
      <c r="B415" s="285" t="e">
        <f>B414+1</f>
        <v>#VALUE!</v>
      </c>
      <c r="C415" s="286" t="s">
        <v>52</v>
      </c>
      <c r="D415" s="290"/>
      <c r="E415" s="290"/>
      <c r="F415" s="290"/>
      <c r="G415" s="290"/>
      <c r="H415" s="290"/>
      <c r="I415" s="290"/>
      <c r="J415" s="287"/>
      <c r="K415" s="287"/>
      <c r="L415" s="289"/>
      <c r="M415" s="287"/>
      <c r="N415" s="290"/>
      <c r="O415" s="279">
        <v>0</v>
      </c>
      <c r="P415" s="37"/>
    </row>
    <row r="416" spans="1:16" s="161" customFormat="1" x14ac:dyDescent="0.2">
      <c r="B416" s="319" t="s">
        <v>177</v>
      </c>
      <c r="C416" s="284"/>
      <c r="D416" s="284"/>
      <c r="E416" s="306"/>
      <c r="F416" s="306"/>
      <c r="G416" s="306"/>
      <c r="H416" s="294"/>
      <c r="I416" s="306"/>
      <c r="J416" s="289"/>
      <c r="K416" s="289"/>
      <c r="L416" s="289"/>
      <c r="M416" s="289"/>
      <c r="N416" s="306"/>
      <c r="O416" s="325">
        <f>SUM(O414:O415)</f>
        <v>0</v>
      </c>
      <c r="P416" s="29"/>
    </row>
    <row r="417" spans="2:16" s="1" customFormat="1" x14ac:dyDescent="0.2">
      <c r="B417" s="286"/>
      <c r="C417" s="286"/>
      <c r="D417" s="286"/>
      <c r="E417" s="286"/>
      <c r="F417" s="286"/>
      <c r="G417" s="286"/>
      <c r="H417" s="286"/>
      <c r="I417" s="286"/>
      <c r="J417" s="297"/>
      <c r="K417" s="287"/>
      <c r="L417" s="289"/>
      <c r="M417" s="287"/>
      <c r="N417" s="290"/>
      <c r="O417" s="326"/>
      <c r="P417" s="5"/>
    </row>
    <row r="418" spans="2:16" s="161" customFormat="1" ht="13.5" customHeight="1" x14ac:dyDescent="0.2">
      <c r="B418" s="321" t="s">
        <v>140</v>
      </c>
      <c r="C418" s="322"/>
      <c r="D418" s="321"/>
      <c r="E418" s="321"/>
      <c r="F418" s="321"/>
      <c r="G418" s="321"/>
      <c r="H418" s="321"/>
      <c r="I418" s="321"/>
      <c r="J418" s="323"/>
      <c r="K418" s="323"/>
      <c r="L418" s="323"/>
      <c r="M418" s="323"/>
      <c r="N418" s="321"/>
      <c r="O418" s="327"/>
      <c r="P418" s="4"/>
    </row>
    <row r="419" spans="2:16" s="1" customFormat="1" x14ac:dyDescent="0.2">
      <c r="B419" s="285" t="e">
        <f>B415+1</f>
        <v>#VALUE!</v>
      </c>
      <c r="C419" s="280" t="s">
        <v>157</v>
      </c>
      <c r="D419" s="290"/>
      <c r="E419" s="290"/>
      <c r="F419" s="290"/>
      <c r="G419" s="290"/>
      <c r="H419" s="290"/>
      <c r="I419" s="286"/>
      <c r="J419" s="313"/>
      <c r="K419" s="313"/>
      <c r="L419" s="289"/>
      <c r="M419" s="313"/>
      <c r="N419" s="277"/>
      <c r="O419" s="328">
        <f>10*-1</f>
        <v>-10</v>
      </c>
      <c r="P419" s="5"/>
    </row>
    <row r="420" spans="2:16" s="1" customFormat="1" ht="13.5" thickBot="1" x14ac:dyDescent="0.25">
      <c r="B420" s="286"/>
      <c r="C420" s="286"/>
      <c r="D420" s="286"/>
      <c r="E420" s="286"/>
      <c r="F420" s="286"/>
      <c r="G420" s="286"/>
      <c r="H420" s="286"/>
      <c r="I420" s="286"/>
      <c r="J420" s="297"/>
      <c r="K420" s="297"/>
      <c r="L420" s="297"/>
      <c r="M420" s="297"/>
      <c r="N420" s="286"/>
      <c r="O420" s="329"/>
      <c r="P420" s="5"/>
    </row>
    <row r="421" spans="2:16" s="161" customFormat="1" ht="13.5" thickBot="1" x14ac:dyDescent="0.25">
      <c r="B421" s="319" t="s">
        <v>158</v>
      </c>
      <c r="C421" s="306"/>
      <c r="D421" s="306"/>
      <c r="E421" s="306"/>
      <c r="F421" s="306"/>
      <c r="G421" s="306"/>
      <c r="H421" s="294"/>
      <c r="I421" s="306"/>
      <c r="J421" s="289"/>
      <c r="K421" s="289"/>
      <c r="L421" s="289"/>
      <c r="M421" s="289"/>
      <c r="N421" s="306"/>
      <c r="O421" s="296">
        <v>0</v>
      </c>
      <c r="P421" s="4"/>
    </row>
    <row r="422" spans="2:16" s="161" customFormat="1" ht="13.5" thickBot="1" x14ac:dyDescent="0.25">
      <c r="B422" s="40"/>
      <c r="C422" s="16"/>
      <c r="D422" s="16"/>
      <c r="E422" s="16"/>
      <c r="F422" s="16"/>
      <c r="G422" s="16"/>
      <c r="I422" s="16"/>
      <c r="J422" s="17"/>
      <c r="K422" s="17"/>
      <c r="L422" s="17"/>
      <c r="M422" s="17"/>
      <c r="N422" s="16"/>
      <c r="O422" s="320"/>
      <c r="P422" s="4"/>
    </row>
    <row r="423" spans="2:16" s="161" customFormat="1" ht="15.75" thickBot="1" x14ac:dyDescent="0.3">
      <c r="B423" s="238" t="s">
        <v>200</v>
      </c>
      <c r="C423" s="12"/>
      <c r="D423" s="12"/>
      <c r="E423" s="12"/>
      <c r="F423" s="12"/>
      <c r="G423" s="12"/>
      <c r="H423" s="12"/>
      <c r="I423" s="12"/>
      <c r="J423" s="162"/>
      <c r="K423" s="162"/>
      <c r="L423" s="162"/>
      <c r="M423" s="162"/>
      <c r="N423" s="12"/>
      <c r="O423" s="236">
        <v>0</v>
      </c>
      <c r="P423" s="4"/>
    </row>
    <row r="424" spans="2:16" ht="13.5" thickBot="1" x14ac:dyDescent="0.25">
      <c r="B424" s="48"/>
      <c r="J424" s="48"/>
      <c r="M424" s="48"/>
      <c r="P424" s="63"/>
    </row>
    <row r="425" spans="2:16" ht="18.75" thickBot="1" x14ac:dyDescent="0.25">
      <c r="B425" s="204" t="s">
        <v>56</v>
      </c>
      <c r="C425" s="180"/>
      <c r="D425" s="152"/>
      <c r="E425" s="180"/>
      <c r="F425" s="180"/>
      <c r="G425" s="180"/>
      <c r="H425" s="180"/>
      <c r="I425" s="152"/>
      <c r="J425" s="223"/>
      <c r="K425" s="222"/>
      <c r="L425" s="154"/>
      <c r="M425" s="222"/>
      <c r="N425" s="33"/>
      <c r="O425" s="205">
        <f>O91</f>
        <v>0</v>
      </c>
    </row>
    <row r="426" spans="2:16" x14ac:dyDescent="0.2">
      <c r="B426" s="48"/>
      <c r="J426" s="48"/>
    </row>
    <row r="427" spans="2:16" x14ac:dyDescent="0.2">
      <c r="B427" s="48"/>
      <c r="J427" s="48"/>
    </row>
    <row r="428" spans="2:16" x14ac:dyDescent="0.2">
      <c r="B428" s="48"/>
      <c r="J428" s="48"/>
    </row>
    <row r="429" spans="2:16" x14ac:dyDescent="0.2">
      <c r="B429" s="48"/>
      <c r="J429" s="48"/>
    </row>
    <row r="430" spans="2:16" x14ac:dyDescent="0.2">
      <c r="B430" s="48"/>
    </row>
    <row r="431" spans="2:16" x14ac:dyDescent="0.2">
      <c r="B431" s="48"/>
    </row>
    <row r="432" spans="2:16" x14ac:dyDescent="0.2">
      <c r="B432" s="48"/>
    </row>
    <row r="433" spans="2:2" x14ac:dyDescent="0.2">
      <c r="B433" s="48"/>
    </row>
    <row r="434" spans="2:2" x14ac:dyDescent="0.2">
      <c r="B434" s="48"/>
    </row>
    <row r="435" spans="2:2" x14ac:dyDescent="0.2">
      <c r="B435" s="48"/>
    </row>
    <row r="436" spans="2:2" x14ac:dyDescent="0.2">
      <c r="B436" s="48"/>
    </row>
    <row r="437" spans="2:2" x14ac:dyDescent="0.2">
      <c r="B437" s="48"/>
    </row>
    <row r="438" spans="2:2" x14ac:dyDescent="0.2">
      <c r="B438" s="48"/>
    </row>
    <row r="439" spans="2:2" x14ac:dyDescent="0.2">
      <c r="B439" s="48"/>
    </row>
    <row r="440" spans="2:2" x14ac:dyDescent="0.2">
      <c r="B440" s="48"/>
    </row>
    <row r="441" spans="2:2" x14ac:dyDescent="0.2">
      <c r="B441" s="48"/>
    </row>
    <row r="442" spans="2:2" x14ac:dyDescent="0.2">
      <c r="B442" s="48"/>
    </row>
    <row r="443" spans="2:2" x14ac:dyDescent="0.2">
      <c r="B443" s="48"/>
    </row>
    <row r="444" spans="2:2" x14ac:dyDescent="0.2">
      <c r="B444" s="48"/>
    </row>
    <row r="445" spans="2:2" x14ac:dyDescent="0.2">
      <c r="B445" s="48"/>
    </row>
    <row r="446" spans="2:2" x14ac:dyDescent="0.2">
      <c r="B446" s="48"/>
    </row>
    <row r="447" spans="2:2" x14ac:dyDescent="0.2">
      <c r="B447" s="48"/>
    </row>
    <row r="448" spans="2:2" x14ac:dyDescent="0.2">
      <c r="B448" s="48"/>
    </row>
    <row r="449" spans="2:2" x14ac:dyDescent="0.2">
      <c r="B449" s="48"/>
    </row>
    <row r="450" spans="2:2" x14ac:dyDescent="0.2">
      <c r="B450" s="48"/>
    </row>
    <row r="451" spans="2:2" x14ac:dyDescent="0.2">
      <c r="B451" s="48"/>
    </row>
    <row r="452" spans="2:2" x14ac:dyDescent="0.2">
      <c r="B452" s="48"/>
    </row>
    <row r="453" spans="2:2" x14ac:dyDescent="0.2">
      <c r="B453" s="48"/>
    </row>
    <row r="454" spans="2:2" x14ac:dyDescent="0.2">
      <c r="B454" s="48"/>
    </row>
    <row r="455" spans="2:2" x14ac:dyDescent="0.2">
      <c r="B455" s="48"/>
    </row>
    <row r="456" spans="2:2" x14ac:dyDescent="0.2">
      <c r="B456" s="48"/>
    </row>
    <row r="457" spans="2:2" x14ac:dyDescent="0.2">
      <c r="B457" s="48"/>
    </row>
    <row r="458" spans="2:2" x14ac:dyDescent="0.2">
      <c r="B458" s="48"/>
    </row>
    <row r="459" spans="2:2" x14ac:dyDescent="0.2">
      <c r="B459" s="48"/>
    </row>
    <row r="460" spans="2:2" x14ac:dyDescent="0.2">
      <c r="B460" s="48"/>
    </row>
    <row r="461" spans="2:2" x14ac:dyDescent="0.2">
      <c r="B461" s="48"/>
    </row>
    <row r="462" spans="2:2" x14ac:dyDescent="0.2">
      <c r="B462" s="48"/>
    </row>
    <row r="463" spans="2:2" x14ac:dyDescent="0.2">
      <c r="B463" s="48"/>
    </row>
    <row r="464" spans="2:2" x14ac:dyDescent="0.2">
      <c r="B464" s="48"/>
    </row>
    <row r="465" spans="2:2" x14ac:dyDescent="0.2">
      <c r="B465" s="48"/>
    </row>
    <row r="466" spans="2:2" x14ac:dyDescent="0.2">
      <c r="B466" s="48"/>
    </row>
    <row r="467" spans="2:2" x14ac:dyDescent="0.2">
      <c r="B467" s="48"/>
    </row>
    <row r="468" spans="2:2" x14ac:dyDescent="0.2">
      <c r="B468" s="48"/>
    </row>
    <row r="469" spans="2:2" x14ac:dyDescent="0.2">
      <c r="B469" s="48"/>
    </row>
    <row r="470" spans="2:2" x14ac:dyDescent="0.2">
      <c r="B470" s="48"/>
    </row>
    <row r="471" spans="2:2" x14ac:dyDescent="0.2">
      <c r="B471" s="48"/>
    </row>
    <row r="472" spans="2:2" x14ac:dyDescent="0.2">
      <c r="B472" s="48"/>
    </row>
    <row r="473" spans="2:2" x14ac:dyDescent="0.2">
      <c r="B473" s="48"/>
    </row>
    <row r="474" spans="2:2" x14ac:dyDescent="0.2">
      <c r="B474" s="48"/>
    </row>
    <row r="475" spans="2:2" x14ac:dyDescent="0.2">
      <c r="B475" s="48"/>
    </row>
    <row r="476" spans="2:2" x14ac:dyDescent="0.2">
      <c r="B476" s="48"/>
    </row>
    <row r="477" spans="2:2" x14ac:dyDescent="0.2">
      <c r="B477" s="48"/>
    </row>
    <row r="478" spans="2:2" x14ac:dyDescent="0.2">
      <c r="B478" s="48"/>
    </row>
    <row r="479" spans="2:2" x14ac:dyDescent="0.2">
      <c r="B479" s="48"/>
    </row>
    <row r="480" spans="2:2" x14ac:dyDescent="0.2">
      <c r="B480" s="48"/>
    </row>
    <row r="481" spans="2:2" x14ac:dyDescent="0.2">
      <c r="B481" s="48"/>
    </row>
    <row r="482" spans="2:2" x14ac:dyDescent="0.2">
      <c r="B482" s="48"/>
    </row>
    <row r="483" spans="2:2" x14ac:dyDescent="0.2">
      <c r="B483" s="48"/>
    </row>
    <row r="484" spans="2:2" x14ac:dyDescent="0.2">
      <c r="B484" s="48"/>
    </row>
    <row r="485" spans="2:2" x14ac:dyDescent="0.2">
      <c r="B485" s="48"/>
    </row>
    <row r="486" spans="2:2" x14ac:dyDescent="0.2">
      <c r="B486" s="48"/>
    </row>
    <row r="487" spans="2:2" x14ac:dyDescent="0.2">
      <c r="B487" s="48"/>
    </row>
    <row r="488" spans="2:2" x14ac:dyDescent="0.2">
      <c r="B488" s="48"/>
    </row>
    <row r="489" spans="2:2" x14ac:dyDescent="0.2">
      <c r="B489" s="48"/>
    </row>
    <row r="490" spans="2:2" x14ac:dyDescent="0.2">
      <c r="B490" s="48"/>
    </row>
    <row r="491" spans="2:2" x14ac:dyDescent="0.2">
      <c r="B491" s="48"/>
    </row>
    <row r="492" spans="2:2" x14ac:dyDescent="0.2">
      <c r="B492" s="48"/>
    </row>
    <row r="493" spans="2:2" x14ac:dyDescent="0.2">
      <c r="B493" s="48"/>
    </row>
    <row r="494" spans="2:2" x14ac:dyDescent="0.2">
      <c r="B494" s="48"/>
    </row>
    <row r="495" spans="2:2" x14ac:dyDescent="0.2">
      <c r="B495" s="48"/>
    </row>
    <row r="496" spans="2:2" x14ac:dyDescent="0.2">
      <c r="B496" s="48"/>
    </row>
    <row r="497" spans="2:2" x14ac:dyDescent="0.2">
      <c r="B497" s="48"/>
    </row>
    <row r="498" spans="2:2" x14ac:dyDescent="0.2">
      <c r="B498" s="48"/>
    </row>
    <row r="499" spans="2:2" x14ac:dyDescent="0.2">
      <c r="B499" s="48"/>
    </row>
    <row r="500" spans="2:2" x14ac:dyDescent="0.2">
      <c r="B500" s="48"/>
    </row>
    <row r="501" spans="2:2" x14ac:dyDescent="0.2">
      <c r="B501" s="48"/>
    </row>
    <row r="502" spans="2:2" x14ac:dyDescent="0.2">
      <c r="B502" s="48"/>
    </row>
    <row r="503" spans="2:2" x14ac:dyDescent="0.2">
      <c r="B503" s="48"/>
    </row>
    <row r="504" spans="2:2" x14ac:dyDescent="0.2">
      <c r="B504" s="48"/>
    </row>
    <row r="505" spans="2:2" x14ac:dyDescent="0.2">
      <c r="B505" s="48"/>
    </row>
    <row r="506" spans="2:2" x14ac:dyDescent="0.2">
      <c r="B506" s="48"/>
    </row>
    <row r="507" spans="2:2" x14ac:dyDescent="0.2">
      <c r="B507" s="48"/>
    </row>
    <row r="508" spans="2:2" x14ac:dyDescent="0.2">
      <c r="B508" s="48"/>
    </row>
    <row r="509" spans="2:2" x14ac:dyDescent="0.2">
      <c r="B509" s="48"/>
    </row>
    <row r="510" spans="2:2" x14ac:dyDescent="0.2">
      <c r="B510" s="48"/>
    </row>
    <row r="511" spans="2:2" x14ac:dyDescent="0.2">
      <c r="B511" s="48"/>
    </row>
    <row r="512" spans="2:2" x14ac:dyDescent="0.2">
      <c r="B512" s="48"/>
    </row>
    <row r="513" spans="2:2" x14ac:dyDescent="0.2">
      <c r="B513" s="48"/>
    </row>
    <row r="514" spans="2:2" x14ac:dyDescent="0.2">
      <c r="B514" s="48"/>
    </row>
    <row r="515" spans="2:2" x14ac:dyDescent="0.2">
      <c r="B515" s="48"/>
    </row>
    <row r="516" spans="2:2" x14ac:dyDescent="0.2">
      <c r="B516" s="48"/>
    </row>
    <row r="517" spans="2:2" x14ac:dyDescent="0.2">
      <c r="B517" s="48"/>
    </row>
    <row r="518" spans="2:2" x14ac:dyDescent="0.2">
      <c r="B518" s="48"/>
    </row>
    <row r="519" spans="2:2" x14ac:dyDescent="0.2">
      <c r="B519" s="48"/>
    </row>
    <row r="520" spans="2:2" x14ac:dyDescent="0.2">
      <c r="B520" s="48"/>
    </row>
    <row r="521" spans="2:2" x14ac:dyDescent="0.2">
      <c r="B521" s="48"/>
    </row>
    <row r="522" spans="2:2" x14ac:dyDescent="0.2">
      <c r="B522" s="48"/>
    </row>
    <row r="523" spans="2:2" x14ac:dyDescent="0.2">
      <c r="B523" s="48"/>
    </row>
    <row r="524" spans="2:2" x14ac:dyDescent="0.2">
      <c r="B524" s="48"/>
    </row>
    <row r="525" spans="2:2" x14ac:dyDescent="0.2">
      <c r="B525" s="48"/>
    </row>
    <row r="526" spans="2:2" x14ac:dyDescent="0.2">
      <c r="B526" s="48"/>
    </row>
    <row r="527" spans="2:2" x14ac:dyDescent="0.2">
      <c r="B527" s="48"/>
    </row>
    <row r="528" spans="2:2" x14ac:dyDescent="0.2">
      <c r="B528" s="48"/>
    </row>
    <row r="529" spans="2:2" x14ac:dyDescent="0.2">
      <c r="B529" s="48"/>
    </row>
    <row r="530" spans="2:2" x14ac:dyDescent="0.2">
      <c r="B530" s="48"/>
    </row>
    <row r="531" spans="2:2" x14ac:dyDescent="0.2">
      <c r="B531" s="48"/>
    </row>
    <row r="532" spans="2:2" x14ac:dyDescent="0.2">
      <c r="B532" s="48"/>
    </row>
    <row r="533" spans="2:2" x14ac:dyDescent="0.2">
      <c r="B533" s="48"/>
    </row>
    <row r="534" spans="2:2" x14ac:dyDescent="0.2">
      <c r="B534" s="48"/>
    </row>
    <row r="535" spans="2:2" x14ac:dyDescent="0.2">
      <c r="B535" s="48"/>
    </row>
    <row r="536" spans="2:2" x14ac:dyDescent="0.2">
      <c r="B536" s="48"/>
    </row>
    <row r="537" spans="2:2" x14ac:dyDescent="0.2">
      <c r="B537" s="48"/>
    </row>
    <row r="538" spans="2:2" x14ac:dyDescent="0.2">
      <c r="B538" s="48"/>
    </row>
    <row r="539" spans="2:2" x14ac:dyDescent="0.2">
      <c r="B539" s="48"/>
    </row>
    <row r="540" spans="2:2" x14ac:dyDescent="0.2">
      <c r="B540" s="48"/>
    </row>
    <row r="541" spans="2:2" x14ac:dyDescent="0.2">
      <c r="B541" s="48"/>
    </row>
    <row r="542" spans="2:2" x14ac:dyDescent="0.2">
      <c r="B542" s="48"/>
    </row>
    <row r="543" spans="2:2" x14ac:dyDescent="0.2">
      <c r="B543" s="48"/>
    </row>
    <row r="544" spans="2:2" x14ac:dyDescent="0.2">
      <c r="B544" s="48"/>
    </row>
    <row r="545" spans="2:2" x14ac:dyDescent="0.2">
      <c r="B545" s="48"/>
    </row>
    <row r="546" spans="2:2" x14ac:dyDescent="0.2">
      <c r="B546" s="48"/>
    </row>
    <row r="547" spans="2:2" x14ac:dyDescent="0.2">
      <c r="B547" s="48"/>
    </row>
    <row r="548" spans="2:2" x14ac:dyDescent="0.2">
      <c r="B548" s="48"/>
    </row>
    <row r="549" spans="2:2" x14ac:dyDescent="0.2">
      <c r="B549" s="48"/>
    </row>
    <row r="550" spans="2:2" x14ac:dyDescent="0.2">
      <c r="B550" s="48"/>
    </row>
    <row r="551" spans="2:2" x14ac:dyDescent="0.2">
      <c r="B551" s="48"/>
    </row>
    <row r="552" spans="2:2" x14ac:dyDescent="0.2">
      <c r="B552" s="48"/>
    </row>
    <row r="553" spans="2:2" x14ac:dyDescent="0.2">
      <c r="B553" s="48"/>
    </row>
    <row r="554" spans="2:2" x14ac:dyDescent="0.2">
      <c r="B554" s="48"/>
    </row>
    <row r="555" spans="2:2" x14ac:dyDescent="0.2">
      <c r="B555" s="48"/>
    </row>
    <row r="556" spans="2:2" x14ac:dyDescent="0.2">
      <c r="B556" s="48"/>
    </row>
    <row r="557" spans="2:2" x14ac:dyDescent="0.2">
      <c r="B557" s="48"/>
    </row>
    <row r="558" spans="2:2" x14ac:dyDescent="0.2">
      <c r="B558" s="48"/>
    </row>
    <row r="559" spans="2:2" x14ac:dyDescent="0.2">
      <c r="B559" s="48"/>
    </row>
    <row r="560" spans="2:2" x14ac:dyDescent="0.2">
      <c r="B560" s="48"/>
    </row>
    <row r="561" spans="2:2" x14ac:dyDescent="0.2">
      <c r="B561" s="48"/>
    </row>
    <row r="562" spans="2:2" x14ac:dyDescent="0.2">
      <c r="B562" s="48"/>
    </row>
    <row r="563" spans="2:2" x14ac:dyDescent="0.2">
      <c r="B563" s="48"/>
    </row>
    <row r="564" spans="2:2" x14ac:dyDescent="0.2">
      <c r="B564" s="48"/>
    </row>
    <row r="565" spans="2:2" x14ac:dyDescent="0.2">
      <c r="B565" s="48"/>
    </row>
    <row r="566" spans="2:2" x14ac:dyDescent="0.2">
      <c r="B566" s="48"/>
    </row>
    <row r="567" spans="2:2" x14ac:dyDescent="0.2">
      <c r="B567" s="48"/>
    </row>
    <row r="568" spans="2:2" x14ac:dyDescent="0.2">
      <c r="B568" s="48"/>
    </row>
    <row r="569" spans="2:2" x14ac:dyDescent="0.2">
      <c r="B569" s="48"/>
    </row>
    <row r="570" spans="2:2" x14ac:dyDescent="0.2">
      <c r="B570" s="48"/>
    </row>
    <row r="571" spans="2:2" x14ac:dyDescent="0.2">
      <c r="B571" s="48"/>
    </row>
    <row r="572" spans="2:2" x14ac:dyDescent="0.2">
      <c r="B572" s="48"/>
    </row>
    <row r="573" spans="2:2" x14ac:dyDescent="0.2">
      <c r="B573" s="48"/>
    </row>
    <row r="574" spans="2:2" x14ac:dyDescent="0.2">
      <c r="B574" s="48"/>
    </row>
    <row r="575" spans="2:2" x14ac:dyDescent="0.2">
      <c r="B575" s="48"/>
    </row>
    <row r="576" spans="2:2" x14ac:dyDescent="0.2">
      <c r="B576" s="48"/>
    </row>
    <row r="577" spans="2:2" x14ac:dyDescent="0.2">
      <c r="B577" s="48"/>
    </row>
    <row r="578" spans="2:2" x14ac:dyDescent="0.2">
      <c r="B578" s="48"/>
    </row>
    <row r="579" spans="2:2" x14ac:dyDescent="0.2">
      <c r="B579" s="48"/>
    </row>
    <row r="580" spans="2:2" x14ac:dyDescent="0.2">
      <c r="B580" s="48"/>
    </row>
    <row r="581" spans="2:2" x14ac:dyDescent="0.2">
      <c r="B581" s="48"/>
    </row>
    <row r="582" spans="2:2" x14ac:dyDescent="0.2">
      <c r="B582" s="48"/>
    </row>
    <row r="583" spans="2:2" x14ac:dyDescent="0.2">
      <c r="B583" s="48"/>
    </row>
    <row r="584" spans="2:2" x14ac:dyDescent="0.2">
      <c r="B584" s="48"/>
    </row>
    <row r="585" spans="2:2" x14ac:dyDescent="0.2">
      <c r="B585" s="48"/>
    </row>
    <row r="586" spans="2:2" x14ac:dyDescent="0.2">
      <c r="B586" s="48"/>
    </row>
    <row r="587" spans="2:2" x14ac:dyDescent="0.2">
      <c r="B587" s="48"/>
    </row>
    <row r="588" spans="2:2" x14ac:dyDescent="0.2">
      <c r="B588" s="48"/>
    </row>
    <row r="589" spans="2:2" x14ac:dyDescent="0.2">
      <c r="B589" s="48"/>
    </row>
    <row r="590" spans="2:2" x14ac:dyDescent="0.2">
      <c r="B590" s="48"/>
    </row>
    <row r="591" spans="2:2" x14ac:dyDescent="0.2">
      <c r="B591" s="48"/>
    </row>
    <row r="592" spans="2:2" x14ac:dyDescent="0.2">
      <c r="B592" s="48"/>
    </row>
    <row r="593" spans="2:2" x14ac:dyDescent="0.2">
      <c r="B593" s="48"/>
    </row>
    <row r="594" spans="2:2" x14ac:dyDescent="0.2">
      <c r="B594" s="48"/>
    </row>
    <row r="595" spans="2:2" x14ac:dyDescent="0.2">
      <c r="B595" s="48"/>
    </row>
    <row r="596" spans="2:2" x14ac:dyDescent="0.2">
      <c r="B596" s="48"/>
    </row>
    <row r="597" spans="2:2" x14ac:dyDescent="0.2">
      <c r="B597" s="48"/>
    </row>
    <row r="598" spans="2:2" x14ac:dyDescent="0.2">
      <c r="B598" s="48"/>
    </row>
    <row r="599" spans="2:2" x14ac:dyDescent="0.2">
      <c r="B599" s="48"/>
    </row>
    <row r="600" spans="2:2" x14ac:dyDescent="0.2">
      <c r="B600" s="48"/>
    </row>
    <row r="601" spans="2:2" x14ac:dyDescent="0.2">
      <c r="B601" s="48"/>
    </row>
    <row r="602" spans="2:2" x14ac:dyDescent="0.2">
      <c r="B602" s="48"/>
    </row>
    <row r="603" spans="2:2" x14ac:dyDescent="0.2">
      <c r="B603" s="48"/>
    </row>
    <row r="604" spans="2:2" x14ac:dyDescent="0.2">
      <c r="B604" s="48"/>
    </row>
    <row r="605" spans="2:2" x14ac:dyDescent="0.2">
      <c r="B605" s="48"/>
    </row>
    <row r="606" spans="2:2" x14ac:dyDescent="0.2">
      <c r="B606" s="48"/>
    </row>
    <row r="607" spans="2:2" x14ac:dyDescent="0.2">
      <c r="B607" s="48"/>
    </row>
    <row r="608" spans="2:2" x14ac:dyDescent="0.2">
      <c r="B608" s="48"/>
    </row>
    <row r="609" spans="2:2" x14ac:dyDescent="0.2">
      <c r="B609" s="48"/>
    </row>
    <row r="610" spans="2:2" x14ac:dyDescent="0.2">
      <c r="B610" s="48"/>
    </row>
    <row r="611" spans="2:2" x14ac:dyDescent="0.2">
      <c r="B611" s="48"/>
    </row>
    <row r="612" spans="2:2" x14ac:dyDescent="0.2">
      <c r="B612" s="48"/>
    </row>
    <row r="613" spans="2:2" x14ac:dyDescent="0.2">
      <c r="B613" s="48"/>
    </row>
    <row r="614" spans="2:2" x14ac:dyDescent="0.2">
      <c r="B614" s="48"/>
    </row>
    <row r="615" spans="2:2" x14ac:dyDescent="0.2">
      <c r="B615" s="48"/>
    </row>
    <row r="616" spans="2:2" x14ac:dyDescent="0.2">
      <c r="B616" s="48"/>
    </row>
    <row r="617" spans="2:2" x14ac:dyDescent="0.2">
      <c r="B617" s="48"/>
    </row>
    <row r="618" spans="2:2" x14ac:dyDescent="0.2">
      <c r="B618" s="48"/>
    </row>
    <row r="619" spans="2:2" x14ac:dyDescent="0.2">
      <c r="B619" s="48"/>
    </row>
    <row r="620" spans="2:2" x14ac:dyDescent="0.2">
      <c r="B620" s="48"/>
    </row>
    <row r="621" spans="2:2" x14ac:dyDescent="0.2">
      <c r="B621" s="48"/>
    </row>
    <row r="622" spans="2:2" x14ac:dyDescent="0.2">
      <c r="B622" s="48"/>
    </row>
    <row r="623" spans="2:2" x14ac:dyDescent="0.2">
      <c r="B623" s="48"/>
    </row>
    <row r="624" spans="2:2" x14ac:dyDescent="0.2">
      <c r="B624" s="48"/>
    </row>
    <row r="625" spans="2:2" x14ac:dyDescent="0.2">
      <c r="B625" s="48"/>
    </row>
    <row r="626" spans="2:2" x14ac:dyDescent="0.2">
      <c r="B626" s="48"/>
    </row>
    <row r="627" spans="2:2" x14ac:dyDescent="0.2">
      <c r="B627" s="48"/>
    </row>
    <row r="628" spans="2:2" x14ac:dyDescent="0.2">
      <c r="B628" s="48"/>
    </row>
    <row r="629" spans="2:2" x14ac:dyDescent="0.2">
      <c r="B629" s="48"/>
    </row>
    <row r="630" spans="2:2" x14ac:dyDescent="0.2">
      <c r="B630" s="48"/>
    </row>
    <row r="631" spans="2:2" x14ac:dyDescent="0.2">
      <c r="B631" s="48"/>
    </row>
    <row r="632" spans="2:2" x14ac:dyDescent="0.2">
      <c r="B632" s="48"/>
    </row>
    <row r="633" spans="2:2" x14ac:dyDescent="0.2">
      <c r="B633" s="48"/>
    </row>
    <row r="634" spans="2:2" x14ac:dyDescent="0.2">
      <c r="B634" s="48"/>
    </row>
    <row r="635" spans="2:2" x14ac:dyDescent="0.2">
      <c r="B635" s="48"/>
    </row>
    <row r="636" spans="2:2" x14ac:dyDescent="0.2">
      <c r="B636" s="48"/>
    </row>
    <row r="637" spans="2:2" x14ac:dyDescent="0.2">
      <c r="B637" s="48"/>
    </row>
    <row r="638" spans="2:2" x14ac:dyDescent="0.2">
      <c r="B638" s="48"/>
    </row>
    <row r="639" spans="2:2" x14ac:dyDescent="0.2">
      <c r="B639" s="48"/>
    </row>
    <row r="640" spans="2:2" x14ac:dyDescent="0.2">
      <c r="B640" s="48"/>
    </row>
    <row r="641" spans="2:2" x14ac:dyDescent="0.2">
      <c r="B641" s="48"/>
    </row>
    <row r="642" spans="2:2" x14ac:dyDescent="0.2">
      <c r="B642" s="48"/>
    </row>
    <row r="643" spans="2:2" x14ac:dyDescent="0.2">
      <c r="B643" s="48"/>
    </row>
    <row r="644" spans="2:2" x14ac:dyDescent="0.2">
      <c r="B644" s="48"/>
    </row>
    <row r="645" spans="2:2" x14ac:dyDescent="0.2">
      <c r="B645" s="48"/>
    </row>
    <row r="646" spans="2:2" x14ac:dyDescent="0.2">
      <c r="B646" s="48"/>
    </row>
    <row r="647" spans="2:2" x14ac:dyDescent="0.2">
      <c r="B647" s="48"/>
    </row>
    <row r="648" spans="2:2" x14ac:dyDescent="0.2">
      <c r="B648" s="48"/>
    </row>
    <row r="649" spans="2:2" x14ac:dyDescent="0.2">
      <c r="B649" s="48"/>
    </row>
    <row r="650" spans="2:2" x14ac:dyDescent="0.2">
      <c r="B650" s="48"/>
    </row>
    <row r="651" spans="2:2" x14ac:dyDescent="0.2">
      <c r="B651" s="48"/>
    </row>
    <row r="652" spans="2:2" x14ac:dyDescent="0.2">
      <c r="B652" s="48"/>
    </row>
    <row r="653" spans="2:2" x14ac:dyDescent="0.2">
      <c r="B653" s="48"/>
    </row>
    <row r="654" spans="2:2" x14ac:dyDescent="0.2">
      <c r="B654" s="48"/>
    </row>
    <row r="655" spans="2:2" x14ac:dyDescent="0.2">
      <c r="B655" s="48"/>
    </row>
    <row r="656" spans="2:2" x14ac:dyDescent="0.2">
      <c r="B656" s="48"/>
    </row>
    <row r="657" spans="2:2" x14ac:dyDescent="0.2">
      <c r="B657" s="48"/>
    </row>
    <row r="658" spans="2:2" x14ac:dyDescent="0.2">
      <c r="B658" s="48"/>
    </row>
    <row r="659" spans="2:2" x14ac:dyDescent="0.2">
      <c r="B659" s="48"/>
    </row>
    <row r="660" spans="2:2" x14ac:dyDescent="0.2">
      <c r="B660" s="48"/>
    </row>
    <row r="661" spans="2:2" x14ac:dyDescent="0.2">
      <c r="B661" s="48"/>
    </row>
    <row r="662" spans="2:2" x14ac:dyDescent="0.2">
      <c r="B662" s="48"/>
    </row>
    <row r="663" spans="2:2" x14ac:dyDescent="0.2">
      <c r="B663" s="48"/>
    </row>
    <row r="664" spans="2:2" x14ac:dyDescent="0.2">
      <c r="B664" s="48"/>
    </row>
    <row r="665" spans="2:2" x14ac:dyDescent="0.2">
      <c r="B665" s="48"/>
    </row>
    <row r="666" spans="2:2" x14ac:dyDescent="0.2">
      <c r="B666" s="48"/>
    </row>
    <row r="667" spans="2:2" x14ac:dyDescent="0.2">
      <c r="B667" s="48"/>
    </row>
    <row r="668" spans="2:2" x14ac:dyDescent="0.2">
      <c r="B668" s="48"/>
    </row>
    <row r="669" spans="2:2" x14ac:dyDescent="0.2">
      <c r="B669" s="48"/>
    </row>
    <row r="670" spans="2:2" x14ac:dyDescent="0.2">
      <c r="B670" s="48"/>
    </row>
    <row r="671" spans="2:2" x14ac:dyDescent="0.2">
      <c r="B671" s="48"/>
    </row>
    <row r="672" spans="2:2" x14ac:dyDescent="0.2">
      <c r="B672" s="48"/>
    </row>
    <row r="673" spans="2:2" x14ac:dyDescent="0.2">
      <c r="B673" s="48"/>
    </row>
    <row r="674" spans="2:2" x14ac:dyDescent="0.2">
      <c r="B674" s="48"/>
    </row>
    <row r="675" spans="2:2" x14ac:dyDescent="0.2">
      <c r="B675" s="48"/>
    </row>
    <row r="676" spans="2:2" x14ac:dyDescent="0.2">
      <c r="B676" s="48"/>
    </row>
    <row r="677" spans="2:2" x14ac:dyDescent="0.2">
      <c r="B677" s="48"/>
    </row>
    <row r="678" spans="2:2" x14ac:dyDescent="0.2">
      <c r="B678" s="48"/>
    </row>
    <row r="679" spans="2:2" x14ac:dyDescent="0.2">
      <c r="B679" s="48"/>
    </row>
    <row r="680" spans="2:2" x14ac:dyDescent="0.2">
      <c r="B680" s="48"/>
    </row>
    <row r="681" spans="2:2" x14ac:dyDescent="0.2">
      <c r="B681" s="48"/>
    </row>
    <row r="682" spans="2:2" x14ac:dyDescent="0.2">
      <c r="B682" s="48"/>
    </row>
    <row r="683" spans="2:2" x14ac:dyDescent="0.2">
      <c r="B683" s="48"/>
    </row>
    <row r="684" spans="2:2" x14ac:dyDescent="0.2">
      <c r="B684" s="48"/>
    </row>
    <row r="685" spans="2:2" x14ac:dyDescent="0.2">
      <c r="B685" s="48"/>
    </row>
    <row r="686" spans="2:2" x14ac:dyDescent="0.2">
      <c r="B686" s="48"/>
    </row>
    <row r="687" spans="2:2" x14ac:dyDescent="0.2">
      <c r="B687" s="48"/>
    </row>
    <row r="688" spans="2:2" x14ac:dyDescent="0.2">
      <c r="B688" s="48"/>
    </row>
    <row r="689" spans="2:2" x14ac:dyDescent="0.2">
      <c r="B689" s="48"/>
    </row>
    <row r="690" spans="2:2" x14ac:dyDescent="0.2">
      <c r="B690" s="48"/>
    </row>
    <row r="691" spans="2:2" x14ac:dyDescent="0.2">
      <c r="B691" s="48"/>
    </row>
    <row r="692" spans="2:2" x14ac:dyDescent="0.2">
      <c r="B692" s="48"/>
    </row>
    <row r="693" spans="2:2" x14ac:dyDescent="0.2">
      <c r="B693" s="48"/>
    </row>
    <row r="694" spans="2:2" x14ac:dyDescent="0.2">
      <c r="B694" s="48"/>
    </row>
    <row r="695" spans="2:2" x14ac:dyDescent="0.2">
      <c r="B695" s="48"/>
    </row>
    <row r="696" spans="2:2" x14ac:dyDescent="0.2">
      <c r="B696" s="48"/>
    </row>
    <row r="697" spans="2:2" x14ac:dyDescent="0.2">
      <c r="B697" s="48"/>
    </row>
    <row r="698" spans="2:2" x14ac:dyDescent="0.2">
      <c r="B698" s="48"/>
    </row>
    <row r="699" spans="2:2" x14ac:dyDescent="0.2">
      <c r="B699" s="48"/>
    </row>
    <row r="700" spans="2:2" x14ac:dyDescent="0.2">
      <c r="B700" s="48"/>
    </row>
    <row r="701" spans="2:2" x14ac:dyDescent="0.2">
      <c r="B701" s="48"/>
    </row>
    <row r="702" spans="2:2" x14ac:dyDescent="0.2">
      <c r="B702" s="48"/>
    </row>
    <row r="703" spans="2:2" x14ac:dyDescent="0.2">
      <c r="B703" s="48"/>
    </row>
    <row r="704" spans="2:2" x14ac:dyDescent="0.2">
      <c r="B704" s="48"/>
    </row>
    <row r="705" spans="2:2" x14ac:dyDescent="0.2">
      <c r="B705" s="48"/>
    </row>
    <row r="706" spans="2:2" x14ac:dyDescent="0.2">
      <c r="B706" s="48"/>
    </row>
    <row r="707" spans="2:2" x14ac:dyDescent="0.2">
      <c r="B707" s="48"/>
    </row>
    <row r="708" spans="2:2" x14ac:dyDescent="0.2">
      <c r="B708" s="48"/>
    </row>
    <row r="709" spans="2:2" x14ac:dyDescent="0.2">
      <c r="B709" s="48"/>
    </row>
    <row r="710" spans="2:2" x14ac:dyDescent="0.2">
      <c r="B710" s="48"/>
    </row>
    <row r="711" spans="2:2" x14ac:dyDescent="0.2">
      <c r="B711" s="48"/>
    </row>
    <row r="712" spans="2:2" x14ac:dyDescent="0.2">
      <c r="B712" s="48"/>
    </row>
    <row r="713" spans="2:2" x14ac:dyDescent="0.2">
      <c r="B713" s="48"/>
    </row>
    <row r="714" spans="2:2" x14ac:dyDescent="0.2">
      <c r="B714" s="48"/>
    </row>
    <row r="715" spans="2:2" x14ac:dyDescent="0.2">
      <c r="B715" s="48"/>
    </row>
    <row r="716" spans="2:2" x14ac:dyDescent="0.2">
      <c r="B716" s="48"/>
    </row>
    <row r="717" spans="2:2" x14ac:dyDescent="0.2">
      <c r="B717" s="48"/>
    </row>
    <row r="718" spans="2:2" x14ac:dyDescent="0.2">
      <c r="B718" s="48"/>
    </row>
    <row r="719" spans="2:2" x14ac:dyDescent="0.2">
      <c r="B719" s="48"/>
    </row>
    <row r="720" spans="2:2" x14ac:dyDescent="0.2">
      <c r="B720" s="48"/>
    </row>
    <row r="721" spans="2:2" x14ac:dyDescent="0.2">
      <c r="B721" s="48"/>
    </row>
    <row r="722" spans="2:2" x14ac:dyDescent="0.2">
      <c r="B722" s="48"/>
    </row>
    <row r="723" spans="2:2" x14ac:dyDescent="0.2">
      <c r="B723" s="48"/>
    </row>
    <row r="724" spans="2:2" x14ac:dyDescent="0.2">
      <c r="B724" s="48"/>
    </row>
    <row r="725" spans="2:2" x14ac:dyDescent="0.2">
      <c r="B725" s="48"/>
    </row>
    <row r="726" spans="2:2" x14ac:dyDescent="0.2">
      <c r="B726" s="48"/>
    </row>
    <row r="727" spans="2:2" x14ac:dyDescent="0.2">
      <c r="B727" s="48"/>
    </row>
    <row r="728" spans="2:2" x14ac:dyDescent="0.2">
      <c r="B728" s="48"/>
    </row>
    <row r="729" spans="2:2" x14ac:dyDescent="0.2">
      <c r="B729" s="48"/>
    </row>
    <row r="730" spans="2:2" x14ac:dyDescent="0.2">
      <c r="B730" s="48"/>
    </row>
    <row r="731" spans="2:2" x14ac:dyDescent="0.2">
      <c r="B731" s="48"/>
    </row>
    <row r="732" spans="2:2" x14ac:dyDescent="0.2">
      <c r="B732" s="48"/>
    </row>
    <row r="733" spans="2:2" x14ac:dyDescent="0.2">
      <c r="B733" s="48"/>
    </row>
    <row r="734" spans="2:2" x14ac:dyDescent="0.2">
      <c r="B734" s="48"/>
    </row>
    <row r="735" spans="2:2" x14ac:dyDescent="0.2">
      <c r="B735" s="48"/>
    </row>
    <row r="736" spans="2:2" x14ac:dyDescent="0.2">
      <c r="B736" s="48"/>
    </row>
    <row r="737" spans="2:2" x14ac:dyDescent="0.2">
      <c r="B737" s="48"/>
    </row>
    <row r="738" spans="2:2" x14ac:dyDescent="0.2">
      <c r="B738" s="48"/>
    </row>
    <row r="739" spans="2:2" x14ac:dyDescent="0.2">
      <c r="B739" s="48"/>
    </row>
    <row r="740" spans="2:2" x14ac:dyDescent="0.2">
      <c r="B740" s="48"/>
    </row>
    <row r="741" spans="2:2" x14ac:dyDescent="0.2">
      <c r="B741" s="48"/>
    </row>
    <row r="742" spans="2:2" x14ac:dyDescent="0.2">
      <c r="B742" s="48"/>
    </row>
    <row r="743" spans="2:2" x14ac:dyDescent="0.2">
      <c r="B743" s="48"/>
    </row>
    <row r="744" spans="2:2" x14ac:dyDescent="0.2">
      <c r="B744" s="48"/>
    </row>
    <row r="745" spans="2:2" x14ac:dyDescent="0.2">
      <c r="B745" s="48"/>
    </row>
    <row r="746" spans="2:2" x14ac:dyDescent="0.2">
      <c r="B746" s="48"/>
    </row>
    <row r="747" spans="2:2" x14ac:dyDescent="0.2">
      <c r="B747" s="48"/>
    </row>
    <row r="748" spans="2:2" x14ac:dyDescent="0.2">
      <c r="B748" s="48"/>
    </row>
    <row r="749" spans="2:2" x14ac:dyDescent="0.2">
      <c r="B749" s="48"/>
    </row>
    <row r="750" spans="2:2" x14ac:dyDescent="0.2">
      <c r="B750" s="48"/>
    </row>
    <row r="751" spans="2:2" x14ac:dyDescent="0.2">
      <c r="B751" s="48"/>
    </row>
    <row r="752" spans="2:2" x14ac:dyDescent="0.2">
      <c r="B752" s="48"/>
    </row>
    <row r="753" spans="2:2" x14ac:dyDescent="0.2">
      <c r="B753" s="48"/>
    </row>
    <row r="754" spans="2:2" x14ac:dyDescent="0.2">
      <c r="B754" s="48"/>
    </row>
    <row r="755" spans="2:2" x14ac:dyDescent="0.2">
      <c r="B755" s="48"/>
    </row>
    <row r="756" spans="2:2" x14ac:dyDescent="0.2">
      <c r="B756" s="48"/>
    </row>
    <row r="757" spans="2:2" x14ac:dyDescent="0.2">
      <c r="B757" s="48"/>
    </row>
    <row r="758" spans="2:2" x14ac:dyDescent="0.2">
      <c r="B758" s="48"/>
    </row>
    <row r="759" spans="2:2" x14ac:dyDescent="0.2">
      <c r="B759" s="48"/>
    </row>
    <row r="760" spans="2:2" x14ac:dyDescent="0.2">
      <c r="B760" s="48"/>
    </row>
    <row r="761" spans="2:2" x14ac:dyDescent="0.2">
      <c r="B761" s="48"/>
    </row>
    <row r="762" spans="2:2" x14ac:dyDescent="0.2">
      <c r="B762" s="48"/>
    </row>
    <row r="763" spans="2:2" x14ac:dyDescent="0.2">
      <c r="B763" s="48"/>
    </row>
    <row r="764" spans="2:2" x14ac:dyDescent="0.2">
      <c r="B764" s="48"/>
    </row>
    <row r="765" spans="2:2" x14ac:dyDescent="0.2">
      <c r="B765" s="48"/>
    </row>
    <row r="766" spans="2:2" x14ac:dyDescent="0.2">
      <c r="B766" s="48"/>
    </row>
    <row r="767" spans="2:2" x14ac:dyDescent="0.2">
      <c r="B767" s="48"/>
    </row>
    <row r="768" spans="2:2" x14ac:dyDescent="0.2">
      <c r="B768" s="48"/>
    </row>
    <row r="769" spans="2:2" x14ac:dyDescent="0.2">
      <c r="B769" s="48"/>
    </row>
    <row r="770" spans="2:2" x14ac:dyDescent="0.2">
      <c r="B770" s="48"/>
    </row>
    <row r="771" spans="2:2" x14ac:dyDescent="0.2">
      <c r="B771" s="48"/>
    </row>
    <row r="772" spans="2:2" x14ac:dyDescent="0.2">
      <c r="B772" s="48"/>
    </row>
    <row r="773" spans="2:2" x14ac:dyDescent="0.2">
      <c r="B773" s="48"/>
    </row>
    <row r="774" spans="2:2" x14ac:dyDescent="0.2">
      <c r="B774" s="48"/>
    </row>
    <row r="775" spans="2:2" x14ac:dyDescent="0.2">
      <c r="B775" s="48"/>
    </row>
    <row r="776" spans="2:2" x14ac:dyDescent="0.2">
      <c r="B776" s="48"/>
    </row>
    <row r="777" spans="2:2" x14ac:dyDescent="0.2">
      <c r="B777" s="48"/>
    </row>
    <row r="778" spans="2:2" x14ac:dyDescent="0.2">
      <c r="B778" s="48"/>
    </row>
    <row r="779" spans="2:2" x14ac:dyDescent="0.2">
      <c r="B779" s="48"/>
    </row>
    <row r="780" spans="2:2" x14ac:dyDescent="0.2">
      <c r="B780" s="48"/>
    </row>
    <row r="781" spans="2:2" x14ac:dyDescent="0.2">
      <c r="B781" s="48"/>
    </row>
    <row r="782" spans="2:2" x14ac:dyDescent="0.2">
      <c r="B782" s="48"/>
    </row>
    <row r="783" spans="2:2" x14ac:dyDescent="0.2">
      <c r="B783" s="48"/>
    </row>
    <row r="784" spans="2:2" x14ac:dyDescent="0.2">
      <c r="B784" s="48"/>
    </row>
    <row r="785" spans="2:2" x14ac:dyDescent="0.2">
      <c r="B785" s="48"/>
    </row>
    <row r="786" spans="2:2" x14ac:dyDescent="0.2">
      <c r="B786" s="48"/>
    </row>
    <row r="787" spans="2:2" x14ac:dyDescent="0.2">
      <c r="B787" s="48"/>
    </row>
    <row r="788" spans="2:2" x14ac:dyDescent="0.2">
      <c r="B788" s="48"/>
    </row>
    <row r="789" spans="2:2" x14ac:dyDescent="0.2">
      <c r="B789" s="48"/>
    </row>
    <row r="790" spans="2:2" x14ac:dyDescent="0.2">
      <c r="B790" s="48"/>
    </row>
    <row r="791" spans="2:2" x14ac:dyDescent="0.2">
      <c r="B791" s="48"/>
    </row>
    <row r="792" spans="2:2" x14ac:dyDescent="0.2">
      <c r="B792" s="48"/>
    </row>
    <row r="793" spans="2:2" x14ac:dyDescent="0.2">
      <c r="B793" s="48"/>
    </row>
    <row r="794" spans="2:2" x14ac:dyDescent="0.2">
      <c r="B794" s="48"/>
    </row>
    <row r="795" spans="2:2" x14ac:dyDescent="0.2">
      <c r="B795" s="48"/>
    </row>
    <row r="796" spans="2:2" x14ac:dyDescent="0.2">
      <c r="B796" s="48"/>
    </row>
    <row r="797" spans="2:2" x14ac:dyDescent="0.2">
      <c r="B797" s="48"/>
    </row>
    <row r="798" spans="2:2" x14ac:dyDescent="0.2">
      <c r="B798" s="48"/>
    </row>
    <row r="799" spans="2:2" x14ac:dyDescent="0.2">
      <c r="B799" s="48"/>
    </row>
    <row r="800" spans="2:2" x14ac:dyDescent="0.2">
      <c r="B800" s="48"/>
    </row>
    <row r="801" spans="2:2" x14ac:dyDescent="0.2">
      <c r="B801" s="48"/>
    </row>
    <row r="802" spans="2:2" x14ac:dyDescent="0.2">
      <c r="B802" s="48"/>
    </row>
    <row r="803" spans="2:2" x14ac:dyDescent="0.2">
      <c r="B803" s="48"/>
    </row>
    <row r="804" spans="2:2" x14ac:dyDescent="0.2">
      <c r="B804" s="48"/>
    </row>
    <row r="805" spans="2:2" x14ac:dyDescent="0.2">
      <c r="B805" s="48"/>
    </row>
    <row r="806" spans="2:2" x14ac:dyDescent="0.2">
      <c r="B806" s="48"/>
    </row>
    <row r="807" spans="2:2" x14ac:dyDescent="0.2">
      <c r="B807" s="48"/>
    </row>
    <row r="808" spans="2:2" x14ac:dyDescent="0.2">
      <c r="B808" s="48"/>
    </row>
    <row r="809" spans="2:2" x14ac:dyDescent="0.2">
      <c r="B809" s="48"/>
    </row>
    <row r="810" spans="2:2" x14ac:dyDescent="0.2">
      <c r="B810" s="48"/>
    </row>
    <row r="811" spans="2:2" x14ac:dyDescent="0.2">
      <c r="B811" s="48"/>
    </row>
    <row r="812" spans="2:2" x14ac:dyDescent="0.2">
      <c r="B812" s="48"/>
    </row>
    <row r="813" spans="2:2" x14ac:dyDescent="0.2">
      <c r="B813" s="48"/>
    </row>
    <row r="814" spans="2:2" x14ac:dyDescent="0.2">
      <c r="B814" s="48"/>
    </row>
    <row r="815" spans="2:2" x14ac:dyDescent="0.2">
      <c r="B815" s="48"/>
    </row>
    <row r="816" spans="2:2" x14ac:dyDescent="0.2">
      <c r="B816" s="48"/>
    </row>
    <row r="817" spans="2:2" x14ac:dyDescent="0.2">
      <c r="B817" s="48"/>
    </row>
    <row r="818" spans="2:2" x14ac:dyDescent="0.2">
      <c r="B818" s="48"/>
    </row>
    <row r="819" spans="2:2" x14ac:dyDescent="0.2">
      <c r="B819" s="48"/>
    </row>
    <row r="820" spans="2:2" x14ac:dyDescent="0.2">
      <c r="B820" s="48"/>
    </row>
    <row r="821" spans="2:2" x14ac:dyDescent="0.2">
      <c r="B821" s="48"/>
    </row>
    <row r="822" spans="2:2" x14ac:dyDescent="0.2">
      <c r="B822" s="48"/>
    </row>
    <row r="823" spans="2:2" x14ac:dyDescent="0.2">
      <c r="B823" s="48"/>
    </row>
    <row r="824" spans="2:2" x14ac:dyDescent="0.2">
      <c r="B824" s="48"/>
    </row>
    <row r="825" spans="2:2" x14ac:dyDescent="0.2">
      <c r="B825" s="48"/>
    </row>
    <row r="826" spans="2:2" x14ac:dyDescent="0.2">
      <c r="B826" s="48"/>
    </row>
    <row r="827" spans="2:2" x14ac:dyDescent="0.2">
      <c r="B827" s="48"/>
    </row>
    <row r="828" spans="2:2" x14ac:dyDescent="0.2">
      <c r="B828" s="48"/>
    </row>
    <row r="829" spans="2:2" x14ac:dyDescent="0.2">
      <c r="B829" s="48"/>
    </row>
    <row r="830" spans="2:2" x14ac:dyDescent="0.2">
      <c r="B830" s="48"/>
    </row>
    <row r="831" spans="2:2" x14ac:dyDescent="0.2">
      <c r="B831" s="48"/>
    </row>
    <row r="832" spans="2:2" x14ac:dyDescent="0.2">
      <c r="B832" s="48"/>
    </row>
    <row r="833" spans="2:2" x14ac:dyDescent="0.2">
      <c r="B833" s="48"/>
    </row>
    <row r="834" spans="2:2" x14ac:dyDescent="0.2">
      <c r="B834" s="48"/>
    </row>
    <row r="835" spans="2:2" x14ac:dyDescent="0.2">
      <c r="B835" s="48"/>
    </row>
    <row r="836" spans="2:2" x14ac:dyDescent="0.2">
      <c r="B836" s="48"/>
    </row>
    <row r="837" spans="2:2" x14ac:dyDescent="0.2">
      <c r="B837" s="48"/>
    </row>
    <row r="838" spans="2:2" x14ac:dyDescent="0.2">
      <c r="B838" s="48"/>
    </row>
    <row r="839" spans="2:2" x14ac:dyDescent="0.2">
      <c r="B839" s="48"/>
    </row>
    <row r="840" spans="2:2" x14ac:dyDescent="0.2">
      <c r="B840" s="48"/>
    </row>
    <row r="841" spans="2:2" x14ac:dyDescent="0.2">
      <c r="B841" s="48"/>
    </row>
    <row r="842" spans="2:2" x14ac:dyDescent="0.2">
      <c r="B842" s="48"/>
    </row>
    <row r="843" spans="2:2" x14ac:dyDescent="0.2">
      <c r="B843" s="48"/>
    </row>
    <row r="844" spans="2:2" x14ac:dyDescent="0.2">
      <c r="B844" s="48"/>
    </row>
    <row r="845" spans="2:2" x14ac:dyDescent="0.2">
      <c r="B845" s="48"/>
    </row>
    <row r="846" spans="2:2" x14ac:dyDescent="0.2">
      <c r="B846" s="48"/>
    </row>
    <row r="847" spans="2:2" x14ac:dyDescent="0.2">
      <c r="B847" s="48"/>
    </row>
    <row r="848" spans="2:2" x14ac:dyDescent="0.2">
      <c r="B848" s="48"/>
    </row>
    <row r="849" spans="2:2" x14ac:dyDescent="0.2">
      <c r="B849" s="48"/>
    </row>
    <row r="850" spans="2:2" x14ac:dyDescent="0.2">
      <c r="B850" s="48"/>
    </row>
    <row r="851" spans="2:2" x14ac:dyDescent="0.2">
      <c r="B851" s="48"/>
    </row>
    <row r="852" spans="2:2" x14ac:dyDescent="0.2">
      <c r="B852" s="48"/>
    </row>
    <row r="853" spans="2:2" x14ac:dyDescent="0.2">
      <c r="B853" s="48"/>
    </row>
    <row r="854" spans="2:2" x14ac:dyDescent="0.2">
      <c r="B854" s="48"/>
    </row>
    <row r="855" spans="2:2" x14ac:dyDescent="0.2">
      <c r="B855" s="48"/>
    </row>
    <row r="856" spans="2:2" x14ac:dyDescent="0.2">
      <c r="B856" s="48"/>
    </row>
    <row r="857" spans="2:2" x14ac:dyDescent="0.2">
      <c r="B857" s="48"/>
    </row>
    <row r="858" spans="2:2" x14ac:dyDescent="0.2">
      <c r="B858" s="48"/>
    </row>
    <row r="859" spans="2:2" x14ac:dyDescent="0.2">
      <c r="B859" s="48"/>
    </row>
    <row r="860" spans="2:2" x14ac:dyDescent="0.2">
      <c r="B860" s="48"/>
    </row>
    <row r="861" spans="2:2" x14ac:dyDescent="0.2">
      <c r="B861" s="48"/>
    </row>
    <row r="862" spans="2:2" x14ac:dyDescent="0.2">
      <c r="B862" s="48"/>
    </row>
    <row r="863" spans="2:2" x14ac:dyDescent="0.2">
      <c r="B863" s="48"/>
    </row>
    <row r="864" spans="2:2" x14ac:dyDescent="0.2">
      <c r="B864" s="48"/>
    </row>
    <row r="865" spans="2:2" x14ac:dyDescent="0.2">
      <c r="B865" s="48"/>
    </row>
    <row r="866" spans="2:2" x14ac:dyDescent="0.2">
      <c r="B866" s="48"/>
    </row>
    <row r="867" spans="2:2" x14ac:dyDescent="0.2">
      <c r="B867" s="48"/>
    </row>
    <row r="868" spans="2:2" x14ac:dyDescent="0.2">
      <c r="B868" s="48"/>
    </row>
    <row r="869" spans="2:2" x14ac:dyDescent="0.2">
      <c r="B869" s="48"/>
    </row>
    <row r="870" spans="2:2" x14ac:dyDescent="0.2">
      <c r="B870" s="48"/>
    </row>
    <row r="871" spans="2:2" x14ac:dyDescent="0.2">
      <c r="B871" s="48"/>
    </row>
    <row r="872" spans="2:2" x14ac:dyDescent="0.2">
      <c r="B872" s="48"/>
    </row>
    <row r="873" spans="2:2" x14ac:dyDescent="0.2">
      <c r="B873" s="48"/>
    </row>
    <row r="874" spans="2:2" x14ac:dyDescent="0.2">
      <c r="B874" s="48"/>
    </row>
    <row r="875" spans="2:2" x14ac:dyDescent="0.2">
      <c r="B875" s="48"/>
    </row>
    <row r="876" spans="2:2" x14ac:dyDescent="0.2">
      <c r="B876" s="48"/>
    </row>
    <row r="877" spans="2:2" x14ac:dyDescent="0.2">
      <c r="B877" s="48"/>
    </row>
    <row r="878" spans="2:2" x14ac:dyDescent="0.2">
      <c r="B878" s="48"/>
    </row>
    <row r="879" spans="2:2" x14ac:dyDescent="0.2">
      <c r="B879" s="48"/>
    </row>
    <row r="880" spans="2:2" x14ac:dyDescent="0.2">
      <c r="B880" s="48"/>
    </row>
    <row r="881" spans="2:2" x14ac:dyDescent="0.2">
      <c r="B881" s="48"/>
    </row>
    <row r="882" spans="2:2" x14ac:dyDescent="0.2">
      <c r="B882" s="48"/>
    </row>
    <row r="883" spans="2:2" x14ac:dyDescent="0.2">
      <c r="B883" s="48"/>
    </row>
    <row r="884" spans="2:2" x14ac:dyDescent="0.2">
      <c r="B884" s="48"/>
    </row>
    <row r="885" spans="2:2" x14ac:dyDescent="0.2">
      <c r="B885" s="48"/>
    </row>
    <row r="886" spans="2:2" x14ac:dyDescent="0.2">
      <c r="B886" s="48"/>
    </row>
    <row r="887" spans="2:2" x14ac:dyDescent="0.2">
      <c r="B887" s="48"/>
    </row>
    <row r="888" spans="2:2" x14ac:dyDescent="0.2">
      <c r="B888" s="48"/>
    </row>
    <row r="889" spans="2:2" x14ac:dyDescent="0.2">
      <c r="B889" s="48"/>
    </row>
    <row r="890" spans="2:2" x14ac:dyDescent="0.2">
      <c r="B890" s="48"/>
    </row>
    <row r="891" spans="2:2" x14ac:dyDescent="0.2">
      <c r="B891" s="48"/>
    </row>
    <row r="892" spans="2:2" x14ac:dyDescent="0.2">
      <c r="B892" s="48"/>
    </row>
    <row r="893" spans="2:2" x14ac:dyDescent="0.2">
      <c r="B893" s="48"/>
    </row>
    <row r="894" spans="2:2" x14ac:dyDescent="0.2">
      <c r="B894" s="48"/>
    </row>
    <row r="895" spans="2:2" x14ac:dyDescent="0.2">
      <c r="B895" s="48"/>
    </row>
    <row r="896" spans="2:2" x14ac:dyDescent="0.2">
      <c r="B896" s="48"/>
    </row>
    <row r="897" spans="2:2" x14ac:dyDescent="0.2">
      <c r="B897" s="48"/>
    </row>
    <row r="898" spans="2:2" x14ac:dyDescent="0.2">
      <c r="B898" s="48"/>
    </row>
    <row r="899" spans="2:2" x14ac:dyDescent="0.2">
      <c r="B899" s="48"/>
    </row>
    <row r="900" spans="2:2" x14ac:dyDescent="0.2">
      <c r="B900" s="48"/>
    </row>
    <row r="901" spans="2:2" x14ac:dyDescent="0.2">
      <c r="B901" s="48"/>
    </row>
    <row r="902" spans="2:2" x14ac:dyDescent="0.2">
      <c r="B902" s="48"/>
    </row>
    <row r="903" spans="2:2" x14ac:dyDescent="0.2">
      <c r="B903" s="48"/>
    </row>
    <row r="904" spans="2:2" x14ac:dyDescent="0.2">
      <c r="B904" s="48"/>
    </row>
    <row r="905" spans="2:2" x14ac:dyDescent="0.2">
      <c r="B905" s="48"/>
    </row>
    <row r="906" spans="2:2" x14ac:dyDescent="0.2">
      <c r="B906" s="48"/>
    </row>
    <row r="907" spans="2:2" x14ac:dyDescent="0.2">
      <c r="B907" s="48"/>
    </row>
    <row r="908" spans="2:2" x14ac:dyDescent="0.2">
      <c r="B908" s="48"/>
    </row>
    <row r="909" spans="2:2" x14ac:dyDescent="0.2">
      <c r="B909" s="48"/>
    </row>
    <row r="910" spans="2:2" x14ac:dyDescent="0.2">
      <c r="B910" s="48"/>
    </row>
    <row r="911" spans="2:2" x14ac:dyDescent="0.2">
      <c r="B911" s="48"/>
    </row>
    <row r="912" spans="2:2" x14ac:dyDescent="0.2">
      <c r="B912" s="48"/>
    </row>
    <row r="913" spans="2:2" x14ac:dyDescent="0.2">
      <c r="B913" s="48"/>
    </row>
    <row r="914" spans="2:2" x14ac:dyDescent="0.2">
      <c r="B914" s="48"/>
    </row>
    <row r="915" spans="2:2" x14ac:dyDescent="0.2">
      <c r="B915" s="48"/>
    </row>
    <row r="916" spans="2:2" x14ac:dyDescent="0.2">
      <c r="B916" s="48"/>
    </row>
    <row r="917" spans="2:2" x14ac:dyDescent="0.2">
      <c r="B917" s="48"/>
    </row>
    <row r="918" spans="2:2" x14ac:dyDescent="0.2">
      <c r="B918" s="48"/>
    </row>
    <row r="919" spans="2:2" x14ac:dyDescent="0.2">
      <c r="B919" s="48"/>
    </row>
    <row r="920" spans="2:2" x14ac:dyDescent="0.2">
      <c r="B920" s="48"/>
    </row>
    <row r="921" spans="2:2" x14ac:dyDescent="0.2">
      <c r="B921" s="48"/>
    </row>
    <row r="922" spans="2:2" x14ac:dyDescent="0.2">
      <c r="B922" s="48"/>
    </row>
    <row r="923" spans="2:2" x14ac:dyDescent="0.2">
      <c r="B923" s="48"/>
    </row>
    <row r="924" spans="2:2" x14ac:dyDescent="0.2">
      <c r="B924" s="48"/>
    </row>
    <row r="925" spans="2:2" x14ac:dyDescent="0.2">
      <c r="B925" s="48"/>
    </row>
    <row r="926" spans="2:2" x14ac:dyDescent="0.2">
      <c r="B926" s="48"/>
    </row>
    <row r="927" spans="2:2" x14ac:dyDescent="0.2">
      <c r="B927" s="48"/>
    </row>
    <row r="928" spans="2:2" x14ac:dyDescent="0.2">
      <c r="B928" s="48"/>
    </row>
    <row r="929" spans="2:2" x14ac:dyDescent="0.2">
      <c r="B929" s="48"/>
    </row>
    <row r="930" spans="2:2" x14ac:dyDescent="0.2">
      <c r="B930" s="48"/>
    </row>
    <row r="931" spans="2:2" x14ac:dyDescent="0.2">
      <c r="B931" s="48"/>
    </row>
    <row r="932" spans="2:2" x14ac:dyDescent="0.2">
      <c r="B932" s="48"/>
    </row>
    <row r="933" spans="2:2" x14ac:dyDescent="0.2">
      <c r="B933" s="48"/>
    </row>
    <row r="934" spans="2:2" x14ac:dyDescent="0.2">
      <c r="B934" s="48"/>
    </row>
    <row r="935" spans="2:2" x14ac:dyDescent="0.2">
      <c r="B935" s="48"/>
    </row>
    <row r="936" spans="2:2" x14ac:dyDescent="0.2">
      <c r="B936" s="48"/>
    </row>
    <row r="937" spans="2:2" x14ac:dyDescent="0.2">
      <c r="B937" s="48"/>
    </row>
    <row r="938" spans="2:2" x14ac:dyDescent="0.2">
      <c r="B938" s="48"/>
    </row>
    <row r="939" spans="2:2" x14ac:dyDescent="0.2">
      <c r="B939" s="48"/>
    </row>
    <row r="940" spans="2:2" x14ac:dyDescent="0.2">
      <c r="B940" s="48"/>
    </row>
    <row r="941" spans="2:2" x14ac:dyDescent="0.2">
      <c r="B941" s="48"/>
    </row>
    <row r="942" spans="2:2" x14ac:dyDescent="0.2">
      <c r="B942" s="48"/>
    </row>
    <row r="943" spans="2:2" x14ac:dyDescent="0.2">
      <c r="B943" s="48"/>
    </row>
    <row r="944" spans="2:2" x14ac:dyDescent="0.2">
      <c r="B944" s="48"/>
    </row>
    <row r="945" spans="2:2" x14ac:dyDescent="0.2">
      <c r="B945" s="48"/>
    </row>
    <row r="946" spans="2:2" x14ac:dyDescent="0.2">
      <c r="B946" s="48"/>
    </row>
    <row r="947" spans="2:2" x14ac:dyDescent="0.2">
      <c r="B947" s="48"/>
    </row>
    <row r="948" spans="2:2" x14ac:dyDescent="0.2">
      <c r="B948" s="48"/>
    </row>
    <row r="949" spans="2:2" x14ac:dyDescent="0.2">
      <c r="B949" s="48"/>
    </row>
    <row r="950" spans="2:2" x14ac:dyDescent="0.2">
      <c r="B950" s="48"/>
    </row>
    <row r="951" spans="2:2" x14ac:dyDescent="0.2">
      <c r="B951" s="48"/>
    </row>
    <row r="952" spans="2:2" x14ac:dyDescent="0.2">
      <c r="B952" s="48"/>
    </row>
  </sheetData>
  <mergeCells count="8">
    <mergeCell ref="M43:N43"/>
    <mergeCell ref="O43:P43"/>
    <mergeCell ref="B361:B362"/>
    <mergeCell ref="B156:B157"/>
    <mergeCell ref="B96:B97"/>
    <mergeCell ref="D43:E43"/>
    <mergeCell ref="K43:L43"/>
    <mergeCell ref="H43:I43"/>
  </mergeCells>
  <phoneticPr fontId="18" type="noConversion"/>
  <pageMargins left="0.78740157499999996" right="0.78740157499999996" top="0.984251969" bottom="0.984251969" header="0.5" footer="0.5"/>
  <pageSetup paperSize="9" scale="31" orientation="portrait" r:id="rId1"/>
  <headerFooter alignWithMargins="0"/>
  <rowBreaks count="3" manualBreakCount="3">
    <brk id="92" min="1" max="15" man="1"/>
    <brk id="250" max="16383" man="1"/>
    <brk id="425"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6</vt:i4>
      </vt:variant>
    </vt:vector>
  </HeadingPairs>
  <TitlesOfParts>
    <vt:vector size="12" baseType="lpstr">
      <vt:lpstr>Fatura com resumo por serviço</vt:lpstr>
      <vt:lpstr>Detalhamento da Fatura</vt:lpstr>
      <vt:lpstr>Nota Fiscal</vt:lpstr>
      <vt:lpstr>Detalh. Padrão móvel </vt:lpstr>
      <vt:lpstr>Detalh. Proposta Thalita</vt:lpstr>
      <vt:lpstr>Demonstrativo Detalhado</vt:lpstr>
      <vt:lpstr>'Demonstrativo Detalhado'!Area_de_impressao</vt:lpstr>
      <vt:lpstr>'Detalh. Padrão móvel '!Area_de_impressao</vt:lpstr>
      <vt:lpstr>'Detalh. Proposta Thalita'!Area_de_impressao</vt:lpstr>
      <vt:lpstr>'Detalhamento da Fatura'!Area_de_impressao</vt:lpstr>
      <vt:lpstr>'Fatura com resumo por serviço'!Area_de_impressao</vt:lpstr>
      <vt:lpstr>'Nota Fiscal'!Area_de_impressao</vt:lpstr>
    </vt:vector>
  </TitlesOfParts>
  <Company>TELEMAR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Telemar - 102 Online</dc:title>
  <dc:creator>TELEMAR</dc:creator>
  <cp:lastModifiedBy>profile</cp:lastModifiedBy>
  <cp:lastPrinted>2011-01-28T17:34:38Z</cp:lastPrinted>
  <dcterms:created xsi:type="dcterms:W3CDTF">2000-09-04T14:01:28Z</dcterms:created>
  <dcterms:modified xsi:type="dcterms:W3CDTF">2017-05-03T18:46:39Z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