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_FRAUDE\Fraud\Governança\"/>
    </mc:Choice>
  </mc:AlternateContent>
  <bookViews>
    <workbookView xWindow="0" yWindow="2760" windowWidth="15360" windowHeight="7395" tabRatio="805" activeTab="6"/>
  </bookViews>
  <sheets>
    <sheet name="Projetos" sheetId="19" r:id="rId1"/>
    <sheet name="Esforço" sheetId="20" r:id="rId2"/>
    <sheet name="Esforço (2)" sheetId="21" r:id="rId3"/>
    <sheet name="Novo Faseamento" sheetId="22" r:id="rId4"/>
    <sheet name="tabelas de origem" sheetId="23" r:id="rId5"/>
    <sheet name="Esforço (3)" sheetId="24" r:id="rId6"/>
    <sheet name="Visão executiva" sheetId="25" r:id="rId7"/>
  </sheets>
  <definedNames>
    <definedName name="_xlnm.Print_Area" localSheetId="0">Projetos!$A$4:$AA$31</definedName>
    <definedName name="_xlnm.Print_Titles" localSheetId="0">Projetos!$4:$7</definedName>
  </definedNames>
  <calcPr calcId="152511"/>
</workbook>
</file>

<file path=xl/calcChain.xml><?xml version="1.0" encoding="utf-8"?>
<calcChain xmlns="http://schemas.openxmlformats.org/spreadsheetml/2006/main">
  <c r="D31" i="25" l="1"/>
  <c r="E27" i="25"/>
  <c r="G27" i="25" s="1"/>
  <c r="G26" i="25"/>
  <c r="E26" i="25"/>
  <c r="G25" i="25"/>
  <c r="E24" i="25"/>
  <c r="G24" i="25"/>
  <c r="G23" i="25"/>
  <c r="E23" i="25"/>
  <c r="G22" i="25"/>
  <c r="E22" i="25"/>
  <c r="E21" i="25"/>
  <c r="G21" i="25" s="1"/>
  <c r="G20" i="25"/>
  <c r="E20" i="25"/>
  <c r="E19" i="25"/>
  <c r="G19" i="25"/>
  <c r="E18" i="25"/>
  <c r="G18" i="25" s="1"/>
  <c r="E15" i="25"/>
  <c r="G15" i="25"/>
  <c r="G14" i="25"/>
  <c r="G13" i="25"/>
  <c r="E13" i="25"/>
  <c r="E12" i="25"/>
  <c r="G12" i="25" s="1"/>
  <c r="G11" i="25"/>
  <c r="G10" i="25"/>
  <c r="E11" i="25"/>
  <c r="E10" i="25"/>
  <c r="E9" i="25"/>
  <c r="G9" i="25" s="1"/>
  <c r="E8" i="25"/>
  <c r="G8" i="25" s="1"/>
  <c r="E7" i="25"/>
  <c r="G7" i="25" s="1"/>
  <c r="E6" i="25"/>
  <c r="G6" i="25"/>
  <c r="G5" i="25"/>
  <c r="E5" i="25"/>
  <c r="G28" i="25" l="1"/>
  <c r="G16" i="25"/>
  <c r="I20" i="24" l="1"/>
  <c r="E27" i="24" s="1"/>
  <c r="I18" i="24"/>
  <c r="I17" i="24"/>
  <c r="I16" i="24"/>
  <c r="D28" i="20"/>
  <c r="I22" i="21"/>
  <c r="I13" i="21"/>
  <c r="I25" i="21"/>
  <c r="E21" i="21" s="1"/>
  <c r="I23" i="21"/>
  <c r="E19" i="21"/>
  <c r="E16" i="21"/>
  <c r="E15" i="21"/>
  <c r="E12" i="21"/>
  <c r="E11" i="21"/>
  <c r="E8" i="21"/>
  <c r="E7" i="21"/>
  <c r="E4" i="21"/>
  <c r="I24" i="20"/>
  <c r="I27" i="20" s="1"/>
  <c r="I14" i="20"/>
  <c r="E22" i="20" l="1"/>
  <c r="E18" i="20"/>
  <c r="E13" i="20"/>
  <c r="E9" i="20"/>
  <c r="E5" i="20"/>
  <c r="E21" i="20"/>
  <c r="E12" i="20"/>
  <c r="E4" i="20"/>
  <c r="E20" i="20"/>
  <c r="E11" i="20"/>
  <c r="I25" i="20"/>
  <c r="E23" i="20"/>
  <c r="E19" i="20"/>
  <c r="E14" i="20"/>
  <c r="E10" i="20"/>
  <c r="E6" i="20"/>
  <c r="E17" i="20"/>
  <c r="E8" i="20"/>
  <c r="E24" i="20"/>
  <c r="E16" i="20"/>
  <c r="E7" i="20"/>
  <c r="I15" i="20"/>
  <c r="E12" i="24"/>
  <c r="E20" i="21"/>
  <c r="E9" i="24"/>
  <c r="E18" i="24"/>
  <c r="E22" i="24"/>
  <c r="E6" i="21"/>
  <c r="E10" i="21"/>
  <c r="I14" i="21"/>
  <c r="E18" i="21"/>
  <c r="E22" i="21"/>
  <c r="E7" i="24"/>
  <c r="E11" i="24"/>
  <c r="E15" i="24"/>
  <c r="E20" i="24"/>
  <c r="E24" i="24"/>
  <c r="E8" i="24"/>
  <c r="E16" i="24"/>
  <c r="E21" i="24"/>
  <c r="E25" i="24"/>
  <c r="E6" i="24"/>
  <c r="E13" i="24"/>
  <c r="E26" i="24"/>
  <c r="E5" i="21"/>
  <c r="E9" i="21"/>
  <c r="E13" i="21"/>
  <c r="E17" i="21"/>
  <c r="E4" i="24"/>
  <c r="E10" i="24"/>
  <c r="E14" i="24"/>
  <c r="E19" i="24"/>
  <c r="E23" i="24"/>
</calcChain>
</file>

<file path=xl/sharedStrings.xml><?xml version="1.0" encoding="utf-8"?>
<sst xmlns="http://schemas.openxmlformats.org/spreadsheetml/2006/main" count="544" uniqueCount="214">
  <si>
    <t>Prazo (dias)</t>
  </si>
  <si>
    <t>Fases</t>
  </si>
  <si>
    <t>Ondas</t>
  </si>
  <si>
    <t>Mês
1</t>
  </si>
  <si>
    <t>Mês
2</t>
  </si>
  <si>
    <t>Mês
3</t>
  </si>
  <si>
    <t>Mês
4</t>
  </si>
  <si>
    <t>Mês
5</t>
  </si>
  <si>
    <t>Mês
6</t>
  </si>
  <si>
    <t>Mês
7</t>
  </si>
  <si>
    <t>Mês
8</t>
  </si>
  <si>
    <t>Mês
9</t>
  </si>
  <si>
    <t>Mês
10</t>
  </si>
  <si>
    <t>Mês
11</t>
  </si>
  <si>
    <t>Mês
12</t>
  </si>
  <si>
    <t>Mês
13</t>
  </si>
  <si>
    <t>Mês
14</t>
  </si>
  <si>
    <t>Mês
15</t>
  </si>
  <si>
    <t>Mês
16</t>
  </si>
  <si>
    <t>Mês
17</t>
  </si>
  <si>
    <t>Mês
18</t>
  </si>
  <si>
    <t>Mês
19</t>
  </si>
  <si>
    <t>Mês
20</t>
  </si>
  <si>
    <t>Mês
21</t>
  </si>
  <si>
    <t>Mês
22</t>
  </si>
  <si>
    <t>Especificação funcional (DAS)</t>
  </si>
  <si>
    <t>Especificação técnica (desenho técnico)</t>
  </si>
  <si>
    <t>Desenvolvimento</t>
  </si>
  <si>
    <t>Testes</t>
  </si>
  <si>
    <t>Treinamento e passagem de conhecimento</t>
  </si>
  <si>
    <t>GO LIVE</t>
  </si>
  <si>
    <t>Testes - Fixa R1 e R2 e Fibra</t>
  </si>
  <si>
    <t>Testes - Móvel, TV e Oi Total</t>
  </si>
  <si>
    <t>Preparação e planejamento</t>
  </si>
  <si>
    <t>Entrada em produção - Fixa R1 e R2 e Fibra</t>
  </si>
  <si>
    <t>Entrada em produção - Móvel, TV e Oi Total</t>
  </si>
  <si>
    <t>Macro cronograma do Projeto</t>
  </si>
  <si>
    <t>Suporte pós go live (operação assistida)</t>
  </si>
  <si>
    <t>Entrada em produção</t>
  </si>
  <si>
    <t>Onda 2
Cadastro/Subscrição (Detecção) + Tráfego + No Bill</t>
  </si>
  <si>
    <t>Onda 1 
Cadastro/Subscrição (Prevenção - Todos os produtos) + Integração com Scores Externos</t>
  </si>
  <si>
    <t>Migração de dados</t>
  </si>
  <si>
    <t>ONDA</t>
  </si>
  <si>
    <t>FASE</t>
  </si>
  <si>
    <t>DIAS</t>
  </si>
  <si>
    <t>PERCENTUAL</t>
  </si>
  <si>
    <t>TOTAL ONDA 1</t>
  </si>
  <si>
    <t>TOTAL</t>
  </si>
  <si>
    <t>PERCENTUAL ONDA 1</t>
  </si>
  <si>
    <t>PERCENTUAL ONDA 2</t>
  </si>
  <si>
    <t>BALANCEAMENTO</t>
  </si>
  <si>
    <t>Tipo de Fraude</t>
  </si>
  <si>
    <t>Fraude na venda</t>
  </si>
  <si>
    <t>Transact R2</t>
  </si>
  <si>
    <t>Fraude LDI</t>
  </si>
  <si>
    <t>M4U, Score ClearSale</t>
  </si>
  <si>
    <t>VOZ, Bypass, espelhinho, Mau Uso</t>
  </si>
  <si>
    <t>Todos</t>
  </si>
  <si>
    <t>Fraude Interna</t>
  </si>
  <si>
    <t>VOZ, Bypass, Spam de SMS, espelhinho, Mau Uso, fraude de dados</t>
  </si>
  <si>
    <t>Fraude Pre-pago, Fraude Interna</t>
  </si>
  <si>
    <t>Telas UTCs (time de desbloqueio de fraude)</t>
  </si>
  <si>
    <t>Dados de Origem</t>
  </si>
  <si>
    <t>Tabela de Origem</t>
  </si>
  <si>
    <t>Utilização da Informação</t>
  </si>
  <si>
    <t>Onda</t>
  </si>
  <si>
    <t>Analise de vendas on-line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</si>
  <si>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Oi Controle : (Informações Fluxo M4U, Informações Score ClearSale)</t>
    </r>
  </si>
  <si>
    <t>Fatos Principais</t>
  </si>
  <si>
    <t>Onda 1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</si>
  <si>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Transact R1 (sistema de Crédito)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</si>
  <si>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Transact R2 (sistema de Crédito)</t>
    </r>
  </si>
  <si>
    <t>Cadatro de Clientes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</si>
  <si>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SAC- Cadastro Fixa R2</t>
    </r>
    <r>
      <rPr>
        <sz val="11"/>
        <color rgb="FF1F497D"/>
        <rFont val="Calibri"/>
        <family val="2"/>
        <scheme val="minor"/>
      </rPr>
      <t xml:space="preserve"> (dados cadastrais terminais ativos, terminais vagos, TUP, localidade/logradouro, Serviços e microserviços)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</si>
  <si>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Siebel 6.3- Cadastro Movel:</t>
    </r>
    <r>
      <rPr>
        <sz val="11"/>
        <color rgb="FF1F497D"/>
        <rFont val="Calibri"/>
        <family val="2"/>
        <scheme val="minor"/>
      </rPr>
      <t xml:space="preserve"> (dados cadastrais entidade conta, entidade serviço, Oi total e produtos/serviços)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</si>
  <si>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Siebel 8</t>
    </r>
    <r>
      <rPr>
        <sz val="11"/>
        <color rgb="FF1F497D"/>
        <rFont val="Calibri"/>
        <family val="2"/>
        <scheme val="minor"/>
      </rPr>
      <t xml:space="preserve"> -Cadastro FTH e outros (dados cadastrais entidade conta, entidade serviço)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</si>
  <si>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SINN</t>
    </r>
    <r>
      <rPr>
        <sz val="11"/>
        <color rgb="FF1F497D"/>
        <rFont val="Calibri"/>
        <family val="2"/>
        <scheme val="minor"/>
      </rPr>
      <t xml:space="preserve"> - Cadastro de TV: (dados cadastrais + 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</si>
  <si>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STC - Cadastro Fixa R1</t>
    </r>
    <r>
      <rPr>
        <sz val="11"/>
        <color rgb="FF1F497D"/>
        <rFont val="Calibri"/>
        <family val="2"/>
        <scheme val="minor"/>
      </rPr>
      <t xml:space="preserve"> (dados cadastrais terminais ativos, terminais vagos, TUP, Circuitos velox, localidade/logradouro, OS serviços e micro serviços)</t>
    </r>
  </si>
  <si>
    <t>Consultas Externas para venda on-line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</si>
  <si>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Analise SIAF</t>
    </r>
  </si>
  <si>
    <t>- Score ClearSale no momento da venda</t>
  </si>
  <si>
    <t>fatos principais</t>
  </si>
  <si>
    <t>Backlist</t>
  </si>
  <si>
    <t>Black List de Fraude SIAF</t>
  </si>
  <si>
    <t>Dimensões</t>
  </si>
  <si>
    <t>Cadastro de logins</t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</si>
  <si>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SRT (cadastro de logins de terceiros), NDS, outros</t>
    </r>
  </si>
  <si>
    <t>dados de cadastro</t>
  </si>
  <si>
    <t>- Lista de vendedores por PDV e UF (considerando identificação do vendedor e pelo menos o CEP do PDV)</t>
  </si>
  <si>
    <t>Relatórios de Vendas BOV</t>
  </si>
  <si>
    <t>GoQuality  (cadastro de telefones de todas operadoras)</t>
  </si>
  <si>
    <t>31 Global (cadastro de telefones de todas operadoras)</t>
  </si>
  <si>
    <t>- Chamadas URA (Logs gerado pela URA)</t>
  </si>
  <si>
    <t>- relatório de NCOI da UTC</t>
  </si>
  <si>
    <t>- Clientes com reclamação JEC e Anatel, Procon</t>
  </si>
  <si>
    <t>- Como acessar as bases de DW, que estão no teradata? É possível termos esta conexão?</t>
  </si>
  <si>
    <t>Faturamento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</si>
  <si>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 xml:space="preserve">Arbor Faturamento Movel </t>
    </r>
    <r>
      <rPr>
        <sz val="11"/>
        <color rgb="FF1F497D"/>
        <rFont val="Calibri"/>
        <family val="2"/>
        <scheme val="minor"/>
      </rPr>
      <t xml:space="preserve"> (a faturar, faturado, planos e tarifas ), inclusive NOBILL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</si>
  <si>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SAF Faturamento Fixa R2</t>
    </r>
    <r>
      <rPr>
        <sz val="11"/>
        <color rgb="FF1F497D"/>
        <rFont val="Calibri"/>
        <family val="2"/>
        <scheme val="minor"/>
      </rPr>
      <t xml:space="preserve"> (a faturar, faturado, planos e tarifas 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</si>
  <si>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 xml:space="preserve">SINN Faturamento TV </t>
    </r>
    <r>
      <rPr>
        <sz val="11"/>
        <color rgb="FF1F497D"/>
        <rFont val="Calibri"/>
        <family val="2"/>
        <scheme val="minor"/>
      </rPr>
      <t xml:space="preserve"> (a faturar, faturado, planos e tarifas )</t>
    </r>
  </si>
  <si>
    <r>
      <t>o</t>
    </r>
    <r>
      <rPr>
        <sz val="7"/>
        <color theme="1"/>
        <rFont val="Times New Roman"/>
        <family val="1"/>
      </rPr>
      <t>  </t>
    </r>
    <r>
      <rPr>
        <sz val="10"/>
        <rFont val="Arial"/>
      </rPr>
      <t xml:space="preserve">SISRAF Fixa R1 </t>
    </r>
    <r>
      <rPr>
        <sz val="11"/>
        <color rgb="FF1F497D"/>
        <rFont val="Calibri"/>
        <family val="2"/>
        <scheme val="minor"/>
      </rPr>
      <t>(a faturar, faturado, planos e tarifas )</t>
    </r>
  </si>
  <si>
    <t>Imput de alarmes Externos</t>
  </si>
  <si>
    <t>Estorno e Charge Back Cartão de Crédito</t>
  </si>
  <si>
    <t>- Alarmes de Segurança da Informação</t>
  </si>
  <si>
    <t>Inadimplência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</si>
  <si>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Contas devolvidas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</si>
  <si>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FPD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</si>
  <si>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Inadimplência</t>
    </r>
    <r>
      <rPr>
        <sz val="11"/>
        <color rgb="FF1F497D"/>
        <rFont val="Calibri"/>
        <family val="2"/>
        <scheme val="minor"/>
      </rPr>
      <t xml:space="preserve"> ( Fixa, Móvel, R1 e R2)</t>
    </r>
  </si>
  <si>
    <t>Alarme de fraude no Barramento Siebel</t>
  </si>
  <si>
    <t>Onda 2</t>
  </si>
  <si>
    <t>Relatórios Migração pre-pos, Ativação de planos de risco, Troca de chip, Troca de número, liberação de roaming, liberação LDI (gerado pelo Siebel de X minutos em X minutos)</t>
  </si>
  <si>
    <t>- Arquivo consolidado de Cobilling que vamos receber da ASGA</t>
  </si>
  <si>
    <t>- CDRs LDI que vamos receber da ASGA</t>
  </si>
  <si>
    <t>- CDRs Syniverse de Roaming</t>
  </si>
  <si>
    <t>- Relatórios da plataforma anti-spam</t>
  </si>
  <si>
    <t>Alarme Fraude By-pass</t>
  </si>
  <si>
    <t>Tráfego</t>
  </si>
  <si>
    <t>- VOIP;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</si>
  <si>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Banda Larga Fixa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</si>
  <si>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GPRS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</si>
  <si>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0"/>
        <rFont val="Arial"/>
      </rPr>
      <t>IPTV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</si>
  <si>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Recargas Pré-Pago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</si>
  <si>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RMS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</si>
  <si>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SMS</t>
    </r>
    <r>
      <rPr>
        <sz val="11"/>
        <color rgb="FF1F497D"/>
        <rFont val="Calibri"/>
        <family val="2"/>
        <scheme val="minor"/>
      </rPr>
      <t xml:space="preserve"> (P2P e Premium)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</si>
  <si>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VOD TV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</si>
  <si>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Voz Fixa R2</t>
    </r>
    <r>
      <rPr>
        <sz val="11"/>
        <color rgb="FF1F497D"/>
        <rFont val="Calibri"/>
        <family val="2"/>
        <scheme val="minor"/>
      </rPr>
      <t xml:space="preserve">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</si>
  <si>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Voz Móvel</t>
    </r>
    <r>
      <rPr>
        <sz val="11"/>
        <color rgb="FF1F497D"/>
        <rFont val="Calibri"/>
        <family val="2"/>
        <scheme val="minor"/>
      </rPr>
      <t xml:space="preserve"> (eventos totais e parciais longa duração)</t>
    </r>
  </si>
  <si>
    <r>
      <t>Voz Fixa R1</t>
    </r>
    <r>
      <rPr>
        <sz val="11"/>
        <color rgb="FF1F497D"/>
        <rFont val="Calibri"/>
        <family val="2"/>
        <scheme val="minor"/>
      </rPr>
      <t xml:space="preserve"> </t>
    </r>
  </si>
  <si>
    <t>Auxiliar de tráfego</t>
  </si>
  <si>
    <t>- Informações de portabilidade; BDO</t>
  </si>
  <si>
    <t>- Cadastro de EOT´s</t>
  </si>
  <si>
    <t>Tabela Prefixo  MCDU</t>
  </si>
  <si>
    <t>Custo de ITX</t>
  </si>
  <si>
    <t>- Como acessar o custo de ITX que esta no teradata? Não precisamos trazer o CDR do teradata mas criar uma conexão com o teradata para buscarmos as informações necessárias</t>
  </si>
  <si>
    <t>- Dados de inventário de rede (identificação e localização de centrais e células) e dados geográficos</t>
  </si>
  <si>
    <t>Arrecadação de Co-billing</t>
  </si>
  <si>
    <t>- relatório de Contestação de Faturamento</t>
  </si>
  <si>
    <t xml:space="preserve">- Relatórios Loader de Bloqueios na Rede (whitelist, blacklist) </t>
  </si>
  <si>
    <t>Dados de pre-pago</t>
  </si>
  <si>
    <t>- GPP (SMS, MMS e GPRS)</t>
  </si>
  <si>
    <t>Fraude Roaming Internacional</t>
  </si>
  <si>
    <t>Prazo máximo (dias úteis)</t>
  </si>
  <si>
    <t>SIAF e SINN</t>
  </si>
  <si>
    <t>Backlists</t>
  </si>
  <si>
    <t>SIAF e SAC</t>
  </si>
  <si>
    <t>Transact R1, Score ClearSale, base de logins</t>
  </si>
  <si>
    <t>Dados de clientes fulll dos CRM's</t>
  </si>
  <si>
    <t>CDR LDI, base de cadastro EOT, base de tabelas de prefixos, bloqueios CRM e bloqueios rede</t>
  </si>
  <si>
    <t>CDRs Roaming</t>
  </si>
  <si>
    <t>CRM (atualização de cadastro + produtos), Relatorio SpamShield, Alarme ByPass (ARAXXE/ABrTelecom)</t>
  </si>
  <si>
    <t>CDRs Fixa R1/Fixa R2, CDRs de Dados (GPRS-MMS), bloqueios CRM, bloqueios rede</t>
  </si>
  <si>
    <t>CDRs Móvel (SMS (P2P, P2A), VOZ, Dados), bloqueios CRM e  bloqueios rede</t>
  </si>
  <si>
    <t>Integração Haddop (Cloudera)</t>
  </si>
  <si>
    <t>Fluxo de Recarga Pre-Pago (Fortuna)</t>
  </si>
  <si>
    <t>Pós tratamento</t>
  </si>
  <si>
    <t>Integração com faturamento (rollback de billing indevido), Integração sistema de cobrança e Contestação</t>
  </si>
  <si>
    <t>Programa 1 
Cadastro/Subscrição (Prevenção - Todos os produtos) + Integração com Scores Externos</t>
  </si>
  <si>
    <t>Programa 2
Cadastro/Subscrição (Detecção) + Tráfego + Pós tratamento</t>
  </si>
  <si>
    <t>Qtd. Usuários</t>
  </si>
  <si>
    <t>** Quantidade de usuários em visão progressiva (crescimento por cada onda implementada) englobando usuários finais, heavy users e gestores/administradores.</t>
  </si>
  <si>
    <t>Planejamento</t>
  </si>
  <si>
    <t>1 - Plano de gerenciamento do projeto e kick-off</t>
  </si>
  <si>
    <t>2 - Implementar TV OFF Line (sem integração com consulta de crédito - Transact)</t>
  </si>
  <si>
    <t>3 - Implementar Fixa R2 OFF Line (sem integração com consulta de crédito - Transact)</t>
  </si>
  <si>
    <t>5 - Implementar Fixa R1 e Velox ON LINE</t>
  </si>
  <si>
    <t>4 - Implementar TV ON Line</t>
  </si>
  <si>
    <t>6 - Implementar Movel Puro ON LINE</t>
  </si>
  <si>
    <t>7 - Implementar Oi Total ON LINE</t>
  </si>
  <si>
    <t>8 - Implementar Oi Fibra ON LINE</t>
  </si>
  <si>
    <t>9 - Implementar Oi Controle Sem Fatura ON LINE (scores externos)</t>
  </si>
  <si>
    <t>10 - Integração com bases de dados de outros sistemas para cruzamentos de análises</t>
  </si>
  <si>
    <t>11 - Criação das telas para operação de Crédito</t>
  </si>
  <si>
    <t>CRM (atualização de cadastro), Faturamento, Inadimplência, BOV, Dataquality, 31 Global, URA</t>
  </si>
  <si>
    <t>12 - Implementar Fixa R2 ON Line</t>
  </si>
  <si>
    <t>13 - Fraude LDI Near Real Time</t>
  </si>
  <si>
    <t>14 - Fraude Roaming Internacional Near Real Time</t>
  </si>
  <si>
    <t xml:space="preserve">15 - Alarmes Externos </t>
  </si>
  <si>
    <t>16 - Tráfego Voz Fixa Near Real Time</t>
  </si>
  <si>
    <t>17 - Tráfego Móvel Near Real Time</t>
  </si>
  <si>
    <t>18 - Consultas de demais CDR's de tráfego (VOD, CDRs VOIP, CDRs TV Fibra, etc)</t>
  </si>
  <si>
    <t>19 - Recargas Pre-Pago</t>
  </si>
  <si>
    <t>20 - Criação de telas para operação (detecção de fraude Fixa R1, detecção de fraude Fixa R2, detecção de fraude TV, detecção de fraude Movel e Oi Total</t>
  </si>
  <si>
    <t>21 - Pos Tratamento da Fraude Regras de desbloqueio</t>
  </si>
  <si>
    <t>22 - Pos Tratamento da Fraude</t>
  </si>
  <si>
    <t>Integrações</t>
  </si>
  <si>
    <t>Migrações</t>
  </si>
  <si>
    <t>*** A Oi deseja que a Onda 12 seja opcional devido ao projeto de unificação das regiões Oi (será reavaliado no início de 2018).</t>
  </si>
  <si>
    <t>* O projeto deverá prever integração com o NDS para Single Sign On e gestão de acesso de acordo com a necessidade de implementação de cada módulo frente às ondas de implementação do projeto.</t>
  </si>
  <si>
    <t>66 (52 + 16)</t>
  </si>
  <si>
    <t>276 (66 + 210)</t>
  </si>
  <si>
    <t>290 (276 + 14)</t>
  </si>
  <si>
    <t>380 (290 + 90)</t>
  </si>
  <si>
    <t>600 (380 + 220)</t>
  </si>
  <si>
    <t>ONDAS</t>
  </si>
  <si>
    <t>TOTAL PLANEJAMENTO</t>
  </si>
  <si>
    <t>TOTAL PROGRAMA 1</t>
  </si>
  <si>
    <t>TOTAL PROGRAMA 2</t>
  </si>
  <si>
    <t>Operação assistida</t>
  </si>
  <si>
    <t>Testes Integrados</t>
  </si>
  <si>
    <t>Prazo máximo (dias úteis) especificação, construção e testes unitarios</t>
  </si>
  <si>
    <t>Expectativa de prazo consolidado (dias úteis)</t>
  </si>
  <si>
    <t>SIAF, SINN e Barramento</t>
  </si>
  <si>
    <t>SIAF, SAC e Barramento</t>
  </si>
  <si>
    <t>-</t>
  </si>
  <si>
    <t>Dias úteis</t>
  </si>
  <si>
    <t>SIEBEL batch, (Caminho critico M4U, URA e SSD e integração barramento) e Informatica.</t>
  </si>
  <si>
    <t>10 - Integração com bases de dados de outros sistemas para cruzamentos de análises durante a venda</t>
  </si>
  <si>
    <t>CRM (atualização de cadastro), Faturamento, Inadimplência, BOV, Dataquality, 31 Global, URA, integração e novas interfaces.</t>
  </si>
  <si>
    <t>Criação de telas com as seguintes informações: CRM (atualização de cadastro), Faturamento, Inadimplência, BOV, Dataquality, 31 Global, URA, integração e novas interfaces.</t>
  </si>
  <si>
    <t>CDR LDI, base de cadastro EOT, base de tabelas de prefixos, bloqueios CRM e bloqueios rede (ASGA, Portabilidade, Prefixo MCDU, LOADER, SIS, UDR e CRM), Barramento e informatica. Só fraude confirmada</t>
  </si>
  <si>
    <t>CDRs bruto Roaming da synverse, e integração cadastro CRM da Onda 1.</t>
  </si>
  <si>
    <t>Integração Haddop (Cloudera), acesso ao data lake e criação dos motores de busca.</t>
  </si>
  <si>
    <t>Fluxo de Recarga Pre-Pago (Fortuna)/mediação</t>
  </si>
  <si>
    <t>Integração com faturamento (rollback de billing indevido), Integração sistema de cobrança e Contestação via barramento. Nobill.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</si>
</sst>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"/>
      <name val="Tahoma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080000"/>
      <name val="Tahoma"/>
      <family val="2"/>
    </font>
    <font>
      <sz val="10"/>
      <color rgb="FF080000"/>
      <name val="Arial"/>
      <family val="2"/>
    </font>
    <font>
      <b/>
      <sz val="10"/>
      <name val="Arial"/>
      <family val="2"/>
    </font>
    <font>
      <sz val="11"/>
      <color indexed="12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sz val="6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sz val="7"/>
      <color rgb="FF1F497D"/>
      <name val="Times New Roman"/>
      <family val="1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</patternFill>
    </fill>
    <fill>
      <patternFill patternType="solid">
        <fgColor rgb="FF0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4.9989318521683403E-2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7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7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3" fillId="3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4" fillId="2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3" fillId="2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3" fillId="2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3" fillId="2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4" fillId="2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6" fillId="0" borderId="0"/>
    <xf numFmtId="0" fontId="11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15" fillId="7" borderId="0" xfId="1" applyFont="1" applyFill="1" applyBorder="1" applyAlignment="1" applyProtection="1">
      <alignment vertical="center"/>
    </xf>
    <xf numFmtId="14" fontId="13" fillId="7" borderId="0" xfId="1" applyNumberFormat="1" applyFont="1" applyFill="1" applyBorder="1" applyAlignment="1" applyProtection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164" fontId="17" fillId="7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16" fillId="0" borderId="5" xfId="1" applyFont="1" applyFill="1" applyBorder="1" applyAlignment="1" applyProtection="1">
      <alignment horizontal="center" vertical="center" wrapText="1"/>
    </xf>
    <xf numFmtId="0" fontId="16" fillId="0" borderId="7" xfId="1" applyFont="1" applyFill="1" applyBorder="1" applyAlignment="1" applyProtection="1">
      <alignment horizontal="center" vertical="center" wrapText="1"/>
    </xf>
    <xf numFmtId="0" fontId="16" fillId="0" borderId="10" xfId="1" applyFont="1" applyFill="1" applyBorder="1" applyAlignment="1" applyProtection="1">
      <alignment horizontal="center" vertical="center" wrapText="1"/>
    </xf>
    <xf numFmtId="0" fontId="16" fillId="0" borderId="13" xfId="1" applyFont="1" applyFill="1" applyBorder="1" applyAlignment="1" applyProtection="1">
      <alignment horizontal="center" vertical="center" wrapText="1"/>
    </xf>
    <xf numFmtId="0" fontId="16" fillId="0" borderId="16" xfId="1" applyFont="1" applyFill="1" applyBorder="1" applyAlignment="1" applyProtection="1">
      <alignment horizontal="center" vertical="center" wrapText="1"/>
    </xf>
    <xf numFmtId="0" fontId="16" fillId="0" borderId="14" xfId="1" applyFont="1" applyFill="1" applyBorder="1" applyAlignment="1" applyProtection="1">
      <alignment horizontal="center" vertical="center" wrapText="1"/>
    </xf>
    <xf numFmtId="0" fontId="16" fillId="0" borderId="15" xfId="1" applyFont="1" applyFill="1" applyBorder="1" applyAlignment="1" applyProtection="1">
      <alignment horizontal="center" vertical="center" wrapText="1"/>
    </xf>
    <xf numFmtId="0" fontId="16" fillId="0" borderId="9" xfId="1" applyFont="1" applyFill="1" applyBorder="1" applyAlignment="1" applyProtection="1">
      <alignment horizontal="center" vertical="center" wrapText="1"/>
    </xf>
    <xf numFmtId="0" fontId="16" fillId="0" borderId="11" xfId="1" applyFont="1" applyFill="1" applyBorder="1" applyAlignment="1" applyProtection="1">
      <alignment horizontal="center" vertical="center" wrapText="1"/>
    </xf>
    <xf numFmtId="0" fontId="16" fillId="0" borderId="18" xfId="1" applyFont="1" applyFill="1" applyBorder="1" applyAlignment="1" applyProtection="1">
      <alignment horizontal="center" vertical="center" wrapText="1"/>
    </xf>
    <xf numFmtId="0" fontId="16" fillId="8" borderId="5" xfId="1" applyFont="1" applyFill="1" applyBorder="1" applyAlignment="1" applyProtection="1">
      <alignment horizontal="center" vertical="center" wrapText="1"/>
    </xf>
    <xf numFmtId="0" fontId="16" fillId="8" borderId="18" xfId="1" applyFont="1" applyFill="1" applyBorder="1" applyAlignment="1" applyProtection="1">
      <alignment horizontal="center" vertical="center" wrapText="1"/>
    </xf>
    <xf numFmtId="0" fontId="16" fillId="8" borderId="6" xfId="1" applyFont="1" applyFill="1" applyBorder="1" applyAlignment="1" applyProtection="1">
      <alignment horizontal="center" vertical="center" wrapText="1"/>
    </xf>
    <xf numFmtId="0" fontId="12" fillId="0" borderId="8" xfId="1" applyFont="1" applyFill="1" applyBorder="1" applyAlignment="1" applyProtection="1">
      <alignment horizontal="left" vertical="center" wrapText="1"/>
    </xf>
    <xf numFmtId="0" fontId="12" fillId="0" borderId="17" xfId="1" applyFont="1" applyFill="1" applyBorder="1" applyAlignment="1" applyProtection="1">
      <alignment horizontal="left" vertical="center" wrapText="1"/>
    </xf>
    <xf numFmtId="0" fontId="12" fillId="0" borderId="9" xfId="1" applyFont="1" applyFill="1" applyBorder="1" applyAlignment="1" applyProtection="1">
      <alignment horizontal="left" vertical="center" wrapText="1"/>
    </xf>
    <xf numFmtId="0" fontId="12" fillId="0" borderId="12" xfId="1" applyFont="1" applyFill="1" applyBorder="1" applyAlignment="1" applyProtection="1">
      <alignment horizontal="left" vertical="center" wrapText="1"/>
    </xf>
    <xf numFmtId="0" fontId="12" fillId="0" borderId="11" xfId="1" applyFont="1" applyFill="1" applyBorder="1" applyAlignment="1" applyProtection="1">
      <alignment horizontal="left" vertical="center" wrapText="1"/>
    </xf>
    <xf numFmtId="0" fontId="16" fillId="0" borderId="12" xfId="1" applyFont="1" applyFill="1" applyBorder="1" applyAlignment="1" applyProtection="1">
      <alignment horizontal="center" vertical="center" wrapText="1"/>
    </xf>
    <xf numFmtId="0" fontId="16" fillId="9" borderId="13" xfId="1" applyFont="1" applyFill="1" applyBorder="1" applyAlignment="1" applyProtection="1">
      <alignment horizontal="center" vertical="center" wrapText="1"/>
    </xf>
    <xf numFmtId="0" fontId="18" fillId="0" borderId="12" xfId="1" applyFont="1" applyFill="1" applyBorder="1" applyAlignment="1" applyProtection="1">
      <alignment horizontal="left" vertical="center" wrapText="1"/>
    </xf>
    <xf numFmtId="0" fontId="2" fillId="0" borderId="0" xfId="0" applyFont="1"/>
    <xf numFmtId="0" fontId="0" fillId="0" borderId="20" xfId="0" applyBorder="1"/>
    <xf numFmtId="0" fontId="2" fillId="0" borderId="20" xfId="0" applyFont="1" applyBorder="1" applyAlignment="1">
      <alignment wrapText="1"/>
    </xf>
    <xf numFmtId="0" fontId="2" fillId="0" borderId="20" xfId="0" applyFont="1" applyBorder="1"/>
    <xf numFmtId="0" fontId="0" fillId="0" borderId="21" xfId="0" applyBorder="1"/>
    <xf numFmtId="0" fontId="0" fillId="0" borderId="0" xfId="0" applyBorder="1"/>
    <xf numFmtId="0" fontId="2" fillId="0" borderId="20" xfId="0" applyFont="1" applyBorder="1" applyAlignment="1">
      <alignment horizontal="left" vertical="center"/>
    </xf>
    <xf numFmtId="0" fontId="19" fillId="10" borderId="25" xfId="0" applyFont="1" applyFill="1" applyBorder="1" applyAlignment="1">
      <alignment wrapText="1"/>
    </xf>
    <xf numFmtId="0" fontId="19" fillId="10" borderId="26" xfId="0" applyFont="1" applyFill="1" applyBorder="1" applyAlignment="1">
      <alignment wrapText="1"/>
    </xf>
    <xf numFmtId="0" fontId="19" fillId="10" borderId="27" xfId="0" applyFont="1" applyFill="1" applyBorder="1"/>
    <xf numFmtId="0" fontId="0" fillId="11" borderId="25" xfId="0" applyFont="1" applyFill="1" applyBorder="1" applyAlignment="1">
      <alignment wrapText="1"/>
    </xf>
    <xf numFmtId="0" fontId="0" fillId="11" borderId="26" xfId="0" applyFont="1" applyFill="1" applyBorder="1" applyAlignment="1">
      <alignment wrapText="1"/>
    </xf>
    <xf numFmtId="0" fontId="20" fillId="11" borderId="27" xfId="0" applyFont="1" applyFill="1" applyBorder="1"/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20" fillId="0" borderId="27" xfId="0" applyFont="1" applyBorder="1"/>
    <xf numFmtId="0" fontId="2" fillId="0" borderId="21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wrapText="1"/>
    </xf>
    <xf numFmtId="0" fontId="6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0" fillId="0" borderId="30" xfId="0" applyBorder="1"/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37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center" vertical="center" wrapText="1"/>
    </xf>
    <xf numFmtId="0" fontId="15" fillId="7" borderId="23" xfId="1" applyFont="1" applyFill="1" applyBorder="1" applyAlignment="1" applyProtection="1">
      <alignment vertical="center"/>
    </xf>
    <xf numFmtId="14" fontId="13" fillId="7" borderId="23" xfId="1" applyNumberFormat="1" applyFont="1" applyFill="1" applyBorder="1" applyAlignment="1" applyProtection="1">
      <alignment horizontal="center" vertical="center"/>
    </xf>
    <xf numFmtId="0" fontId="16" fillId="0" borderId="28" xfId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24" fillId="0" borderId="20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20" xfId="0" applyFont="1" applyBorder="1"/>
    <xf numFmtId="0" fontId="24" fillId="0" borderId="33" xfId="0" applyFont="1" applyFill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" fillId="12" borderId="20" xfId="0" applyFont="1" applyFill="1" applyBorder="1" applyAlignment="1">
      <alignment horizontal="left" vertical="center" wrapText="1"/>
    </xf>
    <xf numFmtId="0" fontId="2" fillId="12" borderId="20" xfId="0" applyFont="1" applyFill="1" applyBorder="1" applyAlignment="1">
      <alignment horizontal="center" vertical="center" wrapText="1"/>
    </xf>
    <xf numFmtId="0" fontId="12" fillId="0" borderId="14" xfId="1" applyFont="1" applyFill="1" applyBorder="1" applyAlignment="1" applyProtection="1">
      <alignment horizontal="center" vertical="center" wrapText="1"/>
    </xf>
    <xf numFmtId="0" fontId="12" fillId="0" borderId="19" xfId="1" applyFont="1" applyFill="1" applyBorder="1" applyAlignment="1" applyProtection="1">
      <alignment horizontal="center" vertical="center" wrapText="1"/>
    </xf>
    <xf numFmtId="0" fontId="12" fillId="0" borderId="15" xfId="1" applyFont="1" applyFill="1" applyBorder="1" applyAlignment="1" applyProtection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7" borderId="22" xfId="1" applyFont="1" applyFill="1" applyBorder="1" applyAlignment="1" applyProtection="1">
      <alignment horizontal="center" vertical="center"/>
    </xf>
    <xf numFmtId="0" fontId="15" fillId="7" borderId="23" xfId="1" applyFont="1" applyFill="1" applyBorder="1" applyAlignment="1" applyProtection="1">
      <alignment horizontal="center" vertical="center"/>
    </xf>
    <xf numFmtId="0" fontId="15" fillId="7" borderId="24" xfId="1" applyFont="1" applyFill="1" applyBorder="1" applyAlignment="1" applyProtection="1">
      <alignment horizontal="center" vertical="center"/>
    </xf>
  </cellXfs>
  <cellStyles count="372">
    <cellStyle name="Hiperlink" xfId="1" builtinId="8"/>
    <cellStyle name="Hyperlink 2" xfId="2"/>
    <cellStyle name="Normal" xfId="0" builtinId="0"/>
    <cellStyle name="Normal 18" xfId="3"/>
    <cellStyle name="Normal 2" xfId="4"/>
    <cellStyle name="Normal 3" xfId="5"/>
    <cellStyle name="Normal 3 2" xfId="6"/>
    <cellStyle name="Normal 4" xfId="7"/>
    <cellStyle name="Normal 5" xfId="8"/>
    <cellStyle name="Normal 6" xfId="370"/>
    <cellStyle name="Normal 62" xfId="9"/>
    <cellStyle name="Normal 7" xfId="371"/>
    <cellStyle name="S0" xfId="10"/>
    <cellStyle name="S0 10" xfId="11"/>
    <cellStyle name="S0 11" xfId="12"/>
    <cellStyle name="S0 12" xfId="13"/>
    <cellStyle name="S0 13" xfId="14"/>
    <cellStyle name="S0 14" xfId="15"/>
    <cellStyle name="S0 15" xfId="16"/>
    <cellStyle name="S0 16" xfId="17"/>
    <cellStyle name="S0 17" xfId="18"/>
    <cellStyle name="S0 18" xfId="19"/>
    <cellStyle name="S0 19" xfId="20"/>
    <cellStyle name="S0 2" xfId="21"/>
    <cellStyle name="S0 20" xfId="22"/>
    <cellStyle name="S0 21" xfId="23"/>
    <cellStyle name="S0 22" xfId="24"/>
    <cellStyle name="S0 23" xfId="25"/>
    <cellStyle name="S0 24" xfId="26"/>
    <cellStyle name="S0 25" xfId="27"/>
    <cellStyle name="S0 26" xfId="28"/>
    <cellStyle name="S0 27" xfId="29"/>
    <cellStyle name="S0 28" xfId="30"/>
    <cellStyle name="S0 29" xfId="31"/>
    <cellStyle name="S0 3" xfId="32"/>
    <cellStyle name="S0 30" xfId="33"/>
    <cellStyle name="S0 31" xfId="34"/>
    <cellStyle name="S0 32" xfId="35"/>
    <cellStyle name="S0 33" xfId="36"/>
    <cellStyle name="S0 34" xfId="37"/>
    <cellStyle name="S0 35" xfId="38"/>
    <cellStyle name="S0 36" xfId="39"/>
    <cellStyle name="S0 37" xfId="40"/>
    <cellStyle name="S0 38" xfId="41"/>
    <cellStyle name="S0 39" xfId="42"/>
    <cellStyle name="S0 4" xfId="43"/>
    <cellStyle name="S0 40" xfId="44"/>
    <cellStyle name="S0 41" xfId="45"/>
    <cellStyle name="S0 42" xfId="46"/>
    <cellStyle name="S0 43" xfId="47"/>
    <cellStyle name="S0 44" xfId="48"/>
    <cellStyle name="S0 45" xfId="49"/>
    <cellStyle name="S0 46" xfId="50"/>
    <cellStyle name="S0 47" xfId="51"/>
    <cellStyle name="S0 48" xfId="52"/>
    <cellStyle name="S0 49" xfId="53"/>
    <cellStyle name="S0 5" xfId="54"/>
    <cellStyle name="S0 50" xfId="55"/>
    <cellStyle name="S0 51" xfId="56"/>
    <cellStyle name="S0 52" xfId="57"/>
    <cellStyle name="S0 53" xfId="58"/>
    <cellStyle name="S0 54" xfId="59"/>
    <cellStyle name="S0 55" xfId="60"/>
    <cellStyle name="S0 56" xfId="61"/>
    <cellStyle name="S0 57" xfId="62"/>
    <cellStyle name="S0 58" xfId="63"/>
    <cellStyle name="S0 59" xfId="64"/>
    <cellStyle name="S0 6" xfId="65"/>
    <cellStyle name="S0 60" xfId="66"/>
    <cellStyle name="S0 7" xfId="67"/>
    <cellStyle name="S0 8" xfId="68"/>
    <cellStyle name="S0 9" xfId="69"/>
    <cellStyle name="S1" xfId="70"/>
    <cellStyle name="S1 10" xfId="71"/>
    <cellStyle name="S1 11" xfId="72"/>
    <cellStyle name="S1 12" xfId="73"/>
    <cellStyle name="S1 13" xfId="74"/>
    <cellStyle name="S1 14" xfId="75"/>
    <cellStyle name="S1 15" xfId="76"/>
    <cellStyle name="S1 16" xfId="77"/>
    <cellStyle name="S1 17" xfId="78"/>
    <cellStyle name="S1 18" xfId="79"/>
    <cellStyle name="S1 19" xfId="80"/>
    <cellStyle name="S1 2" xfId="81"/>
    <cellStyle name="S1 20" xfId="82"/>
    <cellStyle name="S1 21" xfId="83"/>
    <cellStyle name="S1 22" xfId="84"/>
    <cellStyle name="S1 23" xfId="85"/>
    <cellStyle name="S1 24" xfId="86"/>
    <cellStyle name="S1 25" xfId="87"/>
    <cellStyle name="S1 26" xfId="88"/>
    <cellStyle name="S1 27" xfId="89"/>
    <cellStyle name="S1 28" xfId="90"/>
    <cellStyle name="S1 29" xfId="91"/>
    <cellStyle name="S1 3" xfId="92"/>
    <cellStyle name="S1 30" xfId="93"/>
    <cellStyle name="S1 31" xfId="94"/>
    <cellStyle name="S1 32" xfId="95"/>
    <cellStyle name="S1 33" xfId="96"/>
    <cellStyle name="S1 34" xfId="97"/>
    <cellStyle name="S1 35" xfId="98"/>
    <cellStyle name="S1 36" xfId="99"/>
    <cellStyle name="S1 37" xfId="100"/>
    <cellStyle name="S1 38" xfId="101"/>
    <cellStyle name="S1 39" xfId="102"/>
    <cellStyle name="S1 4" xfId="103"/>
    <cellStyle name="S1 40" xfId="104"/>
    <cellStyle name="S1 41" xfId="105"/>
    <cellStyle name="S1 42" xfId="106"/>
    <cellStyle name="S1 43" xfId="107"/>
    <cellStyle name="S1 44" xfId="108"/>
    <cellStyle name="S1 45" xfId="109"/>
    <cellStyle name="S1 46" xfId="110"/>
    <cellStyle name="S1 47" xfId="111"/>
    <cellStyle name="S1 48" xfId="112"/>
    <cellStyle name="S1 49" xfId="113"/>
    <cellStyle name="S1 5" xfId="114"/>
    <cellStyle name="S1 50" xfId="115"/>
    <cellStyle name="S1 51" xfId="116"/>
    <cellStyle name="S1 52" xfId="117"/>
    <cellStyle name="S1 53" xfId="118"/>
    <cellStyle name="S1 54" xfId="119"/>
    <cellStyle name="S1 55" xfId="120"/>
    <cellStyle name="S1 56" xfId="121"/>
    <cellStyle name="S1 57" xfId="122"/>
    <cellStyle name="S1 58" xfId="123"/>
    <cellStyle name="S1 59" xfId="124"/>
    <cellStyle name="S1 6" xfId="125"/>
    <cellStyle name="S1 60" xfId="126"/>
    <cellStyle name="S1 7" xfId="127"/>
    <cellStyle name="S1 8" xfId="128"/>
    <cellStyle name="S1 9" xfId="129"/>
    <cellStyle name="S2" xfId="130"/>
    <cellStyle name="S2 10" xfId="131"/>
    <cellStyle name="S2 11" xfId="132"/>
    <cellStyle name="S2 12" xfId="133"/>
    <cellStyle name="S2 13" xfId="134"/>
    <cellStyle name="S2 14" xfId="135"/>
    <cellStyle name="S2 15" xfId="136"/>
    <cellStyle name="S2 16" xfId="137"/>
    <cellStyle name="S2 17" xfId="138"/>
    <cellStyle name="S2 18" xfId="139"/>
    <cellStyle name="S2 19" xfId="140"/>
    <cellStyle name="S2 2" xfId="141"/>
    <cellStyle name="S2 20" xfId="142"/>
    <cellStyle name="S2 21" xfId="143"/>
    <cellStyle name="S2 22" xfId="144"/>
    <cellStyle name="S2 23" xfId="145"/>
    <cellStyle name="S2 24" xfId="146"/>
    <cellStyle name="S2 25" xfId="147"/>
    <cellStyle name="S2 26" xfId="148"/>
    <cellStyle name="S2 27" xfId="149"/>
    <cellStyle name="S2 28" xfId="150"/>
    <cellStyle name="S2 29" xfId="151"/>
    <cellStyle name="S2 3" xfId="152"/>
    <cellStyle name="S2 30" xfId="153"/>
    <cellStyle name="S2 31" xfId="154"/>
    <cellStyle name="S2 32" xfId="155"/>
    <cellStyle name="S2 33" xfId="156"/>
    <cellStyle name="S2 34" xfId="157"/>
    <cellStyle name="S2 35" xfId="158"/>
    <cellStyle name="S2 36" xfId="159"/>
    <cellStyle name="S2 37" xfId="160"/>
    <cellStyle name="S2 38" xfId="161"/>
    <cellStyle name="S2 39" xfId="162"/>
    <cellStyle name="S2 4" xfId="163"/>
    <cellStyle name="S2 40" xfId="164"/>
    <cellStyle name="S2 41" xfId="165"/>
    <cellStyle name="S2 42" xfId="166"/>
    <cellStyle name="S2 43" xfId="167"/>
    <cellStyle name="S2 44" xfId="168"/>
    <cellStyle name="S2 45" xfId="169"/>
    <cellStyle name="S2 46" xfId="170"/>
    <cellStyle name="S2 47" xfId="171"/>
    <cellStyle name="S2 48" xfId="172"/>
    <cellStyle name="S2 49" xfId="173"/>
    <cellStyle name="S2 5" xfId="174"/>
    <cellStyle name="S2 50" xfId="175"/>
    <cellStyle name="S2 51" xfId="176"/>
    <cellStyle name="S2 52" xfId="177"/>
    <cellStyle name="S2 53" xfId="178"/>
    <cellStyle name="S2 54" xfId="179"/>
    <cellStyle name="S2 55" xfId="180"/>
    <cellStyle name="S2 56" xfId="181"/>
    <cellStyle name="S2 57" xfId="182"/>
    <cellStyle name="S2 58" xfId="183"/>
    <cellStyle name="S2 59" xfId="184"/>
    <cellStyle name="S2 6" xfId="185"/>
    <cellStyle name="S2 60" xfId="186"/>
    <cellStyle name="S2 7" xfId="187"/>
    <cellStyle name="S2 8" xfId="188"/>
    <cellStyle name="S2 9" xfId="189"/>
    <cellStyle name="S3" xfId="190"/>
    <cellStyle name="S3 10" xfId="191"/>
    <cellStyle name="S3 11" xfId="192"/>
    <cellStyle name="S3 12" xfId="193"/>
    <cellStyle name="S3 13" xfId="194"/>
    <cellStyle name="S3 14" xfId="195"/>
    <cellStyle name="S3 15" xfId="196"/>
    <cellStyle name="S3 16" xfId="197"/>
    <cellStyle name="S3 17" xfId="198"/>
    <cellStyle name="S3 18" xfId="199"/>
    <cellStyle name="S3 19" xfId="200"/>
    <cellStyle name="S3 2" xfId="201"/>
    <cellStyle name="S3 20" xfId="202"/>
    <cellStyle name="S3 21" xfId="203"/>
    <cellStyle name="S3 22" xfId="204"/>
    <cellStyle name="S3 23" xfId="205"/>
    <cellStyle name="S3 24" xfId="206"/>
    <cellStyle name="S3 25" xfId="207"/>
    <cellStyle name="S3 26" xfId="208"/>
    <cellStyle name="S3 27" xfId="209"/>
    <cellStyle name="S3 28" xfId="210"/>
    <cellStyle name="S3 29" xfId="211"/>
    <cellStyle name="S3 3" xfId="212"/>
    <cellStyle name="S3 30" xfId="213"/>
    <cellStyle name="S3 31" xfId="214"/>
    <cellStyle name="S3 32" xfId="215"/>
    <cellStyle name="S3 33" xfId="216"/>
    <cellStyle name="S3 34" xfId="217"/>
    <cellStyle name="S3 35" xfId="218"/>
    <cellStyle name="S3 36" xfId="219"/>
    <cellStyle name="S3 37" xfId="220"/>
    <cellStyle name="S3 38" xfId="221"/>
    <cellStyle name="S3 39" xfId="222"/>
    <cellStyle name="S3 4" xfId="223"/>
    <cellStyle name="S3 40" xfId="224"/>
    <cellStyle name="S3 41" xfId="225"/>
    <cellStyle name="S3 42" xfId="226"/>
    <cellStyle name="S3 43" xfId="227"/>
    <cellStyle name="S3 44" xfId="228"/>
    <cellStyle name="S3 45" xfId="229"/>
    <cellStyle name="S3 46" xfId="230"/>
    <cellStyle name="S3 47" xfId="231"/>
    <cellStyle name="S3 48" xfId="232"/>
    <cellStyle name="S3 49" xfId="233"/>
    <cellStyle name="S3 5" xfId="234"/>
    <cellStyle name="S3 50" xfId="235"/>
    <cellStyle name="S3 51" xfId="236"/>
    <cellStyle name="S3 52" xfId="237"/>
    <cellStyle name="S3 53" xfId="238"/>
    <cellStyle name="S3 54" xfId="239"/>
    <cellStyle name="S3 55" xfId="240"/>
    <cellStyle name="S3 56" xfId="241"/>
    <cellStyle name="S3 57" xfId="242"/>
    <cellStyle name="S3 58" xfId="243"/>
    <cellStyle name="S3 59" xfId="244"/>
    <cellStyle name="S3 6" xfId="245"/>
    <cellStyle name="S3 60" xfId="246"/>
    <cellStyle name="S3 7" xfId="247"/>
    <cellStyle name="S3 8" xfId="248"/>
    <cellStyle name="S3 9" xfId="249"/>
    <cellStyle name="S4" xfId="250"/>
    <cellStyle name="S4 10" xfId="251"/>
    <cellStyle name="S4 11" xfId="252"/>
    <cellStyle name="S4 12" xfId="253"/>
    <cellStyle name="S4 13" xfId="254"/>
    <cellStyle name="S4 14" xfId="255"/>
    <cellStyle name="S4 15" xfId="256"/>
    <cellStyle name="S4 16" xfId="257"/>
    <cellStyle name="S4 17" xfId="258"/>
    <cellStyle name="S4 18" xfId="259"/>
    <cellStyle name="S4 19" xfId="260"/>
    <cellStyle name="S4 2" xfId="261"/>
    <cellStyle name="S4 20" xfId="262"/>
    <cellStyle name="S4 21" xfId="263"/>
    <cellStyle name="S4 22" xfId="264"/>
    <cellStyle name="S4 23" xfId="265"/>
    <cellStyle name="S4 24" xfId="266"/>
    <cellStyle name="S4 25" xfId="267"/>
    <cellStyle name="S4 26" xfId="268"/>
    <cellStyle name="S4 27" xfId="269"/>
    <cellStyle name="S4 28" xfId="270"/>
    <cellStyle name="S4 29" xfId="271"/>
    <cellStyle name="S4 3" xfId="272"/>
    <cellStyle name="S4 30" xfId="273"/>
    <cellStyle name="S4 31" xfId="274"/>
    <cellStyle name="S4 32" xfId="275"/>
    <cellStyle name="S4 33" xfId="276"/>
    <cellStyle name="S4 34" xfId="277"/>
    <cellStyle name="S4 35" xfId="278"/>
    <cellStyle name="S4 36" xfId="279"/>
    <cellStyle name="S4 37" xfId="280"/>
    <cellStyle name="S4 38" xfId="281"/>
    <cellStyle name="S4 39" xfId="282"/>
    <cellStyle name="S4 4" xfId="283"/>
    <cellStyle name="S4 40" xfId="284"/>
    <cellStyle name="S4 41" xfId="285"/>
    <cellStyle name="S4 42" xfId="286"/>
    <cellStyle name="S4 43" xfId="287"/>
    <cellStyle name="S4 44" xfId="288"/>
    <cellStyle name="S4 45" xfId="289"/>
    <cellStyle name="S4 46" xfId="290"/>
    <cellStyle name="S4 47" xfId="291"/>
    <cellStyle name="S4 48" xfId="292"/>
    <cellStyle name="S4 49" xfId="293"/>
    <cellStyle name="S4 5" xfId="294"/>
    <cellStyle name="S4 50" xfId="295"/>
    <cellStyle name="S4 51" xfId="296"/>
    <cellStyle name="S4 52" xfId="297"/>
    <cellStyle name="S4 53" xfId="298"/>
    <cellStyle name="S4 54" xfId="299"/>
    <cellStyle name="S4 55" xfId="300"/>
    <cellStyle name="S4 56" xfId="301"/>
    <cellStyle name="S4 57" xfId="302"/>
    <cellStyle name="S4 58" xfId="303"/>
    <cellStyle name="S4 59" xfId="304"/>
    <cellStyle name="S4 6" xfId="305"/>
    <cellStyle name="S4 60" xfId="306"/>
    <cellStyle name="S4 7" xfId="307"/>
    <cellStyle name="S4 8" xfId="308"/>
    <cellStyle name="S4 9" xfId="309"/>
    <cellStyle name="S5" xfId="310"/>
    <cellStyle name="S5 10" xfId="311"/>
    <cellStyle name="S5 11" xfId="312"/>
    <cellStyle name="S5 12" xfId="313"/>
    <cellStyle name="S5 13" xfId="314"/>
    <cellStyle name="S5 14" xfId="315"/>
    <cellStyle name="S5 15" xfId="316"/>
    <cellStyle name="S5 16" xfId="317"/>
    <cellStyle name="S5 17" xfId="318"/>
    <cellStyle name="S5 18" xfId="319"/>
    <cellStyle name="S5 19" xfId="320"/>
    <cellStyle name="S5 2" xfId="321"/>
    <cellStyle name="S5 20" xfId="322"/>
    <cellStyle name="S5 21" xfId="323"/>
    <cellStyle name="S5 22" xfId="324"/>
    <cellStyle name="S5 23" xfId="325"/>
    <cellStyle name="S5 24" xfId="326"/>
    <cellStyle name="S5 25" xfId="327"/>
    <cellStyle name="S5 26" xfId="328"/>
    <cellStyle name="S5 27" xfId="329"/>
    <cellStyle name="S5 28" xfId="330"/>
    <cellStyle name="S5 29" xfId="331"/>
    <cellStyle name="S5 3" xfId="332"/>
    <cellStyle name="S5 30" xfId="333"/>
    <cellStyle name="S5 31" xfId="334"/>
    <cellStyle name="S5 32" xfId="335"/>
    <cellStyle name="S5 33" xfId="336"/>
    <cellStyle name="S5 34" xfId="337"/>
    <cellStyle name="S5 35" xfId="338"/>
    <cellStyle name="S5 36" xfId="339"/>
    <cellStyle name="S5 37" xfId="340"/>
    <cellStyle name="S5 38" xfId="341"/>
    <cellStyle name="S5 39" xfId="342"/>
    <cellStyle name="S5 4" xfId="343"/>
    <cellStyle name="S5 40" xfId="344"/>
    <cellStyle name="S5 41" xfId="345"/>
    <cellStyle name="S5 42" xfId="346"/>
    <cellStyle name="S5 43" xfId="347"/>
    <cellStyle name="S5 44" xfId="348"/>
    <cellStyle name="S5 45" xfId="349"/>
    <cellStyle name="S5 46" xfId="350"/>
    <cellStyle name="S5 47" xfId="351"/>
    <cellStyle name="S5 48" xfId="352"/>
    <cellStyle name="S5 49" xfId="353"/>
    <cellStyle name="S5 5" xfId="354"/>
    <cellStyle name="S5 50" xfId="355"/>
    <cellStyle name="S5 51" xfId="356"/>
    <cellStyle name="S5 52" xfId="357"/>
    <cellStyle name="S5 53" xfId="358"/>
    <cellStyle name="S5 54" xfId="359"/>
    <cellStyle name="S5 55" xfId="360"/>
    <cellStyle name="S5 56" xfId="361"/>
    <cellStyle name="S5 57" xfId="362"/>
    <cellStyle name="S5 58" xfId="363"/>
    <cellStyle name="S5 59" xfId="364"/>
    <cellStyle name="S5 6" xfId="365"/>
    <cellStyle name="S5 60" xfId="366"/>
    <cellStyle name="S5 7" xfId="367"/>
    <cellStyle name="S5 8" xfId="368"/>
    <cellStyle name="S5 9" xfId="36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10585</xdr:colOff>
          <xdr:row>37</xdr:row>
          <xdr:rowOff>0</xdr:rowOff>
        </xdr:from>
        <xdr:to>
          <xdr:col>27</xdr:col>
          <xdr:colOff>24343</xdr:colOff>
          <xdr:row>68</xdr:row>
          <xdr:rowOff>9525</xdr:rowOff>
        </xdr:to>
        <xdr:pic>
          <xdr:nvPicPr>
            <xdr:cNvPr id="5" name="Imagem 4"/>
            <xdr:cNvPicPr>
              <a:picLocks noChangeAspect="1" noChangeArrowheads="1"/>
              <a:extLst>
                <a:ext uri="{84589F7E-364E-4C9E-8A38-B11213B215E9}">
                  <a14:cameraTool cellRange="$A$1:$AA$31" spid="_x0000_s12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585" y="7090833"/>
              <a:ext cx="14174258" cy="5915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8</xdr:col>
      <xdr:colOff>9525</xdr:colOff>
      <xdr:row>94</xdr:row>
      <xdr:rowOff>38100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039475"/>
          <a:ext cx="13011150" cy="926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file:///C:\processo\projetos%20diversos\prj_ecf_v1705\tempo\Planilha_Acomp_Pacotes_Prj_V1703.xls" TargetMode="External"/><Relationship Id="rId1" Type="http://schemas.openxmlformats.org/officeDocument/2006/relationships/externalLinkPath" Target="file:///C:\processo\projetos%20diversos\prj_ecf_v1705\tempo\Planilha_Acomp_Pacotes_Prj_ECF_V1705.xlsx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31"/>
  <sheetViews>
    <sheetView showGridLines="0" zoomScale="90" zoomScaleNormal="90" workbookViewId="0">
      <selection activeCell="I18" sqref="I18"/>
    </sheetView>
  </sheetViews>
  <sheetFormatPr defaultColWidth="9.140625" defaultRowHeight="15" customHeight="1" x14ac:dyDescent="0.2"/>
  <cols>
    <col min="1" max="1" width="0.85546875" style="1" customWidth="1"/>
    <col min="2" max="2" width="22.140625" style="1" customWidth="1"/>
    <col min="3" max="3" width="56.5703125" style="1" bestFit="1" customWidth="1"/>
    <col min="4" max="4" width="13.140625" style="5" customWidth="1"/>
    <col min="5" max="26" width="5.42578125" style="5" customWidth="1"/>
    <col min="27" max="27" width="1" style="4" customWidth="1"/>
    <col min="28" max="28" width="31.85546875" style="14" customWidth="1"/>
    <col min="29" max="16384" width="9.140625" style="1"/>
  </cols>
  <sheetData>
    <row r="1" spans="1:29" ht="6.95" customHeight="1" thickBot="1" x14ac:dyDescent="0.25">
      <c r="A1" s="11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6"/>
    </row>
    <row r="2" spans="1:29" ht="15" customHeight="1" x14ac:dyDescent="0.2">
      <c r="A2" s="11"/>
      <c r="B2" s="104" t="s">
        <v>36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6"/>
    </row>
    <row r="3" spans="1:29" ht="23.25" customHeight="1" thickBot="1" x14ac:dyDescent="0.25">
      <c r="A3" s="11"/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6"/>
    </row>
    <row r="4" spans="1:29" s="4" customFormat="1" ht="6.95" customHeight="1" thickBo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6"/>
      <c r="AB4" s="15"/>
    </row>
    <row r="5" spans="1:29" ht="15" customHeight="1" x14ac:dyDescent="0.2">
      <c r="A5" s="11"/>
      <c r="B5" s="102" t="s">
        <v>2</v>
      </c>
      <c r="C5" s="102" t="s">
        <v>1</v>
      </c>
      <c r="D5" s="102" t="s">
        <v>0</v>
      </c>
      <c r="E5" s="100" t="s">
        <v>3</v>
      </c>
      <c r="F5" s="100" t="s">
        <v>4</v>
      </c>
      <c r="G5" s="100" t="s">
        <v>5</v>
      </c>
      <c r="H5" s="100" t="s">
        <v>6</v>
      </c>
      <c r="I5" s="100" t="s">
        <v>7</v>
      </c>
      <c r="J5" s="100" t="s">
        <v>8</v>
      </c>
      <c r="K5" s="100" t="s">
        <v>9</v>
      </c>
      <c r="L5" s="100" t="s">
        <v>10</v>
      </c>
      <c r="M5" s="100" t="s">
        <v>11</v>
      </c>
      <c r="N5" s="100" t="s">
        <v>12</v>
      </c>
      <c r="O5" s="100" t="s">
        <v>13</v>
      </c>
      <c r="P5" s="100" t="s">
        <v>14</v>
      </c>
      <c r="Q5" s="100" t="s">
        <v>15</v>
      </c>
      <c r="R5" s="100" t="s">
        <v>16</v>
      </c>
      <c r="S5" s="100" t="s">
        <v>17</v>
      </c>
      <c r="T5" s="100" t="s">
        <v>18</v>
      </c>
      <c r="U5" s="100" t="s">
        <v>19</v>
      </c>
      <c r="V5" s="100" t="s">
        <v>20</v>
      </c>
      <c r="W5" s="100" t="s">
        <v>21</v>
      </c>
      <c r="X5" s="100" t="s">
        <v>22</v>
      </c>
      <c r="Y5" s="100" t="s">
        <v>23</v>
      </c>
      <c r="Z5" s="100" t="s">
        <v>24</v>
      </c>
      <c r="AA5" s="8"/>
    </row>
    <row r="6" spans="1:29" ht="15" customHeight="1" thickBot="1" x14ac:dyDescent="0.25">
      <c r="A6" s="11"/>
      <c r="B6" s="103"/>
      <c r="C6" s="103"/>
      <c r="D6" s="103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8"/>
      <c r="AC6" s="2"/>
    </row>
    <row r="7" spans="1:29" s="3" customFormat="1" ht="6.95" customHeight="1" thickBot="1" x14ac:dyDescent="0.25">
      <c r="A7" s="6"/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3"/>
      <c r="AB7" s="16"/>
    </row>
    <row r="8" spans="1:29" ht="17.100000000000001" customHeight="1" x14ac:dyDescent="0.2">
      <c r="A8" s="11"/>
      <c r="B8" s="97" t="s">
        <v>40</v>
      </c>
      <c r="C8" s="30" t="s">
        <v>33</v>
      </c>
      <c r="D8" s="22">
        <v>15</v>
      </c>
      <c r="E8" s="2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3"/>
      <c r="AB8" s="15"/>
    </row>
    <row r="9" spans="1:29" ht="17.100000000000001" customHeight="1" x14ac:dyDescent="0.2">
      <c r="A9" s="11"/>
      <c r="B9" s="98"/>
      <c r="C9" s="31" t="s">
        <v>25</v>
      </c>
      <c r="D9" s="24">
        <v>75</v>
      </c>
      <c r="E9" s="28"/>
      <c r="F9" s="28"/>
      <c r="G9" s="28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3"/>
      <c r="AB9" s="15"/>
    </row>
    <row r="10" spans="1:29" ht="17.100000000000001" customHeight="1" x14ac:dyDescent="0.2">
      <c r="A10" s="11"/>
      <c r="B10" s="98"/>
      <c r="C10" s="31" t="s">
        <v>26</v>
      </c>
      <c r="D10" s="24">
        <v>60</v>
      </c>
      <c r="E10" s="26"/>
      <c r="F10" s="26"/>
      <c r="G10" s="28"/>
      <c r="H10" s="28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3"/>
      <c r="AB10" s="15"/>
    </row>
    <row r="11" spans="1:29" ht="17.100000000000001" customHeight="1" x14ac:dyDescent="0.2">
      <c r="A11" s="11"/>
      <c r="B11" s="98"/>
      <c r="C11" s="31" t="s">
        <v>27</v>
      </c>
      <c r="D11" s="24">
        <v>50</v>
      </c>
      <c r="E11" s="26"/>
      <c r="F11" s="26"/>
      <c r="G11" s="26"/>
      <c r="H11" s="26"/>
      <c r="I11" s="28"/>
      <c r="J11" s="28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3"/>
      <c r="AB11" s="15"/>
    </row>
    <row r="12" spans="1:29" ht="17.100000000000001" customHeight="1" x14ac:dyDescent="0.2">
      <c r="A12" s="11"/>
      <c r="B12" s="98"/>
      <c r="C12" s="31" t="s">
        <v>41</v>
      </c>
      <c r="D12" s="24">
        <v>30</v>
      </c>
      <c r="E12" s="26"/>
      <c r="F12" s="26"/>
      <c r="G12" s="26"/>
      <c r="H12" s="26"/>
      <c r="I12" s="26"/>
      <c r="J12" s="26"/>
      <c r="K12" s="28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3"/>
      <c r="AB12" s="15"/>
    </row>
    <row r="13" spans="1:29" ht="17.100000000000001" customHeight="1" x14ac:dyDescent="0.2">
      <c r="A13" s="11"/>
      <c r="B13" s="98"/>
      <c r="C13" s="31" t="s">
        <v>31</v>
      </c>
      <c r="D13" s="24">
        <v>20</v>
      </c>
      <c r="E13" s="26"/>
      <c r="F13" s="26"/>
      <c r="G13" s="26"/>
      <c r="H13" s="26"/>
      <c r="I13" s="26"/>
      <c r="J13" s="26"/>
      <c r="K13" s="28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3"/>
      <c r="AB13" s="15"/>
    </row>
    <row r="14" spans="1:29" ht="17.100000000000001" customHeight="1" x14ac:dyDescent="0.2">
      <c r="A14" s="11"/>
      <c r="B14" s="98"/>
      <c r="C14" s="31" t="s">
        <v>32</v>
      </c>
      <c r="D14" s="24">
        <v>20</v>
      </c>
      <c r="E14" s="26"/>
      <c r="F14" s="26"/>
      <c r="G14" s="26"/>
      <c r="H14" s="26"/>
      <c r="I14" s="26"/>
      <c r="J14" s="26"/>
      <c r="K14" s="26"/>
      <c r="L14" s="2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3"/>
      <c r="AB14" s="15"/>
    </row>
    <row r="15" spans="1:29" ht="16.5" customHeight="1" x14ac:dyDescent="0.2">
      <c r="A15" s="11"/>
      <c r="B15" s="98"/>
      <c r="C15" s="32" t="s">
        <v>29</v>
      </c>
      <c r="D15" s="24">
        <v>20</v>
      </c>
      <c r="E15" s="18"/>
      <c r="F15" s="18"/>
      <c r="G15" s="18"/>
      <c r="H15" s="18"/>
      <c r="I15" s="18"/>
      <c r="J15" s="18"/>
      <c r="K15" s="18"/>
      <c r="L15" s="2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3"/>
      <c r="AB15" s="15"/>
    </row>
    <row r="16" spans="1:29" ht="16.5" customHeight="1" x14ac:dyDescent="0.2">
      <c r="A16" s="11"/>
      <c r="B16" s="98"/>
      <c r="C16" s="37" t="s">
        <v>34</v>
      </c>
      <c r="D16" s="35">
        <v>10</v>
      </c>
      <c r="E16" s="20"/>
      <c r="F16" s="20"/>
      <c r="G16" s="20"/>
      <c r="H16" s="20"/>
      <c r="I16" s="20"/>
      <c r="J16" s="20"/>
      <c r="K16" s="20"/>
      <c r="L16" s="28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3"/>
      <c r="AB16" s="15"/>
    </row>
    <row r="17" spans="1:28" ht="16.5" customHeight="1" x14ac:dyDescent="0.2">
      <c r="A17" s="11"/>
      <c r="B17" s="98"/>
      <c r="C17" s="37" t="s">
        <v>35</v>
      </c>
      <c r="D17" s="35">
        <v>10</v>
      </c>
      <c r="E17" s="20"/>
      <c r="F17" s="20"/>
      <c r="G17" s="20"/>
      <c r="H17" s="20"/>
      <c r="I17" s="20"/>
      <c r="J17" s="20"/>
      <c r="K17" s="20"/>
      <c r="L17" s="20"/>
      <c r="M17" s="28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3"/>
      <c r="AB17" s="15"/>
    </row>
    <row r="18" spans="1:28" ht="16.5" customHeight="1" x14ac:dyDescent="0.2">
      <c r="A18" s="11"/>
      <c r="B18" s="98"/>
      <c r="C18" s="37" t="s">
        <v>30</v>
      </c>
      <c r="D18" s="35"/>
      <c r="E18" s="20"/>
      <c r="F18" s="20"/>
      <c r="G18" s="20"/>
      <c r="H18" s="20"/>
      <c r="I18" s="20"/>
      <c r="J18" s="20"/>
      <c r="K18" s="20"/>
      <c r="L18" s="36"/>
      <c r="M18" s="28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3"/>
      <c r="AB18" s="15"/>
    </row>
    <row r="19" spans="1:28" ht="17.100000000000001" customHeight="1" thickBot="1" x14ac:dyDescent="0.25">
      <c r="A19" s="11"/>
      <c r="B19" s="99"/>
      <c r="C19" s="34" t="s">
        <v>37</v>
      </c>
      <c r="D19" s="25">
        <v>45</v>
      </c>
      <c r="E19" s="19"/>
      <c r="F19" s="19"/>
      <c r="G19" s="19"/>
      <c r="H19" s="19"/>
      <c r="I19" s="19"/>
      <c r="J19" s="19"/>
      <c r="K19" s="19"/>
      <c r="L19" s="19"/>
      <c r="M19" s="29"/>
      <c r="N19" s="2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3"/>
      <c r="AB19" s="15"/>
    </row>
    <row r="20" spans="1:28" ht="6.95" customHeight="1" thickBot="1" x14ac:dyDescent="0.25">
      <c r="A20" s="11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3"/>
      <c r="AB20" s="15"/>
    </row>
    <row r="21" spans="1:28" ht="17.100000000000001" customHeight="1" x14ac:dyDescent="0.2">
      <c r="A21" s="11"/>
      <c r="B21" s="97" t="s">
        <v>39</v>
      </c>
      <c r="C21" s="30" t="s">
        <v>33</v>
      </c>
      <c r="D21" s="22">
        <v>15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2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3"/>
      <c r="AB21" s="15"/>
    </row>
    <row r="22" spans="1:28" ht="17.100000000000001" customHeight="1" x14ac:dyDescent="0.2">
      <c r="A22" s="11"/>
      <c r="B22" s="98"/>
      <c r="C22" s="31" t="s">
        <v>25</v>
      </c>
      <c r="D22" s="24">
        <v>120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8"/>
      <c r="P22" s="28"/>
      <c r="Q22" s="28"/>
      <c r="R22" s="28"/>
      <c r="S22" s="26"/>
      <c r="T22" s="26"/>
      <c r="U22" s="26"/>
      <c r="V22" s="26"/>
      <c r="W22" s="26"/>
      <c r="X22" s="26"/>
      <c r="Y22" s="26"/>
      <c r="Z22" s="26"/>
      <c r="AA22" s="13"/>
      <c r="AB22" s="15"/>
    </row>
    <row r="23" spans="1:28" ht="17.100000000000001" customHeight="1" x14ac:dyDescent="0.2">
      <c r="A23" s="11"/>
      <c r="B23" s="98"/>
      <c r="C23" s="31" t="s">
        <v>26</v>
      </c>
      <c r="D23" s="24">
        <v>75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28"/>
      <c r="S23" s="28"/>
      <c r="T23" s="28"/>
      <c r="U23" s="18"/>
      <c r="V23" s="18"/>
      <c r="W23" s="18"/>
      <c r="X23" s="18"/>
      <c r="Y23" s="18"/>
      <c r="Z23" s="18"/>
      <c r="AA23" s="13"/>
      <c r="AB23" s="15"/>
    </row>
    <row r="24" spans="1:28" ht="17.100000000000001" customHeight="1" x14ac:dyDescent="0.2">
      <c r="A24" s="11"/>
      <c r="B24" s="98"/>
      <c r="C24" s="31" t="s">
        <v>27</v>
      </c>
      <c r="D24" s="24">
        <v>60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28"/>
      <c r="V24" s="28"/>
      <c r="W24" s="18"/>
      <c r="X24" s="18"/>
      <c r="Y24" s="18"/>
      <c r="Z24" s="18"/>
      <c r="AA24" s="13"/>
      <c r="AB24" s="15"/>
    </row>
    <row r="25" spans="1:28" ht="17.100000000000001" customHeight="1" x14ac:dyDescent="0.2">
      <c r="A25" s="11"/>
      <c r="B25" s="98"/>
      <c r="C25" s="31" t="s">
        <v>41</v>
      </c>
      <c r="D25" s="24">
        <v>60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6"/>
      <c r="T25" s="26"/>
      <c r="U25" s="26"/>
      <c r="V25" s="26"/>
      <c r="W25" s="28"/>
      <c r="X25" s="28"/>
      <c r="Y25" s="18"/>
      <c r="Z25" s="18"/>
      <c r="AA25" s="13"/>
      <c r="AB25" s="15"/>
    </row>
    <row r="26" spans="1:28" ht="17.100000000000001" customHeight="1" x14ac:dyDescent="0.2">
      <c r="A26" s="11"/>
      <c r="B26" s="98"/>
      <c r="C26" s="31" t="s">
        <v>28</v>
      </c>
      <c r="D26" s="24">
        <v>50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26"/>
      <c r="T26" s="26"/>
      <c r="U26" s="26"/>
      <c r="V26" s="26"/>
      <c r="W26" s="28"/>
      <c r="X26" s="28"/>
      <c r="Y26" s="18"/>
      <c r="Z26" s="18"/>
      <c r="AA26" s="13"/>
      <c r="AB26" s="15"/>
    </row>
    <row r="27" spans="1:28" ht="17.100000000000001" customHeight="1" x14ac:dyDescent="0.2">
      <c r="A27" s="11"/>
      <c r="B27" s="98"/>
      <c r="C27" s="32" t="s">
        <v>29</v>
      </c>
      <c r="D27" s="24">
        <v>30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28"/>
      <c r="X27" s="18"/>
      <c r="Y27" s="18"/>
      <c r="Z27" s="18"/>
      <c r="AA27" s="13"/>
      <c r="AB27" s="15"/>
    </row>
    <row r="28" spans="1:28" ht="17.100000000000001" customHeight="1" x14ac:dyDescent="0.2">
      <c r="A28" s="11"/>
      <c r="B28" s="98"/>
      <c r="C28" s="33" t="s">
        <v>38</v>
      </c>
      <c r="D28" s="24">
        <v>20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28"/>
      <c r="Y28" s="18"/>
      <c r="Z28" s="20"/>
      <c r="AA28" s="13"/>
      <c r="AB28" s="15"/>
    </row>
    <row r="29" spans="1:28" ht="17.100000000000001" customHeight="1" x14ac:dyDescent="0.2">
      <c r="A29" s="11"/>
      <c r="B29" s="98"/>
      <c r="C29" s="33" t="s">
        <v>30</v>
      </c>
      <c r="D29" s="24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36"/>
      <c r="Y29" s="18"/>
      <c r="Z29" s="20"/>
      <c r="AA29" s="13"/>
      <c r="AB29" s="15"/>
    </row>
    <row r="30" spans="1:28" ht="17.100000000000001" customHeight="1" thickBot="1" x14ac:dyDescent="0.25">
      <c r="A30" s="11"/>
      <c r="B30" s="99"/>
      <c r="C30" s="34" t="s">
        <v>37</v>
      </c>
      <c r="D30" s="23">
        <v>45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19"/>
      <c r="Y30" s="29"/>
      <c r="Z30" s="29"/>
      <c r="AA30" s="13"/>
      <c r="AB30" s="15"/>
    </row>
    <row r="31" spans="1:28" ht="6.95" customHeight="1" x14ac:dyDescent="0.2">
      <c r="A31" s="11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3"/>
    </row>
  </sheetData>
  <dataConsolidate>
    <dataRefs count="2">
      <dataRef ref="E60" sheet="Elias (Merge)" r:id="rId1"/>
      <dataRef ref="A60" sheet="Udilan Muniz" r:id="rId2"/>
    </dataRefs>
  </dataConsolidate>
  <mergeCells count="28">
    <mergeCell ref="Y5:Y6"/>
    <mergeCell ref="X5:X6"/>
    <mergeCell ref="R5:R6"/>
    <mergeCell ref="S5:S6"/>
    <mergeCell ref="T5:T6"/>
    <mergeCell ref="U5:U6"/>
    <mergeCell ref="V5:V6"/>
    <mergeCell ref="B2:Z3"/>
    <mergeCell ref="C5:C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W5:W6"/>
    <mergeCell ref="Z5:Z6"/>
    <mergeCell ref="B8:B19"/>
    <mergeCell ref="B21:B30"/>
    <mergeCell ref="E5:E6"/>
    <mergeCell ref="B5:B6"/>
    <mergeCell ref="D5:D6"/>
  </mergeCells>
  <phoneticPr fontId="5" type="noConversion"/>
  <printOptions horizontalCentered="1" verticalCentered="1"/>
  <pageMargins left="0.59055118110236227" right="0.59055118110236227" top="0.19685039370078741" bottom="0.19685039370078741" header="0.31496062992125984" footer="0.31496062992125984"/>
  <pageSetup paperSize="9" scale="54" fitToHeight="0" orientation="landscape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16" sqref="D16"/>
    </sheetView>
  </sheetViews>
  <sheetFormatPr defaultRowHeight="12.75" x14ac:dyDescent="0.2"/>
  <cols>
    <col min="2" max="2" width="22.28515625" customWidth="1"/>
    <col min="3" max="3" width="50.7109375" customWidth="1"/>
    <col min="4" max="4" width="12" customWidth="1"/>
    <col min="5" max="5" width="15.28515625" customWidth="1"/>
    <col min="6" max="6" width="19.5703125" customWidth="1"/>
    <col min="8" max="8" width="28" customWidth="1"/>
  </cols>
  <sheetData>
    <row r="2" spans="2:9" x14ac:dyDescent="0.2">
      <c r="B2" s="38" t="s">
        <v>42</v>
      </c>
      <c r="C2" s="38" t="s">
        <v>43</v>
      </c>
      <c r="D2" s="38" t="s">
        <v>44</v>
      </c>
      <c r="E2" s="38" t="s">
        <v>45</v>
      </c>
      <c r="F2" s="38" t="s">
        <v>50</v>
      </c>
    </row>
    <row r="3" spans="2:9" ht="13.5" thickBot="1" x14ac:dyDescent="0.25"/>
    <row r="4" spans="2:9" ht="14.25" x14ac:dyDescent="0.2">
      <c r="B4" s="97" t="s">
        <v>40</v>
      </c>
      <c r="C4" s="30" t="s">
        <v>33</v>
      </c>
      <c r="D4" s="22">
        <v>15</v>
      </c>
      <c r="E4" s="22">
        <f>(D4*100)/I27</f>
        <v>1.8072289156626506</v>
      </c>
      <c r="F4" s="22">
        <v>1</v>
      </c>
    </row>
    <row r="5" spans="2:9" ht="14.25" x14ac:dyDescent="0.2">
      <c r="B5" s="98"/>
      <c r="C5" s="31" t="s">
        <v>25</v>
      </c>
      <c r="D5" s="24">
        <v>75</v>
      </c>
      <c r="E5" s="24">
        <f>(D5*100)/I27</f>
        <v>9.0361445783132535</v>
      </c>
      <c r="F5" s="24">
        <v>10</v>
      </c>
    </row>
    <row r="6" spans="2:9" ht="14.25" x14ac:dyDescent="0.2">
      <c r="B6" s="98"/>
      <c r="C6" s="31" t="s">
        <v>26</v>
      </c>
      <c r="D6" s="24">
        <v>60</v>
      </c>
      <c r="E6" s="24">
        <f>(D6*100)/I27</f>
        <v>7.2289156626506026</v>
      </c>
      <c r="F6" s="24">
        <v>7</v>
      </c>
    </row>
    <row r="7" spans="2:9" ht="14.25" x14ac:dyDescent="0.2">
      <c r="B7" s="98"/>
      <c r="C7" s="31" t="s">
        <v>27</v>
      </c>
      <c r="D7" s="24">
        <v>50</v>
      </c>
      <c r="E7" s="24">
        <f>(D7*100)/I27</f>
        <v>6.024096385542169</v>
      </c>
      <c r="F7" s="24">
        <v>6</v>
      </c>
    </row>
    <row r="8" spans="2:9" ht="14.25" x14ac:dyDescent="0.2">
      <c r="B8" s="98"/>
      <c r="C8" s="31" t="s">
        <v>41</v>
      </c>
      <c r="D8" s="24">
        <v>30</v>
      </c>
      <c r="E8" s="24">
        <f>(D8*100)/I27</f>
        <v>3.6144578313253013</v>
      </c>
      <c r="F8" s="24">
        <v>4</v>
      </c>
    </row>
    <row r="9" spans="2:9" ht="14.25" x14ac:dyDescent="0.2">
      <c r="B9" s="98"/>
      <c r="C9" s="31" t="s">
        <v>31</v>
      </c>
      <c r="D9" s="24">
        <v>20</v>
      </c>
      <c r="E9" s="24">
        <f>(D9*100)/I27</f>
        <v>2.4096385542168677</v>
      </c>
      <c r="F9" s="24">
        <v>3</v>
      </c>
    </row>
    <row r="10" spans="2:9" ht="14.25" x14ac:dyDescent="0.2">
      <c r="B10" s="98"/>
      <c r="C10" s="31" t="s">
        <v>32</v>
      </c>
      <c r="D10" s="24">
        <v>20</v>
      </c>
      <c r="E10" s="24">
        <f>(D10*100)/I27</f>
        <v>2.4096385542168677</v>
      </c>
      <c r="F10" s="24">
        <v>3</v>
      </c>
    </row>
    <row r="11" spans="2:9" ht="14.25" x14ac:dyDescent="0.2">
      <c r="B11" s="98"/>
      <c r="C11" s="32" t="s">
        <v>29</v>
      </c>
      <c r="D11" s="24">
        <v>20</v>
      </c>
      <c r="E11" s="24">
        <f>(D11*100)/I27</f>
        <v>2.4096385542168677</v>
      </c>
      <c r="F11" s="24">
        <v>2</v>
      </c>
    </row>
    <row r="12" spans="2:9" ht="14.25" x14ac:dyDescent="0.2">
      <c r="B12" s="98"/>
      <c r="C12" s="37" t="s">
        <v>34</v>
      </c>
      <c r="D12" s="35">
        <v>10</v>
      </c>
      <c r="E12" s="35">
        <f>(D12*100)/I27</f>
        <v>1.2048192771084338</v>
      </c>
      <c r="F12" s="35">
        <v>1</v>
      </c>
    </row>
    <row r="13" spans="2:9" ht="14.25" x14ac:dyDescent="0.2">
      <c r="B13" s="98"/>
      <c r="C13" s="37" t="s">
        <v>35</v>
      </c>
      <c r="D13" s="35">
        <v>10</v>
      </c>
      <c r="E13" s="35">
        <f>(D13*100)/I27</f>
        <v>1.2048192771084338</v>
      </c>
      <c r="F13" s="35">
        <v>1</v>
      </c>
    </row>
    <row r="14" spans="2:9" ht="15" thickBot="1" x14ac:dyDescent="0.25">
      <c r="B14" s="99"/>
      <c r="C14" s="34" t="s">
        <v>37</v>
      </c>
      <c r="D14" s="25">
        <v>45</v>
      </c>
      <c r="E14" s="25">
        <f>(D14*100)/I27</f>
        <v>5.4216867469879517</v>
      </c>
      <c r="F14" s="25">
        <v>5</v>
      </c>
      <c r="H14" s="38" t="s">
        <v>46</v>
      </c>
      <c r="I14">
        <f>SUM(D4:D14)</f>
        <v>355</v>
      </c>
    </row>
    <row r="15" spans="2:9" ht="16.5" thickBot="1" x14ac:dyDescent="0.25">
      <c r="B15" s="9"/>
      <c r="C15" s="9"/>
      <c r="D15" s="10"/>
      <c r="E15" s="10"/>
      <c r="F15" s="10"/>
      <c r="H15" s="38" t="s">
        <v>48</v>
      </c>
      <c r="I15">
        <f>(I14*100)/I27</f>
        <v>42.7710843373494</v>
      </c>
    </row>
    <row r="16" spans="2:9" ht="14.25" x14ac:dyDescent="0.2">
      <c r="B16" s="97" t="s">
        <v>39</v>
      </c>
      <c r="C16" s="30" t="s">
        <v>33</v>
      </c>
      <c r="D16" s="22">
        <v>15</v>
      </c>
      <c r="E16" s="22">
        <f>(D16*100)/I27</f>
        <v>1.8072289156626506</v>
      </c>
      <c r="F16" s="22">
        <v>1</v>
      </c>
    </row>
    <row r="17" spans="2:9" ht="14.25" x14ac:dyDescent="0.2">
      <c r="B17" s="98"/>
      <c r="C17" s="31" t="s">
        <v>25</v>
      </c>
      <c r="D17" s="24">
        <v>120</v>
      </c>
      <c r="E17" s="24">
        <f>(D17*100)/I27</f>
        <v>14.457831325301205</v>
      </c>
      <c r="F17" s="24">
        <v>14</v>
      </c>
    </row>
    <row r="18" spans="2:9" ht="14.25" x14ac:dyDescent="0.2">
      <c r="B18" s="98"/>
      <c r="C18" s="31" t="s">
        <v>26</v>
      </c>
      <c r="D18" s="24">
        <v>75</v>
      </c>
      <c r="E18" s="24">
        <f>(D18*100)/I27</f>
        <v>9.0361445783132535</v>
      </c>
      <c r="F18" s="24">
        <v>10</v>
      </c>
    </row>
    <row r="19" spans="2:9" ht="14.25" x14ac:dyDescent="0.2">
      <c r="B19" s="98"/>
      <c r="C19" s="31" t="s">
        <v>27</v>
      </c>
      <c r="D19" s="24">
        <v>60</v>
      </c>
      <c r="E19" s="24">
        <f>(D19*100)/I27</f>
        <v>7.2289156626506026</v>
      </c>
      <c r="F19" s="24">
        <v>8</v>
      </c>
    </row>
    <row r="20" spans="2:9" ht="14.25" x14ac:dyDescent="0.2">
      <c r="B20" s="98"/>
      <c r="C20" s="31" t="s">
        <v>41</v>
      </c>
      <c r="D20" s="24">
        <v>60</v>
      </c>
      <c r="E20" s="24">
        <f>(D20*100)/I27</f>
        <v>7.2289156626506026</v>
      </c>
      <c r="F20" s="24">
        <v>8</v>
      </c>
    </row>
    <row r="21" spans="2:9" ht="14.25" x14ac:dyDescent="0.2">
      <c r="B21" s="98"/>
      <c r="C21" s="31" t="s">
        <v>28</v>
      </c>
      <c r="D21" s="24">
        <v>50</v>
      </c>
      <c r="E21" s="24">
        <f>(D21*100)/I27</f>
        <v>6.024096385542169</v>
      </c>
      <c r="F21" s="24">
        <v>6</v>
      </c>
    </row>
    <row r="22" spans="2:9" ht="14.25" x14ac:dyDescent="0.2">
      <c r="B22" s="98"/>
      <c r="C22" s="32" t="s">
        <v>29</v>
      </c>
      <c r="D22" s="24">
        <v>30</v>
      </c>
      <c r="E22" s="24">
        <f>(D22*100)/I27</f>
        <v>3.6144578313253013</v>
      </c>
      <c r="F22" s="24">
        <v>4</v>
      </c>
    </row>
    <row r="23" spans="2:9" ht="14.25" x14ac:dyDescent="0.2">
      <c r="B23" s="98"/>
      <c r="C23" s="33" t="s">
        <v>38</v>
      </c>
      <c r="D23" s="24">
        <v>20</v>
      </c>
      <c r="E23" s="24">
        <f>(D23*100)/I27</f>
        <v>2.4096385542168677</v>
      </c>
      <c r="F23" s="24">
        <v>1</v>
      </c>
    </row>
    <row r="24" spans="2:9" ht="15" thickBot="1" x14ac:dyDescent="0.25">
      <c r="B24" s="99"/>
      <c r="C24" s="34" t="s">
        <v>37</v>
      </c>
      <c r="D24" s="23">
        <v>45</v>
      </c>
      <c r="E24" s="23">
        <f>(D24*100)/I27</f>
        <v>5.4216867469879517</v>
      </c>
      <c r="F24" s="23">
        <v>5</v>
      </c>
      <c r="H24" s="38" t="s">
        <v>46</v>
      </c>
      <c r="I24">
        <f>SUM(D16:D24)</f>
        <v>475</v>
      </c>
    </row>
    <row r="25" spans="2:9" x14ac:dyDescent="0.2">
      <c r="H25" s="38" t="s">
        <v>49</v>
      </c>
      <c r="I25">
        <f>(I24*100)/I27</f>
        <v>57.2289156626506</v>
      </c>
    </row>
    <row r="27" spans="2:9" x14ac:dyDescent="0.2">
      <c r="H27" s="38" t="s">
        <v>47</v>
      </c>
      <c r="I27">
        <f>I24+I14</f>
        <v>830</v>
      </c>
    </row>
    <row r="28" spans="2:9" x14ac:dyDescent="0.2">
      <c r="D28">
        <f>SUM(D4:D24)</f>
        <v>830</v>
      </c>
    </row>
  </sheetData>
  <mergeCells count="2">
    <mergeCell ref="B4:B14"/>
    <mergeCell ref="B16:B2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D10" sqref="D10"/>
    </sheetView>
  </sheetViews>
  <sheetFormatPr defaultRowHeight="12.75" x14ac:dyDescent="0.2"/>
  <cols>
    <col min="2" max="2" width="22.28515625" customWidth="1"/>
    <col min="3" max="3" width="50.7109375" customWidth="1"/>
    <col min="4" max="4" width="12" customWidth="1"/>
    <col min="5" max="5" width="15.28515625" customWidth="1"/>
    <col min="6" max="6" width="19.5703125" customWidth="1"/>
    <col min="8" max="8" width="28" customWidth="1"/>
  </cols>
  <sheetData>
    <row r="2" spans="2:9" x14ac:dyDescent="0.2">
      <c r="B2" s="38" t="s">
        <v>42</v>
      </c>
      <c r="C2" s="38" t="s">
        <v>43</v>
      </c>
      <c r="D2" s="38" t="s">
        <v>44</v>
      </c>
      <c r="E2" s="38" t="s">
        <v>45</v>
      </c>
      <c r="F2" s="38" t="s">
        <v>50</v>
      </c>
    </row>
    <row r="3" spans="2:9" ht="13.5" thickBot="1" x14ac:dyDescent="0.25"/>
    <row r="4" spans="2:9" ht="14.25" x14ac:dyDescent="0.2">
      <c r="B4" s="97" t="s">
        <v>40</v>
      </c>
      <c r="C4" s="30" t="s">
        <v>33</v>
      </c>
      <c r="D4" s="22">
        <v>15</v>
      </c>
      <c r="E4" s="22">
        <f>(D4*100)/I25</f>
        <v>1.9230769230769231</v>
      </c>
      <c r="F4" s="22">
        <v>1</v>
      </c>
    </row>
    <row r="5" spans="2:9" ht="14.25" x14ac:dyDescent="0.2">
      <c r="B5" s="98"/>
      <c r="C5" s="31" t="s">
        <v>25</v>
      </c>
      <c r="D5" s="24">
        <v>75</v>
      </c>
      <c r="E5" s="24">
        <f>(D5*100)/I25</f>
        <v>9.615384615384615</v>
      </c>
      <c r="F5" s="24">
        <v>10</v>
      </c>
    </row>
    <row r="6" spans="2:9" ht="14.25" x14ac:dyDescent="0.2">
      <c r="B6" s="98"/>
      <c r="C6" s="31" t="s">
        <v>26</v>
      </c>
      <c r="D6" s="24">
        <v>60</v>
      </c>
      <c r="E6" s="24">
        <f>(D6*100)/I25</f>
        <v>7.6923076923076925</v>
      </c>
      <c r="F6" s="24">
        <v>8</v>
      </c>
    </row>
    <row r="7" spans="2:9" ht="14.25" x14ac:dyDescent="0.2">
      <c r="B7" s="98"/>
      <c r="C7" s="31" t="s">
        <v>27</v>
      </c>
      <c r="D7" s="24">
        <v>50</v>
      </c>
      <c r="E7" s="24">
        <f>(D7*100)/I25</f>
        <v>6.4102564102564106</v>
      </c>
      <c r="F7" s="24">
        <v>6</v>
      </c>
    </row>
    <row r="8" spans="2:9" ht="14.25" x14ac:dyDescent="0.2">
      <c r="B8" s="98"/>
      <c r="C8" s="31" t="s">
        <v>41</v>
      </c>
      <c r="D8" s="24">
        <v>30</v>
      </c>
      <c r="E8" s="24">
        <f>(D8*100)/I25</f>
        <v>3.8461538461538463</v>
      </c>
      <c r="F8" s="24">
        <v>4</v>
      </c>
    </row>
    <row r="9" spans="2:9" ht="14.25" x14ac:dyDescent="0.2">
      <c r="B9" s="98"/>
      <c r="C9" s="31" t="s">
        <v>31</v>
      </c>
      <c r="D9" s="24">
        <v>20</v>
      </c>
      <c r="E9" s="24">
        <f>(D9*100)/I25</f>
        <v>2.5641025641025643</v>
      </c>
      <c r="F9" s="24">
        <v>3</v>
      </c>
    </row>
    <row r="10" spans="2:9" ht="14.25" x14ac:dyDescent="0.2">
      <c r="B10" s="98"/>
      <c r="C10" s="31" t="s">
        <v>32</v>
      </c>
      <c r="D10" s="24">
        <v>20</v>
      </c>
      <c r="E10" s="24">
        <f>(D10*100)/I25</f>
        <v>2.5641025641025643</v>
      </c>
      <c r="F10" s="24">
        <v>3</v>
      </c>
    </row>
    <row r="11" spans="2:9" ht="14.25" x14ac:dyDescent="0.2">
      <c r="B11" s="98"/>
      <c r="C11" s="37" t="s">
        <v>34</v>
      </c>
      <c r="D11" s="35">
        <v>10</v>
      </c>
      <c r="E11" s="35">
        <f>(D11*100)/I25</f>
        <v>1.2820512820512822</v>
      </c>
      <c r="F11" s="35">
        <v>1</v>
      </c>
    </row>
    <row r="12" spans="2:9" ht="14.25" x14ac:dyDescent="0.2">
      <c r="B12" s="98"/>
      <c r="C12" s="37" t="s">
        <v>35</v>
      </c>
      <c r="D12" s="35">
        <v>10</v>
      </c>
      <c r="E12" s="35">
        <f>(D12*100)/I25</f>
        <v>1.2820512820512822</v>
      </c>
      <c r="F12" s="35">
        <v>1</v>
      </c>
    </row>
    <row r="13" spans="2:9" ht="15" thickBot="1" x14ac:dyDescent="0.25">
      <c r="B13" s="99"/>
      <c r="C13" s="34" t="s">
        <v>37</v>
      </c>
      <c r="D13" s="25">
        <v>45</v>
      </c>
      <c r="E13" s="25">
        <f>(D13*100)/I25</f>
        <v>5.7692307692307692</v>
      </c>
      <c r="F13" s="25">
        <v>6</v>
      </c>
      <c r="H13" s="38" t="s">
        <v>46</v>
      </c>
      <c r="I13">
        <f>SUM(D4:D13)</f>
        <v>335</v>
      </c>
    </row>
    <row r="14" spans="2:9" ht="16.5" thickBot="1" x14ac:dyDescent="0.25">
      <c r="B14" s="9"/>
      <c r="C14" s="9"/>
      <c r="D14" s="10"/>
      <c r="E14" s="10"/>
      <c r="F14" s="10"/>
      <c r="H14" s="38" t="s">
        <v>48</v>
      </c>
      <c r="I14">
        <f>(I13*100)/I25</f>
        <v>42.948717948717949</v>
      </c>
    </row>
    <row r="15" spans="2:9" ht="14.25" x14ac:dyDescent="0.2">
      <c r="B15" s="97" t="s">
        <v>39</v>
      </c>
      <c r="C15" s="30" t="s">
        <v>33</v>
      </c>
      <c r="D15" s="22">
        <v>15</v>
      </c>
      <c r="E15" s="22">
        <f>(D15*100)/I25</f>
        <v>1.9230769230769231</v>
      </c>
      <c r="F15" s="22">
        <v>1</v>
      </c>
    </row>
    <row r="16" spans="2:9" ht="14.25" x14ac:dyDescent="0.2">
      <c r="B16" s="98"/>
      <c r="C16" s="31" t="s">
        <v>25</v>
      </c>
      <c r="D16" s="24">
        <v>120</v>
      </c>
      <c r="E16" s="24">
        <f>(D16*100)/I25</f>
        <v>15.384615384615385</v>
      </c>
      <c r="F16" s="24">
        <v>15</v>
      </c>
    </row>
    <row r="17" spans="2:9" ht="14.25" x14ac:dyDescent="0.2">
      <c r="B17" s="98"/>
      <c r="C17" s="31" t="s">
        <v>26</v>
      </c>
      <c r="D17" s="24">
        <v>75</v>
      </c>
      <c r="E17" s="24">
        <f>(D17*100)/I25</f>
        <v>9.615384615384615</v>
      </c>
      <c r="F17" s="24">
        <v>10</v>
      </c>
    </row>
    <row r="18" spans="2:9" ht="14.25" x14ac:dyDescent="0.2">
      <c r="B18" s="98"/>
      <c r="C18" s="31" t="s">
        <v>27</v>
      </c>
      <c r="D18" s="24">
        <v>60</v>
      </c>
      <c r="E18" s="24">
        <f>(D18*100)/I25</f>
        <v>7.6923076923076925</v>
      </c>
      <c r="F18" s="24">
        <v>8</v>
      </c>
    </row>
    <row r="19" spans="2:9" ht="14.25" x14ac:dyDescent="0.2">
      <c r="B19" s="98"/>
      <c r="C19" s="31" t="s">
        <v>41</v>
      </c>
      <c r="D19" s="24">
        <v>60</v>
      </c>
      <c r="E19" s="24">
        <f>(D19*100)/I25</f>
        <v>7.6923076923076925</v>
      </c>
      <c r="F19" s="24">
        <v>8</v>
      </c>
    </row>
    <row r="20" spans="2:9" ht="14.25" x14ac:dyDescent="0.2">
      <c r="B20" s="98"/>
      <c r="C20" s="31" t="s">
        <v>28</v>
      </c>
      <c r="D20" s="24">
        <v>50</v>
      </c>
      <c r="E20" s="24">
        <f>(D20*100)/I25</f>
        <v>6.4102564102564106</v>
      </c>
      <c r="F20" s="24">
        <v>6</v>
      </c>
    </row>
    <row r="21" spans="2:9" ht="14.25" x14ac:dyDescent="0.2">
      <c r="B21" s="98"/>
      <c r="C21" s="33" t="s">
        <v>38</v>
      </c>
      <c r="D21" s="24">
        <v>20</v>
      </c>
      <c r="E21" s="24">
        <f>(D21*100)/I25</f>
        <v>2.5641025641025643</v>
      </c>
      <c r="F21" s="24">
        <v>3</v>
      </c>
    </row>
    <row r="22" spans="2:9" ht="15" thickBot="1" x14ac:dyDescent="0.25">
      <c r="B22" s="99"/>
      <c r="C22" s="34" t="s">
        <v>37</v>
      </c>
      <c r="D22" s="23">
        <v>45</v>
      </c>
      <c r="E22" s="23">
        <f>(D22*100)/I25</f>
        <v>5.7692307692307692</v>
      </c>
      <c r="F22" s="23">
        <v>6</v>
      </c>
      <c r="H22" s="38" t="s">
        <v>46</v>
      </c>
      <c r="I22">
        <f>SUM(D15:D22)</f>
        <v>445</v>
      </c>
    </row>
    <row r="23" spans="2:9" x14ac:dyDescent="0.2">
      <c r="H23" s="38" t="s">
        <v>49</v>
      </c>
      <c r="I23">
        <f>(I22*100)/I25</f>
        <v>57.051282051282051</v>
      </c>
    </row>
    <row r="25" spans="2:9" x14ac:dyDescent="0.2">
      <c r="H25" s="38" t="s">
        <v>47</v>
      </c>
      <c r="I25">
        <f>I22+I13</f>
        <v>780</v>
      </c>
    </row>
  </sheetData>
  <mergeCells count="2">
    <mergeCell ref="B4:B13"/>
    <mergeCell ref="B15:B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zoomScale="90" zoomScaleNormal="90" workbookViewId="0">
      <selection activeCell="A13" sqref="A13"/>
    </sheetView>
  </sheetViews>
  <sheetFormatPr defaultRowHeight="12.75" x14ac:dyDescent="0.2"/>
  <cols>
    <col min="1" max="1" width="3.42578125" style="43" customWidth="1"/>
    <col min="2" max="2" width="24.28515625" style="43" customWidth="1"/>
    <col min="3" max="3" width="38.5703125" style="43" customWidth="1"/>
    <col min="4" max="4" width="27.5703125" style="76" customWidth="1"/>
    <col min="5" max="5" width="41.28515625" style="43" customWidth="1"/>
    <col min="6" max="6" width="32.28515625" style="43" customWidth="1"/>
    <col min="7" max="7" width="15.85546875" style="43" customWidth="1"/>
    <col min="8" max="8" width="15.140625" style="43" customWidth="1"/>
    <col min="9" max="16384" width="9.140625" style="43"/>
  </cols>
  <sheetData>
    <row r="1" spans="2:8" customFormat="1" ht="13.5" thickBot="1" x14ac:dyDescent="0.25">
      <c r="D1" s="72"/>
    </row>
    <row r="2" spans="2:8" customFormat="1" ht="13.5" thickBot="1" x14ac:dyDescent="0.25">
      <c r="C2" s="56" t="s">
        <v>2</v>
      </c>
      <c r="D2" s="71" t="s">
        <v>141</v>
      </c>
      <c r="E2" s="57" t="s">
        <v>184</v>
      </c>
      <c r="F2" s="57" t="s">
        <v>185</v>
      </c>
      <c r="G2" s="57" t="s">
        <v>51</v>
      </c>
      <c r="H2" s="57" t="s">
        <v>158</v>
      </c>
    </row>
    <row r="3" spans="2:8" customFormat="1" ht="26.25" thickBot="1" x14ac:dyDescent="0.25">
      <c r="B3" s="69" t="s">
        <v>160</v>
      </c>
      <c r="C3" s="70" t="s">
        <v>161</v>
      </c>
      <c r="D3" s="68">
        <v>10</v>
      </c>
      <c r="E3" s="68"/>
      <c r="F3" s="68"/>
      <c r="G3" s="68"/>
      <c r="H3" s="78">
        <v>0</v>
      </c>
    </row>
    <row r="4" spans="2:8" customFormat="1" ht="38.25" x14ac:dyDescent="0.2">
      <c r="B4" s="97" t="s">
        <v>156</v>
      </c>
      <c r="C4" s="55" t="s">
        <v>162</v>
      </c>
      <c r="D4" s="68">
        <v>25</v>
      </c>
      <c r="E4" s="55" t="s">
        <v>142</v>
      </c>
      <c r="F4" s="55" t="s">
        <v>143</v>
      </c>
      <c r="G4" s="68" t="s">
        <v>52</v>
      </c>
      <c r="H4" s="79">
        <v>52</v>
      </c>
    </row>
    <row r="5" spans="2:8" customFormat="1" ht="38.25" x14ac:dyDescent="0.2">
      <c r="B5" s="98"/>
      <c r="C5" s="55" t="s">
        <v>163</v>
      </c>
      <c r="D5" s="68">
        <v>20</v>
      </c>
      <c r="E5" s="55" t="s">
        <v>144</v>
      </c>
      <c r="F5" s="40"/>
      <c r="G5" s="66" t="s">
        <v>52</v>
      </c>
      <c r="H5" s="62" t="s">
        <v>188</v>
      </c>
    </row>
    <row r="6" spans="2:8" customFormat="1" x14ac:dyDescent="0.2">
      <c r="B6" s="98"/>
      <c r="C6" s="55" t="s">
        <v>165</v>
      </c>
      <c r="D6" s="68">
        <v>30</v>
      </c>
      <c r="E6" s="55" t="s">
        <v>145</v>
      </c>
      <c r="F6" s="41"/>
      <c r="G6" s="66" t="s">
        <v>52</v>
      </c>
      <c r="H6" s="62">
        <v>66</v>
      </c>
    </row>
    <row r="7" spans="2:8" customFormat="1" x14ac:dyDescent="0.2">
      <c r="B7" s="98"/>
      <c r="C7" s="55" t="s">
        <v>164</v>
      </c>
      <c r="D7" s="68">
        <v>10</v>
      </c>
      <c r="E7" s="55" t="s">
        <v>145</v>
      </c>
      <c r="F7" s="40"/>
      <c r="G7" s="66" t="s">
        <v>52</v>
      </c>
      <c r="H7" s="62">
        <v>66</v>
      </c>
    </row>
    <row r="8" spans="2:8" customFormat="1" x14ac:dyDescent="0.2">
      <c r="B8" s="98"/>
      <c r="C8" s="55" t="s">
        <v>166</v>
      </c>
      <c r="D8" s="68">
        <v>10</v>
      </c>
      <c r="E8" s="55" t="s">
        <v>145</v>
      </c>
      <c r="F8" s="40"/>
      <c r="G8" s="66" t="s">
        <v>52</v>
      </c>
      <c r="H8" s="62">
        <v>66</v>
      </c>
    </row>
    <row r="9" spans="2:8" customFormat="1" x14ac:dyDescent="0.2">
      <c r="B9" s="98"/>
      <c r="C9" s="55" t="s">
        <v>167</v>
      </c>
      <c r="D9" s="68">
        <v>10</v>
      </c>
      <c r="E9" s="55" t="s">
        <v>145</v>
      </c>
      <c r="F9" s="40"/>
      <c r="G9" s="66" t="s">
        <v>52</v>
      </c>
      <c r="H9" s="62">
        <v>66</v>
      </c>
    </row>
    <row r="10" spans="2:8" customFormat="1" x14ac:dyDescent="0.2">
      <c r="B10" s="98"/>
      <c r="C10" s="55" t="s">
        <v>168</v>
      </c>
      <c r="D10" s="68">
        <v>10</v>
      </c>
      <c r="E10" s="55" t="s">
        <v>145</v>
      </c>
      <c r="F10" s="40"/>
      <c r="G10" s="66" t="s">
        <v>52</v>
      </c>
      <c r="H10" s="62">
        <v>66</v>
      </c>
    </row>
    <row r="11" spans="2:8" customFormat="1" ht="25.5" x14ac:dyDescent="0.2">
      <c r="B11" s="98"/>
      <c r="C11" s="55" t="s">
        <v>169</v>
      </c>
      <c r="D11" s="68">
        <v>20</v>
      </c>
      <c r="E11" s="55" t="s">
        <v>55</v>
      </c>
      <c r="F11" s="40"/>
      <c r="G11" s="66" t="s">
        <v>52</v>
      </c>
      <c r="H11" s="62">
        <v>66</v>
      </c>
    </row>
    <row r="12" spans="2:8" customFormat="1" ht="38.25" x14ac:dyDescent="0.2">
      <c r="B12" s="98"/>
      <c r="C12" s="55" t="s">
        <v>170</v>
      </c>
      <c r="D12" s="68">
        <v>40</v>
      </c>
      <c r="E12" s="55" t="s">
        <v>172</v>
      </c>
      <c r="F12" s="39" t="s">
        <v>146</v>
      </c>
      <c r="G12" s="66" t="s">
        <v>52</v>
      </c>
      <c r="H12" s="62">
        <v>66</v>
      </c>
    </row>
    <row r="13" spans="2:8" customFormat="1" ht="39.75" customHeight="1" x14ac:dyDescent="0.2">
      <c r="B13" s="98"/>
      <c r="C13" s="55" t="s">
        <v>171</v>
      </c>
      <c r="D13" s="68">
        <v>20</v>
      </c>
      <c r="E13" s="55"/>
      <c r="F13" s="39"/>
      <c r="G13" s="66" t="s">
        <v>52</v>
      </c>
      <c r="H13" s="62" t="s">
        <v>189</v>
      </c>
    </row>
    <row r="14" spans="2:8" customFormat="1" ht="13.5" thickBot="1" x14ac:dyDescent="0.25">
      <c r="B14" s="98"/>
      <c r="C14" s="55" t="s">
        <v>173</v>
      </c>
      <c r="D14" s="68">
        <v>20</v>
      </c>
      <c r="E14" s="55" t="s">
        <v>53</v>
      </c>
      <c r="F14" s="39"/>
      <c r="G14" s="67" t="s">
        <v>52</v>
      </c>
      <c r="H14" s="62">
        <v>276</v>
      </c>
    </row>
    <row r="15" spans="2:8" customFormat="1" ht="7.5" customHeight="1" thickBot="1" x14ac:dyDescent="0.25">
      <c r="B15" s="108"/>
      <c r="C15" s="109"/>
      <c r="D15" s="109"/>
      <c r="E15" s="109"/>
      <c r="F15" s="109"/>
      <c r="G15" s="109"/>
      <c r="H15" s="110"/>
    </row>
    <row r="16" spans="2:8" customFormat="1" ht="38.25" x14ac:dyDescent="0.2">
      <c r="B16" s="98" t="s">
        <v>157</v>
      </c>
      <c r="C16" s="54" t="s">
        <v>174</v>
      </c>
      <c r="D16" s="73">
        <v>30</v>
      </c>
      <c r="E16" s="54" t="s">
        <v>147</v>
      </c>
      <c r="F16" s="42"/>
      <c r="G16" s="65" t="s">
        <v>54</v>
      </c>
      <c r="H16" s="61" t="s">
        <v>190</v>
      </c>
    </row>
    <row r="17" spans="2:8" customFormat="1" ht="25.5" x14ac:dyDescent="0.2">
      <c r="B17" s="98"/>
      <c r="C17" s="55" t="s">
        <v>175</v>
      </c>
      <c r="D17" s="68">
        <v>15</v>
      </c>
      <c r="E17" s="55" t="s">
        <v>148</v>
      </c>
      <c r="F17" s="39"/>
      <c r="G17" s="66" t="s">
        <v>140</v>
      </c>
      <c r="H17" s="62">
        <v>290</v>
      </c>
    </row>
    <row r="18" spans="2:8" customFormat="1" ht="38.25" x14ac:dyDescent="0.2">
      <c r="B18" s="98"/>
      <c r="C18" s="44" t="s">
        <v>176</v>
      </c>
      <c r="D18" s="74">
        <v>30</v>
      </c>
      <c r="E18" s="55" t="s">
        <v>149</v>
      </c>
      <c r="F18" s="39"/>
      <c r="G18" s="66" t="s">
        <v>58</v>
      </c>
      <c r="H18" s="62">
        <v>290</v>
      </c>
    </row>
    <row r="19" spans="2:8" customFormat="1" ht="38.25" x14ac:dyDescent="0.2">
      <c r="B19" s="98"/>
      <c r="C19" s="55" t="s">
        <v>177</v>
      </c>
      <c r="D19" s="68">
        <v>20</v>
      </c>
      <c r="E19" s="55" t="s">
        <v>150</v>
      </c>
      <c r="F19" s="39"/>
      <c r="G19" s="66" t="s">
        <v>56</v>
      </c>
      <c r="H19" s="62" t="s">
        <v>191</v>
      </c>
    </row>
    <row r="20" spans="2:8" customFormat="1" ht="63.75" x14ac:dyDescent="0.2">
      <c r="B20" s="98"/>
      <c r="C20" s="55" t="s">
        <v>178</v>
      </c>
      <c r="D20" s="68">
        <v>20</v>
      </c>
      <c r="E20" s="55" t="s">
        <v>151</v>
      </c>
      <c r="F20" s="39"/>
      <c r="G20" s="66" t="s">
        <v>59</v>
      </c>
      <c r="H20" s="62">
        <v>380</v>
      </c>
    </row>
    <row r="21" spans="2:8" customFormat="1" ht="40.5" customHeight="1" x14ac:dyDescent="0.2">
      <c r="B21" s="98"/>
      <c r="C21" s="55" t="s">
        <v>179</v>
      </c>
      <c r="D21" s="74">
        <v>20</v>
      </c>
      <c r="E21" s="55" t="s">
        <v>152</v>
      </c>
      <c r="F21" s="39"/>
      <c r="G21" s="66" t="s">
        <v>57</v>
      </c>
      <c r="H21" s="62">
        <v>380</v>
      </c>
    </row>
    <row r="22" spans="2:8" customFormat="1" ht="33.75" customHeight="1" x14ac:dyDescent="0.2">
      <c r="B22" s="98"/>
      <c r="C22" s="55" t="s">
        <v>180</v>
      </c>
      <c r="D22" s="68">
        <v>15</v>
      </c>
      <c r="E22" s="55" t="s">
        <v>153</v>
      </c>
      <c r="F22" s="39"/>
      <c r="G22" s="66" t="s">
        <v>60</v>
      </c>
      <c r="H22" s="62">
        <v>380</v>
      </c>
    </row>
    <row r="23" spans="2:8" customFormat="1" ht="55.5" customHeight="1" x14ac:dyDescent="0.2">
      <c r="B23" s="98"/>
      <c r="C23" s="55" t="s">
        <v>181</v>
      </c>
      <c r="D23" s="68">
        <v>30</v>
      </c>
      <c r="E23" s="55"/>
      <c r="F23" s="41"/>
      <c r="G23" s="66" t="s">
        <v>57</v>
      </c>
      <c r="H23" s="62" t="s">
        <v>192</v>
      </c>
    </row>
    <row r="24" spans="2:8" customFormat="1" ht="25.5" x14ac:dyDescent="0.2">
      <c r="B24" s="98"/>
      <c r="C24" s="55" t="s">
        <v>182</v>
      </c>
      <c r="D24" s="68">
        <v>30</v>
      </c>
      <c r="E24" s="55" t="s">
        <v>61</v>
      </c>
      <c r="F24" s="41"/>
      <c r="G24" s="66" t="s">
        <v>154</v>
      </c>
      <c r="H24" s="62">
        <v>600</v>
      </c>
    </row>
    <row r="25" spans="2:8" customFormat="1" ht="39" thickBot="1" x14ac:dyDescent="0.25">
      <c r="B25" s="99"/>
      <c r="C25" s="58" t="s">
        <v>183</v>
      </c>
      <c r="D25" s="75">
        <v>30</v>
      </c>
      <c r="E25" s="59" t="s">
        <v>155</v>
      </c>
      <c r="F25" s="60"/>
      <c r="G25" s="67" t="s">
        <v>154</v>
      </c>
      <c r="H25" s="63">
        <v>600</v>
      </c>
    </row>
    <row r="27" spans="2:8" x14ac:dyDescent="0.2">
      <c r="B27" s="15" t="s">
        <v>187</v>
      </c>
      <c r="C27" s="64"/>
    </row>
    <row r="28" spans="2:8" x14ac:dyDescent="0.2">
      <c r="B28" s="15" t="s">
        <v>159</v>
      </c>
    </row>
    <row r="29" spans="2:8" x14ac:dyDescent="0.2">
      <c r="B29" s="77" t="s">
        <v>186</v>
      </c>
    </row>
  </sheetData>
  <mergeCells count="3">
    <mergeCell ref="B4:B14"/>
    <mergeCell ref="B16:B25"/>
    <mergeCell ref="B15:H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22" workbookViewId="0">
      <selection activeCell="B18" sqref="B18"/>
    </sheetView>
  </sheetViews>
  <sheetFormatPr defaultColWidth="50" defaultRowHeight="12.75" x14ac:dyDescent="0.2"/>
  <cols>
    <col min="1" max="1" width="33.42578125" bestFit="1" customWidth="1"/>
    <col min="2" max="2" width="70.28515625" bestFit="1" customWidth="1"/>
    <col min="3" max="3" width="23.140625" bestFit="1" customWidth="1"/>
    <col min="4" max="4" width="7.140625" bestFit="1" customWidth="1"/>
  </cols>
  <sheetData>
    <row r="1" spans="1:4" ht="15" x14ac:dyDescent="0.25">
      <c r="A1" s="45" t="s">
        <v>62</v>
      </c>
      <c r="B1" s="46" t="s">
        <v>63</v>
      </c>
      <c r="C1" s="46" t="s">
        <v>64</v>
      </c>
      <c r="D1" s="47" t="s">
        <v>65</v>
      </c>
    </row>
    <row r="2" spans="1:4" ht="15" x14ac:dyDescent="0.25">
      <c r="A2" s="48" t="s">
        <v>66</v>
      </c>
      <c r="B2" s="49" t="s">
        <v>67</v>
      </c>
      <c r="C2" s="49" t="s">
        <v>68</v>
      </c>
      <c r="D2" s="50" t="s">
        <v>69</v>
      </c>
    </row>
    <row r="3" spans="1:4" ht="15" x14ac:dyDescent="0.25">
      <c r="A3" s="51" t="s">
        <v>66</v>
      </c>
      <c r="B3" s="52" t="s">
        <v>70</v>
      </c>
      <c r="C3" s="52" t="s">
        <v>68</v>
      </c>
      <c r="D3" s="53" t="s">
        <v>69</v>
      </c>
    </row>
    <row r="4" spans="1:4" ht="15" x14ac:dyDescent="0.25">
      <c r="A4" s="48" t="s">
        <v>66</v>
      </c>
      <c r="B4" s="49" t="s">
        <v>71</v>
      </c>
      <c r="C4" s="49" t="s">
        <v>68</v>
      </c>
      <c r="D4" s="50" t="s">
        <v>69</v>
      </c>
    </row>
    <row r="5" spans="1:4" ht="30" x14ac:dyDescent="0.25">
      <c r="A5" s="51" t="s">
        <v>72</v>
      </c>
      <c r="B5" s="52" t="s">
        <v>73</v>
      </c>
      <c r="C5" s="52" t="s">
        <v>68</v>
      </c>
      <c r="D5" s="53" t="s">
        <v>69</v>
      </c>
    </row>
    <row r="6" spans="1:4" ht="30" x14ac:dyDescent="0.25">
      <c r="A6" s="48" t="s">
        <v>72</v>
      </c>
      <c r="B6" s="49" t="s">
        <v>74</v>
      </c>
      <c r="C6" s="49" t="s">
        <v>68</v>
      </c>
      <c r="D6" s="50" t="s">
        <v>69</v>
      </c>
    </row>
    <row r="7" spans="1:4" ht="30" x14ac:dyDescent="0.25">
      <c r="A7" s="51" t="s">
        <v>72</v>
      </c>
      <c r="B7" s="52" t="s">
        <v>75</v>
      </c>
      <c r="C7" s="52" t="s">
        <v>68</v>
      </c>
      <c r="D7" s="53" t="s">
        <v>69</v>
      </c>
    </row>
    <row r="8" spans="1:4" ht="15" x14ac:dyDescent="0.25">
      <c r="A8" s="48" t="s">
        <v>72</v>
      </c>
      <c r="B8" s="49" t="s">
        <v>76</v>
      </c>
      <c r="C8" s="49" t="s">
        <v>68</v>
      </c>
      <c r="D8" s="50" t="s">
        <v>69</v>
      </c>
    </row>
    <row r="9" spans="1:4" ht="31.5" customHeight="1" x14ac:dyDescent="0.25">
      <c r="A9" s="51" t="s">
        <v>72</v>
      </c>
      <c r="B9" s="52" t="s">
        <v>77</v>
      </c>
      <c r="C9" s="52" t="s">
        <v>68</v>
      </c>
      <c r="D9" s="53" t="s">
        <v>69</v>
      </c>
    </row>
    <row r="10" spans="1:4" ht="15" x14ac:dyDescent="0.25">
      <c r="A10" s="48" t="s">
        <v>78</v>
      </c>
      <c r="B10" s="49" t="s">
        <v>79</v>
      </c>
      <c r="C10" s="49" t="s">
        <v>68</v>
      </c>
      <c r="D10" s="50" t="s">
        <v>69</v>
      </c>
    </row>
    <row r="11" spans="1:4" ht="15" x14ac:dyDescent="0.25">
      <c r="A11" s="51" t="s">
        <v>78</v>
      </c>
      <c r="B11" s="52" t="s">
        <v>80</v>
      </c>
      <c r="C11" s="52" t="s">
        <v>81</v>
      </c>
      <c r="D11" s="53" t="s">
        <v>69</v>
      </c>
    </row>
    <row r="12" spans="1:4" ht="15" x14ac:dyDescent="0.25">
      <c r="A12" s="48" t="s">
        <v>82</v>
      </c>
      <c r="B12" s="49" t="s">
        <v>83</v>
      </c>
      <c r="C12" s="49" t="s">
        <v>84</v>
      </c>
      <c r="D12" s="50" t="s">
        <v>69</v>
      </c>
    </row>
    <row r="13" spans="1:4" ht="15" x14ac:dyDescent="0.25">
      <c r="A13" s="51" t="s">
        <v>85</v>
      </c>
      <c r="B13" s="52" t="s">
        <v>86</v>
      </c>
      <c r="C13" s="52" t="s">
        <v>84</v>
      </c>
      <c r="D13" s="53" t="s">
        <v>69</v>
      </c>
    </row>
    <row r="14" spans="1:4" ht="26.25" x14ac:dyDescent="0.25">
      <c r="A14" s="48" t="s">
        <v>87</v>
      </c>
      <c r="B14" s="49" t="s">
        <v>88</v>
      </c>
      <c r="C14" s="49" t="s">
        <v>84</v>
      </c>
      <c r="D14" s="50" t="s">
        <v>69</v>
      </c>
    </row>
    <row r="15" spans="1:4" ht="15" x14ac:dyDescent="0.25">
      <c r="A15" s="51" t="s">
        <v>87</v>
      </c>
      <c r="B15" s="52" t="s">
        <v>89</v>
      </c>
      <c r="C15" s="52" t="s">
        <v>84</v>
      </c>
      <c r="D15" s="53" t="s">
        <v>69</v>
      </c>
    </row>
    <row r="16" spans="1:4" ht="15" x14ac:dyDescent="0.25">
      <c r="A16" s="48" t="s">
        <v>87</v>
      </c>
      <c r="B16" s="49" t="s">
        <v>90</v>
      </c>
      <c r="C16" s="49" t="s">
        <v>84</v>
      </c>
      <c r="D16" s="50" t="s">
        <v>69</v>
      </c>
    </row>
    <row r="17" spans="1:4" ht="15" x14ac:dyDescent="0.25">
      <c r="A17" s="51" t="s">
        <v>87</v>
      </c>
      <c r="B17" s="52" t="s">
        <v>91</v>
      </c>
      <c r="C17" s="52" t="s">
        <v>84</v>
      </c>
      <c r="D17" s="53" t="s">
        <v>69</v>
      </c>
    </row>
    <row r="18" spans="1:4" ht="15" x14ac:dyDescent="0.25">
      <c r="A18" s="48" t="s">
        <v>87</v>
      </c>
      <c r="B18" s="49" t="s">
        <v>92</v>
      </c>
      <c r="C18" s="49" t="s">
        <v>84</v>
      </c>
      <c r="D18" s="50" t="s">
        <v>69</v>
      </c>
    </row>
    <row r="19" spans="1:4" ht="15" x14ac:dyDescent="0.25">
      <c r="A19" s="51" t="s">
        <v>87</v>
      </c>
      <c r="B19" s="52" t="s">
        <v>93</v>
      </c>
      <c r="C19" s="52" t="s">
        <v>84</v>
      </c>
      <c r="D19" s="53" t="s">
        <v>69</v>
      </c>
    </row>
    <row r="20" spans="1:4" ht="15" x14ac:dyDescent="0.25">
      <c r="A20" s="48" t="s">
        <v>87</v>
      </c>
      <c r="B20" s="49" t="s">
        <v>94</v>
      </c>
      <c r="C20" s="49" t="s">
        <v>84</v>
      </c>
      <c r="D20" s="50" t="s">
        <v>69</v>
      </c>
    </row>
    <row r="21" spans="1:4" ht="26.25" x14ac:dyDescent="0.25">
      <c r="A21" s="51" t="s">
        <v>87</v>
      </c>
      <c r="B21" s="52" t="s">
        <v>95</v>
      </c>
      <c r="C21" s="52" t="s">
        <v>84</v>
      </c>
      <c r="D21" s="53" t="s">
        <v>69</v>
      </c>
    </row>
    <row r="22" spans="1:4" ht="30" x14ac:dyDescent="0.25">
      <c r="A22" s="48" t="s">
        <v>96</v>
      </c>
      <c r="B22" s="49" t="s">
        <v>97</v>
      </c>
      <c r="C22" s="49" t="s">
        <v>84</v>
      </c>
      <c r="D22" s="50" t="s">
        <v>69</v>
      </c>
    </row>
    <row r="23" spans="1:4" ht="15" x14ac:dyDescent="0.25">
      <c r="A23" s="51" t="s">
        <v>96</v>
      </c>
      <c r="B23" s="52" t="s">
        <v>98</v>
      </c>
      <c r="C23" s="52" t="s">
        <v>84</v>
      </c>
      <c r="D23" s="53" t="s">
        <v>69</v>
      </c>
    </row>
    <row r="24" spans="1:4" ht="15" x14ac:dyDescent="0.25">
      <c r="A24" s="48" t="s">
        <v>96</v>
      </c>
      <c r="B24" s="49" t="s">
        <v>99</v>
      </c>
      <c r="C24" s="49" t="s">
        <v>84</v>
      </c>
      <c r="D24" s="50" t="s">
        <v>69</v>
      </c>
    </row>
    <row r="25" spans="1:4" ht="15" x14ac:dyDescent="0.25">
      <c r="A25" s="51" t="s">
        <v>96</v>
      </c>
      <c r="B25" s="52" t="s">
        <v>100</v>
      </c>
      <c r="C25" s="52" t="s">
        <v>84</v>
      </c>
      <c r="D25" s="53" t="s">
        <v>69</v>
      </c>
    </row>
    <row r="26" spans="1:4" ht="15" x14ac:dyDescent="0.25">
      <c r="A26" s="48" t="s">
        <v>101</v>
      </c>
      <c r="B26" s="49" t="s">
        <v>102</v>
      </c>
      <c r="C26" s="49" t="s">
        <v>84</v>
      </c>
      <c r="D26" s="50" t="s">
        <v>69</v>
      </c>
    </row>
    <row r="27" spans="1:4" ht="15" x14ac:dyDescent="0.25">
      <c r="A27" s="51" t="s">
        <v>101</v>
      </c>
      <c r="B27" s="52" t="s">
        <v>103</v>
      </c>
      <c r="C27" s="52" t="s">
        <v>84</v>
      </c>
      <c r="D27" s="53" t="s">
        <v>69</v>
      </c>
    </row>
    <row r="28" spans="1:4" ht="15" x14ac:dyDescent="0.25">
      <c r="A28" s="48" t="s">
        <v>104</v>
      </c>
      <c r="B28" s="49" t="s">
        <v>105</v>
      </c>
      <c r="C28" s="49" t="s">
        <v>84</v>
      </c>
      <c r="D28" s="50" t="s">
        <v>69</v>
      </c>
    </row>
    <row r="29" spans="1:4" ht="15" x14ac:dyDescent="0.25">
      <c r="A29" s="51" t="s">
        <v>104</v>
      </c>
      <c r="B29" s="52" t="s">
        <v>106</v>
      </c>
      <c r="C29" s="52" t="s">
        <v>84</v>
      </c>
      <c r="D29" s="53" t="s">
        <v>69</v>
      </c>
    </row>
    <row r="30" spans="1:4" ht="15" x14ac:dyDescent="0.25">
      <c r="A30" s="48" t="s">
        <v>104</v>
      </c>
      <c r="B30" s="49" t="s">
        <v>107</v>
      </c>
      <c r="C30" s="49" t="s">
        <v>84</v>
      </c>
      <c r="D30" s="50" t="s">
        <v>69</v>
      </c>
    </row>
    <row r="31" spans="1:4" ht="15" x14ac:dyDescent="0.25">
      <c r="A31" s="51" t="s">
        <v>101</v>
      </c>
      <c r="B31" s="52" t="s">
        <v>108</v>
      </c>
      <c r="C31" s="52" t="s">
        <v>68</v>
      </c>
      <c r="D31" s="53" t="s">
        <v>109</v>
      </c>
    </row>
    <row r="32" spans="1:4" ht="39" x14ac:dyDescent="0.25">
      <c r="A32" s="48" t="s">
        <v>101</v>
      </c>
      <c r="B32" s="49" t="s">
        <v>110</v>
      </c>
      <c r="C32" s="49" t="s">
        <v>68</v>
      </c>
      <c r="D32" s="50" t="s">
        <v>109</v>
      </c>
    </row>
    <row r="33" spans="1:4" ht="15" x14ac:dyDescent="0.25">
      <c r="A33" s="51" t="s">
        <v>101</v>
      </c>
      <c r="B33" s="52" t="s">
        <v>111</v>
      </c>
      <c r="C33" s="52" t="s">
        <v>68</v>
      </c>
      <c r="D33" s="53" t="s">
        <v>109</v>
      </c>
    </row>
    <row r="34" spans="1:4" ht="15" x14ac:dyDescent="0.25">
      <c r="A34" s="48" t="s">
        <v>101</v>
      </c>
      <c r="B34" s="49" t="s">
        <v>112</v>
      </c>
      <c r="C34" s="49" t="s">
        <v>68</v>
      </c>
      <c r="D34" s="50" t="s">
        <v>109</v>
      </c>
    </row>
    <row r="35" spans="1:4" ht="15" x14ac:dyDescent="0.25">
      <c r="A35" s="51" t="s">
        <v>101</v>
      </c>
      <c r="B35" s="52" t="s">
        <v>113</v>
      </c>
      <c r="C35" s="52" t="s">
        <v>68</v>
      </c>
      <c r="D35" s="53" t="s">
        <v>109</v>
      </c>
    </row>
    <row r="36" spans="1:4" ht="15" x14ac:dyDescent="0.25">
      <c r="A36" s="48" t="s">
        <v>101</v>
      </c>
      <c r="B36" s="49" t="s">
        <v>114</v>
      </c>
      <c r="C36" s="49" t="s">
        <v>68</v>
      </c>
      <c r="D36" s="50" t="s">
        <v>109</v>
      </c>
    </row>
    <row r="37" spans="1:4" ht="15" x14ac:dyDescent="0.25">
      <c r="A37" s="51" t="s">
        <v>101</v>
      </c>
      <c r="B37" s="52" t="s">
        <v>115</v>
      </c>
      <c r="C37" s="52" t="s">
        <v>68</v>
      </c>
      <c r="D37" s="53" t="s">
        <v>109</v>
      </c>
    </row>
    <row r="38" spans="1:4" ht="15" x14ac:dyDescent="0.25">
      <c r="A38" s="48" t="s">
        <v>116</v>
      </c>
      <c r="B38" s="49" t="s">
        <v>117</v>
      </c>
      <c r="C38" s="49" t="s">
        <v>68</v>
      </c>
      <c r="D38" s="50" t="s">
        <v>109</v>
      </c>
    </row>
    <row r="39" spans="1:4" ht="15" x14ac:dyDescent="0.25">
      <c r="A39" s="51" t="s">
        <v>116</v>
      </c>
      <c r="B39" s="52" t="s">
        <v>118</v>
      </c>
      <c r="C39" s="52" t="s">
        <v>68</v>
      </c>
      <c r="D39" s="53" t="s">
        <v>109</v>
      </c>
    </row>
    <row r="40" spans="1:4" ht="15" x14ac:dyDescent="0.25">
      <c r="A40" s="48" t="s">
        <v>116</v>
      </c>
      <c r="B40" s="49" t="s">
        <v>119</v>
      </c>
      <c r="C40" s="49" t="s">
        <v>68</v>
      </c>
      <c r="D40" s="50" t="s">
        <v>109</v>
      </c>
    </row>
    <row r="41" spans="1:4" ht="15" x14ac:dyDescent="0.25">
      <c r="A41" s="51" t="s">
        <v>116</v>
      </c>
      <c r="B41" s="52" t="s">
        <v>120</v>
      </c>
      <c r="C41" s="52" t="s">
        <v>68</v>
      </c>
      <c r="D41" s="53" t="s">
        <v>109</v>
      </c>
    </row>
    <row r="42" spans="1:4" ht="15" x14ac:dyDescent="0.25">
      <c r="A42" s="48" t="s">
        <v>116</v>
      </c>
      <c r="B42" s="49" t="s">
        <v>121</v>
      </c>
      <c r="C42" s="49" t="s">
        <v>68</v>
      </c>
      <c r="D42" s="50" t="s">
        <v>109</v>
      </c>
    </row>
    <row r="43" spans="1:4" ht="15" x14ac:dyDescent="0.25">
      <c r="A43" s="51" t="s">
        <v>116</v>
      </c>
      <c r="B43" s="52" t="s">
        <v>122</v>
      </c>
      <c r="C43" s="52" t="s">
        <v>68</v>
      </c>
      <c r="D43" s="53" t="s">
        <v>109</v>
      </c>
    </row>
    <row r="44" spans="1:4" ht="15" x14ac:dyDescent="0.25">
      <c r="A44" s="48" t="s">
        <v>116</v>
      </c>
      <c r="B44" s="49" t="s">
        <v>123</v>
      </c>
      <c r="C44" s="49" t="s">
        <v>68</v>
      </c>
      <c r="D44" s="50" t="s">
        <v>109</v>
      </c>
    </row>
    <row r="45" spans="1:4" ht="15" x14ac:dyDescent="0.25">
      <c r="A45" s="51" t="s">
        <v>116</v>
      </c>
      <c r="B45" s="52" t="s">
        <v>124</v>
      </c>
      <c r="C45" s="52" t="s">
        <v>68</v>
      </c>
      <c r="D45" s="53" t="s">
        <v>109</v>
      </c>
    </row>
    <row r="46" spans="1:4" ht="15" x14ac:dyDescent="0.25">
      <c r="A46" s="48" t="s">
        <v>116</v>
      </c>
      <c r="B46" s="49" t="s">
        <v>125</v>
      </c>
      <c r="C46" s="49" t="s">
        <v>68</v>
      </c>
      <c r="D46" s="50" t="s">
        <v>109</v>
      </c>
    </row>
    <row r="47" spans="1:4" ht="15" x14ac:dyDescent="0.25">
      <c r="A47" s="51" t="s">
        <v>116</v>
      </c>
      <c r="B47" s="52" t="s">
        <v>126</v>
      </c>
      <c r="C47" s="52" t="s">
        <v>68</v>
      </c>
      <c r="D47" s="53" t="s">
        <v>109</v>
      </c>
    </row>
    <row r="48" spans="1:4" ht="15" x14ac:dyDescent="0.25">
      <c r="A48" s="48" t="s">
        <v>116</v>
      </c>
      <c r="B48" s="49" t="s">
        <v>127</v>
      </c>
      <c r="C48" s="49" t="s">
        <v>68</v>
      </c>
      <c r="D48" s="50" t="s">
        <v>109</v>
      </c>
    </row>
    <row r="49" spans="1:4" ht="15" x14ac:dyDescent="0.25">
      <c r="A49" s="51" t="s">
        <v>128</v>
      </c>
      <c r="B49" s="52" t="s">
        <v>129</v>
      </c>
      <c r="C49" s="52" t="s">
        <v>84</v>
      </c>
      <c r="D49" s="53" t="s">
        <v>109</v>
      </c>
    </row>
    <row r="50" spans="1:4" ht="15" x14ac:dyDescent="0.25">
      <c r="A50" s="48" t="s">
        <v>128</v>
      </c>
      <c r="B50" s="49" t="s">
        <v>130</v>
      </c>
      <c r="C50" s="49" t="s">
        <v>84</v>
      </c>
      <c r="D50" s="50" t="s">
        <v>109</v>
      </c>
    </row>
    <row r="51" spans="1:4" ht="15" x14ac:dyDescent="0.25">
      <c r="A51" s="51" t="s">
        <v>128</v>
      </c>
      <c r="B51" s="52" t="s">
        <v>131</v>
      </c>
      <c r="C51" s="52" t="s">
        <v>84</v>
      </c>
      <c r="D51" s="53" t="s">
        <v>109</v>
      </c>
    </row>
    <row r="52" spans="1:4" ht="39" x14ac:dyDescent="0.25">
      <c r="A52" s="48" t="s">
        <v>132</v>
      </c>
      <c r="B52" s="49" t="s">
        <v>133</v>
      </c>
      <c r="C52" s="49" t="s">
        <v>84</v>
      </c>
      <c r="D52" s="50" t="s">
        <v>109</v>
      </c>
    </row>
    <row r="53" spans="1:4" ht="26.25" x14ac:dyDescent="0.25">
      <c r="A53" s="51" t="s">
        <v>87</v>
      </c>
      <c r="B53" s="52" t="s">
        <v>134</v>
      </c>
      <c r="C53" s="52" t="s">
        <v>84</v>
      </c>
      <c r="D53" s="53" t="s">
        <v>109</v>
      </c>
    </row>
    <row r="54" spans="1:4" ht="15" x14ac:dyDescent="0.25">
      <c r="A54" s="48" t="s">
        <v>87</v>
      </c>
      <c r="B54" s="49" t="s">
        <v>135</v>
      </c>
      <c r="C54" s="49" t="s">
        <v>84</v>
      </c>
      <c r="D54" s="50" t="s">
        <v>109</v>
      </c>
    </row>
    <row r="55" spans="1:4" ht="15" x14ac:dyDescent="0.25">
      <c r="A55" s="51" t="s">
        <v>87</v>
      </c>
      <c r="B55" s="52" t="s">
        <v>136</v>
      </c>
      <c r="C55" s="52" t="s">
        <v>84</v>
      </c>
      <c r="D55" s="53" t="s">
        <v>109</v>
      </c>
    </row>
    <row r="56" spans="1:4" ht="15" x14ac:dyDescent="0.25">
      <c r="A56" s="48" t="s">
        <v>87</v>
      </c>
      <c r="B56" s="49" t="s">
        <v>137</v>
      </c>
      <c r="C56" s="49" t="s">
        <v>84</v>
      </c>
      <c r="D56" s="50" t="s">
        <v>109</v>
      </c>
    </row>
    <row r="57" spans="1:4" ht="15" x14ac:dyDescent="0.25">
      <c r="A57" s="51" t="s">
        <v>138</v>
      </c>
      <c r="B57" s="52" t="s">
        <v>139</v>
      </c>
      <c r="C57" s="52" t="s">
        <v>68</v>
      </c>
      <c r="D57" s="53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/>
  </sheetViews>
  <sheetFormatPr defaultRowHeight="12.75" x14ac:dyDescent="0.2"/>
  <cols>
    <col min="2" max="2" width="22.28515625" customWidth="1"/>
    <col min="3" max="3" width="50.7109375" customWidth="1"/>
    <col min="4" max="4" width="12" customWidth="1"/>
    <col min="5" max="5" width="15.28515625" customWidth="1"/>
    <col min="6" max="6" width="19.5703125" customWidth="1"/>
    <col min="8" max="8" width="28" customWidth="1"/>
  </cols>
  <sheetData>
    <row r="2" spans="2:9" x14ac:dyDescent="0.2">
      <c r="B2" s="38"/>
      <c r="C2" s="38" t="s">
        <v>193</v>
      </c>
      <c r="D2" s="38" t="s">
        <v>44</v>
      </c>
      <c r="E2" s="38" t="s">
        <v>45</v>
      </c>
      <c r="F2" s="38" t="s">
        <v>50</v>
      </c>
    </row>
    <row r="3" spans="2:9" ht="13.5" thickBot="1" x14ac:dyDescent="0.25"/>
    <row r="4" spans="2:9" ht="15" thickBot="1" x14ac:dyDescent="0.25">
      <c r="B4" s="80" t="s">
        <v>160</v>
      </c>
      <c r="C4" s="81" t="s">
        <v>161</v>
      </c>
      <c r="D4" s="82">
        <v>10</v>
      </c>
      <c r="E4" s="87">
        <f>(D4*100)/I20</f>
        <v>2.150537634408602</v>
      </c>
      <c r="F4" s="88">
        <v>2</v>
      </c>
    </row>
    <row r="5" spans="2:9" ht="16.5" thickBot="1" x14ac:dyDescent="0.25">
      <c r="B5" s="9"/>
      <c r="C5" s="85"/>
      <c r="D5" s="86"/>
      <c r="E5" s="10"/>
      <c r="F5" s="10"/>
      <c r="H5" s="38"/>
    </row>
    <row r="6" spans="2:9" ht="25.5" x14ac:dyDescent="0.2">
      <c r="B6" s="97" t="s">
        <v>156</v>
      </c>
      <c r="C6" s="55" t="s">
        <v>162</v>
      </c>
      <c r="D6" s="68">
        <v>25</v>
      </c>
      <c r="E6" s="22">
        <f>(D6*100)/I20</f>
        <v>5.376344086021505</v>
      </c>
      <c r="F6" s="22">
        <v>5</v>
      </c>
    </row>
    <row r="7" spans="2:9" ht="25.5" x14ac:dyDescent="0.2">
      <c r="B7" s="98"/>
      <c r="C7" s="55" t="s">
        <v>163</v>
      </c>
      <c r="D7" s="68">
        <v>20</v>
      </c>
      <c r="E7" s="68">
        <f>(D7*100)/I20</f>
        <v>4.301075268817204</v>
      </c>
      <c r="F7" s="24">
        <v>4</v>
      </c>
    </row>
    <row r="8" spans="2:9" x14ac:dyDescent="0.2">
      <c r="B8" s="98"/>
      <c r="C8" s="55" t="s">
        <v>165</v>
      </c>
      <c r="D8" s="68">
        <v>30</v>
      </c>
      <c r="E8" s="24">
        <f>(D8*100)/I20</f>
        <v>6.4516129032258061</v>
      </c>
      <c r="F8" s="24">
        <v>6</v>
      </c>
    </row>
    <row r="9" spans="2:9" x14ac:dyDescent="0.2">
      <c r="B9" s="98"/>
      <c r="C9" s="55" t="s">
        <v>164</v>
      </c>
      <c r="D9" s="68">
        <v>10</v>
      </c>
      <c r="E9" s="24">
        <f>(D9*100)/I20</f>
        <v>2.150537634408602</v>
      </c>
      <c r="F9" s="24">
        <v>2</v>
      </c>
    </row>
    <row r="10" spans="2:9" x14ac:dyDescent="0.2">
      <c r="B10" s="98"/>
      <c r="C10" s="55" t="s">
        <v>166</v>
      </c>
      <c r="D10" s="68">
        <v>10</v>
      </c>
      <c r="E10" s="24">
        <f>(D10*100)/I20</f>
        <v>2.150537634408602</v>
      </c>
      <c r="F10" s="24">
        <v>2</v>
      </c>
    </row>
    <row r="11" spans="2:9" x14ac:dyDescent="0.2">
      <c r="B11" s="98"/>
      <c r="C11" s="55" t="s">
        <v>167</v>
      </c>
      <c r="D11" s="68">
        <v>10</v>
      </c>
      <c r="E11" s="24">
        <f>(D11*100)/I20</f>
        <v>2.150537634408602</v>
      </c>
      <c r="F11" s="24">
        <v>2</v>
      </c>
    </row>
    <row r="12" spans="2:9" x14ac:dyDescent="0.2">
      <c r="B12" s="98"/>
      <c r="C12" s="55" t="s">
        <v>168</v>
      </c>
      <c r="D12" s="68">
        <v>10</v>
      </c>
      <c r="E12" s="24">
        <f>(D12*100)/I20</f>
        <v>2.150537634408602</v>
      </c>
      <c r="F12" s="24">
        <v>2</v>
      </c>
    </row>
    <row r="13" spans="2:9" ht="25.5" x14ac:dyDescent="0.2">
      <c r="B13" s="98"/>
      <c r="C13" s="55" t="s">
        <v>169</v>
      </c>
      <c r="D13" s="68">
        <v>20</v>
      </c>
      <c r="E13" s="24">
        <f>(D13*100)/I20</f>
        <v>4.301075268817204</v>
      </c>
      <c r="F13" s="24">
        <v>4</v>
      </c>
    </row>
    <row r="14" spans="2:9" ht="25.5" x14ac:dyDescent="0.2">
      <c r="B14" s="98"/>
      <c r="C14" s="55" t="s">
        <v>170</v>
      </c>
      <c r="D14" s="68">
        <v>40</v>
      </c>
      <c r="E14" s="35">
        <f>(D14*100)/I20</f>
        <v>8.6021505376344081</v>
      </c>
      <c r="F14" s="35">
        <v>9</v>
      </c>
    </row>
    <row r="15" spans="2:9" x14ac:dyDescent="0.2">
      <c r="B15" s="98"/>
      <c r="C15" s="55" t="s">
        <v>171</v>
      </c>
      <c r="D15" s="68">
        <v>20</v>
      </c>
      <c r="E15" s="35">
        <f>(D15*100)/I20</f>
        <v>4.301075268817204</v>
      </c>
      <c r="F15" s="35">
        <v>4</v>
      </c>
    </row>
    <row r="16" spans="2:9" ht="13.5" thickBot="1" x14ac:dyDescent="0.25">
      <c r="B16" s="99"/>
      <c r="C16" s="83" t="s">
        <v>173</v>
      </c>
      <c r="D16" s="84">
        <v>20</v>
      </c>
      <c r="E16" s="25">
        <f>(D16*100)/I20</f>
        <v>4.301075268817204</v>
      </c>
      <c r="F16" s="25">
        <v>4</v>
      </c>
      <c r="H16" s="38" t="s">
        <v>194</v>
      </c>
      <c r="I16">
        <f>D4</f>
        <v>10</v>
      </c>
    </row>
    <row r="17" spans="2:9" ht="16.5" thickBot="1" x14ac:dyDescent="0.25">
      <c r="B17" s="9"/>
      <c r="C17" s="85"/>
      <c r="D17" s="86"/>
      <c r="E17" s="10"/>
      <c r="F17" s="10"/>
      <c r="H17" s="38" t="s">
        <v>195</v>
      </c>
      <c r="I17">
        <f>SUM(D6:D16)</f>
        <v>215</v>
      </c>
    </row>
    <row r="18" spans="2:9" x14ac:dyDescent="0.2">
      <c r="B18" s="97" t="s">
        <v>157</v>
      </c>
      <c r="C18" s="54" t="s">
        <v>174</v>
      </c>
      <c r="D18" s="73">
        <v>30</v>
      </c>
      <c r="E18" s="22">
        <f>(D18*100)/I20</f>
        <v>6.4516129032258061</v>
      </c>
      <c r="F18" s="22">
        <v>7</v>
      </c>
      <c r="H18" s="38" t="s">
        <v>196</v>
      </c>
      <c r="I18">
        <f>SUM(D18:D27)</f>
        <v>240</v>
      </c>
    </row>
    <row r="19" spans="2:9" x14ac:dyDescent="0.2">
      <c r="B19" s="98"/>
      <c r="C19" s="55" t="s">
        <v>175</v>
      </c>
      <c r="D19" s="68">
        <v>15</v>
      </c>
      <c r="E19" s="24">
        <f>(D19*100)/I20</f>
        <v>3.225806451612903</v>
      </c>
      <c r="F19" s="24">
        <v>4</v>
      </c>
    </row>
    <row r="20" spans="2:9" x14ac:dyDescent="0.2">
      <c r="B20" s="98"/>
      <c r="C20" s="44" t="s">
        <v>176</v>
      </c>
      <c r="D20" s="74">
        <v>30</v>
      </c>
      <c r="E20" s="24">
        <f>(D20*100)/I20</f>
        <v>6.4516129032258061</v>
      </c>
      <c r="F20" s="24">
        <v>7</v>
      </c>
      <c r="H20" s="38" t="s">
        <v>47</v>
      </c>
      <c r="I20">
        <f>SUM(I16:I18)</f>
        <v>465</v>
      </c>
    </row>
    <row r="21" spans="2:9" x14ac:dyDescent="0.2">
      <c r="B21" s="98"/>
      <c r="C21" s="55" t="s">
        <v>177</v>
      </c>
      <c r="D21" s="68">
        <v>20</v>
      </c>
      <c r="E21" s="24">
        <f>(D21*100)/I20</f>
        <v>4.301075268817204</v>
      </c>
      <c r="F21" s="24">
        <v>4</v>
      </c>
    </row>
    <row r="22" spans="2:9" x14ac:dyDescent="0.2">
      <c r="B22" s="98"/>
      <c r="C22" s="55" t="s">
        <v>178</v>
      </c>
      <c r="D22" s="68">
        <v>20</v>
      </c>
      <c r="E22" s="24">
        <f>(D22*100)/I20</f>
        <v>4.301075268817204</v>
      </c>
      <c r="F22" s="24">
        <v>4</v>
      </c>
    </row>
    <row r="23" spans="2:9" ht="25.5" x14ac:dyDescent="0.2">
      <c r="B23" s="98"/>
      <c r="C23" s="55" t="s">
        <v>179</v>
      </c>
      <c r="D23" s="74">
        <v>20</v>
      </c>
      <c r="E23" s="24">
        <f>(D23*100)/I20</f>
        <v>4.301075268817204</v>
      </c>
      <c r="F23" s="24">
        <v>4</v>
      </c>
    </row>
    <row r="24" spans="2:9" x14ac:dyDescent="0.2">
      <c r="B24" s="98"/>
      <c r="C24" s="55" t="s">
        <v>180</v>
      </c>
      <c r="D24" s="68">
        <v>15</v>
      </c>
      <c r="E24" s="24">
        <f>(D24*100)/I20</f>
        <v>3.225806451612903</v>
      </c>
      <c r="F24" s="24">
        <v>3</v>
      </c>
    </row>
    <row r="25" spans="2:9" ht="38.25" x14ac:dyDescent="0.2">
      <c r="B25" s="98"/>
      <c r="C25" s="55" t="s">
        <v>181</v>
      </c>
      <c r="D25" s="68">
        <v>30</v>
      </c>
      <c r="E25" s="24">
        <f>(D25*100)/I20</f>
        <v>6.4516129032258061</v>
      </c>
      <c r="F25" s="24">
        <v>7</v>
      </c>
    </row>
    <row r="26" spans="2:9" x14ac:dyDescent="0.2">
      <c r="B26" s="98"/>
      <c r="C26" s="55" t="s">
        <v>182</v>
      </c>
      <c r="D26" s="68">
        <v>30</v>
      </c>
      <c r="E26" s="24">
        <f>(D26*100)/I20</f>
        <v>6.4516129032258061</v>
      </c>
      <c r="F26" s="24">
        <v>7</v>
      </c>
    </row>
    <row r="27" spans="2:9" ht="13.5" thickBot="1" x14ac:dyDescent="0.25">
      <c r="B27" s="99"/>
      <c r="C27" s="58" t="s">
        <v>183</v>
      </c>
      <c r="D27" s="75">
        <v>30</v>
      </c>
      <c r="E27" s="23">
        <f>(D27*100)/I20</f>
        <v>6.4516129032258061</v>
      </c>
      <c r="F27" s="23">
        <v>7</v>
      </c>
      <c r="H27" s="38"/>
    </row>
    <row r="28" spans="2:9" x14ac:dyDescent="0.2">
      <c r="H28" s="38"/>
    </row>
    <row r="29" spans="2:9" x14ac:dyDescent="0.2">
      <c r="F29" s="89"/>
    </row>
    <row r="30" spans="2:9" x14ac:dyDescent="0.2">
      <c r="H30" s="38"/>
    </row>
  </sheetData>
  <mergeCells count="2">
    <mergeCell ref="B6:B16"/>
    <mergeCell ref="B18:B27"/>
  </mergeCells>
  <pageMargins left="0.511811024" right="0.511811024" top="0.78740157499999996" bottom="0.78740157499999996" header="0.31496062000000002" footer="0.31496062000000002"/>
  <ignoredErrors>
    <ignoredError sqref="I1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tabSelected="1" zoomScale="90" zoomScaleNormal="90" workbookViewId="0">
      <selection activeCell="C10" sqref="C10"/>
    </sheetView>
  </sheetViews>
  <sheetFormatPr defaultRowHeight="12.75" x14ac:dyDescent="0.2"/>
  <cols>
    <col min="1" max="1" width="3.140625" style="43" customWidth="1"/>
    <col min="2" max="2" width="24.28515625" style="43" customWidth="1"/>
    <col min="3" max="3" width="38.5703125" style="43" customWidth="1"/>
    <col min="4" max="4" width="27.5703125" style="76" customWidth="1"/>
    <col min="5" max="5" width="20.42578125" style="76" customWidth="1"/>
    <col min="6" max="6" width="23.28515625" style="76" customWidth="1"/>
    <col min="7" max="7" width="27.5703125" style="76" customWidth="1"/>
    <col min="8" max="8" width="41.28515625" style="43" customWidth="1"/>
    <col min="9" max="9" width="17" style="43" customWidth="1"/>
    <col min="10" max="10" width="15.85546875" style="43" customWidth="1"/>
    <col min="11" max="16384" width="9.140625" style="43"/>
  </cols>
  <sheetData>
    <row r="1" spans="2:10" customFormat="1" ht="13.5" thickBot="1" x14ac:dyDescent="0.25">
      <c r="D1" s="72"/>
      <c r="E1" s="72"/>
      <c r="F1" s="72"/>
      <c r="G1" s="72"/>
    </row>
    <row r="2" spans="2:10" customFormat="1" ht="39" thickBot="1" x14ac:dyDescent="0.25">
      <c r="C2" s="56" t="s">
        <v>2</v>
      </c>
      <c r="D2" s="94" t="s">
        <v>199</v>
      </c>
      <c r="E2" s="94" t="s">
        <v>198</v>
      </c>
      <c r="F2" s="94" t="s">
        <v>197</v>
      </c>
      <c r="G2" s="94" t="s">
        <v>200</v>
      </c>
      <c r="H2" s="57" t="s">
        <v>184</v>
      </c>
      <c r="I2" s="57" t="s">
        <v>185</v>
      </c>
      <c r="J2" s="57" t="s">
        <v>51</v>
      </c>
    </row>
    <row r="3" spans="2:10" customFormat="1" ht="26.25" thickBot="1" x14ac:dyDescent="0.25">
      <c r="B3" s="69" t="s">
        <v>160</v>
      </c>
      <c r="C3" s="70" t="s">
        <v>161</v>
      </c>
      <c r="D3" s="68">
        <v>10</v>
      </c>
      <c r="E3" s="68"/>
      <c r="F3" s="68"/>
      <c r="G3" s="68"/>
      <c r="H3" s="68"/>
      <c r="I3" s="68"/>
      <c r="J3" s="78"/>
    </row>
    <row r="4" spans="2:10" customFormat="1" ht="7.5" customHeight="1" thickBot="1" x14ac:dyDescent="0.25">
      <c r="B4" s="108"/>
      <c r="C4" s="109"/>
      <c r="D4" s="109"/>
      <c r="E4" s="109"/>
      <c r="F4" s="109"/>
      <c r="G4" s="109"/>
      <c r="H4" s="109"/>
      <c r="I4" s="109"/>
      <c r="J4" s="110"/>
    </row>
    <row r="5" spans="2:10" customFormat="1" ht="38.25" x14ac:dyDescent="0.2">
      <c r="B5" s="97" t="s">
        <v>156</v>
      </c>
      <c r="C5" s="55" t="s">
        <v>162</v>
      </c>
      <c r="D5" s="68">
        <v>25</v>
      </c>
      <c r="E5" s="68">
        <f t="shared" ref="E5:E13" si="0">D5*0.3</f>
        <v>7.5</v>
      </c>
      <c r="F5" s="68">
        <v>5</v>
      </c>
      <c r="G5" s="68">
        <f t="shared" ref="G5:G15" si="1">SUM(D5,E5,F5)</f>
        <v>37.5</v>
      </c>
      <c r="H5" s="55" t="s">
        <v>201</v>
      </c>
      <c r="I5" s="55" t="s">
        <v>143</v>
      </c>
      <c r="J5" s="79" t="s">
        <v>52</v>
      </c>
    </row>
    <row r="6" spans="2:10" customFormat="1" ht="38.25" x14ac:dyDescent="0.2">
      <c r="B6" s="98"/>
      <c r="C6" s="95" t="s">
        <v>163</v>
      </c>
      <c r="D6" s="96">
        <v>20</v>
      </c>
      <c r="E6" s="96">
        <f t="shared" si="0"/>
        <v>6</v>
      </c>
      <c r="F6" s="96">
        <v>5</v>
      </c>
      <c r="G6" s="96">
        <f t="shared" si="1"/>
        <v>31</v>
      </c>
      <c r="H6" s="95" t="s">
        <v>202</v>
      </c>
      <c r="I6" s="40"/>
      <c r="J6" s="62" t="s">
        <v>52</v>
      </c>
    </row>
    <row r="7" spans="2:10" customFormat="1" x14ac:dyDescent="0.2">
      <c r="B7" s="98"/>
      <c r="C7" s="55" t="s">
        <v>165</v>
      </c>
      <c r="D7" s="68">
        <v>40</v>
      </c>
      <c r="E7" s="68">
        <f t="shared" si="0"/>
        <v>12</v>
      </c>
      <c r="F7" s="68" t="s">
        <v>203</v>
      </c>
      <c r="G7" s="68">
        <f t="shared" si="1"/>
        <v>52</v>
      </c>
      <c r="H7" s="55" t="s">
        <v>145</v>
      </c>
      <c r="I7" s="41"/>
      <c r="J7" s="62" t="s">
        <v>52</v>
      </c>
    </row>
    <row r="8" spans="2:10" customFormat="1" x14ac:dyDescent="0.2">
      <c r="B8" s="98"/>
      <c r="C8" s="55" t="s">
        <v>164</v>
      </c>
      <c r="D8" s="68">
        <v>20</v>
      </c>
      <c r="E8" s="68">
        <f t="shared" si="0"/>
        <v>6</v>
      </c>
      <c r="F8" s="68" t="s">
        <v>203</v>
      </c>
      <c r="G8" s="68">
        <f t="shared" si="1"/>
        <v>26</v>
      </c>
      <c r="H8" s="55" t="s">
        <v>145</v>
      </c>
      <c r="I8" s="40"/>
      <c r="J8" s="62" t="s">
        <v>52</v>
      </c>
    </row>
    <row r="9" spans="2:10" customFormat="1" x14ac:dyDescent="0.2">
      <c r="B9" s="98"/>
      <c r="C9" s="55" t="s">
        <v>166</v>
      </c>
      <c r="D9" s="68">
        <v>20</v>
      </c>
      <c r="E9" s="68">
        <f t="shared" si="0"/>
        <v>6</v>
      </c>
      <c r="F9" s="68" t="s">
        <v>203</v>
      </c>
      <c r="G9" s="68">
        <f t="shared" si="1"/>
        <v>26</v>
      </c>
      <c r="H9" s="55" t="s">
        <v>145</v>
      </c>
      <c r="I9" s="40"/>
      <c r="J9" s="62" t="s">
        <v>52</v>
      </c>
    </row>
    <row r="10" spans="2:10" customFormat="1" x14ac:dyDescent="0.2">
      <c r="B10" s="98"/>
      <c r="C10" s="55" t="s">
        <v>167</v>
      </c>
      <c r="D10" s="68">
        <v>10</v>
      </c>
      <c r="E10" s="68">
        <f t="shared" si="0"/>
        <v>3</v>
      </c>
      <c r="F10" s="68" t="s">
        <v>203</v>
      </c>
      <c r="G10" s="68">
        <f t="shared" si="1"/>
        <v>13</v>
      </c>
      <c r="H10" s="55" t="s">
        <v>145</v>
      </c>
      <c r="I10" s="40"/>
      <c r="J10" s="62" t="s">
        <v>52</v>
      </c>
    </row>
    <row r="11" spans="2:10" customFormat="1" x14ac:dyDescent="0.2">
      <c r="B11" s="98"/>
      <c r="C11" s="55" t="s">
        <v>168</v>
      </c>
      <c r="D11" s="68">
        <v>10</v>
      </c>
      <c r="E11" s="68">
        <f t="shared" si="0"/>
        <v>3</v>
      </c>
      <c r="F11" s="68" t="s">
        <v>203</v>
      </c>
      <c r="G11" s="68">
        <f t="shared" si="1"/>
        <v>13</v>
      </c>
      <c r="H11" s="55" t="s">
        <v>145</v>
      </c>
      <c r="I11" s="40"/>
      <c r="J11" s="62" t="s">
        <v>52</v>
      </c>
    </row>
    <row r="12" spans="2:10" customFormat="1" ht="25.5" x14ac:dyDescent="0.2">
      <c r="B12" s="98"/>
      <c r="C12" s="55" t="s">
        <v>169</v>
      </c>
      <c r="D12" s="68">
        <v>40</v>
      </c>
      <c r="E12" s="68">
        <f t="shared" si="0"/>
        <v>12</v>
      </c>
      <c r="F12" s="68">
        <v>5</v>
      </c>
      <c r="G12" s="68">
        <f t="shared" si="1"/>
        <v>57</v>
      </c>
      <c r="H12" s="55" t="s">
        <v>205</v>
      </c>
      <c r="I12" s="40"/>
      <c r="J12" s="62" t="s">
        <v>52</v>
      </c>
    </row>
    <row r="13" spans="2:10" customFormat="1" ht="38.25" x14ac:dyDescent="0.2">
      <c r="B13" s="98"/>
      <c r="C13" s="55" t="s">
        <v>206</v>
      </c>
      <c r="D13" s="68">
        <v>40</v>
      </c>
      <c r="E13" s="68">
        <f t="shared" si="0"/>
        <v>12</v>
      </c>
      <c r="F13" s="68" t="s">
        <v>203</v>
      </c>
      <c r="G13" s="68">
        <f t="shared" si="1"/>
        <v>52</v>
      </c>
      <c r="H13" s="55" t="s">
        <v>207</v>
      </c>
      <c r="I13" s="39" t="s">
        <v>146</v>
      </c>
      <c r="J13" s="62" t="s">
        <v>52</v>
      </c>
    </row>
    <row r="14" spans="2:10" customFormat="1" ht="48" customHeight="1" x14ac:dyDescent="0.2">
      <c r="B14" s="98"/>
      <c r="C14" s="55" t="s">
        <v>171</v>
      </c>
      <c r="D14" s="68">
        <v>20</v>
      </c>
      <c r="E14" s="68" t="s">
        <v>203</v>
      </c>
      <c r="F14" s="68">
        <v>5</v>
      </c>
      <c r="G14" s="68">
        <f t="shared" si="1"/>
        <v>25</v>
      </c>
      <c r="H14" s="55" t="s">
        <v>208</v>
      </c>
      <c r="I14" s="39"/>
      <c r="J14" s="62" t="s">
        <v>52</v>
      </c>
    </row>
    <row r="15" spans="2:10" customFormat="1" ht="39.75" customHeight="1" thickBot="1" x14ac:dyDescent="0.25">
      <c r="B15" s="98"/>
      <c r="C15" s="90" t="s">
        <v>173</v>
      </c>
      <c r="D15" s="91">
        <v>20</v>
      </c>
      <c r="E15" s="68">
        <f>D15*0.3</f>
        <v>6</v>
      </c>
      <c r="F15" s="68" t="s">
        <v>203</v>
      </c>
      <c r="G15" s="68">
        <f t="shared" si="1"/>
        <v>26</v>
      </c>
      <c r="H15" s="90" t="s">
        <v>53</v>
      </c>
      <c r="I15" s="92"/>
      <c r="J15" s="93" t="s">
        <v>52</v>
      </c>
    </row>
    <row r="16" spans="2:10" customFormat="1" ht="13.5" thickBot="1" x14ac:dyDescent="0.25">
      <c r="B16" s="98"/>
      <c r="C16" s="43"/>
      <c r="D16" s="76"/>
      <c r="E16" s="76"/>
      <c r="F16" s="76" t="s">
        <v>204</v>
      </c>
      <c r="G16" s="76">
        <f>SUM(G5:G15)</f>
        <v>358.5</v>
      </c>
      <c r="H16" s="43"/>
      <c r="I16" s="43"/>
      <c r="J16" s="43"/>
    </row>
    <row r="17" spans="2:10" customFormat="1" ht="15.75" customHeight="1" thickBot="1" x14ac:dyDescent="0.25">
      <c r="B17" s="108"/>
      <c r="C17" s="109"/>
      <c r="D17" s="109"/>
      <c r="E17" s="109"/>
      <c r="F17" s="109"/>
      <c r="G17" s="109"/>
      <c r="H17" s="109"/>
      <c r="I17" s="109"/>
      <c r="J17" s="110"/>
    </row>
    <row r="18" spans="2:10" customFormat="1" ht="82.5" customHeight="1" x14ac:dyDescent="0.2">
      <c r="B18" s="98" t="s">
        <v>157</v>
      </c>
      <c r="C18" s="54" t="s">
        <v>174</v>
      </c>
      <c r="D18" s="73">
        <v>40</v>
      </c>
      <c r="E18" s="68">
        <f t="shared" ref="E18:E24" si="2">D18*0.3</f>
        <v>12</v>
      </c>
      <c r="F18" s="68">
        <v>5</v>
      </c>
      <c r="G18" s="68">
        <f t="shared" ref="G18:G27" si="3">SUM(D18,E18,F18)</f>
        <v>57</v>
      </c>
      <c r="H18" s="54" t="s">
        <v>209</v>
      </c>
      <c r="I18" s="42"/>
      <c r="J18" s="61" t="s">
        <v>54</v>
      </c>
    </row>
    <row r="19" spans="2:10" customFormat="1" ht="25.5" x14ac:dyDescent="0.2">
      <c r="B19" s="98"/>
      <c r="C19" s="55" t="s">
        <v>175</v>
      </c>
      <c r="D19" s="68">
        <v>15</v>
      </c>
      <c r="E19" s="68">
        <f t="shared" si="2"/>
        <v>4.5</v>
      </c>
      <c r="F19" s="68" t="s">
        <v>203</v>
      </c>
      <c r="G19" s="68">
        <f t="shared" si="3"/>
        <v>19.5</v>
      </c>
      <c r="H19" s="55" t="s">
        <v>210</v>
      </c>
      <c r="I19" s="39"/>
      <c r="J19" s="62" t="s">
        <v>140</v>
      </c>
    </row>
    <row r="20" spans="2:10" customFormat="1" ht="38.25" x14ac:dyDescent="0.2">
      <c r="B20" s="98"/>
      <c r="C20" s="44" t="s">
        <v>176</v>
      </c>
      <c r="D20" s="74">
        <v>30</v>
      </c>
      <c r="E20" s="68">
        <f t="shared" si="2"/>
        <v>9</v>
      </c>
      <c r="F20" s="68">
        <v>3</v>
      </c>
      <c r="G20" s="68">
        <f t="shared" si="3"/>
        <v>42</v>
      </c>
      <c r="H20" s="55" t="s">
        <v>149</v>
      </c>
      <c r="I20" s="39"/>
      <c r="J20" s="62" t="s">
        <v>58</v>
      </c>
    </row>
    <row r="21" spans="2:10" customFormat="1" ht="38.25" x14ac:dyDescent="0.2">
      <c r="B21" s="98"/>
      <c r="C21" s="55" t="s">
        <v>177</v>
      </c>
      <c r="D21" s="68">
        <v>45</v>
      </c>
      <c r="E21" s="68">
        <f t="shared" si="2"/>
        <v>13.5</v>
      </c>
      <c r="F21" s="68" t="s">
        <v>203</v>
      </c>
      <c r="G21" s="68">
        <f t="shared" si="3"/>
        <v>58.5</v>
      </c>
      <c r="H21" s="55" t="s">
        <v>150</v>
      </c>
      <c r="I21" s="39"/>
      <c r="J21" s="62" t="s">
        <v>56</v>
      </c>
    </row>
    <row r="22" spans="2:10" customFormat="1" ht="63.75" x14ac:dyDescent="0.2">
      <c r="B22" s="98"/>
      <c r="C22" s="55" t="s">
        <v>178</v>
      </c>
      <c r="D22" s="68">
        <v>45</v>
      </c>
      <c r="E22" s="68">
        <f t="shared" si="2"/>
        <v>13.5</v>
      </c>
      <c r="F22" s="68" t="s">
        <v>203</v>
      </c>
      <c r="G22" s="68">
        <f t="shared" si="3"/>
        <v>58.5</v>
      </c>
      <c r="H22" s="55" t="s">
        <v>151</v>
      </c>
      <c r="I22" s="39"/>
      <c r="J22" s="62" t="s">
        <v>59</v>
      </c>
    </row>
    <row r="23" spans="2:10" customFormat="1" ht="40.5" customHeight="1" x14ac:dyDescent="0.2">
      <c r="B23" s="98"/>
      <c r="C23" s="55" t="s">
        <v>179</v>
      </c>
      <c r="D23" s="74">
        <v>20</v>
      </c>
      <c r="E23" s="68">
        <f t="shared" si="2"/>
        <v>6</v>
      </c>
      <c r="F23" s="74">
        <v>5</v>
      </c>
      <c r="G23" s="68">
        <f t="shared" si="3"/>
        <v>31</v>
      </c>
      <c r="H23" s="55" t="s">
        <v>211</v>
      </c>
      <c r="I23" s="39"/>
      <c r="J23" s="62" t="s">
        <v>57</v>
      </c>
    </row>
    <row r="24" spans="2:10" customFormat="1" ht="33.75" customHeight="1" x14ac:dyDescent="0.2">
      <c r="B24" s="98"/>
      <c r="C24" s="55" t="s">
        <v>180</v>
      </c>
      <c r="D24" s="68">
        <v>15</v>
      </c>
      <c r="E24" s="68">
        <f t="shared" si="2"/>
        <v>4.5</v>
      </c>
      <c r="F24" s="68" t="s">
        <v>203</v>
      </c>
      <c r="G24" s="68">
        <f t="shared" si="3"/>
        <v>19.5</v>
      </c>
      <c r="H24" s="55" t="s">
        <v>212</v>
      </c>
      <c r="I24" s="39"/>
      <c r="J24" s="62" t="s">
        <v>60</v>
      </c>
    </row>
    <row r="25" spans="2:10" customFormat="1" ht="55.5" customHeight="1" x14ac:dyDescent="0.2">
      <c r="B25" s="98"/>
      <c r="C25" s="55" t="s">
        <v>181</v>
      </c>
      <c r="D25" s="68">
        <v>45</v>
      </c>
      <c r="E25" s="68" t="s">
        <v>203</v>
      </c>
      <c r="F25" s="68">
        <v>10</v>
      </c>
      <c r="G25" s="68">
        <f t="shared" si="3"/>
        <v>55</v>
      </c>
      <c r="H25" s="55"/>
      <c r="I25" s="41"/>
      <c r="J25" s="62" t="s">
        <v>57</v>
      </c>
    </row>
    <row r="26" spans="2:10" customFormat="1" ht="25.5" x14ac:dyDescent="0.2">
      <c r="B26" s="98"/>
      <c r="C26" s="55" t="s">
        <v>182</v>
      </c>
      <c r="D26" s="68">
        <v>30</v>
      </c>
      <c r="E26" s="68">
        <f>D26*0.3</f>
        <v>9</v>
      </c>
      <c r="F26" s="68">
        <v>10</v>
      </c>
      <c r="G26" s="68">
        <f t="shared" si="3"/>
        <v>49</v>
      </c>
      <c r="H26" s="55" t="s">
        <v>61</v>
      </c>
      <c r="I26" s="41"/>
      <c r="J26" s="62" t="s">
        <v>154</v>
      </c>
    </row>
    <row r="27" spans="2:10" customFormat="1" ht="60.75" customHeight="1" thickBot="1" x14ac:dyDescent="0.25">
      <c r="B27" s="99"/>
      <c r="C27" s="58" t="s">
        <v>183</v>
      </c>
      <c r="D27" s="75">
        <v>45</v>
      </c>
      <c r="E27" s="68">
        <f>D27*0.3</f>
        <v>13.5</v>
      </c>
      <c r="F27" s="75">
        <v>5</v>
      </c>
      <c r="G27" s="75">
        <f t="shared" si="3"/>
        <v>63.5</v>
      </c>
      <c r="H27" s="59" t="s">
        <v>213</v>
      </c>
      <c r="I27" s="60"/>
      <c r="J27" s="63" t="s">
        <v>154</v>
      </c>
    </row>
    <row r="28" spans="2:10" x14ac:dyDescent="0.2">
      <c r="G28" s="76">
        <f>SUM(G18:G27)</f>
        <v>453.5</v>
      </c>
    </row>
    <row r="29" spans="2:10" x14ac:dyDescent="0.2">
      <c r="B29" s="15"/>
      <c r="C29" s="64"/>
    </row>
    <row r="30" spans="2:10" x14ac:dyDescent="0.2">
      <c r="B30" s="15"/>
    </row>
    <row r="31" spans="2:10" x14ac:dyDescent="0.2">
      <c r="B31" s="77"/>
      <c r="D31" s="76">
        <f>SUM(D3:D27)</f>
        <v>605</v>
      </c>
    </row>
  </sheetData>
  <mergeCells count="4">
    <mergeCell ref="B5:B16"/>
    <mergeCell ref="B17:J17"/>
    <mergeCell ref="B18:B27"/>
    <mergeCell ref="B4:J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Projetos</vt:lpstr>
      <vt:lpstr>Esforço</vt:lpstr>
      <vt:lpstr>Esforço (2)</vt:lpstr>
      <vt:lpstr>Novo Faseamento</vt:lpstr>
      <vt:lpstr>tabelas de origem</vt:lpstr>
      <vt:lpstr>Esforço (3)</vt:lpstr>
      <vt:lpstr>Visão executiva</vt:lpstr>
      <vt:lpstr>Projetos!Area_de_impressao</vt:lpstr>
      <vt:lpstr>Projetos!Titulos_de_impressao</vt:lpstr>
    </vt:vector>
  </TitlesOfParts>
  <Manager>Gerência de Projetos e Sistemas</Manager>
  <Company>ATS Informática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Planejamento de Projeto</dc:title>
  <dc:subject>Projetos</dc:subject>
  <dc:creator>Joaquim Francisco da Cunha</dc:creator>
  <cp:lastModifiedBy>Leandro Marcos Frossard</cp:lastModifiedBy>
  <cp:lastPrinted>2015-03-27T04:58:24Z</cp:lastPrinted>
  <dcterms:created xsi:type="dcterms:W3CDTF">2010-03-29T18:18:41Z</dcterms:created>
  <dcterms:modified xsi:type="dcterms:W3CDTF">2017-09-12T17:58:56Z</dcterms:modified>
  <cp:category>Controle de Projetos</cp:category>
</cp:coreProperties>
</file>