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505" windowWidth="14805" windowHeight="8010"/>
  </bookViews>
  <sheets>
    <sheet name="rubrica agosto-17" sheetId="4" r:id="rId1"/>
    <sheet name="snap 1" sheetId="1" r:id="rId2"/>
    <sheet name="snap 2" sheetId="2" r:id="rId3"/>
    <sheet name="macro cronograma rfp" sheetId="3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F24" i="4" l="1"/>
  <c r="F23" i="4"/>
  <c r="F22" i="4"/>
  <c r="F20" i="4"/>
  <c r="L10" i="4"/>
  <c r="J37" i="4"/>
  <c r="G37" i="4"/>
  <c r="F35" i="4"/>
  <c r="F34" i="4"/>
  <c r="F36" i="4" s="1"/>
  <c r="F32" i="4"/>
  <c r="F30" i="4"/>
  <c r="F29" i="4"/>
  <c r="F28" i="4"/>
  <c r="F26" i="4"/>
  <c r="F18" i="4"/>
  <c r="F17" i="4"/>
  <c r="F16" i="4"/>
  <c r="F14" i="4"/>
  <c r="F12" i="4"/>
  <c r="F10" i="4"/>
  <c r="F9" i="4"/>
  <c r="F8" i="4"/>
  <c r="F7" i="4"/>
  <c r="F6" i="4"/>
  <c r="F4" i="4"/>
  <c r="F37" i="4" l="1"/>
  <c r="C22" i="2"/>
  <c r="C25" i="2"/>
  <c r="C23" i="2"/>
  <c r="D17" i="2"/>
  <c r="D16" i="2"/>
  <c r="C15" i="2"/>
  <c r="C18" i="2" s="1"/>
  <c r="D14" i="2"/>
  <c r="D13" i="2"/>
  <c r="D12" i="2"/>
  <c r="D11" i="2"/>
  <c r="D10" i="2"/>
  <c r="D9" i="2"/>
  <c r="D8" i="2"/>
  <c r="D7" i="2"/>
  <c r="D6" i="2"/>
  <c r="D5" i="2"/>
  <c r="D4" i="2"/>
  <c r="D3" i="2"/>
  <c r="D2" i="2"/>
  <c r="D8" i="1"/>
  <c r="D9" i="1"/>
  <c r="D10" i="1"/>
  <c r="D11" i="1"/>
  <c r="D12" i="1"/>
  <c r="D13" i="1"/>
  <c r="D14" i="1"/>
  <c r="D7" i="1"/>
  <c r="D6" i="1"/>
  <c r="D5" i="1"/>
  <c r="D4" i="1"/>
  <c r="D3" i="1"/>
  <c r="D2" i="1"/>
  <c r="C15" i="1"/>
  <c r="C18" i="1" s="1"/>
  <c r="D15" i="2" l="1"/>
  <c r="D15" i="1"/>
</calcChain>
</file>

<file path=xl/sharedStrings.xml><?xml version="1.0" encoding="utf-8"?>
<sst xmlns="http://schemas.openxmlformats.org/spreadsheetml/2006/main" count="80" uniqueCount="58">
  <si>
    <t>FMS</t>
  </si>
  <si>
    <t>Mediação</t>
  </si>
  <si>
    <t>CRM Móvel</t>
  </si>
  <si>
    <t>CRM FX R1</t>
  </si>
  <si>
    <t>CRM FX R2</t>
  </si>
  <si>
    <t>Integração</t>
  </si>
  <si>
    <t>Data Lake</t>
  </si>
  <si>
    <t>Oi TV</t>
  </si>
  <si>
    <t>UDR</t>
  </si>
  <si>
    <t>Testes (30%)</t>
  </si>
  <si>
    <t>Crédito</t>
  </si>
  <si>
    <t>Pré-pago</t>
  </si>
  <si>
    <t>Faturamento</t>
  </si>
  <si>
    <t>Cobrança</t>
  </si>
  <si>
    <t>Seg inf</t>
  </si>
  <si>
    <t>Globalweb</t>
  </si>
  <si>
    <t>Não baseline</t>
  </si>
  <si>
    <t>Baseline</t>
  </si>
  <si>
    <t xml:space="preserve"> OUT/2013</t>
  </si>
  <si>
    <t>OG "as is"</t>
  </si>
  <si>
    <t>Serviços de instalação vanila (WEDO)</t>
  </si>
  <si>
    <t>HW/Infra</t>
  </si>
  <si>
    <t>Desenvolvimento WEDO (novos controles)</t>
  </si>
  <si>
    <t>TI</t>
  </si>
  <si>
    <t>Desenvolvimento Accenture (SYS/MASC)</t>
  </si>
  <si>
    <t>Desenvolvimento Engenharia(7IP)</t>
  </si>
  <si>
    <t>TOTAL</t>
  </si>
  <si>
    <t>Resumo Financeiro Projeto Novo Antifraude RAID-FMS</t>
  </si>
  <si>
    <t>OG RFP</t>
  </si>
  <si>
    <t xml:space="preserve">RFP 2017 Suprimentos </t>
  </si>
  <si>
    <t>FOI</t>
  </si>
  <si>
    <t>PEP</t>
  </si>
  <si>
    <t>HW</t>
  </si>
  <si>
    <t>TV-17400032 </t>
  </si>
  <si>
    <r>
      <t>FOI-71000348-010</t>
    </r>
    <r>
      <rPr>
        <sz val="9"/>
        <color theme="1"/>
        <rFont val="Simplon BP Regular"/>
      </rPr>
      <t> </t>
    </r>
  </si>
  <si>
    <t>Serviços compliance Segurança da Informação</t>
  </si>
  <si>
    <t>Serviços de JOBS/Monitoração/Transmissão Operações [Globalweb]</t>
  </si>
  <si>
    <t>Gestão PMO (24 meses)</t>
  </si>
  <si>
    <t xml:space="preserve">Setup Infraestrutura </t>
  </si>
  <si>
    <t xml:space="preserve">PRJ00024506 - Aquisição Infra Novo Antifraude RAID-FMS </t>
  </si>
  <si>
    <t>Orçamento aprovado SAP</t>
  </si>
  <si>
    <t>-</t>
  </si>
  <si>
    <t xml:space="preserve">Custo Final </t>
  </si>
  <si>
    <t>PRJ00000000 - Onda 1 Oi TV Offline</t>
  </si>
  <si>
    <t>Serviço total não baseline</t>
  </si>
  <si>
    <t>Não baseline demais Frentes</t>
  </si>
  <si>
    <t>PRJ00000000 - Onda 2 Fixa R2 Offline</t>
  </si>
  <si>
    <t>PRJ00000000 - Onda 4</t>
  </si>
  <si>
    <t>flkjfdlksjdlsajdlsaj</t>
  </si>
  <si>
    <t>dsalkçjdlksajçdsajç</t>
  </si>
  <si>
    <t>djsçalkjdçsakjdlçsa</t>
  </si>
  <si>
    <t>PRJ00000000 - Onda 3 Oi TV Online</t>
  </si>
  <si>
    <t>Assessment de regras e funcionalidades OITV e Crédito [Objective 6 meses]</t>
  </si>
  <si>
    <t>Frente OI TV e Crédito</t>
  </si>
  <si>
    <t>Frente FMS</t>
  </si>
  <si>
    <t>Implantação de regras de prevenção e detecção RAID-FMS[WEDO]</t>
  </si>
  <si>
    <t>Implantação Sandbox Analítico de negócio[WEDO]</t>
  </si>
  <si>
    <t>Serviço WEDO[full a confirmar)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</si>
</sst>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entury Gothic"/>
      <family val="2"/>
    </font>
    <font>
      <b/>
      <sz val="9"/>
      <color theme="1"/>
      <name val="Century Gothic"/>
      <family val="2"/>
    </font>
    <font>
      <sz val="9"/>
      <color rgb="FF002060"/>
      <name val="Century Gothic"/>
      <family val="2"/>
    </font>
    <font>
      <sz val="9"/>
      <color theme="1"/>
      <name val="Century Gothic"/>
      <family val="2"/>
    </font>
    <font>
      <sz val="9"/>
      <name val="Century Gothic"/>
      <family val="2"/>
    </font>
    <font>
      <i/>
      <sz val="9"/>
      <name val="Century Gothic"/>
      <family val="2"/>
    </font>
    <font>
      <i/>
      <sz val="9"/>
      <color theme="1"/>
      <name val="Century Gothic"/>
      <family val="2"/>
    </font>
    <font>
      <sz val="9"/>
      <color rgb="FFFF0000"/>
      <name val="Century Gothic"/>
      <family val="2"/>
    </font>
    <font>
      <b/>
      <sz val="9"/>
      <color theme="4" tint="-0.499984740745262"/>
      <name val="Century Gothic"/>
      <family val="2"/>
    </font>
    <font>
      <b/>
      <sz val="11"/>
      <color rgb="FF0070C0"/>
      <name val="Calibri"/>
      <family val="2"/>
      <scheme val="minor"/>
    </font>
    <font>
      <b/>
      <sz val="12"/>
      <color rgb="FF00B050"/>
      <name val="Simplon BP Regular"/>
    </font>
    <font>
      <b/>
      <sz val="9"/>
      <color theme="0"/>
      <name val="Simplon BP Regular"/>
    </font>
    <font>
      <b/>
      <sz val="12"/>
      <color theme="0"/>
      <name val="Simplon BP Regular"/>
    </font>
    <font>
      <b/>
      <sz val="16"/>
      <color rgb="FF00B0F0"/>
      <name val="Simplon BP Regular"/>
    </font>
    <font>
      <sz val="11"/>
      <color theme="1"/>
      <name val="Simplon BP Regular"/>
    </font>
    <font>
      <sz val="9"/>
      <color rgb="FF000000"/>
      <name val="Simplon BP Regular"/>
    </font>
    <font>
      <sz val="9"/>
      <color theme="1"/>
      <name val="Simplon BP Regular"/>
    </font>
    <font>
      <b/>
      <sz val="9"/>
      <color theme="1"/>
      <name val="Simplon BP Regular"/>
    </font>
    <font>
      <i/>
      <sz val="9"/>
      <color theme="1"/>
      <name val="Simplon BP Regular"/>
    </font>
    <font>
      <b/>
      <sz val="9"/>
      <color rgb="FFFF0000"/>
      <name val="Simplon BP Regular"/>
    </font>
    <font>
      <b/>
      <sz val="9"/>
      <color theme="4" tint="-0.499984740745262"/>
      <name val="Simplon BP Regular"/>
    </font>
    <font>
      <sz val="9"/>
      <color rgb="FF002060"/>
      <name val="Simplon BP Regular"/>
    </font>
    <font>
      <sz val="9"/>
      <name val="Simplon BP Regular"/>
    </font>
    <font>
      <i/>
      <sz val="9"/>
      <name val="Simplon BP Regular"/>
    </font>
    <font>
      <i/>
      <sz val="9"/>
      <color rgb="FFFF0000"/>
      <name val="Simplon BP Regular"/>
    </font>
    <font>
      <b/>
      <sz val="9"/>
      <name val="Simplon BP Regular"/>
    </font>
    <font>
      <b/>
      <sz val="12"/>
      <color theme="1"/>
      <name val="Simplon BP Regular"/>
    </font>
    <font>
      <sz val="9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darkUp">
        <bgColor theme="6" tint="0.5999938962981048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44" fontId="0" fillId="0" borderId="0" xfId="1" applyFont="1"/>
    <xf numFmtId="44" fontId="2" fillId="2" borderId="0" xfId="1" applyFont="1" applyFill="1"/>
    <xf numFmtId="9" fontId="0" fillId="0" borderId="0" xfId="2" applyFont="1"/>
    <xf numFmtId="0" fontId="0" fillId="3" borderId="0" xfId="0" applyFill="1"/>
    <xf numFmtId="44" fontId="0" fillId="3" borderId="0" xfId="1" applyFont="1" applyFill="1"/>
    <xf numFmtId="9" fontId="0" fillId="3" borderId="0" xfId="2" applyFont="1" applyFill="1"/>
    <xf numFmtId="0" fontId="0" fillId="4" borderId="0" xfId="0" applyFill="1"/>
    <xf numFmtId="44" fontId="0" fillId="4" borderId="0" xfId="1" applyFont="1" applyFill="1"/>
    <xf numFmtId="9" fontId="0" fillId="4" borderId="0" xfId="2" applyFont="1" applyFill="1"/>
    <xf numFmtId="0" fontId="0" fillId="5" borderId="0" xfId="0" applyFill="1"/>
    <xf numFmtId="44" fontId="0" fillId="5" borderId="0" xfId="1" applyFont="1" applyFill="1"/>
    <xf numFmtId="9" fontId="0" fillId="5" borderId="0" xfId="2" applyFont="1" applyFill="1"/>
    <xf numFmtId="0" fontId="0" fillId="6" borderId="0" xfId="0" applyFill="1"/>
    <xf numFmtId="17" fontId="5" fillId="7" borderId="1" xfId="0" applyNumberFormat="1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164" fontId="5" fillId="11" borderId="11" xfId="0" applyNumberFormat="1" applyFont="1" applyFill="1" applyBorder="1" applyAlignment="1">
      <alignment horizontal="center"/>
    </xf>
    <xf numFmtId="164" fontId="7" fillId="14" borderId="14" xfId="0" applyNumberFormat="1" applyFont="1" applyFill="1" applyBorder="1" applyAlignment="1">
      <alignment horizontal="center"/>
    </xf>
    <xf numFmtId="164" fontId="9" fillId="14" borderId="15" xfId="0" applyNumberFormat="1" applyFont="1" applyFill="1" applyBorder="1" applyAlignment="1">
      <alignment horizontal="center"/>
    </xf>
    <xf numFmtId="164" fontId="8" fillId="14" borderId="14" xfId="0" applyNumberFormat="1" applyFont="1" applyFill="1" applyBorder="1" applyAlignment="1">
      <alignment horizontal="center"/>
    </xf>
    <xf numFmtId="164" fontId="11" fillId="6" borderId="14" xfId="0" applyNumberFormat="1" applyFont="1" applyFill="1" applyBorder="1" applyAlignment="1">
      <alignment horizontal="center"/>
    </xf>
    <xf numFmtId="164" fontId="5" fillId="11" borderId="18" xfId="0" applyNumberFormat="1" applyFont="1" applyFill="1" applyBorder="1" applyAlignment="1">
      <alignment horizontal="center"/>
    </xf>
    <xf numFmtId="164" fontId="5" fillId="11" borderId="19" xfId="0" applyNumberFormat="1" applyFont="1" applyFill="1" applyBorder="1" applyAlignment="1">
      <alignment horizontal="center"/>
    </xf>
    <xf numFmtId="164" fontId="10" fillId="14" borderId="19" xfId="0" applyNumberFormat="1" applyFont="1" applyFill="1" applyBorder="1" applyAlignment="1">
      <alignment horizontal="center"/>
    </xf>
    <xf numFmtId="164" fontId="9" fillId="14" borderId="19" xfId="0" applyNumberFormat="1" applyFont="1" applyFill="1" applyBorder="1" applyAlignment="1">
      <alignment horizontal="center"/>
    </xf>
    <xf numFmtId="164" fontId="12" fillId="16" borderId="19" xfId="0" applyNumberFormat="1" applyFont="1" applyFill="1" applyBorder="1" applyAlignment="1">
      <alignment horizontal="center"/>
    </xf>
    <xf numFmtId="164" fontId="7" fillId="6" borderId="18" xfId="0" applyNumberFormat="1" applyFont="1" applyFill="1" applyBorder="1" applyAlignment="1">
      <alignment horizontal="center"/>
    </xf>
    <xf numFmtId="44" fontId="7" fillId="6" borderId="21" xfId="0" applyNumberFormat="1" applyFont="1" applyFill="1" applyBorder="1" applyAlignment="1">
      <alignment horizontal="center"/>
    </xf>
    <xf numFmtId="44" fontId="7" fillId="14" borderId="0" xfId="0" applyNumberFormat="1" applyFont="1" applyFill="1" applyBorder="1" applyAlignment="1">
      <alignment horizontal="center"/>
    </xf>
    <xf numFmtId="164" fontId="13" fillId="18" borderId="2" xfId="0" applyNumberFormat="1" applyFont="1" applyFill="1" applyBorder="1" applyAlignment="1">
      <alignment horizontal="center"/>
    </xf>
    <xf numFmtId="0" fontId="4" fillId="6" borderId="0" xfId="0" applyFont="1" applyFill="1" applyBorder="1"/>
    <xf numFmtId="17" fontId="3" fillId="6" borderId="0" xfId="0" applyNumberFormat="1" applyFont="1" applyFill="1" applyBorder="1" applyAlignment="1">
      <alignment horizontal="center"/>
    </xf>
    <xf numFmtId="164" fontId="14" fillId="6" borderId="0" xfId="0" applyNumberFormat="1" applyFont="1" applyFill="1" applyBorder="1" applyAlignment="1">
      <alignment horizontal="center"/>
    </xf>
    <xf numFmtId="0" fontId="0" fillId="0" borderId="0" xfId="0" applyFill="1"/>
    <xf numFmtId="17" fontId="3" fillId="0" borderId="0" xfId="0" applyNumberFormat="1" applyFont="1" applyFill="1" applyBorder="1" applyAlignment="1">
      <alignment horizontal="center"/>
    </xf>
    <xf numFmtId="17" fontId="17" fillId="21" borderId="3" xfId="0" applyNumberFormat="1" applyFont="1" applyFill="1" applyBorder="1" applyAlignment="1">
      <alignment horizontal="center" wrapText="1"/>
    </xf>
    <xf numFmtId="17" fontId="17" fillId="21" borderId="3" xfId="0" applyNumberFormat="1" applyFont="1" applyFill="1" applyBorder="1" applyAlignment="1">
      <alignment horizontal="center" vertical="center" wrapText="1"/>
    </xf>
    <xf numFmtId="17" fontId="15" fillId="8" borderId="26" xfId="0" applyNumberFormat="1" applyFont="1" applyFill="1" applyBorder="1" applyAlignment="1">
      <alignment horizontal="center" vertical="center" wrapText="1"/>
    </xf>
    <xf numFmtId="0" fontId="16" fillId="11" borderId="9" xfId="0" applyFont="1" applyFill="1" applyBorder="1"/>
    <xf numFmtId="0" fontId="16" fillId="11" borderId="10" xfId="0" applyFont="1" applyFill="1" applyBorder="1"/>
    <xf numFmtId="0" fontId="22" fillId="13" borderId="12" xfId="0" applyFont="1" applyFill="1" applyBorder="1"/>
    <xf numFmtId="0" fontId="22" fillId="13" borderId="13" xfId="0" applyFont="1" applyFill="1" applyBorder="1"/>
    <xf numFmtId="0" fontId="22" fillId="13" borderId="14" xfId="0" applyFont="1" applyFill="1" applyBorder="1"/>
    <xf numFmtId="0" fontId="21" fillId="13" borderId="13" xfId="0" applyFont="1" applyFill="1" applyBorder="1"/>
    <xf numFmtId="0" fontId="22" fillId="6" borderId="12" xfId="0" applyFont="1" applyFill="1" applyBorder="1"/>
    <xf numFmtId="0" fontId="22" fillId="6" borderId="13" xfId="0" applyFont="1" applyFill="1" applyBorder="1"/>
    <xf numFmtId="0" fontId="21" fillId="6" borderId="13" xfId="0" applyFont="1" applyFill="1" applyBorder="1"/>
    <xf numFmtId="0" fontId="22" fillId="6" borderId="14" xfId="0" applyFont="1" applyFill="1" applyBorder="1"/>
    <xf numFmtId="0" fontId="16" fillId="11" borderId="16" xfId="0" applyFont="1" applyFill="1" applyBorder="1"/>
    <xf numFmtId="0" fontId="16" fillId="11" borderId="17" xfId="0" applyFont="1" applyFill="1" applyBorder="1"/>
    <xf numFmtId="0" fontId="16" fillId="11" borderId="18" xfId="0" applyFont="1" applyFill="1" applyBorder="1"/>
    <xf numFmtId="0" fontId="22" fillId="15" borderId="16" xfId="0" applyFont="1" applyFill="1" applyBorder="1"/>
    <xf numFmtId="0" fontId="22" fillId="15" borderId="17" xfId="0" applyFont="1" applyFill="1" applyBorder="1"/>
    <xf numFmtId="0" fontId="22" fillId="15" borderId="18" xfId="0" applyFont="1" applyFill="1" applyBorder="1"/>
    <xf numFmtId="0" fontId="21" fillId="15" borderId="17" xfId="0" applyFont="1" applyFill="1" applyBorder="1"/>
    <xf numFmtId="0" fontId="22" fillId="6" borderId="16" xfId="0" applyFont="1" applyFill="1" applyBorder="1"/>
    <xf numFmtId="0" fontId="22" fillId="6" borderId="17" xfId="0" applyFont="1" applyFill="1" applyBorder="1"/>
    <xf numFmtId="0" fontId="23" fillId="6" borderId="17" xfId="0" applyFont="1" applyFill="1" applyBorder="1"/>
    <xf numFmtId="0" fontId="22" fillId="6" borderId="18" xfId="0" applyFont="1" applyFill="1" applyBorder="1"/>
    <xf numFmtId="0" fontId="23" fillId="15" borderId="17" xfId="0" applyFont="1" applyFill="1" applyBorder="1"/>
    <xf numFmtId="0" fontId="22" fillId="6" borderId="20" xfId="0" applyFont="1" applyFill="1" applyBorder="1"/>
    <xf numFmtId="0" fontId="22" fillId="6" borderId="0" xfId="0" applyFont="1" applyFill="1" applyBorder="1"/>
    <xf numFmtId="0" fontId="22" fillId="6" borderId="21" xfId="0" applyFont="1" applyFill="1" applyBorder="1"/>
    <xf numFmtId="0" fontId="22" fillId="15" borderId="20" xfId="0" applyFont="1" applyFill="1" applyBorder="1"/>
    <xf numFmtId="0" fontId="22" fillId="15" borderId="0" xfId="0" applyFont="1" applyFill="1" applyBorder="1"/>
    <xf numFmtId="0" fontId="22" fillId="15" borderId="21" xfId="0" applyFont="1" applyFill="1" applyBorder="1"/>
    <xf numFmtId="0" fontId="25" fillId="18" borderId="1" xfId="0" applyFont="1" applyFill="1" applyBorder="1"/>
    <xf numFmtId="0" fontId="25" fillId="18" borderId="4" xfId="0" applyFont="1" applyFill="1" applyBorder="1"/>
    <xf numFmtId="0" fontId="25" fillId="18" borderId="25" xfId="0" applyFont="1" applyFill="1" applyBorder="1"/>
    <xf numFmtId="0" fontId="22" fillId="20" borderId="3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9" fillId="0" borderId="0" xfId="0" applyFont="1" applyFill="1"/>
    <xf numFmtId="164" fontId="16" fillId="11" borderId="11" xfId="0" applyNumberFormat="1" applyFont="1" applyFill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164" fontId="16" fillId="12" borderId="28" xfId="0" applyNumberFormat="1" applyFont="1" applyFill="1" applyBorder="1" applyAlignment="1">
      <alignment horizontal="center"/>
    </xf>
    <xf numFmtId="164" fontId="26" fillId="14" borderId="15" xfId="0" applyNumberFormat="1" applyFont="1" applyFill="1" applyBorder="1" applyAlignment="1">
      <alignment horizontal="center"/>
    </xf>
    <xf numFmtId="164" fontId="26" fillId="0" borderId="0" xfId="0" applyNumberFormat="1" applyFont="1" applyFill="1" applyBorder="1" applyAlignment="1">
      <alignment horizontal="center"/>
    </xf>
    <xf numFmtId="164" fontId="26" fillId="8" borderId="29" xfId="0" applyNumberFormat="1" applyFont="1" applyFill="1" applyBorder="1" applyAlignment="1">
      <alignment horizontal="center"/>
    </xf>
    <xf numFmtId="164" fontId="27" fillId="14" borderId="15" xfId="0" applyNumberFormat="1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164" fontId="27" fillId="8" borderId="29" xfId="0" applyNumberFormat="1" applyFont="1" applyFill="1" applyBorder="1" applyAlignment="1">
      <alignment horizontal="center"/>
    </xf>
    <xf numFmtId="164" fontId="21" fillId="14" borderId="14" xfId="0" applyNumberFormat="1" applyFont="1" applyFill="1" applyBorder="1" applyAlignment="1">
      <alignment horizontal="center"/>
    </xf>
    <xf numFmtId="164" fontId="23" fillId="0" borderId="0" xfId="0" applyNumberFormat="1" applyFont="1" applyFill="1" applyBorder="1" applyAlignment="1">
      <alignment horizontal="center"/>
    </xf>
    <xf numFmtId="164" fontId="28" fillId="8" borderId="30" xfId="0" applyNumberFormat="1" applyFont="1" applyFill="1" applyBorder="1" applyAlignment="1">
      <alignment horizontal="center"/>
    </xf>
    <xf numFmtId="164" fontId="23" fillId="6" borderId="14" xfId="0" applyNumberFormat="1" applyFont="1" applyFill="1" applyBorder="1" applyAlignment="1">
      <alignment horizontal="center"/>
    </xf>
    <xf numFmtId="0" fontId="19" fillId="0" borderId="29" xfId="0" applyFont="1" applyBorder="1"/>
    <xf numFmtId="164" fontId="16" fillId="11" borderId="19" xfId="0" applyNumberFormat="1" applyFont="1" applyFill="1" applyBorder="1" applyAlignment="1">
      <alignment horizontal="center"/>
    </xf>
    <xf numFmtId="164" fontId="28" fillId="14" borderId="19" xfId="0" applyNumberFormat="1" applyFont="1" applyFill="1" applyBorder="1" applyAlignment="1">
      <alignment horizontal="center"/>
    </xf>
    <xf numFmtId="164" fontId="27" fillId="14" borderId="19" xfId="0" applyNumberFormat="1" applyFont="1" applyFill="1" applyBorder="1" applyAlignment="1">
      <alignment horizontal="center"/>
    </xf>
    <xf numFmtId="164" fontId="24" fillId="14" borderId="19" xfId="0" applyNumberFormat="1" applyFont="1" applyFill="1" applyBorder="1" applyAlignment="1">
      <alignment horizontal="center"/>
    </xf>
    <xf numFmtId="164" fontId="26" fillId="6" borderId="19" xfId="0" applyNumberFormat="1" applyFont="1" applyFill="1" applyBorder="1" applyAlignment="1">
      <alignment horizontal="center"/>
    </xf>
    <xf numFmtId="164" fontId="26" fillId="6" borderId="30" xfId="0" applyNumberFormat="1" applyFont="1" applyFill="1" applyBorder="1" applyAlignment="1">
      <alignment horizontal="center"/>
    </xf>
    <xf numFmtId="164" fontId="29" fillId="0" borderId="0" xfId="0" applyNumberFormat="1" applyFont="1" applyFill="1" applyBorder="1" applyAlignment="1">
      <alignment horizontal="center"/>
    </xf>
    <xf numFmtId="164" fontId="26" fillId="17" borderId="29" xfId="0" applyNumberFormat="1" applyFont="1" applyFill="1" applyBorder="1" applyAlignment="1">
      <alignment horizontal="center"/>
    </xf>
    <xf numFmtId="44" fontId="26" fillId="6" borderId="22" xfId="0" applyNumberFormat="1" applyFont="1" applyFill="1" applyBorder="1" applyAlignment="1">
      <alignment horizontal="center"/>
    </xf>
    <xf numFmtId="44" fontId="26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44" fontId="26" fillId="6" borderId="27" xfId="0" applyNumberFormat="1" applyFont="1" applyFill="1" applyBorder="1" applyAlignment="1">
      <alignment horizontal="center"/>
    </xf>
    <xf numFmtId="44" fontId="26" fillId="14" borderId="23" xfId="0" applyNumberFormat="1" applyFont="1" applyFill="1" applyBorder="1" applyAlignment="1">
      <alignment horizontal="center"/>
    </xf>
    <xf numFmtId="164" fontId="27" fillId="14" borderId="24" xfId="0" applyNumberFormat="1" applyFont="1" applyFill="1" applyBorder="1" applyAlignment="1">
      <alignment horizontal="center"/>
    </xf>
    <xf numFmtId="44" fontId="28" fillId="0" borderId="0" xfId="0" applyNumberFormat="1" applyFont="1" applyFill="1" applyBorder="1" applyAlignment="1">
      <alignment horizontal="center"/>
    </xf>
    <xf numFmtId="164" fontId="25" fillId="18" borderId="3" xfId="0" applyNumberFormat="1" applyFont="1" applyFill="1" applyBorder="1" applyAlignment="1">
      <alignment horizontal="center"/>
    </xf>
    <xf numFmtId="164" fontId="30" fillId="0" borderId="0" xfId="0" applyNumberFormat="1" applyFont="1" applyFill="1" applyBorder="1" applyAlignment="1">
      <alignment horizontal="center"/>
    </xf>
    <xf numFmtId="164" fontId="25" fillId="19" borderId="26" xfId="0" applyNumberFormat="1" applyFont="1" applyFill="1" applyBorder="1" applyAlignment="1">
      <alignment horizontal="center"/>
    </xf>
    <xf numFmtId="44" fontId="16" fillId="12" borderId="28" xfId="1" applyFont="1" applyFill="1" applyBorder="1" applyAlignment="1">
      <alignment horizontal="center"/>
    </xf>
    <xf numFmtId="0" fontId="31" fillId="10" borderId="8" xfId="0" applyFont="1" applyFill="1" applyBorder="1" applyAlignment="1">
      <alignment horizontal="center"/>
    </xf>
    <xf numFmtId="0" fontId="32" fillId="0" borderId="0" xfId="0" applyFont="1"/>
    <xf numFmtId="0" fontId="32" fillId="6" borderId="0" xfId="0" applyFont="1" applyFill="1"/>
    <xf numFmtId="17" fontId="17" fillId="21" borderId="5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21" fillId="0" borderId="31" xfId="0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21" fillId="0" borderId="31" xfId="0" applyFont="1" applyBorder="1" applyAlignment="1">
      <alignment horizontal="center" vertical="center" wrapText="1"/>
    </xf>
    <xf numFmtId="17" fontId="17" fillId="21" borderId="1" xfId="0" applyNumberFormat="1" applyFont="1" applyFill="1" applyBorder="1" applyAlignment="1">
      <alignment horizontal="center" vertical="center" wrapText="1"/>
    </xf>
    <xf numFmtId="44" fontId="21" fillId="6" borderId="0" xfId="1" applyFont="1" applyFill="1" applyAlignment="1">
      <alignment horizontal="center"/>
    </xf>
    <xf numFmtId="0" fontId="21" fillId="6" borderId="0" xfId="0" applyFont="1" applyFill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228600</xdr:colOff>
      <xdr:row>51</xdr:row>
      <xdr:rowOff>152400</xdr:rowOff>
    </xdr:to>
    <xdr:pic>
      <xdr:nvPicPr>
        <xdr:cNvPr id="2" name="Imagem 4" descr="image0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811000" cy="986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_FRAUDE\Fraud\Governan&#231;a\financeiro\Programa%20RAID%20-Custos%20-%202014-05-05_pau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 "/>
      <sheetName val="Forecast (DRAFT) Resumido"/>
      <sheetName val="Racional PT 83909"/>
    </sheetNames>
    <sheetDataSet>
      <sheetData sheetId="0">
        <row r="86">
          <cell r="F86">
            <v>0</v>
          </cell>
        </row>
        <row r="92">
          <cell r="F92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8"/>
  <sheetViews>
    <sheetView tabSelected="1" workbookViewId="0">
      <selection activeCell="L2" sqref="L2:O10"/>
    </sheetView>
  </sheetViews>
  <sheetFormatPr defaultRowHeight="15" x14ac:dyDescent="0.25"/>
  <cols>
    <col min="1" max="1" width="4.5703125" customWidth="1"/>
    <col min="2" max="2" width="4.140625" customWidth="1"/>
    <col min="3" max="3" width="3.7109375" customWidth="1"/>
    <col min="4" max="4" width="54.42578125" customWidth="1"/>
    <col min="5" max="5" width="16.5703125" customWidth="1"/>
    <col min="6" max="6" width="17.28515625" hidden="1" customWidth="1"/>
    <col min="7" max="7" width="18" customWidth="1"/>
    <col min="8" max="8" width="4" style="33" customWidth="1"/>
    <col min="9" max="9" width="3.28515625" style="33" customWidth="1"/>
    <col min="10" max="10" width="14" bestFit="1" customWidth="1"/>
    <col min="11" max="11" width="5.5703125" customWidth="1"/>
    <col min="12" max="12" width="22.28515625" customWidth="1"/>
    <col min="13" max="13" width="13.5703125" bestFit="1" customWidth="1"/>
    <col min="14" max="14" width="13.42578125" customWidth="1"/>
    <col min="15" max="15" width="11.28515625" customWidth="1"/>
  </cols>
  <sheetData>
    <row r="1" spans="2:15" ht="15.75" thickBot="1" x14ac:dyDescent="0.3"/>
    <row r="2" spans="2:15" ht="32.25" thickBot="1" x14ac:dyDescent="0.3">
      <c r="B2" s="109" t="s">
        <v>27</v>
      </c>
      <c r="C2" s="109"/>
      <c r="D2" s="109"/>
      <c r="E2" s="109"/>
      <c r="F2" s="14" t="s">
        <v>18</v>
      </c>
      <c r="G2" s="35" t="s">
        <v>29</v>
      </c>
      <c r="J2" s="37" t="s">
        <v>42</v>
      </c>
      <c r="L2" s="114" t="s">
        <v>40</v>
      </c>
      <c r="M2" s="108"/>
      <c r="N2" s="36" t="s">
        <v>30</v>
      </c>
      <c r="O2" s="36" t="s">
        <v>31</v>
      </c>
    </row>
    <row r="3" spans="2:15" ht="15.75" customHeight="1" thickBot="1" x14ac:dyDescent="0.3">
      <c r="B3" s="110"/>
      <c r="C3" s="110"/>
      <c r="D3" s="110"/>
      <c r="E3" s="110"/>
      <c r="F3" s="15" t="s">
        <v>19</v>
      </c>
      <c r="G3" s="69" t="s">
        <v>28</v>
      </c>
      <c r="H3" s="70"/>
      <c r="I3" s="71"/>
      <c r="J3" s="105"/>
      <c r="L3" s="111" t="s">
        <v>44</v>
      </c>
      <c r="M3" s="111" t="s">
        <v>32</v>
      </c>
      <c r="N3" s="112" t="s">
        <v>34</v>
      </c>
      <c r="O3" s="113" t="s">
        <v>33</v>
      </c>
    </row>
    <row r="4" spans="2:15" x14ac:dyDescent="0.25">
      <c r="B4" s="38" t="s">
        <v>39</v>
      </c>
      <c r="C4" s="39"/>
      <c r="D4" s="38"/>
      <c r="E4" s="39"/>
      <c r="F4" s="16" t="e">
        <f>#REF!</f>
        <v>#REF!</v>
      </c>
      <c r="G4" s="72"/>
      <c r="H4" s="73"/>
      <c r="I4" s="71"/>
      <c r="J4" s="104"/>
      <c r="L4" s="115">
        <v>12946932</v>
      </c>
      <c r="M4" s="115">
        <v>1053068</v>
      </c>
      <c r="N4" s="13"/>
      <c r="O4" s="13"/>
    </row>
    <row r="5" spans="2:15" ht="15.75" x14ac:dyDescent="0.3">
      <c r="B5" s="40"/>
      <c r="C5" s="41" t="s">
        <v>38</v>
      </c>
      <c r="D5" s="41"/>
      <c r="E5" s="42"/>
      <c r="F5" s="17"/>
      <c r="G5" s="75"/>
      <c r="H5" s="76"/>
      <c r="I5" s="71"/>
      <c r="J5" s="77"/>
      <c r="L5" s="107"/>
      <c r="M5" s="13"/>
      <c r="N5" s="13"/>
      <c r="O5" s="13"/>
    </row>
    <row r="6" spans="2:15" ht="15.75" x14ac:dyDescent="0.3">
      <c r="B6" s="40"/>
      <c r="C6" s="41"/>
      <c r="D6" s="43" t="s">
        <v>21</v>
      </c>
      <c r="E6" s="42"/>
      <c r="F6" s="18" t="e">
        <f>#REF!</f>
        <v>#REF!</v>
      </c>
      <c r="G6" s="78">
        <v>1053068</v>
      </c>
      <c r="H6" s="79"/>
      <c r="I6" s="71"/>
      <c r="J6" s="80"/>
      <c r="L6" s="116" t="s">
        <v>57</v>
      </c>
      <c r="M6" s="13"/>
      <c r="N6" s="13"/>
      <c r="O6" s="13"/>
    </row>
    <row r="7" spans="2:15" ht="15.75" x14ac:dyDescent="0.3">
      <c r="B7" s="40"/>
      <c r="C7" s="41"/>
      <c r="D7" s="43" t="s">
        <v>20</v>
      </c>
      <c r="E7" s="42"/>
      <c r="F7" s="18" t="e">
        <f>#REF!+#REF!</f>
        <v>#REF!</v>
      </c>
      <c r="G7" s="78" t="s">
        <v>41</v>
      </c>
      <c r="H7" s="79"/>
      <c r="I7" s="71"/>
      <c r="J7" s="80"/>
      <c r="L7" s="115">
        <v>8000000</v>
      </c>
      <c r="M7" s="13"/>
      <c r="N7" s="13"/>
      <c r="O7" s="13"/>
    </row>
    <row r="8" spans="2:15" ht="15.75" x14ac:dyDescent="0.3">
      <c r="B8" s="40"/>
      <c r="C8" s="41"/>
      <c r="D8" s="43" t="s">
        <v>37</v>
      </c>
      <c r="E8" s="42"/>
      <c r="F8" s="18" t="e">
        <f>#REF!</f>
        <v>#REF!</v>
      </c>
      <c r="G8" s="78" t="s">
        <v>41</v>
      </c>
      <c r="H8" s="79"/>
      <c r="I8" s="71"/>
      <c r="J8" s="80"/>
      <c r="L8" s="107"/>
      <c r="M8" s="13"/>
      <c r="N8" s="13"/>
      <c r="O8" s="13"/>
    </row>
    <row r="9" spans="2:15" ht="15.75" x14ac:dyDescent="0.3">
      <c r="B9" s="40"/>
      <c r="C9" s="41"/>
      <c r="D9" s="43" t="s">
        <v>35</v>
      </c>
      <c r="E9" s="42"/>
      <c r="F9" s="19" t="e">
        <f>#REF!+#REF!</f>
        <v>#REF!</v>
      </c>
      <c r="G9" s="81" t="s">
        <v>41</v>
      </c>
      <c r="H9" s="82"/>
      <c r="I9" s="71"/>
      <c r="J9" s="83"/>
      <c r="L9" s="116" t="s">
        <v>45</v>
      </c>
      <c r="M9" s="13"/>
      <c r="N9" s="13"/>
      <c r="O9" s="13"/>
    </row>
    <row r="10" spans="2:15" ht="15.75" x14ac:dyDescent="0.3">
      <c r="B10" s="40"/>
      <c r="C10" s="41"/>
      <c r="D10" s="43" t="s">
        <v>36</v>
      </c>
      <c r="E10" s="42"/>
      <c r="F10" s="19" t="e">
        <f>#REF!</f>
        <v>#REF!</v>
      </c>
      <c r="G10" s="81" t="s">
        <v>41</v>
      </c>
      <c r="H10" s="82"/>
      <c r="I10" s="71"/>
      <c r="J10" s="83"/>
      <c r="L10" s="115">
        <f>L4-L7</f>
        <v>4946932</v>
      </c>
      <c r="M10" s="13"/>
      <c r="N10" s="13"/>
      <c r="O10" s="13"/>
    </row>
    <row r="11" spans="2:15" ht="3" customHeight="1" thickBot="1" x14ac:dyDescent="0.3">
      <c r="B11" s="44"/>
      <c r="C11" s="45"/>
      <c r="D11" s="46"/>
      <c r="E11" s="47"/>
      <c r="F11" s="20"/>
      <c r="G11" s="84"/>
      <c r="H11" s="82"/>
      <c r="I11" s="71"/>
      <c r="J11" s="85"/>
      <c r="L11" s="106"/>
    </row>
    <row r="12" spans="2:15" x14ac:dyDescent="0.25">
      <c r="B12" s="48" t="s">
        <v>43</v>
      </c>
      <c r="C12" s="49"/>
      <c r="D12" s="49"/>
      <c r="E12" s="50"/>
      <c r="F12" s="21" t="e">
        <f>#REF!</f>
        <v>#REF!</v>
      </c>
      <c r="G12" s="86"/>
      <c r="H12" s="73"/>
      <c r="I12" s="71"/>
      <c r="J12" s="74"/>
      <c r="L12" s="106"/>
    </row>
    <row r="13" spans="2:15" x14ac:dyDescent="0.25">
      <c r="B13" s="51"/>
      <c r="C13" s="52" t="s">
        <v>53</v>
      </c>
      <c r="D13" s="52"/>
      <c r="E13" s="53"/>
      <c r="F13" s="23"/>
      <c r="G13" s="87"/>
      <c r="H13" s="79"/>
      <c r="I13" s="71"/>
      <c r="J13" s="77"/>
      <c r="L13" s="106"/>
    </row>
    <row r="14" spans="2:15" ht="15.75" x14ac:dyDescent="0.3">
      <c r="B14" s="51"/>
      <c r="C14" s="52"/>
      <c r="D14" s="54" t="s">
        <v>52</v>
      </c>
      <c r="E14" s="53"/>
      <c r="F14" s="24" t="e">
        <f>#REF!+#REF!</f>
        <v>#REF!</v>
      </c>
      <c r="G14" s="88"/>
      <c r="H14" s="79"/>
      <c r="I14" s="71"/>
      <c r="J14" s="77"/>
      <c r="L14" s="106"/>
    </row>
    <row r="15" spans="2:15" ht="15.75" x14ac:dyDescent="0.3">
      <c r="B15" s="51"/>
      <c r="C15" s="52" t="s">
        <v>54</v>
      </c>
      <c r="D15" s="52"/>
      <c r="E15" s="53"/>
      <c r="F15" s="24"/>
      <c r="G15" s="88"/>
      <c r="H15" s="79"/>
      <c r="I15" s="71"/>
      <c r="J15" s="77"/>
      <c r="L15" s="106"/>
    </row>
    <row r="16" spans="2:15" ht="15.75" x14ac:dyDescent="0.3">
      <c r="B16" s="51"/>
      <c r="C16" s="52"/>
      <c r="D16" s="54" t="s">
        <v>55</v>
      </c>
      <c r="E16" s="53"/>
      <c r="F16" s="24" t="e">
        <f>#REF!</f>
        <v>#REF!</v>
      </c>
      <c r="G16" s="88"/>
      <c r="H16" s="79"/>
      <c r="I16" s="71"/>
      <c r="J16" s="77"/>
      <c r="L16" s="106"/>
    </row>
    <row r="17" spans="2:12" ht="15.75" x14ac:dyDescent="0.3">
      <c r="B17" s="51"/>
      <c r="C17" s="52"/>
      <c r="D17" s="54" t="s">
        <v>56</v>
      </c>
      <c r="E17" s="53"/>
      <c r="F17" s="24" t="e">
        <f>#REF!+#REF!+#REF!+#REF!+#REF!+#REF!</f>
        <v>#REF!</v>
      </c>
      <c r="G17" s="89"/>
      <c r="H17" s="79"/>
      <c r="I17" s="71"/>
      <c r="J17" s="77"/>
      <c r="L17" s="106"/>
    </row>
    <row r="18" spans="2:12" ht="15.75" x14ac:dyDescent="0.3">
      <c r="B18" s="51"/>
      <c r="C18" s="52"/>
      <c r="D18" s="54"/>
      <c r="E18" s="53"/>
      <c r="F18" s="24" t="e">
        <f>#REF!</f>
        <v>#REF!</v>
      </c>
      <c r="G18" s="89"/>
      <c r="H18" s="79"/>
      <c r="I18" s="71"/>
      <c r="J18" s="77"/>
      <c r="L18" s="106"/>
    </row>
    <row r="19" spans="2:12" s="13" customFormat="1" ht="3" customHeight="1" thickBot="1" x14ac:dyDescent="0.35">
      <c r="B19" s="55"/>
      <c r="C19" s="56"/>
      <c r="D19" s="57"/>
      <c r="E19" s="58"/>
      <c r="F19" s="26"/>
      <c r="G19" s="90"/>
      <c r="H19" s="76"/>
      <c r="I19" s="71"/>
      <c r="J19" s="91"/>
      <c r="L19" s="107"/>
    </row>
    <row r="20" spans="2:12" x14ac:dyDescent="0.25">
      <c r="B20" s="48" t="s">
        <v>46</v>
      </c>
      <c r="C20" s="49"/>
      <c r="D20" s="49"/>
      <c r="E20" s="50"/>
      <c r="F20" s="22" t="e">
        <f>#REF!</f>
        <v>#REF!</v>
      </c>
      <c r="G20" s="86"/>
      <c r="H20" s="73"/>
      <c r="I20" s="71"/>
      <c r="J20" s="74"/>
      <c r="L20" s="106"/>
    </row>
    <row r="21" spans="2:12" x14ac:dyDescent="0.25">
      <c r="B21" s="51"/>
      <c r="C21" s="52" t="s">
        <v>48</v>
      </c>
      <c r="D21" s="59"/>
      <c r="E21" s="53"/>
      <c r="F21" s="23"/>
      <c r="G21" s="87"/>
      <c r="H21" s="79"/>
      <c r="I21" s="71"/>
      <c r="J21" s="77"/>
      <c r="L21" s="106"/>
    </row>
    <row r="22" spans="2:12" ht="15.75" x14ac:dyDescent="0.3">
      <c r="B22" s="51"/>
      <c r="C22" s="52"/>
      <c r="D22" s="54" t="s">
        <v>22</v>
      </c>
      <c r="E22" s="53"/>
      <c r="F22" s="24">
        <f>'[1]Custo '!F86</f>
        <v>0</v>
      </c>
      <c r="G22" s="88"/>
      <c r="H22" s="79"/>
      <c r="I22" s="71"/>
      <c r="J22" s="77"/>
    </row>
    <row r="23" spans="2:12" ht="15.75" x14ac:dyDescent="0.3">
      <c r="B23" s="51"/>
      <c r="C23" s="52"/>
      <c r="D23" s="54" t="s">
        <v>24</v>
      </c>
      <c r="E23" s="53"/>
      <c r="F23" s="24" t="e">
        <f>#REF!+#REF!+#REF!</f>
        <v>#REF!</v>
      </c>
      <c r="G23" s="88"/>
      <c r="H23" s="92"/>
      <c r="I23" s="71"/>
      <c r="J23" s="77"/>
    </row>
    <row r="24" spans="2:12" ht="15.75" x14ac:dyDescent="0.3">
      <c r="B24" s="51"/>
      <c r="C24" s="52"/>
      <c r="D24" s="54" t="s">
        <v>25</v>
      </c>
      <c r="E24" s="53"/>
      <c r="F24" s="25" t="e">
        <f>#REF!</f>
        <v>#REF!</v>
      </c>
      <c r="G24" s="87"/>
      <c r="H24" s="92"/>
      <c r="I24" s="71"/>
      <c r="J24" s="93"/>
    </row>
    <row r="25" spans="2:12" s="13" customFormat="1" ht="3" customHeight="1" thickBot="1" x14ac:dyDescent="0.35">
      <c r="B25" s="55"/>
      <c r="C25" s="56"/>
      <c r="D25" s="57"/>
      <c r="E25" s="58"/>
      <c r="F25" s="26"/>
      <c r="G25" s="90"/>
      <c r="H25" s="76"/>
      <c r="I25" s="71"/>
      <c r="J25" s="91"/>
    </row>
    <row r="26" spans="2:12" x14ac:dyDescent="0.25">
      <c r="B26" s="48" t="s">
        <v>51</v>
      </c>
      <c r="C26" s="49"/>
      <c r="D26" s="49"/>
      <c r="E26" s="50"/>
      <c r="F26" s="22" t="e">
        <f>#REF!</f>
        <v>#REF!</v>
      </c>
      <c r="G26" s="86"/>
      <c r="H26" s="73"/>
      <c r="I26" s="71"/>
      <c r="J26" s="74"/>
    </row>
    <row r="27" spans="2:12" x14ac:dyDescent="0.25">
      <c r="B27" s="51"/>
      <c r="C27" s="52" t="s">
        <v>49</v>
      </c>
      <c r="D27" s="59"/>
      <c r="E27" s="53"/>
      <c r="F27" s="23"/>
      <c r="G27" s="87"/>
      <c r="H27" s="79"/>
      <c r="I27" s="71"/>
      <c r="J27" s="77"/>
    </row>
    <row r="28" spans="2:12" ht="15.75" x14ac:dyDescent="0.3">
      <c r="B28" s="51"/>
      <c r="C28" s="52"/>
      <c r="D28" s="54" t="s">
        <v>22</v>
      </c>
      <c r="E28" s="53"/>
      <c r="F28" s="24">
        <f>'[1]Custo '!F92</f>
        <v>0</v>
      </c>
      <c r="G28" s="88"/>
      <c r="H28" s="79"/>
      <c r="I28" s="71"/>
      <c r="J28" s="77"/>
    </row>
    <row r="29" spans="2:12" ht="15.75" x14ac:dyDescent="0.3">
      <c r="B29" s="51"/>
      <c r="C29" s="52"/>
      <c r="D29" s="54" t="s">
        <v>24</v>
      </c>
      <c r="E29" s="53"/>
      <c r="F29" s="24" t="e">
        <f>#REF!+#REF!+#REF!</f>
        <v>#REF!</v>
      </c>
      <c r="G29" s="88"/>
      <c r="H29" s="92"/>
      <c r="I29" s="71"/>
      <c r="J29" s="77"/>
    </row>
    <row r="30" spans="2:12" ht="15.75" x14ac:dyDescent="0.3">
      <c r="B30" s="51"/>
      <c r="C30" s="52"/>
      <c r="D30" s="54" t="s">
        <v>25</v>
      </c>
      <c r="E30" s="53"/>
      <c r="F30" s="25" t="e">
        <f>#REF!</f>
        <v>#REF!</v>
      </c>
      <c r="G30" s="87"/>
      <c r="H30" s="92"/>
      <c r="I30" s="71"/>
      <c r="J30" s="93"/>
    </row>
    <row r="31" spans="2:12" ht="2.25" customHeight="1" thickBot="1" x14ac:dyDescent="0.35">
      <c r="B31" s="60"/>
      <c r="C31" s="61"/>
      <c r="D31" s="61"/>
      <c r="E31" s="62"/>
      <c r="F31" s="27"/>
      <c r="G31" s="94"/>
      <c r="H31" s="95"/>
      <c r="I31" s="96"/>
      <c r="J31" s="97"/>
    </row>
    <row r="32" spans="2:12" s="13" customFormat="1" x14ac:dyDescent="0.25">
      <c r="B32" s="48" t="s">
        <v>47</v>
      </c>
      <c r="C32" s="49"/>
      <c r="D32" s="49"/>
      <c r="E32" s="50"/>
      <c r="F32" s="22" t="e">
        <f>#REF!</f>
        <v>#REF!</v>
      </c>
      <c r="G32" s="86"/>
      <c r="H32" s="73"/>
      <c r="I32" s="96"/>
      <c r="J32" s="74"/>
    </row>
    <row r="33" spans="2:10" s="13" customFormat="1" ht="15.75" x14ac:dyDescent="0.3">
      <c r="B33" s="63"/>
      <c r="C33" s="64" t="s">
        <v>50</v>
      </c>
      <c r="D33" s="64"/>
      <c r="E33" s="65"/>
      <c r="F33" s="28"/>
      <c r="G33" s="98"/>
      <c r="H33" s="95"/>
      <c r="I33" s="96"/>
      <c r="J33" s="77"/>
    </row>
    <row r="34" spans="2:10" ht="15.75" x14ac:dyDescent="0.3">
      <c r="B34" s="51"/>
      <c r="C34" s="52"/>
      <c r="D34" s="54" t="s">
        <v>22</v>
      </c>
      <c r="E34" s="53"/>
      <c r="F34" s="24" t="e">
        <f>#REF!</f>
        <v>#REF!</v>
      </c>
      <c r="G34" s="99"/>
      <c r="H34" s="100"/>
      <c r="I34" s="96"/>
      <c r="J34" s="77"/>
    </row>
    <row r="35" spans="2:10" ht="15.75" x14ac:dyDescent="0.3">
      <c r="B35" s="51"/>
      <c r="C35" s="52"/>
      <c r="D35" s="54" t="s">
        <v>21</v>
      </c>
      <c r="E35" s="53"/>
      <c r="F35" s="24" t="e">
        <f>#REF!</f>
        <v>#REF!</v>
      </c>
      <c r="G35" s="99"/>
      <c r="H35" s="100"/>
      <c r="I35" s="96"/>
      <c r="J35" s="77"/>
    </row>
    <row r="36" spans="2:10" ht="16.5" thickBot="1" x14ac:dyDescent="0.35">
      <c r="B36" s="63"/>
      <c r="C36" s="64"/>
      <c r="D36" s="54" t="s">
        <v>23</v>
      </c>
      <c r="E36" s="65"/>
      <c r="F36" s="24" t="e">
        <f>(SUM(F34:F35)) * 0.2</f>
        <v>#REF!</v>
      </c>
      <c r="G36" s="88"/>
      <c r="H36" s="100"/>
      <c r="I36" s="96"/>
      <c r="J36" s="77"/>
    </row>
    <row r="37" spans="2:10" ht="15.75" thickBot="1" x14ac:dyDescent="0.3">
      <c r="B37" s="66" t="s">
        <v>26</v>
      </c>
      <c r="C37" s="67"/>
      <c r="D37" s="67"/>
      <c r="E37" s="68"/>
      <c r="F37" s="29" t="e">
        <f>F32+F26+#REF!+#REF!+#REF!+F12+F4</f>
        <v>#REF!</v>
      </c>
      <c r="G37" s="101">
        <f>SUM(G5:G36)</f>
        <v>1053068</v>
      </c>
      <c r="H37" s="102"/>
      <c r="I37" s="71"/>
      <c r="J37" s="103">
        <f>SUM(J5:J36)</f>
        <v>0</v>
      </c>
    </row>
    <row r="38" spans="2:10" x14ac:dyDescent="0.25">
      <c r="B38" s="30"/>
      <c r="C38" s="30"/>
      <c r="D38" s="30"/>
      <c r="E38" s="30"/>
      <c r="F38" s="31"/>
      <c r="G38" s="31"/>
      <c r="H38" s="34"/>
      <c r="J38" s="32"/>
    </row>
    <row r="39" spans="2:10" x14ac:dyDescent="0.25">
      <c r="B39" s="30"/>
      <c r="C39" s="30"/>
      <c r="D39" s="30"/>
      <c r="E39" s="30"/>
      <c r="F39" s="31"/>
      <c r="G39" s="31"/>
      <c r="H39" s="34"/>
      <c r="J39" s="13"/>
    </row>
    <row r="40" spans="2:10" x14ac:dyDescent="0.25">
      <c r="B40" s="13"/>
      <c r="C40" s="13"/>
      <c r="D40" s="13"/>
      <c r="E40" s="13"/>
      <c r="F40" s="13"/>
      <c r="G40" s="13"/>
      <c r="J40" s="13"/>
    </row>
    <row r="41" spans="2:10" x14ac:dyDescent="0.25">
      <c r="B41" s="13"/>
      <c r="C41" s="13"/>
      <c r="D41" s="13"/>
      <c r="E41" s="13"/>
      <c r="F41" s="13"/>
      <c r="G41" s="13"/>
      <c r="J41" s="13"/>
    </row>
    <row r="42" spans="2:10" x14ac:dyDescent="0.25">
      <c r="B42" s="13"/>
      <c r="C42" s="13"/>
      <c r="D42" s="13"/>
      <c r="E42" s="13"/>
      <c r="F42" s="13"/>
      <c r="G42" s="13"/>
      <c r="J42" s="13"/>
    </row>
    <row r="43" spans="2:10" x14ac:dyDescent="0.25">
      <c r="B43" s="13"/>
      <c r="C43" s="13"/>
      <c r="D43" s="13"/>
      <c r="E43" s="13"/>
      <c r="F43" s="13"/>
      <c r="G43" s="13"/>
      <c r="J43" s="13"/>
    </row>
    <row r="44" spans="2:10" x14ac:dyDescent="0.25">
      <c r="B44" s="13"/>
      <c r="C44" s="13"/>
      <c r="D44" s="13"/>
      <c r="E44" s="13"/>
      <c r="F44" s="13"/>
      <c r="G44" s="13"/>
      <c r="J44" s="13"/>
    </row>
    <row r="45" spans="2:10" x14ac:dyDescent="0.25">
      <c r="B45" s="13"/>
      <c r="C45" s="13"/>
      <c r="D45" s="13"/>
      <c r="E45" s="13"/>
      <c r="F45" s="13"/>
      <c r="G45" s="13"/>
      <c r="J45" s="13"/>
    </row>
    <row r="46" spans="2:10" x14ac:dyDescent="0.25">
      <c r="B46" s="13"/>
      <c r="C46" s="13"/>
      <c r="D46" s="13"/>
      <c r="E46" s="13"/>
      <c r="F46" s="13"/>
      <c r="G46" s="13"/>
      <c r="J46" s="13"/>
    </row>
    <row r="47" spans="2:10" x14ac:dyDescent="0.25">
      <c r="B47" s="13"/>
      <c r="C47" s="13"/>
      <c r="D47" s="13"/>
      <c r="E47" s="13"/>
      <c r="F47" s="13"/>
      <c r="G47" s="13"/>
      <c r="J47" s="13"/>
    </row>
    <row r="48" spans="2:10" x14ac:dyDescent="0.25">
      <c r="B48" s="13"/>
      <c r="C48" s="13"/>
      <c r="D48" s="13"/>
      <c r="E48" s="13"/>
      <c r="F48" s="13"/>
      <c r="G48" s="13"/>
      <c r="J48" s="13"/>
    </row>
    <row r="49" spans="2:10" x14ac:dyDescent="0.25">
      <c r="B49" s="13"/>
      <c r="C49" s="13"/>
      <c r="D49" s="13"/>
      <c r="E49" s="13"/>
      <c r="F49" s="13"/>
      <c r="G49" s="13"/>
      <c r="J49" s="13"/>
    </row>
    <row r="50" spans="2:10" x14ac:dyDescent="0.25">
      <c r="B50" s="13"/>
      <c r="C50" s="13"/>
      <c r="D50" s="13"/>
      <c r="E50" s="13"/>
      <c r="F50" s="13"/>
      <c r="G50" s="13"/>
      <c r="J50" s="13"/>
    </row>
    <row r="51" spans="2:10" x14ac:dyDescent="0.25">
      <c r="B51" s="13"/>
      <c r="C51" s="13"/>
      <c r="D51" s="13"/>
      <c r="E51" s="13"/>
      <c r="F51" s="13"/>
      <c r="G51" s="13"/>
      <c r="J51" s="13"/>
    </row>
    <row r="52" spans="2:10" x14ac:dyDescent="0.25">
      <c r="B52" s="13"/>
      <c r="C52" s="13"/>
      <c r="D52" s="13"/>
      <c r="E52" s="13"/>
      <c r="F52" s="13"/>
      <c r="G52" s="13"/>
      <c r="J52" s="13"/>
    </row>
    <row r="53" spans="2:10" x14ac:dyDescent="0.25">
      <c r="B53" s="13"/>
      <c r="C53" s="13"/>
      <c r="D53" s="13"/>
      <c r="E53" s="13"/>
      <c r="F53" s="13"/>
      <c r="G53" s="13"/>
      <c r="J53" s="13"/>
    </row>
    <row r="54" spans="2:10" x14ac:dyDescent="0.25">
      <c r="B54" s="13"/>
      <c r="C54" s="13"/>
      <c r="D54" s="13"/>
      <c r="E54" s="13"/>
      <c r="F54" s="13"/>
      <c r="G54" s="13"/>
      <c r="J54" s="13"/>
    </row>
    <row r="55" spans="2:10" x14ac:dyDescent="0.25">
      <c r="B55" s="13"/>
      <c r="C55" s="13"/>
      <c r="D55" s="13"/>
      <c r="E55" s="13"/>
      <c r="F55" s="13"/>
      <c r="G55" s="13"/>
      <c r="J55" s="13"/>
    </row>
    <row r="56" spans="2:10" x14ac:dyDescent="0.25">
      <c r="B56" s="13"/>
      <c r="C56" s="13"/>
      <c r="D56" s="13"/>
      <c r="E56" s="13"/>
      <c r="F56" s="13"/>
      <c r="G56" s="13"/>
      <c r="J56" s="13"/>
    </row>
    <row r="57" spans="2:10" x14ac:dyDescent="0.25">
      <c r="B57" s="13"/>
      <c r="C57" s="13"/>
      <c r="D57" s="13"/>
      <c r="E57" s="13"/>
      <c r="F57" s="13"/>
      <c r="G57" s="13"/>
      <c r="J57" s="13"/>
    </row>
    <row r="58" spans="2:10" x14ac:dyDescent="0.25">
      <c r="B58" s="13"/>
      <c r="C58" s="13"/>
      <c r="D58" s="13"/>
      <c r="E58" s="13"/>
      <c r="F58" s="13"/>
      <c r="G58" s="13"/>
      <c r="J58" s="13"/>
    </row>
    <row r="59" spans="2:10" x14ac:dyDescent="0.25">
      <c r="B59" s="13"/>
      <c r="C59" s="13"/>
      <c r="D59" s="13"/>
      <c r="E59" s="13"/>
      <c r="F59" s="13"/>
      <c r="G59" s="13"/>
      <c r="J59" s="13"/>
    </row>
    <row r="60" spans="2:10" x14ac:dyDescent="0.25">
      <c r="B60" s="13"/>
      <c r="C60" s="13"/>
      <c r="D60" s="13"/>
      <c r="E60" s="13"/>
      <c r="F60" s="13"/>
      <c r="G60" s="13"/>
      <c r="J60" s="13"/>
    </row>
    <row r="61" spans="2:10" x14ac:dyDescent="0.25">
      <c r="B61" s="13"/>
      <c r="C61" s="13"/>
      <c r="D61" s="13"/>
      <c r="E61" s="13"/>
      <c r="F61" s="13"/>
      <c r="G61" s="13"/>
      <c r="J61" s="13"/>
    </row>
    <row r="62" spans="2:10" x14ac:dyDescent="0.25">
      <c r="B62" s="13"/>
      <c r="C62" s="13"/>
      <c r="D62" s="13"/>
      <c r="E62" s="13"/>
      <c r="F62" s="13"/>
      <c r="G62" s="13"/>
      <c r="J62" s="13"/>
    </row>
    <row r="63" spans="2:10" x14ac:dyDescent="0.25">
      <c r="B63" s="13"/>
      <c r="C63" s="13"/>
      <c r="D63" s="13"/>
      <c r="E63" s="13"/>
      <c r="F63" s="13"/>
      <c r="G63" s="13"/>
      <c r="J63" s="13"/>
    </row>
    <row r="64" spans="2:10" x14ac:dyDescent="0.25">
      <c r="B64" s="13"/>
      <c r="C64" s="13"/>
      <c r="D64" s="13"/>
      <c r="E64" s="13"/>
      <c r="F64" s="13"/>
      <c r="G64" s="13"/>
      <c r="J64" s="13"/>
    </row>
    <row r="65" spans="2:10" x14ac:dyDescent="0.25">
      <c r="B65" s="13"/>
      <c r="C65" s="13"/>
      <c r="D65" s="13"/>
      <c r="E65" s="13"/>
      <c r="F65" s="13"/>
      <c r="G65" s="13"/>
      <c r="J65" s="13"/>
    </row>
    <row r="66" spans="2:10" x14ac:dyDescent="0.25">
      <c r="B66" s="13"/>
      <c r="C66" s="13"/>
      <c r="D66" s="13"/>
      <c r="E66" s="13"/>
      <c r="F66" s="13"/>
      <c r="G66" s="13"/>
      <c r="J66" s="13"/>
    </row>
    <row r="67" spans="2:10" x14ac:dyDescent="0.25">
      <c r="B67" s="13"/>
      <c r="C67" s="13"/>
      <c r="D67" s="13"/>
      <c r="E67" s="13"/>
      <c r="F67" s="13"/>
      <c r="G67" s="13"/>
      <c r="J67" s="13"/>
    </row>
    <row r="68" spans="2:10" x14ac:dyDescent="0.25">
      <c r="B68" s="13"/>
      <c r="C68" s="13"/>
      <c r="D68" s="13"/>
      <c r="E68" s="13"/>
      <c r="F68" s="13"/>
      <c r="G68" s="13"/>
      <c r="J68" s="13"/>
    </row>
    <row r="69" spans="2:10" x14ac:dyDescent="0.25">
      <c r="B69" s="13"/>
      <c r="C69" s="13"/>
      <c r="D69" s="13"/>
      <c r="E69" s="13"/>
      <c r="F69" s="13"/>
      <c r="G69" s="13"/>
      <c r="J69" s="13"/>
    </row>
    <row r="70" spans="2:10" x14ac:dyDescent="0.25">
      <c r="B70" s="13"/>
      <c r="C70" s="13"/>
      <c r="D70" s="13"/>
      <c r="E70" s="13"/>
      <c r="F70" s="13"/>
      <c r="G70" s="13"/>
      <c r="J70" s="13"/>
    </row>
    <row r="71" spans="2:10" x14ac:dyDescent="0.25">
      <c r="B71" s="13"/>
      <c r="C71" s="13"/>
      <c r="D71" s="13"/>
      <c r="E71" s="13"/>
      <c r="F71" s="13"/>
      <c r="G71" s="13"/>
      <c r="J71" s="13"/>
    </row>
    <row r="72" spans="2:10" x14ac:dyDescent="0.25">
      <c r="B72" s="13"/>
      <c r="C72" s="13"/>
      <c r="D72" s="13"/>
      <c r="E72" s="13"/>
      <c r="F72" s="13"/>
      <c r="G72" s="13"/>
      <c r="J72" s="13"/>
    </row>
    <row r="73" spans="2:10" x14ac:dyDescent="0.25">
      <c r="B73" s="13"/>
      <c r="C73" s="13"/>
      <c r="D73" s="13"/>
      <c r="E73" s="13"/>
      <c r="F73" s="13"/>
      <c r="G73" s="13"/>
      <c r="J73" s="13"/>
    </row>
    <row r="74" spans="2:10" x14ac:dyDescent="0.25">
      <c r="B74" s="13"/>
      <c r="C74" s="13"/>
      <c r="D74" s="13"/>
      <c r="E74" s="13"/>
      <c r="F74" s="13"/>
      <c r="G74" s="13"/>
      <c r="J74" s="13"/>
    </row>
    <row r="75" spans="2:10" x14ac:dyDescent="0.25">
      <c r="B75" s="13"/>
      <c r="C75" s="13"/>
      <c r="D75" s="13"/>
      <c r="E75" s="13"/>
      <c r="F75" s="13"/>
      <c r="G75" s="13"/>
      <c r="J75" s="13"/>
    </row>
    <row r="76" spans="2:10" x14ac:dyDescent="0.25">
      <c r="B76" s="13"/>
      <c r="C76" s="13"/>
      <c r="D76" s="13"/>
      <c r="E76" s="13"/>
      <c r="F76" s="13"/>
      <c r="G76" s="13"/>
      <c r="J76" s="13"/>
    </row>
    <row r="77" spans="2:10" x14ac:dyDescent="0.25">
      <c r="B77" s="13"/>
      <c r="C77" s="13"/>
      <c r="D77" s="13"/>
      <c r="E77" s="13"/>
      <c r="F77" s="13"/>
      <c r="G77" s="13"/>
      <c r="J77" s="13"/>
    </row>
    <row r="78" spans="2:10" x14ac:dyDescent="0.25">
      <c r="B78" s="13"/>
      <c r="C78" s="13"/>
      <c r="D78" s="13"/>
      <c r="E78" s="13"/>
      <c r="F78" s="13"/>
      <c r="G78" s="13"/>
      <c r="J78" s="13"/>
    </row>
    <row r="79" spans="2:10" x14ac:dyDescent="0.25">
      <c r="B79" s="13"/>
      <c r="C79" s="13"/>
      <c r="D79" s="13"/>
      <c r="E79" s="13"/>
      <c r="F79" s="13"/>
      <c r="G79" s="13"/>
      <c r="J79" s="13"/>
    </row>
    <row r="80" spans="2:10" x14ac:dyDescent="0.25">
      <c r="B80" s="13"/>
      <c r="C80" s="13"/>
      <c r="D80" s="13"/>
      <c r="E80" s="13"/>
      <c r="F80" s="13"/>
      <c r="G80" s="13"/>
      <c r="J80" s="13"/>
    </row>
    <row r="81" spans="2:10" x14ac:dyDescent="0.25">
      <c r="B81" s="13"/>
      <c r="C81" s="13"/>
      <c r="D81" s="13"/>
      <c r="E81" s="13"/>
      <c r="F81" s="13"/>
      <c r="G81" s="13"/>
      <c r="J81" s="13"/>
    </row>
    <row r="82" spans="2:10" x14ac:dyDescent="0.25">
      <c r="B82" s="13"/>
      <c r="C82" s="13"/>
      <c r="D82" s="13"/>
      <c r="E82" s="13"/>
      <c r="F82" s="13"/>
      <c r="G82" s="13"/>
      <c r="J82" s="13"/>
    </row>
    <row r="83" spans="2:10" x14ac:dyDescent="0.25">
      <c r="B83" s="13"/>
      <c r="C83" s="13"/>
      <c r="D83" s="13"/>
      <c r="E83" s="13"/>
      <c r="F83" s="13"/>
      <c r="G83" s="13"/>
      <c r="J83" s="13"/>
    </row>
    <row r="84" spans="2:10" x14ac:dyDescent="0.25">
      <c r="B84" s="13"/>
      <c r="C84" s="13"/>
      <c r="D84" s="13"/>
      <c r="E84" s="13"/>
      <c r="F84" s="13"/>
      <c r="G84" s="13"/>
      <c r="J84" s="13"/>
    </row>
    <row r="85" spans="2:10" x14ac:dyDescent="0.25">
      <c r="B85" s="13"/>
      <c r="C85" s="13"/>
      <c r="D85" s="13"/>
      <c r="E85" s="13"/>
      <c r="F85" s="13"/>
      <c r="G85" s="13"/>
      <c r="J85" s="13"/>
    </row>
    <row r="86" spans="2:10" x14ac:dyDescent="0.25">
      <c r="B86" s="13"/>
      <c r="C86" s="13"/>
      <c r="D86" s="13"/>
      <c r="E86" s="13"/>
      <c r="F86" s="13"/>
      <c r="G86" s="13"/>
      <c r="J86" s="13"/>
    </row>
    <row r="87" spans="2:10" x14ac:dyDescent="0.25">
      <c r="B87" s="13"/>
      <c r="C87" s="13"/>
      <c r="D87" s="13"/>
      <c r="E87" s="13"/>
      <c r="F87" s="13"/>
      <c r="G87" s="13"/>
      <c r="J87" s="13"/>
    </row>
    <row r="88" spans="2:10" x14ac:dyDescent="0.25">
      <c r="B88" s="13"/>
      <c r="C88" s="13"/>
      <c r="D88" s="13"/>
      <c r="E88" s="13"/>
      <c r="F88" s="13"/>
      <c r="G88" s="13"/>
      <c r="J88" s="13"/>
    </row>
    <row r="89" spans="2:10" x14ac:dyDescent="0.25">
      <c r="B89" s="13"/>
      <c r="C89" s="13"/>
      <c r="D89" s="13"/>
      <c r="E89" s="13"/>
      <c r="F89" s="13"/>
      <c r="G89" s="13"/>
      <c r="J89" s="13"/>
    </row>
    <row r="90" spans="2:10" x14ac:dyDescent="0.25">
      <c r="B90" s="13"/>
      <c r="C90" s="13"/>
      <c r="D90" s="13"/>
      <c r="E90" s="13"/>
      <c r="F90" s="13"/>
      <c r="G90" s="13"/>
      <c r="J90" s="13"/>
    </row>
    <row r="91" spans="2:10" x14ac:dyDescent="0.25">
      <c r="B91" s="13"/>
      <c r="C91" s="13"/>
      <c r="D91" s="13"/>
      <c r="E91" s="13"/>
      <c r="F91" s="13"/>
      <c r="G91" s="13"/>
      <c r="J91" s="13"/>
    </row>
    <row r="92" spans="2:10" x14ac:dyDescent="0.25">
      <c r="B92" s="13"/>
      <c r="C92" s="13"/>
      <c r="D92" s="13"/>
      <c r="E92" s="13"/>
      <c r="F92" s="13"/>
      <c r="G92" s="13"/>
      <c r="J92" s="13"/>
    </row>
    <row r="93" spans="2:10" x14ac:dyDescent="0.25">
      <c r="B93" s="13"/>
      <c r="C93" s="13"/>
      <c r="D93" s="13"/>
      <c r="E93" s="13"/>
      <c r="F93" s="13"/>
      <c r="G93" s="13"/>
      <c r="J93" s="13"/>
    </row>
    <row r="94" spans="2:10" x14ac:dyDescent="0.25">
      <c r="B94" s="13"/>
      <c r="C94" s="13"/>
      <c r="D94" s="13"/>
      <c r="E94" s="13"/>
      <c r="F94" s="13"/>
      <c r="G94" s="13"/>
      <c r="J94" s="13"/>
    </row>
    <row r="95" spans="2:10" x14ac:dyDescent="0.25">
      <c r="B95" s="13"/>
      <c r="C95" s="13"/>
      <c r="D95" s="13"/>
      <c r="E95" s="13"/>
      <c r="F95" s="13"/>
      <c r="G95" s="13"/>
      <c r="J95" s="13"/>
    </row>
    <row r="96" spans="2:10" x14ac:dyDescent="0.25">
      <c r="B96" s="13"/>
      <c r="C96" s="13"/>
      <c r="D96" s="13"/>
      <c r="E96" s="13"/>
      <c r="F96" s="13"/>
      <c r="G96" s="13"/>
      <c r="J96" s="13"/>
    </row>
    <row r="97" spans="2:10" x14ac:dyDescent="0.25">
      <c r="B97" s="13"/>
      <c r="C97" s="13"/>
      <c r="D97" s="13"/>
      <c r="E97" s="13"/>
      <c r="F97" s="13"/>
      <c r="G97" s="13"/>
      <c r="J97" s="13"/>
    </row>
    <row r="98" spans="2:10" x14ac:dyDescent="0.25">
      <c r="B98" s="13"/>
      <c r="C98" s="13"/>
      <c r="D98" s="13"/>
      <c r="E98" s="13"/>
      <c r="F98" s="13"/>
      <c r="G98" s="13"/>
      <c r="J98" s="13"/>
    </row>
    <row r="99" spans="2:10" x14ac:dyDescent="0.25">
      <c r="B99" s="13"/>
      <c r="C99" s="13"/>
      <c r="D99" s="13"/>
      <c r="E99" s="13"/>
      <c r="F99" s="13"/>
      <c r="G99" s="13"/>
      <c r="J99" s="13"/>
    </row>
    <row r="100" spans="2:10" x14ac:dyDescent="0.25">
      <c r="B100" s="13"/>
      <c r="C100" s="13"/>
      <c r="D100" s="13"/>
      <c r="E100" s="13"/>
      <c r="F100" s="13"/>
      <c r="G100" s="13"/>
      <c r="J100" s="13"/>
    </row>
    <row r="101" spans="2:10" x14ac:dyDescent="0.25">
      <c r="B101" s="13"/>
      <c r="C101" s="13"/>
      <c r="D101" s="13"/>
      <c r="E101" s="13"/>
      <c r="F101" s="13"/>
      <c r="G101" s="13"/>
      <c r="J101" s="13"/>
    </row>
    <row r="102" spans="2:10" x14ac:dyDescent="0.25">
      <c r="B102" s="13"/>
      <c r="C102" s="13"/>
      <c r="D102" s="13"/>
      <c r="E102" s="13"/>
      <c r="F102" s="13"/>
      <c r="G102" s="13"/>
      <c r="J102" s="13"/>
    </row>
    <row r="103" spans="2:10" x14ac:dyDescent="0.25">
      <c r="B103" s="13"/>
      <c r="C103" s="13"/>
      <c r="D103" s="13"/>
      <c r="E103" s="13"/>
      <c r="F103" s="13"/>
      <c r="G103" s="13"/>
      <c r="J103" s="13"/>
    </row>
    <row r="104" spans="2:10" x14ac:dyDescent="0.25">
      <c r="B104" s="13"/>
      <c r="C104" s="13"/>
      <c r="D104" s="13"/>
      <c r="E104" s="13"/>
      <c r="F104" s="13"/>
      <c r="G104" s="13"/>
      <c r="J104" s="13"/>
    </row>
    <row r="105" spans="2:10" x14ac:dyDescent="0.25">
      <c r="B105" s="13"/>
      <c r="C105" s="13"/>
      <c r="D105" s="13"/>
      <c r="E105" s="13"/>
      <c r="F105" s="13"/>
      <c r="G105" s="13"/>
      <c r="J105" s="13"/>
    </row>
    <row r="106" spans="2:10" x14ac:dyDescent="0.25">
      <c r="B106" s="13"/>
      <c r="C106" s="13"/>
      <c r="D106" s="13"/>
      <c r="E106" s="13"/>
      <c r="F106" s="13"/>
      <c r="G106" s="13"/>
      <c r="J106" s="13"/>
    </row>
    <row r="107" spans="2:10" x14ac:dyDescent="0.25">
      <c r="B107" s="13"/>
      <c r="C107" s="13"/>
      <c r="D107" s="13"/>
      <c r="E107" s="13"/>
      <c r="F107" s="13"/>
      <c r="G107" s="13"/>
      <c r="J107" s="13"/>
    </row>
    <row r="108" spans="2:10" x14ac:dyDescent="0.25">
      <c r="B108" s="13"/>
      <c r="C108" s="13"/>
      <c r="D108" s="13"/>
      <c r="E108" s="13"/>
      <c r="F108" s="13"/>
      <c r="G108" s="13"/>
      <c r="J108" s="13"/>
    </row>
    <row r="109" spans="2:10" x14ac:dyDescent="0.25">
      <c r="B109" s="13"/>
      <c r="C109" s="13"/>
      <c r="D109" s="13"/>
      <c r="E109" s="13"/>
      <c r="F109" s="13"/>
      <c r="G109" s="13"/>
      <c r="J109" s="13"/>
    </row>
    <row r="110" spans="2:10" x14ac:dyDescent="0.25">
      <c r="B110" s="13"/>
      <c r="C110" s="13"/>
      <c r="D110" s="13"/>
      <c r="E110" s="13"/>
      <c r="F110" s="13"/>
      <c r="G110" s="13"/>
      <c r="J110" s="13"/>
    </row>
    <row r="111" spans="2:10" x14ac:dyDescent="0.25">
      <c r="B111" s="13"/>
      <c r="C111" s="13"/>
      <c r="D111" s="13"/>
      <c r="E111" s="13"/>
      <c r="F111" s="13"/>
      <c r="G111" s="13"/>
      <c r="J111" s="13"/>
    </row>
    <row r="112" spans="2:10" x14ac:dyDescent="0.25">
      <c r="B112" s="13"/>
      <c r="C112" s="13"/>
      <c r="D112" s="13"/>
      <c r="E112" s="13"/>
      <c r="F112" s="13"/>
      <c r="G112" s="13"/>
      <c r="J112" s="13"/>
    </row>
    <row r="113" spans="2:10" x14ac:dyDescent="0.25">
      <c r="B113" s="13"/>
      <c r="C113" s="13"/>
      <c r="D113" s="13"/>
      <c r="E113" s="13"/>
      <c r="F113" s="13"/>
      <c r="G113" s="13"/>
      <c r="J113" s="13"/>
    </row>
    <row r="114" spans="2:10" x14ac:dyDescent="0.25">
      <c r="B114" s="13"/>
      <c r="C114" s="13"/>
      <c r="D114" s="13"/>
      <c r="E114" s="13"/>
      <c r="F114" s="13"/>
      <c r="G114" s="13"/>
      <c r="J114" s="13"/>
    </row>
    <row r="115" spans="2:10" x14ac:dyDescent="0.25">
      <c r="B115" s="13"/>
      <c r="C115" s="13"/>
      <c r="D115" s="13"/>
      <c r="E115" s="13"/>
      <c r="F115" s="13"/>
      <c r="G115" s="13"/>
      <c r="J115" s="13"/>
    </row>
    <row r="116" spans="2:10" x14ac:dyDescent="0.25">
      <c r="B116" s="13"/>
      <c r="C116" s="13"/>
      <c r="D116" s="13"/>
      <c r="E116" s="13"/>
      <c r="F116" s="13"/>
      <c r="G116" s="13"/>
      <c r="J116" s="13"/>
    </row>
    <row r="117" spans="2:10" x14ac:dyDescent="0.25">
      <c r="B117" s="13"/>
      <c r="C117" s="13"/>
      <c r="D117" s="13"/>
      <c r="E117" s="13"/>
      <c r="F117" s="13"/>
      <c r="G117" s="13"/>
      <c r="J117" s="13"/>
    </row>
    <row r="118" spans="2:10" x14ac:dyDescent="0.25">
      <c r="B118" s="13"/>
      <c r="C118" s="13"/>
      <c r="D118" s="13"/>
      <c r="E118" s="13"/>
      <c r="F118" s="13"/>
      <c r="G118" s="13"/>
      <c r="J118" s="13"/>
    </row>
    <row r="119" spans="2:10" x14ac:dyDescent="0.25">
      <c r="B119" s="13"/>
      <c r="C119" s="13"/>
      <c r="D119" s="13"/>
      <c r="E119" s="13"/>
      <c r="F119" s="13"/>
      <c r="G119" s="13"/>
      <c r="J119" s="13"/>
    </row>
    <row r="120" spans="2:10" x14ac:dyDescent="0.25">
      <c r="B120" s="13"/>
      <c r="C120" s="13"/>
      <c r="D120" s="13"/>
      <c r="E120" s="13"/>
      <c r="F120" s="13"/>
      <c r="G120" s="13"/>
      <c r="J120" s="13"/>
    </row>
    <row r="121" spans="2:10" x14ac:dyDescent="0.25">
      <c r="B121" s="13"/>
      <c r="C121" s="13"/>
      <c r="D121" s="13"/>
      <c r="E121" s="13"/>
      <c r="F121" s="13"/>
      <c r="G121" s="13"/>
      <c r="J121" s="13"/>
    </row>
    <row r="122" spans="2:10" x14ac:dyDescent="0.25">
      <c r="B122" s="13"/>
      <c r="C122" s="13"/>
      <c r="D122" s="13"/>
      <c r="E122" s="13"/>
      <c r="F122" s="13"/>
      <c r="G122" s="13"/>
      <c r="J122" s="13"/>
    </row>
    <row r="123" spans="2:10" x14ac:dyDescent="0.25">
      <c r="B123" s="13"/>
      <c r="C123" s="13"/>
      <c r="D123" s="13"/>
      <c r="E123" s="13"/>
      <c r="F123" s="13"/>
      <c r="G123" s="13"/>
      <c r="J123" s="13"/>
    </row>
    <row r="124" spans="2:10" x14ac:dyDescent="0.25">
      <c r="B124" s="13"/>
      <c r="C124" s="13"/>
      <c r="D124" s="13"/>
      <c r="E124" s="13"/>
      <c r="F124" s="13"/>
      <c r="G124" s="13"/>
      <c r="J124" s="13"/>
    </row>
    <row r="125" spans="2:10" x14ac:dyDescent="0.25">
      <c r="B125" s="13"/>
      <c r="C125" s="13"/>
      <c r="D125" s="13"/>
      <c r="E125" s="13"/>
      <c r="F125" s="13"/>
      <c r="G125" s="13"/>
      <c r="J125" s="13"/>
    </row>
    <row r="126" spans="2:10" x14ac:dyDescent="0.25">
      <c r="B126" s="13"/>
      <c r="C126" s="13"/>
      <c r="D126" s="13"/>
      <c r="E126" s="13"/>
      <c r="F126" s="13"/>
      <c r="G126" s="13"/>
      <c r="J126" s="13"/>
    </row>
    <row r="127" spans="2:10" x14ac:dyDescent="0.25">
      <c r="B127" s="13"/>
      <c r="C127" s="13"/>
      <c r="D127" s="13"/>
      <c r="E127" s="13"/>
      <c r="F127" s="13"/>
      <c r="G127" s="13"/>
      <c r="J127" s="13"/>
    </row>
    <row r="128" spans="2:10" x14ac:dyDescent="0.25">
      <c r="B128" s="13"/>
      <c r="C128" s="13"/>
      <c r="D128" s="13"/>
      <c r="E128" s="13"/>
      <c r="F128" s="13"/>
      <c r="G128" s="13"/>
      <c r="J128" s="13"/>
    </row>
    <row r="129" spans="2:10" x14ac:dyDescent="0.25">
      <c r="B129" s="13"/>
      <c r="C129" s="13"/>
      <c r="D129" s="13"/>
      <c r="E129" s="13"/>
      <c r="F129" s="13"/>
      <c r="G129" s="13"/>
      <c r="J129" s="13"/>
    </row>
    <row r="130" spans="2:10" x14ac:dyDescent="0.25">
      <c r="B130" s="13"/>
      <c r="C130" s="13"/>
      <c r="D130" s="13"/>
      <c r="E130" s="13"/>
      <c r="F130" s="13"/>
      <c r="G130" s="13"/>
      <c r="J130" s="13"/>
    </row>
    <row r="131" spans="2:10" x14ac:dyDescent="0.25">
      <c r="B131" s="13"/>
      <c r="C131" s="13"/>
      <c r="D131" s="13"/>
      <c r="E131" s="13"/>
      <c r="F131" s="13"/>
      <c r="G131" s="13"/>
      <c r="J131" s="13"/>
    </row>
    <row r="132" spans="2:10" x14ac:dyDescent="0.25">
      <c r="B132" s="13"/>
      <c r="C132" s="13"/>
      <c r="D132" s="13"/>
      <c r="E132" s="13"/>
      <c r="F132" s="13"/>
      <c r="G132" s="13"/>
      <c r="J132" s="13"/>
    </row>
    <row r="133" spans="2:10" x14ac:dyDescent="0.25">
      <c r="B133" s="13"/>
      <c r="C133" s="13"/>
      <c r="D133" s="13"/>
      <c r="E133" s="13"/>
      <c r="F133" s="13"/>
      <c r="G133" s="13"/>
      <c r="J133" s="13"/>
    </row>
    <row r="134" spans="2:10" x14ac:dyDescent="0.25">
      <c r="B134" s="13"/>
      <c r="C134" s="13"/>
      <c r="D134" s="13"/>
      <c r="E134" s="13"/>
      <c r="F134" s="13"/>
      <c r="G134" s="13"/>
      <c r="J134" s="13"/>
    </row>
    <row r="135" spans="2:10" x14ac:dyDescent="0.25">
      <c r="B135" s="13"/>
      <c r="C135" s="13"/>
      <c r="D135" s="13"/>
      <c r="E135" s="13"/>
      <c r="F135" s="13"/>
      <c r="G135" s="13"/>
      <c r="J135" s="13"/>
    </row>
    <row r="136" spans="2:10" x14ac:dyDescent="0.25">
      <c r="B136" s="13"/>
      <c r="C136" s="13"/>
      <c r="D136" s="13"/>
      <c r="E136" s="13"/>
      <c r="F136" s="13"/>
      <c r="G136" s="13"/>
      <c r="J136" s="13"/>
    </row>
    <row r="137" spans="2:10" x14ac:dyDescent="0.25">
      <c r="B137" s="13"/>
      <c r="C137" s="13"/>
      <c r="D137" s="13"/>
      <c r="E137" s="13"/>
      <c r="F137" s="13"/>
      <c r="G137" s="13"/>
      <c r="J137" s="13"/>
    </row>
    <row r="138" spans="2:10" x14ac:dyDescent="0.25">
      <c r="B138" s="13"/>
      <c r="C138" s="13"/>
      <c r="D138" s="13"/>
      <c r="E138" s="13"/>
      <c r="F138" s="13"/>
      <c r="G138" s="13"/>
      <c r="J138" s="13"/>
    </row>
    <row r="139" spans="2:10" x14ac:dyDescent="0.25">
      <c r="B139" s="13"/>
      <c r="C139" s="13"/>
      <c r="D139" s="13"/>
      <c r="E139" s="13"/>
      <c r="F139" s="13"/>
      <c r="G139" s="13"/>
      <c r="J139" s="13"/>
    </row>
    <row r="140" spans="2:10" x14ac:dyDescent="0.25">
      <c r="B140" s="13"/>
      <c r="C140" s="13"/>
      <c r="D140" s="13"/>
      <c r="E140" s="13"/>
      <c r="F140" s="13"/>
      <c r="G140" s="13"/>
      <c r="J140" s="13"/>
    </row>
    <row r="141" spans="2:10" x14ac:dyDescent="0.25">
      <c r="B141" s="13"/>
      <c r="C141" s="13"/>
      <c r="D141" s="13"/>
      <c r="E141" s="13"/>
      <c r="F141" s="13"/>
      <c r="G141" s="13"/>
      <c r="J141" s="13"/>
    </row>
    <row r="142" spans="2:10" x14ac:dyDescent="0.25">
      <c r="B142" s="13"/>
      <c r="C142" s="13"/>
      <c r="D142" s="13"/>
      <c r="E142" s="13"/>
      <c r="F142" s="13"/>
      <c r="G142" s="13"/>
      <c r="J142" s="13"/>
    </row>
    <row r="143" spans="2:10" x14ac:dyDescent="0.25">
      <c r="B143" s="13"/>
      <c r="C143" s="13"/>
      <c r="D143" s="13"/>
      <c r="E143" s="13"/>
      <c r="F143" s="13"/>
      <c r="G143" s="13"/>
      <c r="J143" s="13"/>
    </row>
    <row r="144" spans="2:10" x14ac:dyDescent="0.25">
      <c r="B144" s="13"/>
      <c r="C144" s="13"/>
      <c r="D144" s="13"/>
      <c r="E144" s="13"/>
      <c r="F144" s="13"/>
      <c r="G144" s="13"/>
      <c r="J144" s="13"/>
    </row>
    <row r="145" spans="2:10" x14ac:dyDescent="0.25">
      <c r="B145" s="13"/>
      <c r="C145" s="13"/>
      <c r="D145" s="13"/>
      <c r="E145" s="13"/>
      <c r="F145" s="13"/>
      <c r="G145" s="13"/>
      <c r="J145" s="13"/>
    </row>
    <row r="146" spans="2:10" x14ac:dyDescent="0.25">
      <c r="B146" s="13"/>
      <c r="C146" s="13"/>
      <c r="D146" s="13"/>
      <c r="E146" s="13"/>
      <c r="F146" s="13"/>
      <c r="G146" s="13"/>
      <c r="J146" s="13"/>
    </row>
    <row r="147" spans="2:10" x14ac:dyDescent="0.25">
      <c r="B147" s="13"/>
      <c r="C147" s="13"/>
      <c r="D147" s="13"/>
      <c r="E147" s="13"/>
      <c r="F147" s="13"/>
      <c r="G147" s="13"/>
      <c r="J147" s="13"/>
    </row>
    <row r="148" spans="2:10" x14ac:dyDescent="0.25">
      <c r="B148" s="13"/>
      <c r="C148" s="13"/>
      <c r="D148" s="13"/>
      <c r="E148" s="13"/>
      <c r="F148" s="13"/>
      <c r="G148" s="13"/>
      <c r="J148" s="13"/>
    </row>
    <row r="149" spans="2:10" x14ac:dyDescent="0.25">
      <c r="B149" s="13"/>
      <c r="C149" s="13"/>
      <c r="D149" s="13"/>
      <c r="E149" s="13"/>
      <c r="F149" s="13"/>
      <c r="G149" s="13"/>
      <c r="J149" s="13"/>
    </row>
    <row r="150" spans="2:10" x14ac:dyDescent="0.25">
      <c r="B150" s="13"/>
      <c r="C150" s="13"/>
      <c r="D150" s="13"/>
      <c r="E150" s="13"/>
      <c r="F150" s="13"/>
      <c r="G150" s="13"/>
      <c r="J150" s="13"/>
    </row>
    <row r="151" spans="2:10" x14ac:dyDescent="0.25">
      <c r="B151" s="13"/>
      <c r="C151" s="13"/>
      <c r="D151" s="13"/>
      <c r="E151" s="13"/>
      <c r="F151" s="13"/>
      <c r="G151" s="13"/>
      <c r="J151" s="13"/>
    </row>
    <row r="152" spans="2:10" x14ac:dyDescent="0.25">
      <c r="B152" s="13"/>
      <c r="C152" s="13"/>
      <c r="D152" s="13"/>
      <c r="E152" s="13"/>
      <c r="F152" s="13"/>
      <c r="G152" s="13"/>
      <c r="J152" s="13"/>
    </row>
    <row r="153" spans="2:10" x14ac:dyDescent="0.25">
      <c r="B153" s="13"/>
      <c r="C153" s="13"/>
      <c r="D153" s="13"/>
      <c r="E153" s="13"/>
      <c r="F153" s="13"/>
      <c r="G153" s="13"/>
      <c r="J153" s="13"/>
    </row>
    <row r="154" spans="2:10" x14ac:dyDescent="0.25">
      <c r="B154" s="13"/>
      <c r="C154" s="13"/>
      <c r="D154" s="13"/>
      <c r="E154" s="13"/>
      <c r="F154" s="13"/>
      <c r="G154" s="13"/>
      <c r="J154" s="13"/>
    </row>
    <row r="155" spans="2:10" x14ac:dyDescent="0.25">
      <c r="B155" s="13"/>
      <c r="C155" s="13"/>
      <c r="D155" s="13"/>
      <c r="E155" s="13"/>
      <c r="F155" s="13"/>
      <c r="G155" s="13"/>
      <c r="J155" s="13"/>
    </row>
    <row r="156" spans="2:10" x14ac:dyDescent="0.25">
      <c r="B156" s="13"/>
      <c r="C156" s="13"/>
      <c r="D156" s="13"/>
      <c r="E156" s="13"/>
      <c r="F156" s="13"/>
      <c r="G156" s="13"/>
      <c r="J156" s="13"/>
    </row>
    <row r="157" spans="2:10" x14ac:dyDescent="0.25">
      <c r="B157" s="13"/>
      <c r="C157" s="13"/>
      <c r="D157" s="13"/>
      <c r="E157" s="13"/>
      <c r="F157" s="13"/>
      <c r="G157" s="13"/>
      <c r="J157" s="13"/>
    </row>
    <row r="158" spans="2:10" x14ac:dyDescent="0.25">
      <c r="B158" s="13"/>
      <c r="C158" s="13"/>
      <c r="D158" s="13"/>
      <c r="E158" s="13"/>
      <c r="F158" s="13"/>
      <c r="G158" s="13"/>
      <c r="J158" s="13"/>
    </row>
    <row r="159" spans="2:10" x14ac:dyDescent="0.25">
      <c r="B159" s="13"/>
      <c r="C159" s="13"/>
      <c r="D159" s="13"/>
      <c r="E159" s="13"/>
      <c r="F159" s="13"/>
      <c r="G159" s="13"/>
      <c r="J159" s="13"/>
    </row>
    <row r="160" spans="2:10" x14ac:dyDescent="0.25">
      <c r="B160" s="13"/>
      <c r="C160" s="13"/>
      <c r="D160" s="13"/>
      <c r="E160" s="13"/>
      <c r="F160" s="13"/>
      <c r="G160" s="13"/>
      <c r="J160" s="13"/>
    </row>
    <row r="161" spans="2:10" x14ac:dyDescent="0.25">
      <c r="B161" s="13"/>
      <c r="C161" s="13"/>
      <c r="D161" s="13"/>
      <c r="E161" s="13"/>
      <c r="F161" s="13"/>
      <c r="G161" s="13"/>
      <c r="J161" s="13"/>
    </row>
    <row r="162" spans="2:10" x14ac:dyDescent="0.25">
      <c r="B162" s="13"/>
      <c r="C162" s="13"/>
      <c r="D162" s="13"/>
      <c r="E162" s="13"/>
      <c r="F162" s="13"/>
      <c r="G162" s="13"/>
      <c r="J162" s="13"/>
    </row>
    <row r="163" spans="2:10" x14ac:dyDescent="0.25">
      <c r="B163" s="13"/>
      <c r="C163" s="13"/>
      <c r="D163" s="13"/>
      <c r="E163" s="13"/>
      <c r="F163" s="13"/>
      <c r="G163" s="13"/>
      <c r="J163" s="13"/>
    </row>
    <row r="164" spans="2:10" x14ac:dyDescent="0.25">
      <c r="B164" s="13"/>
      <c r="C164" s="13"/>
      <c r="D164" s="13"/>
      <c r="E164" s="13"/>
      <c r="F164" s="13"/>
      <c r="G164" s="13"/>
      <c r="J164" s="13"/>
    </row>
    <row r="165" spans="2:10" x14ac:dyDescent="0.25">
      <c r="B165" s="13"/>
      <c r="C165" s="13"/>
      <c r="D165" s="13"/>
      <c r="E165" s="13"/>
      <c r="F165" s="13"/>
      <c r="G165" s="13"/>
      <c r="J165" s="13"/>
    </row>
    <row r="166" spans="2:10" x14ac:dyDescent="0.25">
      <c r="B166" s="13"/>
      <c r="C166" s="13"/>
      <c r="D166" s="13"/>
      <c r="E166" s="13"/>
      <c r="F166" s="13"/>
      <c r="G166" s="13"/>
      <c r="J166" s="13"/>
    </row>
    <row r="167" spans="2:10" x14ac:dyDescent="0.25">
      <c r="B167" s="13"/>
      <c r="C167" s="13"/>
      <c r="D167" s="13"/>
      <c r="E167" s="13"/>
      <c r="F167" s="13"/>
      <c r="G167" s="13"/>
      <c r="J167" s="13"/>
    </row>
    <row r="168" spans="2:10" x14ac:dyDescent="0.25">
      <c r="B168" s="13"/>
      <c r="C168" s="13"/>
      <c r="D168" s="13"/>
      <c r="E168" s="13"/>
      <c r="F168" s="13"/>
      <c r="G168" s="13"/>
      <c r="J168" s="13"/>
    </row>
    <row r="169" spans="2:10" x14ac:dyDescent="0.25">
      <c r="B169" s="13"/>
      <c r="C169" s="13"/>
      <c r="D169" s="13"/>
      <c r="E169" s="13"/>
      <c r="F169" s="13"/>
      <c r="G169" s="13"/>
      <c r="J169" s="13"/>
    </row>
    <row r="170" spans="2:10" x14ac:dyDescent="0.25">
      <c r="B170" s="13"/>
      <c r="C170" s="13"/>
      <c r="D170" s="13"/>
      <c r="E170" s="13"/>
      <c r="F170" s="13"/>
      <c r="G170" s="13"/>
      <c r="J170" s="13"/>
    </row>
    <row r="171" spans="2:10" x14ac:dyDescent="0.25">
      <c r="B171" s="13"/>
      <c r="C171" s="13"/>
      <c r="D171" s="13"/>
      <c r="E171" s="13"/>
      <c r="F171" s="13"/>
      <c r="G171" s="13"/>
      <c r="J171" s="13"/>
    </row>
    <row r="172" spans="2:10" x14ac:dyDescent="0.25">
      <c r="B172" s="13"/>
      <c r="C172" s="13"/>
      <c r="D172" s="13"/>
      <c r="E172" s="13"/>
      <c r="F172" s="13"/>
      <c r="G172" s="13"/>
      <c r="J172" s="13"/>
    </row>
    <row r="173" spans="2:10" x14ac:dyDescent="0.25">
      <c r="B173" s="13"/>
      <c r="C173" s="13"/>
      <c r="D173" s="13"/>
      <c r="E173" s="13"/>
      <c r="F173" s="13"/>
      <c r="G173" s="13"/>
      <c r="J173" s="13"/>
    </row>
    <row r="174" spans="2:10" x14ac:dyDescent="0.25">
      <c r="B174" s="13"/>
      <c r="C174" s="13"/>
      <c r="D174" s="13"/>
      <c r="E174" s="13"/>
      <c r="F174" s="13"/>
      <c r="G174" s="13"/>
      <c r="J174" s="13"/>
    </row>
    <row r="175" spans="2:10" x14ac:dyDescent="0.25">
      <c r="B175" s="13"/>
      <c r="C175" s="13"/>
      <c r="D175" s="13"/>
      <c r="E175" s="13"/>
      <c r="F175" s="13"/>
      <c r="G175" s="13"/>
      <c r="J175" s="13"/>
    </row>
    <row r="176" spans="2:10" x14ac:dyDescent="0.25">
      <c r="B176" s="13"/>
      <c r="C176" s="13"/>
      <c r="D176" s="13"/>
      <c r="E176" s="13"/>
      <c r="F176" s="13"/>
      <c r="G176" s="13"/>
      <c r="J176" s="13"/>
    </row>
    <row r="177" spans="10:10" x14ac:dyDescent="0.25">
      <c r="J177" s="13"/>
    </row>
    <row r="178" spans="10:10" x14ac:dyDescent="0.25">
      <c r="J178" s="13"/>
    </row>
  </sheetData>
  <mergeCells count="2">
    <mergeCell ref="L2:M2"/>
    <mergeCell ref="B2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11" sqref="D11"/>
    </sheetView>
  </sheetViews>
  <sheetFormatPr defaultRowHeight="15" x14ac:dyDescent="0.25"/>
  <cols>
    <col min="2" max="2" width="12.140625" bestFit="1" customWidth="1"/>
    <col min="3" max="3" width="18" style="1" customWidth="1"/>
    <col min="4" max="4" width="9.140625" style="3"/>
    <col min="5" max="5" width="27.85546875" bestFit="1" customWidth="1"/>
  </cols>
  <sheetData>
    <row r="1" spans="2:5" ht="23.25" x14ac:dyDescent="0.35">
      <c r="E1" s="2">
        <v>12946932</v>
      </c>
    </row>
    <row r="2" spans="2:5" x14ac:dyDescent="0.25">
      <c r="B2" t="s">
        <v>0</v>
      </c>
      <c r="C2" s="1">
        <v>4800000</v>
      </c>
      <c r="D2" s="3">
        <f>C2/E1</f>
        <v>0.37074420410951414</v>
      </c>
    </row>
    <row r="3" spans="2:5" x14ac:dyDescent="0.25">
      <c r="B3" t="s">
        <v>1</v>
      </c>
      <c r="C3" s="1">
        <v>800000</v>
      </c>
      <c r="D3" s="3">
        <f>C3/E1</f>
        <v>6.1790700684919021E-2</v>
      </c>
    </row>
    <row r="4" spans="2:5" x14ac:dyDescent="0.25">
      <c r="B4" t="s">
        <v>2</v>
      </c>
      <c r="C4" s="1">
        <v>500000</v>
      </c>
      <c r="D4" s="3">
        <f>C4/E1</f>
        <v>3.8619187928074387E-2</v>
      </c>
    </row>
    <row r="5" spans="2:5" x14ac:dyDescent="0.25">
      <c r="B5" t="s">
        <v>3</v>
      </c>
      <c r="C5" s="1">
        <v>250000</v>
      </c>
      <c r="D5" s="3">
        <f>C5/E1</f>
        <v>1.9309593964037194E-2</v>
      </c>
    </row>
    <row r="6" spans="2:5" x14ac:dyDescent="0.25">
      <c r="B6" t="s">
        <v>4</v>
      </c>
      <c r="C6" s="1">
        <v>250000</v>
      </c>
      <c r="D6" s="3">
        <f>C6/E1</f>
        <v>1.9309593964037194E-2</v>
      </c>
    </row>
    <row r="7" spans="2:5" x14ac:dyDescent="0.25">
      <c r="B7" t="s">
        <v>5</v>
      </c>
      <c r="C7" s="1">
        <v>400000</v>
      </c>
      <c r="D7" s="3">
        <f>C7/E1</f>
        <v>3.0895350342459511E-2</v>
      </c>
    </row>
    <row r="8" spans="2:5" x14ac:dyDescent="0.25">
      <c r="B8" t="s">
        <v>6</v>
      </c>
      <c r="C8" s="1">
        <v>700000</v>
      </c>
      <c r="D8" s="3">
        <f>C8/E1</f>
        <v>5.4066863099304141E-2</v>
      </c>
    </row>
    <row r="9" spans="2:5" x14ac:dyDescent="0.25">
      <c r="B9" t="s">
        <v>7</v>
      </c>
      <c r="C9" s="1">
        <v>500000</v>
      </c>
      <c r="D9" s="3">
        <f>C9/E1</f>
        <v>3.8619187928074387E-2</v>
      </c>
    </row>
    <row r="10" spans="2:5" x14ac:dyDescent="0.25">
      <c r="B10" t="s">
        <v>8</v>
      </c>
      <c r="C10" s="1">
        <v>350000</v>
      </c>
      <c r="D10" s="3">
        <f>C10/E1</f>
        <v>2.7033431549652071E-2</v>
      </c>
    </row>
    <row r="11" spans="2:5" x14ac:dyDescent="0.25">
      <c r="B11" t="s">
        <v>10</v>
      </c>
      <c r="C11" s="1">
        <v>300000</v>
      </c>
      <c r="D11" s="3">
        <f>C11/E1</f>
        <v>2.3171512756844634E-2</v>
      </c>
    </row>
    <row r="12" spans="2:5" x14ac:dyDescent="0.25">
      <c r="B12" t="s">
        <v>11</v>
      </c>
      <c r="C12" s="1">
        <v>200000</v>
      </c>
      <c r="D12" s="3">
        <f>C12/E1</f>
        <v>1.5447675171229755E-2</v>
      </c>
    </row>
    <row r="13" spans="2:5" x14ac:dyDescent="0.25">
      <c r="B13" t="s">
        <v>12</v>
      </c>
      <c r="C13" s="1">
        <v>700000</v>
      </c>
      <c r="D13" s="3">
        <f>C13/E1</f>
        <v>5.4066863099304141E-2</v>
      </c>
    </row>
    <row r="14" spans="2:5" x14ac:dyDescent="0.25">
      <c r="B14" t="s">
        <v>13</v>
      </c>
      <c r="C14" s="1">
        <v>200000</v>
      </c>
      <c r="D14" s="3">
        <f>C14/E1</f>
        <v>1.5447675171229755E-2</v>
      </c>
    </row>
    <row r="15" spans="2:5" x14ac:dyDescent="0.25">
      <c r="B15" t="s">
        <v>9</v>
      </c>
      <c r="C15" s="1">
        <f>SUM(C2:C14)*0.3</f>
        <v>2985000</v>
      </c>
      <c r="D15" s="3">
        <f>C15/E1</f>
        <v>0.23055655193060409</v>
      </c>
    </row>
    <row r="18" spans="3:3" x14ac:dyDescent="0.25">
      <c r="C18" s="1">
        <f>SUM(C2:C16)</f>
        <v>12935000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workbookViewId="0">
      <selection activeCell="E15" sqref="E15"/>
    </sheetView>
  </sheetViews>
  <sheetFormatPr defaultRowHeight="15" x14ac:dyDescent="0.25"/>
  <cols>
    <col min="2" max="2" width="12.140625" bestFit="1" customWidth="1"/>
    <col min="3" max="3" width="18" style="1" customWidth="1"/>
    <col min="4" max="4" width="9.140625" style="3"/>
    <col min="5" max="5" width="27.85546875" bestFit="1" customWidth="1"/>
  </cols>
  <sheetData>
    <row r="1" spans="2:5" ht="23.25" x14ac:dyDescent="0.35">
      <c r="E1" s="2">
        <v>12946932</v>
      </c>
    </row>
    <row r="2" spans="2:5" x14ac:dyDescent="0.25">
      <c r="B2" t="s">
        <v>0</v>
      </c>
      <c r="C2" s="1">
        <v>6000000</v>
      </c>
      <c r="D2" s="3">
        <f>C2/E1</f>
        <v>0.46343025513689268</v>
      </c>
    </row>
    <row r="3" spans="2:5" x14ac:dyDescent="0.25">
      <c r="B3" s="4" t="s">
        <v>1</v>
      </c>
      <c r="C3" s="5">
        <v>500000</v>
      </c>
      <c r="D3" s="6">
        <f>C3/E1</f>
        <v>3.8619187928074387E-2</v>
      </c>
    </row>
    <row r="4" spans="2:5" x14ac:dyDescent="0.25">
      <c r="B4" s="10" t="s">
        <v>2</v>
      </c>
      <c r="C4" s="11">
        <v>400000</v>
      </c>
      <c r="D4" s="12">
        <f>C4/E1</f>
        <v>3.0895350342459511E-2</v>
      </c>
    </row>
    <row r="5" spans="2:5" x14ac:dyDescent="0.25">
      <c r="B5" s="10" t="s">
        <v>3</v>
      </c>
      <c r="C5" s="11">
        <v>200000</v>
      </c>
      <c r="D5" s="12">
        <f>C5/E1</f>
        <v>1.5447675171229755E-2</v>
      </c>
    </row>
    <row r="6" spans="2:5" x14ac:dyDescent="0.25">
      <c r="B6" s="10" t="s">
        <v>4</v>
      </c>
      <c r="C6" s="11">
        <v>200000</v>
      </c>
      <c r="D6" s="12">
        <f>C6/E1</f>
        <v>1.5447675171229755E-2</v>
      </c>
    </row>
    <row r="7" spans="2:5" x14ac:dyDescent="0.25">
      <c r="B7" s="10" t="s">
        <v>5</v>
      </c>
      <c r="C7" s="11">
        <v>250000</v>
      </c>
      <c r="D7" s="12">
        <f>C7/E1</f>
        <v>1.9309593964037194E-2</v>
      </c>
    </row>
    <row r="8" spans="2:5" x14ac:dyDescent="0.25">
      <c r="B8" s="4" t="s">
        <v>6</v>
      </c>
      <c r="C8" s="5">
        <v>500000</v>
      </c>
      <c r="D8" s="6">
        <f>C8/E1</f>
        <v>3.8619187928074387E-2</v>
      </c>
    </row>
    <row r="9" spans="2:5" x14ac:dyDescent="0.25">
      <c r="B9" s="7" t="s">
        <v>7</v>
      </c>
      <c r="C9" s="8">
        <v>500000</v>
      </c>
      <c r="D9" s="9">
        <f>C9/E1</f>
        <v>3.8619187928074387E-2</v>
      </c>
    </row>
    <row r="10" spans="2:5" x14ac:dyDescent="0.25">
      <c r="B10" s="4" t="s">
        <v>8</v>
      </c>
      <c r="C10" s="5">
        <v>200000</v>
      </c>
      <c r="D10" s="6">
        <f>C10/E1</f>
        <v>1.5447675171229755E-2</v>
      </c>
    </row>
    <row r="11" spans="2:5" x14ac:dyDescent="0.25">
      <c r="B11" s="7" t="s">
        <v>10</v>
      </c>
      <c r="C11" s="8">
        <v>250000</v>
      </c>
      <c r="D11" s="9">
        <f>C11/E1</f>
        <v>1.9309593964037194E-2</v>
      </c>
    </row>
    <row r="12" spans="2:5" x14ac:dyDescent="0.25">
      <c r="B12" s="4" t="s">
        <v>11</v>
      </c>
      <c r="C12" s="5">
        <v>200000</v>
      </c>
      <c r="D12" s="6">
        <f>C12/E1</f>
        <v>1.5447675171229755E-2</v>
      </c>
    </row>
    <row r="13" spans="2:5" x14ac:dyDescent="0.25">
      <c r="B13" s="10" t="s">
        <v>12</v>
      </c>
      <c r="C13" s="11">
        <v>500000</v>
      </c>
      <c r="D13" s="12">
        <f>C13/E1</f>
        <v>3.8619187928074387E-2</v>
      </c>
    </row>
    <row r="14" spans="2:5" x14ac:dyDescent="0.25">
      <c r="B14" s="10" t="s">
        <v>13</v>
      </c>
      <c r="C14" s="11">
        <v>200000</v>
      </c>
      <c r="D14" s="12">
        <f>C14/E1</f>
        <v>1.5447675171229755E-2</v>
      </c>
    </row>
    <row r="15" spans="2:5" x14ac:dyDescent="0.25">
      <c r="B15" t="s">
        <v>9</v>
      </c>
      <c r="C15" s="1">
        <f>SUM(C2:C14)*0.3</f>
        <v>2970000</v>
      </c>
      <c r="D15" s="3">
        <f>C15/E1</f>
        <v>0.22939797629276187</v>
      </c>
    </row>
    <row r="16" spans="2:5" x14ac:dyDescent="0.25">
      <c r="B16" s="7" t="s">
        <v>14</v>
      </c>
      <c r="C16" s="8">
        <v>150000</v>
      </c>
      <c r="D16" s="9">
        <f>C16/E1</f>
        <v>1.1585756378422317E-2</v>
      </c>
    </row>
    <row r="17" spans="2:4" x14ac:dyDescent="0.25">
      <c r="B17" s="7" t="s">
        <v>15</v>
      </c>
      <c r="C17" s="8">
        <v>100000</v>
      </c>
      <c r="D17" s="9">
        <f>C17/E1</f>
        <v>7.7238375856148777E-3</v>
      </c>
    </row>
    <row r="18" spans="2:4" x14ac:dyDescent="0.25">
      <c r="C18" s="1">
        <f>SUM(C2:C17)</f>
        <v>13120000</v>
      </c>
    </row>
    <row r="22" spans="2:4" x14ac:dyDescent="0.25">
      <c r="B22" t="s">
        <v>16</v>
      </c>
      <c r="C22" s="1">
        <f>SUM(C2,C8,C9,C10,C11,C14,C16)</f>
        <v>7800000</v>
      </c>
    </row>
    <row r="23" spans="2:4" x14ac:dyDescent="0.25">
      <c r="B23" t="s">
        <v>17</v>
      </c>
      <c r="C23" s="1">
        <f>SUM(C3,C4,C5,C6,C7,C13,C15)</f>
        <v>5020000</v>
      </c>
    </row>
    <row r="25" spans="2:4" x14ac:dyDescent="0.25">
      <c r="C25" s="1">
        <f>SUM(C22:C23)</f>
        <v>12820000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sqref="A1:XFD1048576"/>
    </sheetView>
  </sheetViews>
  <sheetFormatPr defaultRowHeight="15" x14ac:dyDescent="0.25"/>
  <cols>
    <col min="1" max="16384" width="9.140625" style="13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rubrica agosto-17</vt:lpstr>
      <vt:lpstr>snap 1</vt:lpstr>
      <vt:lpstr>snap 2</vt:lpstr>
      <vt:lpstr>macro cronograma rfp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2017-08-21T18:09:21Z</dcterms:modified>
</cp:coreProperties>
</file>