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165" windowWidth="20115" windowHeight="7620"/>
  </bookViews>
  <sheets>
    <sheet name="Checklist" sheetId="1" r:id="rId1"/>
    <sheet name="Versionamento" sheetId="2" r:id="rId2"/>
  </sheets>
  <definedNames>
    <definedName name="Envolve_infra">Checklist!$B$50</definedName>
  </definedNames>
  <calcPr calcId="145621"/>
</workbook>
</file>

<file path=xl/calcChain.xml><?xml version="1.0" encoding="utf-8"?>
<calcChain xmlns="http://schemas.openxmlformats.org/spreadsheetml/2006/main">
  <c r="C36" i="1" l="1"/>
  <c r="C9" i="1" l="1"/>
  <c r="B51" i="1" s="1"/>
  <c r="C41" i="1" l="1"/>
  <c r="B53" i="1" s="1"/>
  <c r="B54" i="1" l="1"/>
  <c r="B50" i="1" s="1"/>
  <c r="B55" i="1"/>
  <c r="C25" i="1"/>
  <c r="B57" i="1" s="1"/>
  <c r="C20" i="1"/>
  <c r="B56" i="1" s="1"/>
  <c r="C14" i="1"/>
  <c r="B52" i="1" s="1"/>
</calcChain>
</file>

<file path=xl/comments1.xml><?xml version="1.0" encoding="utf-8"?>
<comments xmlns="http://schemas.openxmlformats.org/spreadsheetml/2006/main">
  <authors>
    <author>profile</author>
    <author>Silvia Seabra</author>
  </authors>
  <commentList>
    <comment ref="A10" authorId="0">
      <text>
        <r>
          <rPr>
            <sz val="9"/>
            <color indexed="81"/>
            <rFont val="Tahoma"/>
            <family val="2"/>
          </rPr>
          <t>Existe necessidade de alterar ou adquirir softwares básicos, hardware, banco de dados, etc.</t>
        </r>
      </text>
    </comment>
    <comment ref="A11" authorId="0">
      <text>
        <r>
          <rPr>
            <sz val="9"/>
            <color indexed="81"/>
            <rFont val="Tahoma"/>
            <family val="2"/>
          </rPr>
          <t>Clientes fora da rede da Oi acessarão a aplicação. Apenas para soluções novas.</t>
        </r>
      </text>
    </comment>
    <comment ref="A12" authorId="0">
      <text>
        <r>
          <rPr>
            <sz val="9"/>
            <color indexed="81"/>
            <rFont val="Tahoma"/>
            <family val="2"/>
          </rPr>
          <t>Demanda classificada como estruturante?</t>
        </r>
      </text>
    </comment>
    <comment ref="A15" authorId="1">
      <text>
        <r>
          <rPr>
            <b/>
            <sz val="9"/>
            <color indexed="81"/>
            <rFont val="Tahoma"/>
            <family val="2"/>
          </rPr>
          <t>GA</t>
        </r>
        <r>
          <rPr>
            <sz val="9"/>
            <color indexed="81"/>
            <rFont val="Tahoma"/>
            <family val="2"/>
          </rPr>
          <t xml:space="preserve"> (Gestão de Ambientes): Equipe responsável por instalações no ambiente de Homologação/Produção da Oi.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GA</t>
        </r>
        <r>
          <rPr>
            <sz val="9"/>
            <color indexed="81"/>
            <rFont val="Tahoma"/>
            <family val="2"/>
          </rPr>
          <t xml:space="preserve"> (Gestão de Ambientes): Equipe responsável por instalações no ambiente de Homologação/Produção da Oi.</t>
        </r>
      </text>
    </comment>
    <comment ref="A17" authorId="1">
      <text>
        <r>
          <rPr>
            <sz val="9"/>
            <color indexed="81"/>
            <rFont val="Tahoma"/>
            <family val="2"/>
          </rPr>
          <t xml:space="preserve">Haverá treinamento para este projeto?
</t>
        </r>
      </text>
    </comment>
    <comment ref="A19" authorId="1">
      <text>
        <r>
          <rPr>
            <b/>
            <sz val="9"/>
            <color indexed="81"/>
            <rFont val="Tahoma"/>
            <family val="2"/>
          </rPr>
          <t>Componente HTTP:</t>
        </r>
        <r>
          <rPr>
            <i/>
            <sz val="9"/>
            <color indexed="81"/>
            <rFont val="Tahoma"/>
            <family val="2"/>
          </rPr>
          <t xml:space="preserve"> Protocolo WEB para distribuição e recuperação de informação</t>
        </r>
      </text>
    </comment>
    <comment ref="A21" authorId="1">
      <text>
        <r>
          <rPr>
            <sz val="9"/>
            <color indexed="81"/>
            <rFont val="Tahoma"/>
            <charset val="1"/>
          </rPr>
          <t>Backup Padrão (Filesystem, Sistema Operacional, Banco de Dados), Backup Negócio (Específicos e Pontuais) e Restore.</t>
        </r>
      </text>
    </comment>
    <comment ref="A22" authorId="1">
      <text>
        <r>
          <rPr>
            <sz val="9"/>
            <color indexed="81"/>
            <rFont val="Tahoma"/>
            <family val="2"/>
          </rPr>
          <t>Plataforma MF/Open - JCL, PROC, Script (Linux, Unix) e BAT.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3" authorId="1">
      <text>
        <r>
          <rPr>
            <b/>
            <sz val="9"/>
            <color indexed="81"/>
            <rFont val="Tahoma"/>
            <family val="2"/>
          </rPr>
          <t xml:space="preserve">CONTROL: </t>
        </r>
        <r>
          <rPr>
            <sz val="9"/>
            <color indexed="81"/>
            <rFont val="Tahoma"/>
            <family val="2"/>
          </rPr>
          <t xml:space="preserve">Ferramenta de Agendamento de Rotinas Batch.
</t>
        </r>
      </text>
    </comment>
    <comment ref="A24" authorId="1">
      <text>
        <r>
          <rPr>
            <sz val="9"/>
            <color indexed="81"/>
            <rFont val="Tahoma"/>
            <family val="2"/>
          </rPr>
          <t>Ferramentas homologadas pela Oi (Connect Direct e Pelican).</t>
        </r>
      </text>
    </comment>
    <comment ref="A39" authorId="1">
      <text>
        <r>
          <rPr>
            <sz val="9"/>
            <color indexed="81"/>
            <rFont val="Tahoma"/>
            <family val="2"/>
          </rPr>
          <t xml:space="preserve">Se for um projeto crítico, será necessário envolver equipe de Operações de Sistemas.
</t>
        </r>
      </text>
    </comment>
    <comment ref="A40" authorId="1">
      <text>
        <r>
          <rPr>
            <sz val="9"/>
            <color indexed="81"/>
            <rFont val="Tahoma"/>
            <family val="2"/>
          </rPr>
          <t>Se houver Ativação de Serviço de telefonia fixa, móvel ou dados será necessário envolver a equipe de Operações de Sistemas.</t>
        </r>
      </text>
    </comment>
    <comment ref="A61" authorId="0">
      <text>
        <r>
          <rPr>
            <sz val="9"/>
            <color indexed="81"/>
            <rFont val="Tahoma"/>
            <family val="2"/>
          </rPr>
          <t>É obrigação da ANATEL, judicial e etc.</t>
        </r>
      </text>
    </comment>
    <comment ref="A63" authorId="0">
      <text>
        <r>
          <rPr>
            <sz val="9"/>
            <color indexed="81"/>
            <rFont val="Tahoma"/>
            <family val="2"/>
          </rPr>
          <t>A solução adicionará ou criará novos trafégos para o barramento SOA?</t>
        </r>
      </text>
    </comment>
    <comment ref="A64" authorId="0">
      <text>
        <r>
          <rPr>
            <sz val="9"/>
            <color indexed="81"/>
            <rFont val="Tahoma"/>
            <family val="2"/>
          </rPr>
          <t>Número de sistemas existentes envolvidos.</t>
        </r>
      </text>
    </comment>
  </commentList>
</comments>
</file>

<file path=xl/sharedStrings.xml><?xml version="1.0" encoding="utf-8"?>
<sst xmlns="http://schemas.openxmlformats.org/spreadsheetml/2006/main" count="134" uniqueCount="83">
  <si>
    <t>Critério</t>
  </si>
  <si>
    <t>Resposta</t>
  </si>
  <si>
    <t>Observações</t>
  </si>
  <si>
    <t>Requer a aquisição ou alteração de infra core</t>
  </si>
  <si>
    <t xml:space="preserve">Informar prazo: </t>
  </si>
  <si>
    <t>Versão</t>
  </si>
  <si>
    <t>Data</t>
  </si>
  <si>
    <t>Checklist de envolvimento de Infraestrutura  e Operações</t>
  </si>
  <si>
    <t>É necessário envolver Infraestrutura e Operações:</t>
  </si>
  <si>
    <t>É um projeto estruturante?</t>
  </si>
  <si>
    <t>Haverá acesso externo?</t>
  </si>
  <si>
    <t>Solução a ser criada e/ou alterada será operada por infraestrutura posteriormente?</t>
  </si>
  <si>
    <t>Solução a ser criada e/ou alterada terá alguma necessidade de monitoração de negócio?</t>
  </si>
  <si>
    <t>Solução a ser criada e/ou alterada é de Missão Critíca?</t>
  </si>
  <si>
    <t>É obrigação legal?</t>
  </si>
  <si>
    <t>Solução contempla interfaces online entre sistemas?</t>
  </si>
  <si>
    <t>Solução prevê aumento de volumetria no barramento SOA em relação à atual?</t>
  </si>
  <si>
    <t>Faz parte de um Programa?</t>
  </si>
  <si>
    <t>Quantidade de sistemas envolvidos?</t>
  </si>
  <si>
    <t>Gestão de Ambientes</t>
  </si>
  <si>
    <t>N</t>
  </si>
  <si>
    <t>Passagem de Conhecimento Técnico - Treinamento</t>
  </si>
  <si>
    <t>Produção</t>
  </si>
  <si>
    <t>Requer uso (configuração, alteração e/ou instalação) das ferramentas da família CONTROL?</t>
  </si>
  <si>
    <t>Envolver Capacity</t>
  </si>
  <si>
    <r>
      <t xml:space="preserve">Envolve CRM: </t>
    </r>
    <r>
      <rPr>
        <i/>
        <sz val="11"/>
        <color theme="1"/>
        <rFont val="Calibri"/>
        <family val="2"/>
        <scheme val="minor"/>
      </rPr>
      <t>Clarify (Geco, LAN, BD WEB, Dealer Empresarial, Tuxedo), Siebel (WLL, 6.3, MKT, SFAWeb, Analytcs, Analytcs Venda, CDI, Base Morna), SAC, Fretes ou Microsiga</t>
    </r>
  </si>
  <si>
    <t>Envolve Portabilidade EA, O2, BDO ou SPG</t>
  </si>
  <si>
    <t>Envolve Pré-pago ou Recarga: GPP, BLL ou Servcel</t>
  </si>
  <si>
    <t>Envolve VAS: TANGRAM, Kannel, Message Gateway, SMSC, OCS ou Broadcast</t>
  </si>
  <si>
    <t>Envolve Portais Web: Portal Oi, Oi vende ou Oi Atende</t>
  </si>
  <si>
    <t>Envolve ferramentas de integração: Entirex, Vitria, Barramento SOA, ETI, Broadcast, OM</t>
  </si>
  <si>
    <t>Envolve sistemas de OSS: OMS, ASAP, Objectel ou SISGEN</t>
  </si>
  <si>
    <t>Envolve sistemas de engenharia: SGFT, SGF, SICA ou FIX</t>
  </si>
  <si>
    <t>Envolve sistemas de análise de crédito: SERASA e Transact</t>
  </si>
  <si>
    <t>Instalação e Configuração do Ambiente de HML pela equipe de GA?</t>
  </si>
  <si>
    <t>Instalação e Configuração do Ambiente de Produção pela equipe de GA?</t>
  </si>
  <si>
    <t>Equipes envolvidas:</t>
  </si>
  <si>
    <t>Verificar necessidade de infra core</t>
  </si>
  <si>
    <t>Avaliar impacto nos recursos da DMZ</t>
  </si>
  <si>
    <t>Atenção para necessidades de HA</t>
  </si>
  <si>
    <t>Inclui algum novo sistema?</t>
  </si>
  <si>
    <t>Se cria novo sistema, haverá necessidade de instalação de algum client na estação de trabalho?</t>
  </si>
  <si>
    <t>Haverá necessidade de alteração de infraestrutura de cabeamento? (Escritório, Loja, callcenter, e outros)</t>
  </si>
  <si>
    <t>Haverá alteração em estrutura fisica, aplicação ou funcionalidade de aplicação utilizada para callcenter BtCC?</t>
  </si>
  <si>
    <t>Haverá necessidade de aquisição de estação de trabalho (Desktop e notebook)?</t>
  </si>
  <si>
    <t>Operações de Sistemas</t>
  </si>
  <si>
    <t>Atendimento de TI</t>
  </si>
  <si>
    <t xml:space="preserve">Se não cria novo sistema, haverá alteração de funcionalidade da aplicação que altere de forma 
significativa a maneira de trabalhar do usuário? </t>
  </si>
  <si>
    <t>Haverá alteração em aplicações que rodam em servidores de regionais (fora de data center)? 
(ex: SSR, SIS, SSTP, antivirus e outros)</t>
  </si>
  <si>
    <t>Haverá necessidade de instalação de algum novo software na estação de trabalho (desktop/notebook)?
 (ex: project, extra, visio e outros)</t>
  </si>
  <si>
    <t>Criar STI de Infra</t>
  </si>
  <si>
    <t xml:space="preserve">Necessita de  Plataformas suportadas por GA ( Weblogic, Oracle Service Bus, Websphere, Jboss, Tomcat, Microsoft IIS, PHP, Apache ) </t>
  </si>
  <si>
    <t>Possui componente HTTP</t>
  </si>
  <si>
    <t>Informar a Plataforma:</t>
  </si>
  <si>
    <t>Alinhar, em termos de prazo, 
com os demais projetos do programa</t>
  </si>
  <si>
    <t>Perguntas Complementares de Infraestrutura (PREENCHER APENAS SE HOUVER ENVOLVIMENTO DE INFRAESTRUTURA)</t>
  </si>
  <si>
    <t>Validar se solução deve possuir Operação de Sistemas</t>
  </si>
  <si>
    <t>Pertence ao fluxo crítico de negócio da Oi (Atendimento - Venda ou Pós venda)</t>
  </si>
  <si>
    <t>Está contido no fluxo de ativação de serviço (telefonia fixa, móvel ou dados)</t>
  </si>
  <si>
    <t>Envolver Service Desk</t>
  </si>
  <si>
    <t>Envolver Microinformática</t>
  </si>
  <si>
    <t>Envolver controle de ativos</t>
  </si>
  <si>
    <t>Integração de Infraestrutura</t>
  </si>
  <si>
    <t xml:space="preserve">Check List - Identificação de necessidade de envolvimento de equipes de TI </t>
  </si>
  <si>
    <t>Descrição</t>
  </si>
  <si>
    <t>Autor</t>
  </si>
  <si>
    <t>1.0</t>
  </si>
  <si>
    <t>Criação do check list</t>
  </si>
  <si>
    <t>André Gravina</t>
  </si>
  <si>
    <t>2.0</t>
  </si>
  <si>
    <t>inclusão dos critérios de microinformatica</t>
  </si>
  <si>
    <t>Filipe Ribeiro</t>
  </si>
  <si>
    <t>3.0</t>
  </si>
  <si>
    <t>Inclusão dos critérios de autenticação unificada e ajustes nos questionamentos para melhor mapeamento de  impactos.</t>
  </si>
  <si>
    <t>Silvia Seabra</t>
  </si>
  <si>
    <t>4.0</t>
  </si>
  <si>
    <t>Inclusão do Atendimento de TI, revisão dos critérios, remoção dos pesos, indicação para envolvimento exclusivo de Operações e alteração no design.</t>
  </si>
  <si>
    <t>Júlio Dantas, Silvia Seabra</t>
  </si>
  <si>
    <t>Requer alteração/criação de rotina de Backup e/ou processo de Restore?</t>
  </si>
  <si>
    <t>Sistema contempla alteração/criação de processos Batch?</t>
  </si>
  <si>
    <t>Requer uso (configuração, alteração e/ou instalação) das ferramentas de transmissão de arquivos?</t>
  </si>
  <si>
    <t>Envolve sistemas de autenticação unificada: NDS, Access Manager, iChain, Fan-out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</si>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</sst>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D54720"/>
        <bgColor indexed="64"/>
      </patternFill>
    </fill>
    <fill>
      <patternFill patternType="solid">
        <fgColor rgb="FF00918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6" fillId="5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0" fillId="4" borderId="1" xfId="0" applyFont="1" applyFill="1" applyBorder="1"/>
    <xf numFmtId="0" fontId="6" fillId="5" borderId="7" xfId="0" applyFont="1" applyFill="1" applyBorder="1"/>
    <xf numFmtId="0" fontId="7" fillId="5" borderId="7" xfId="0" applyFont="1" applyFill="1" applyBorder="1"/>
    <xf numFmtId="0" fontId="0" fillId="4" borderId="3" xfId="0" applyFont="1" applyFill="1" applyBorder="1"/>
    <xf numFmtId="0" fontId="8" fillId="5" borderId="0" xfId="0" applyFont="1" applyFill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6" fillId="5" borderId="1" xfId="0" applyFont="1" applyFill="1" applyBorder="1"/>
    <xf numFmtId="0" fontId="7" fillId="5" borderId="1" xfId="0" applyFont="1" applyFill="1" applyBorder="1"/>
    <xf numFmtId="0" fontId="0" fillId="4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0" fillId="4" borderId="5" xfId="0" applyFont="1" applyFill="1" applyBorder="1"/>
    <xf numFmtId="0" fontId="0" fillId="4" borderId="6" xfId="0" applyFont="1" applyFill="1" applyBorder="1"/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vertical="center" wrapText="1"/>
    </xf>
    <xf numFmtId="0" fontId="0" fillId="4" borderId="8" xfId="0" applyFont="1" applyFill="1" applyBorder="1"/>
    <xf numFmtId="0" fontId="0" fillId="4" borderId="5" xfId="0" applyFont="1" applyFill="1" applyBorder="1" applyAlignment="1">
      <alignment wrapText="1"/>
    </xf>
    <xf numFmtId="0" fontId="0" fillId="4" borderId="9" xfId="0" applyFont="1" applyFill="1" applyBorder="1" applyAlignment="1">
      <alignment wrapText="1"/>
    </xf>
    <xf numFmtId="0" fontId="10" fillId="5" borderId="5" xfId="0" applyFont="1" applyFill="1" applyBorder="1"/>
    <xf numFmtId="0" fontId="0" fillId="5" borderId="6" xfId="0" applyFont="1" applyFill="1" applyBorder="1"/>
    <xf numFmtId="0" fontId="8" fillId="5" borderId="1" xfId="0" applyNumberFormat="1" applyFont="1" applyFill="1" applyBorder="1" applyAlignment="1">
      <alignment horizontal="center"/>
    </xf>
    <xf numFmtId="0" fontId="0" fillId="5" borderId="6" xfId="0" applyFill="1" applyBorder="1"/>
    <xf numFmtId="0" fontId="0" fillId="5" borderId="8" xfId="0" applyFont="1" applyFill="1" applyBorder="1"/>
    <xf numFmtId="0" fontId="8" fillId="5" borderId="7" xfId="0" applyNumberFormat="1" applyFont="1" applyFill="1" applyBorder="1" applyAlignment="1">
      <alignment horizontal="center"/>
    </xf>
    <xf numFmtId="0" fontId="0" fillId="0" borderId="1" xfId="0" applyBorder="1"/>
    <xf numFmtId="0" fontId="10" fillId="0" borderId="0" xfId="0" applyFont="1"/>
    <xf numFmtId="0" fontId="0" fillId="0" borderId="7" xfId="0" applyBorder="1"/>
    <xf numFmtId="0" fontId="0" fillId="0" borderId="6" xfId="0" applyBorder="1"/>
    <xf numFmtId="0" fontId="10" fillId="5" borderId="11" xfId="0" applyFont="1" applyFill="1" applyBorder="1" applyAlignment="1">
      <alignment horizontal="center"/>
    </xf>
    <xf numFmtId="0" fontId="0" fillId="0" borderId="5" xfId="0" applyBorder="1"/>
    <xf numFmtId="0" fontId="0" fillId="0" borderId="11" xfId="0" applyBorder="1"/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3" xfId="0" applyBorder="1"/>
    <xf numFmtId="0" fontId="3" fillId="3" borderId="1" xfId="0" applyFont="1" applyFill="1" applyBorder="1" applyAlignment="1" applyProtection="1">
      <alignment horizontal="center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7" xfId="0" applyNumberFormat="1" applyFont="1" applyFill="1" applyBorder="1" applyAlignment="1" applyProtection="1">
      <alignment horizontal="center"/>
      <protection locked="0"/>
    </xf>
    <xf numFmtId="0" fontId="0" fillId="4" borderId="6" xfId="0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7" fillId="4" borderId="5" xfId="0" applyFont="1" applyFill="1" applyBorder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10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918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fill>
        <patternFill patternType="solid">
          <fgColor indexed="64"/>
          <bgColor rgb="FFD54720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rgb="FF00918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fill>
        <patternFill patternType="solid">
          <fgColor indexed="64"/>
          <bgColor rgb="FFD54720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00918A"/>
      <color rgb="FFD547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5105400</xdr:colOff>
      <xdr:row>0</xdr:row>
      <xdr:rowOff>114300</xdr:rowOff>
    </xdr:from>
    <xdr:to>
      <xdr:col>0</xdr:col>
      <xdr:colOff>5848350</xdr:colOff>
      <xdr:row>4</xdr:row>
      <xdr:rowOff>90607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14300"/>
          <a:ext cx="742950" cy="73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495301</xdr:colOff>
      <xdr:row>0</xdr:row>
      <xdr:rowOff>123825</xdr:rowOff>
    </xdr:from>
    <xdr:to>
      <xdr:col>1</xdr:col>
      <xdr:colOff>609601</xdr:colOff>
      <xdr:row>4</xdr:row>
      <xdr:rowOff>100132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1" y="123825"/>
          <a:ext cx="723900" cy="73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2" displayName="Tabela2" ref="A8:C49" totalsRowShown="0" headerRowDxfId="13" headerRowBorderDxfId="12" tableBorderDxfId="11" totalsRowBorderDxfId="10">
  <autoFilter ref="A8:C49"/>
  <tableColumns count="3">
    <tableColumn id="1" name="Critério" dataDxfId="9"/>
    <tableColumn id="2" name="Resposta" dataDxfId="8"/>
    <tableColumn id="3" name="Observações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60:C65" totalsRowShown="0" headerRowDxfId="6" headerRowBorderDxfId="5" tableBorderDxfId="4" totalsRowBorderDxfId="3">
  <autoFilter ref="A60:C65"/>
  <tableColumns count="3">
    <tableColumn id="1" name="Critério" dataDxfId="2"/>
    <tableColumn id="2" name="Resposta" dataDxfId="1"/>
    <tableColumn id="3" name="Observaçõ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C65"/>
  <sheetViews>
    <sheetView tabSelected="1" zoomScaleNormal="100" workbookViewId="0">
      <selection activeCell="B65" sqref="B65"/>
    </sheetView>
  </sheetViews>
  <sheetFormatPr defaultRowHeight="15" x14ac:dyDescent="0.25"/>
  <cols>
    <col min="1" max="1" width="117.28515625" customWidth="1"/>
    <col min="2" max="2" width="11.140625" customWidth="1"/>
    <col min="3" max="3" width="37.28515625" customWidth="1"/>
    <col min="7" max="7" width="12.42578125" bestFit="1" customWidth="1"/>
    <col min="8" max="8" width="0" hidden="1" customWidth="1"/>
  </cols>
  <sheetData>
    <row r="1" spans="1:3" x14ac:dyDescent="0.25">
      <c r="A1" s="53" t="s">
        <v>7</v>
      </c>
      <c r="B1" s="53"/>
      <c r="C1" s="53"/>
    </row>
    <row r="2" spans="1:3" x14ac:dyDescent="0.25">
      <c r="A2" s="53"/>
      <c r="B2" s="53"/>
      <c r="C2" s="53"/>
    </row>
    <row r="3" spans="1:3" x14ac:dyDescent="0.25">
      <c r="A3" s="53"/>
      <c r="B3" s="53"/>
      <c r="C3" s="53"/>
    </row>
    <row r="4" spans="1:3" x14ac:dyDescent="0.25">
      <c r="A4" s="53"/>
      <c r="B4" s="53"/>
      <c r="C4" s="53"/>
    </row>
    <row r="5" spans="1:3" x14ac:dyDescent="0.25">
      <c r="A5" s="53"/>
      <c r="B5" s="53"/>
      <c r="C5" s="53"/>
    </row>
    <row r="6" spans="1:3" x14ac:dyDescent="0.25">
      <c r="A6" s="53"/>
      <c r="B6" s="53"/>
      <c r="C6" s="53"/>
    </row>
    <row r="8" spans="1:3" x14ac:dyDescent="0.25">
      <c r="A8" s="1" t="s">
        <v>0</v>
      </c>
      <c r="B8" s="2" t="s">
        <v>1</v>
      </c>
      <c r="C8" s="3" t="s">
        <v>2</v>
      </c>
    </row>
    <row r="9" spans="1:3" x14ac:dyDescent="0.25">
      <c r="A9" s="27" t="s">
        <v>62</v>
      </c>
      <c r="B9" s="29" t="s">
        <v>20</v>
      </c>
      <c r="C9" s="30" t="str">
        <f>IF(COUNTBLANK(B10:B13)&lt;&gt;0,"",IF(COUNTIF(B10:B13,"S")&lt;&gt;0,"Envolver Integração",""))</f>
        <v>Envolver Integração</v>
      </c>
    </row>
    <row r="10" spans="1:3" x14ac:dyDescent="0.25">
      <c r="A10" s="4" t="s">
        <v>3</v>
      </c>
      <c r="B10" s="44" t="s">
        <v>82</v>
      </c>
      <c r="C10" s="5" t="s">
        <v>24</v>
      </c>
    </row>
    <row r="11" spans="1:3" x14ac:dyDescent="0.25">
      <c r="A11" s="4" t="s">
        <v>10</v>
      </c>
      <c r="B11" s="44" t="s">
        <v>82</v>
      </c>
      <c r="C11" s="5" t="s">
        <v>38</v>
      </c>
    </row>
    <row r="12" spans="1:3" x14ac:dyDescent="0.25">
      <c r="A12" s="4" t="s">
        <v>9</v>
      </c>
      <c r="B12" s="44" t="s">
        <v>82</v>
      </c>
      <c r="C12" s="5" t="s">
        <v>50</v>
      </c>
    </row>
    <row r="13" spans="1:3" x14ac:dyDescent="0.25">
      <c r="A13" s="4" t="s">
        <v>13</v>
      </c>
      <c r="B13" s="44" t="s">
        <v>20</v>
      </c>
      <c r="C13" s="5" t="s">
        <v>39</v>
      </c>
    </row>
    <row r="14" spans="1:3" x14ac:dyDescent="0.25">
      <c r="A14" s="8" t="s">
        <v>19</v>
      </c>
      <c r="B14" s="14" t="s">
        <v>20</v>
      </c>
      <c r="C14" s="9" t="str">
        <f>IF(COUNTBLANK(B15:B19)&lt;&gt;0,"",IF(COUNTIF(B15:B19,"S")&lt;&gt;0,"Envolver GA",""))</f>
        <v>Envolver GA</v>
      </c>
    </row>
    <row r="15" spans="1:3" x14ac:dyDescent="0.25">
      <c r="A15" s="10" t="s">
        <v>34</v>
      </c>
      <c r="B15" s="44" t="s">
        <v>20</v>
      </c>
      <c r="C15" s="10"/>
    </row>
    <row r="16" spans="1:3" x14ac:dyDescent="0.25">
      <c r="A16" s="10" t="s">
        <v>35</v>
      </c>
      <c r="B16" s="45" t="s">
        <v>82</v>
      </c>
      <c r="C16" s="21"/>
    </row>
    <row r="17" spans="1:3" x14ac:dyDescent="0.25">
      <c r="A17" s="10" t="s">
        <v>21</v>
      </c>
      <c r="B17" s="45" t="s">
        <v>82</v>
      </c>
      <c r="C17" s="21"/>
    </row>
    <row r="18" spans="1:3" x14ac:dyDescent="0.25">
      <c r="A18" s="10" t="s">
        <v>51</v>
      </c>
      <c r="B18" s="44" t="s">
        <v>82</v>
      </c>
      <c r="C18" s="48" t="s">
        <v>53</v>
      </c>
    </row>
    <row r="19" spans="1:3" x14ac:dyDescent="0.25">
      <c r="A19" s="10" t="s">
        <v>52</v>
      </c>
      <c r="B19" s="44" t="s">
        <v>82</v>
      </c>
      <c r="C19" s="10"/>
    </row>
    <row r="20" spans="1:3" x14ac:dyDescent="0.25">
      <c r="A20" s="11" t="s">
        <v>22</v>
      </c>
      <c r="B20" s="15" t="s">
        <v>20</v>
      </c>
      <c r="C20" s="12" t="str">
        <f>IF(COUNTBLANK(B21:B24)&lt;&gt;0,"",IF(COUNTIF(B21:B24,"S")&lt;&gt;0,"Envolver Produção",""))</f>
        <v>Envolver Produção</v>
      </c>
    </row>
    <row r="21" spans="1:3" x14ac:dyDescent="0.25">
      <c r="A21" s="13" t="s">
        <v>78</v>
      </c>
      <c r="B21" s="46" t="s">
        <v>82</v>
      </c>
      <c r="C21" s="13"/>
    </row>
    <row r="22" spans="1:3" x14ac:dyDescent="0.25">
      <c r="A22" s="10" t="s">
        <v>79</v>
      </c>
      <c r="B22" s="44" t="s">
        <v>82</v>
      </c>
      <c r="C22" s="10"/>
    </row>
    <row r="23" spans="1:3" x14ac:dyDescent="0.25">
      <c r="A23" s="10" t="s">
        <v>23</v>
      </c>
      <c r="B23" s="44" t="s">
        <v>82</v>
      </c>
      <c r="C23" s="10"/>
    </row>
    <row r="24" spans="1:3" x14ac:dyDescent="0.25">
      <c r="A24" s="10" t="s">
        <v>80</v>
      </c>
      <c r="B24" s="44" t="s">
        <v>82</v>
      </c>
      <c r="C24" s="10"/>
    </row>
    <row r="25" spans="1:3" x14ac:dyDescent="0.25">
      <c r="A25" s="16" t="s">
        <v>45</v>
      </c>
      <c r="B25" s="19" t="s">
        <v>20</v>
      </c>
      <c r="C25" s="17" t="str">
        <f>IF(COUNTBLANK(B26:B35)&lt;&gt;0,"",IF(COUNTIF(B26:B35,"S")&lt;&gt;0,"Atividade de Operação Assistida",""))</f>
        <v>Atividade de Operação Assistida</v>
      </c>
    </row>
    <row r="26" spans="1:3" ht="30" x14ac:dyDescent="0.25">
      <c r="A26" s="18" t="s">
        <v>25</v>
      </c>
      <c r="B26" s="44" t="s">
        <v>20</v>
      </c>
      <c r="C26" s="10"/>
    </row>
    <row r="27" spans="1:3" x14ac:dyDescent="0.25">
      <c r="A27" s="10" t="s">
        <v>26</v>
      </c>
      <c r="B27" s="44" t="s">
        <v>82</v>
      </c>
      <c r="C27" s="10"/>
    </row>
    <row r="28" spans="1:3" x14ac:dyDescent="0.25">
      <c r="A28" s="10" t="s">
        <v>27</v>
      </c>
      <c r="B28" s="44" t="s">
        <v>20</v>
      </c>
      <c r="C28" s="10"/>
    </row>
    <row r="29" spans="1:3" x14ac:dyDescent="0.25">
      <c r="A29" s="10" t="s">
        <v>28</v>
      </c>
      <c r="B29" s="44" t="s">
        <v>20</v>
      </c>
      <c r="C29" s="10"/>
    </row>
    <row r="30" spans="1:3" x14ac:dyDescent="0.25">
      <c r="A30" s="10" t="s">
        <v>29</v>
      </c>
      <c r="B30" s="44" t="s">
        <v>20</v>
      </c>
      <c r="C30" s="10"/>
    </row>
    <row r="31" spans="1:3" x14ac:dyDescent="0.25">
      <c r="A31" s="10" t="s">
        <v>30</v>
      </c>
      <c r="B31" s="44" t="s">
        <v>82</v>
      </c>
      <c r="C31" s="10"/>
    </row>
    <row r="32" spans="1:3" x14ac:dyDescent="0.25">
      <c r="A32" s="10" t="s">
        <v>31</v>
      </c>
      <c r="B32" s="44" t="s">
        <v>20</v>
      </c>
      <c r="C32" s="10"/>
    </row>
    <row r="33" spans="1:3" x14ac:dyDescent="0.25">
      <c r="A33" s="10" t="s">
        <v>32</v>
      </c>
      <c r="B33" s="44" t="s">
        <v>20</v>
      </c>
      <c r="C33" s="10"/>
    </row>
    <row r="34" spans="1:3" x14ac:dyDescent="0.25">
      <c r="A34" s="10" t="s">
        <v>33</v>
      </c>
      <c r="B34" s="44" t="s">
        <v>20</v>
      </c>
      <c r="C34" s="10"/>
    </row>
    <row r="35" spans="1:3" x14ac:dyDescent="0.25">
      <c r="A35" s="10" t="s">
        <v>81</v>
      </c>
      <c r="B35" s="44" t="s">
        <v>20</v>
      </c>
      <c r="C35" s="10"/>
    </row>
    <row r="36" spans="1:3" x14ac:dyDescent="0.25">
      <c r="A36" s="11" t="s">
        <v>56</v>
      </c>
      <c r="B36" s="32" t="s">
        <v>20</v>
      </c>
      <c r="C36" s="31" t="str">
        <f>IF(COUNTBLANK(B37:B40)&lt;&gt;0,"",IF(COUNTIF(B37:B40,"S")&lt;&gt;0,"Envolver Operações",""))</f>
        <v>Envolver Operações</v>
      </c>
    </row>
    <row r="37" spans="1:3" x14ac:dyDescent="0.25">
      <c r="A37" s="51" t="s">
        <v>11</v>
      </c>
      <c r="B37" s="47" t="s">
        <v>20</v>
      </c>
      <c r="C37" s="21"/>
    </row>
    <row r="38" spans="1:3" x14ac:dyDescent="0.25">
      <c r="A38" s="51" t="s">
        <v>12</v>
      </c>
      <c r="B38" s="47" t="s">
        <v>82</v>
      </c>
      <c r="C38" s="21"/>
    </row>
    <row r="39" spans="1:3" x14ac:dyDescent="0.25">
      <c r="A39" s="23" t="s">
        <v>57</v>
      </c>
      <c r="B39" s="47" t="s">
        <v>20</v>
      </c>
      <c r="C39" s="24"/>
    </row>
    <row r="40" spans="1:3" x14ac:dyDescent="0.25">
      <c r="A40" s="23" t="s">
        <v>58</v>
      </c>
      <c r="B40" s="47" t="s">
        <v>20</v>
      </c>
      <c r="C40" s="24"/>
    </row>
    <row r="41" spans="1:3" x14ac:dyDescent="0.25">
      <c r="A41" s="27" t="s">
        <v>46</v>
      </c>
      <c r="B41" s="29" t="s">
        <v>20</v>
      </c>
      <c r="C41" s="28" t="str">
        <f>IF(COUNTBLANK(B42:B49)&lt;&gt;0,"",IF(COUNTIF(B42:B49,"S")&lt;&gt;0,"Envolver Atendimento",""))</f>
        <v>Envolver Atendimento</v>
      </c>
    </row>
    <row r="42" spans="1:3" x14ac:dyDescent="0.25">
      <c r="A42" s="20" t="s">
        <v>40</v>
      </c>
      <c r="B42" s="45" t="s">
        <v>82</v>
      </c>
      <c r="C42" s="21" t="s">
        <v>59</v>
      </c>
    </row>
    <row r="43" spans="1:3" x14ac:dyDescent="0.25">
      <c r="A43" s="20" t="s">
        <v>41</v>
      </c>
      <c r="B43" s="45" t="s">
        <v>20</v>
      </c>
      <c r="C43" s="21" t="s">
        <v>60</v>
      </c>
    </row>
    <row r="44" spans="1:3" ht="30" x14ac:dyDescent="0.25">
      <c r="A44" s="25" t="s">
        <v>47</v>
      </c>
      <c r="B44" s="45" t="s">
        <v>82</v>
      </c>
      <c r="C44" s="21" t="s">
        <v>59</v>
      </c>
    </row>
    <row r="45" spans="1:3" x14ac:dyDescent="0.25">
      <c r="A45" s="20" t="s">
        <v>42</v>
      </c>
      <c r="B45" s="45" t="s">
        <v>20</v>
      </c>
      <c r="C45" s="21" t="s">
        <v>60</v>
      </c>
    </row>
    <row r="46" spans="1:3" ht="30" x14ac:dyDescent="0.25">
      <c r="A46" s="25" t="s">
        <v>48</v>
      </c>
      <c r="B46" s="45" t="s">
        <v>20</v>
      </c>
      <c r="C46" s="21" t="s">
        <v>60</v>
      </c>
    </row>
    <row r="47" spans="1:3" x14ac:dyDescent="0.25">
      <c r="A47" s="20" t="s">
        <v>43</v>
      </c>
      <c r="B47" s="45" t="s">
        <v>20</v>
      </c>
      <c r="C47" s="21" t="s">
        <v>60</v>
      </c>
    </row>
    <row r="48" spans="1:3" x14ac:dyDescent="0.25">
      <c r="A48" s="20" t="s">
        <v>44</v>
      </c>
      <c r="B48" s="45" t="s">
        <v>20</v>
      </c>
      <c r="C48" s="21" t="s">
        <v>60</v>
      </c>
    </row>
    <row r="49" spans="1:3" ht="30" x14ac:dyDescent="0.25">
      <c r="A49" s="26" t="s">
        <v>49</v>
      </c>
      <c r="B49" s="47" t="s">
        <v>20</v>
      </c>
      <c r="C49" s="24" t="s">
        <v>61</v>
      </c>
    </row>
    <row r="50" spans="1:3" ht="15.75" x14ac:dyDescent="0.25">
      <c r="A50" s="6" t="s">
        <v>8</v>
      </c>
      <c r="B50" s="54" t="str">
        <f>IF(COUNTBLANK(B9:B49)&lt;&gt;0,"",IF(COUNTIF(B9:B49,"S")&lt;&gt;0,IF(COUNTIF(B51:B55,"")&lt;&gt;5,"Sim, abrir STI de Infraestrutura (Integração de Infra)","Sim, entrar em contato com Operações"),"NÃO"))</f>
        <v>Sim, abrir STI de Infraestrutura (Integração de Infra)</v>
      </c>
      <c r="C50" s="54"/>
    </row>
    <row r="51" spans="1:3" x14ac:dyDescent="0.25">
      <c r="A51" s="7" t="s">
        <v>36</v>
      </c>
      <c r="B51" s="52" t="str">
        <f>IF(AND(C9&lt;&gt;"",COUNTIFS(Tabela2[Resposta],"=S",Tabela2[Observações],"=Envolver Capacity")&lt;&gt;0),"Capacity","")</f>
        <v>Capacity</v>
      </c>
      <c r="C51" s="52"/>
    </row>
    <row r="52" spans="1:3" x14ac:dyDescent="0.25">
      <c r="B52" s="52" t="str">
        <f>IF(C14&lt;&gt;"","Gestão de Ambientes","")</f>
        <v>Gestão de Ambientes</v>
      </c>
      <c r="C52" s="52"/>
    </row>
    <row r="53" spans="1:3" x14ac:dyDescent="0.25">
      <c r="B53" s="52" t="str">
        <f>IF(AND(C41&lt;&gt;"",COUNTIFS(Tabela2[Resposta],"=S",Tabela2[Observações],"=Envolver Service Desk")&lt;&gt;0),"Service Desk","")</f>
        <v>Service Desk</v>
      </c>
      <c r="C53" s="52"/>
    </row>
    <row r="54" spans="1:3" x14ac:dyDescent="0.25">
      <c r="B54" s="52" t="str">
        <f>IF(AND(C41&lt;&gt;"",COUNTIFS(Tabela2[Resposta],"=S",Tabela2[Observações],"=Envolver Microinformática")&lt;&gt;0),"Microinformática","")</f>
        <v/>
      </c>
      <c r="C54" s="52"/>
    </row>
    <row r="55" spans="1:3" x14ac:dyDescent="0.25">
      <c r="B55" s="52" t="str">
        <f>IF(AND(C41&lt;&gt;"",COUNTIFS(Tabela2[Resposta],"=S",Tabela2[Observações],"=Envolver controle de ativos")&lt;&gt;0),"Controle de Ativos","")</f>
        <v/>
      </c>
      <c r="C55" s="52"/>
    </row>
    <row r="56" spans="1:3" x14ac:dyDescent="0.25">
      <c r="B56" s="52" t="str">
        <f>IF(C20&lt;&gt;"","Produção","")</f>
        <v>Produção</v>
      </c>
      <c r="C56" s="52"/>
    </row>
    <row r="57" spans="1:3" x14ac:dyDescent="0.25">
      <c r="B57" s="52" t="str">
        <f>IF(OR(C25&lt;&gt;"",C36&lt;&gt;""),"Operações","")</f>
        <v>Operações</v>
      </c>
      <c r="C57" s="52"/>
    </row>
    <row r="58" spans="1:3" x14ac:dyDescent="0.25">
      <c r="A58" t="s">
        <v>55</v>
      </c>
    </row>
    <row r="60" spans="1:3" x14ac:dyDescent="0.25">
      <c r="A60" s="1" t="s">
        <v>0</v>
      </c>
      <c r="B60" s="2" t="s">
        <v>1</v>
      </c>
      <c r="C60" s="3" t="s">
        <v>2</v>
      </c>
    </row>
    <row r="61" spans="1:3" x14ac:dyDescent="0.25">
      <c r="A61" s="4" t="s">
        <v>14</v>
      </c>
      <c r="B61" s="44" t="s">
        <v>20</v>
      </c>
      <c r="C61" s="49" t="s">
        <v>4</v>
      </c>
    </row>
    <row r="62" spans="1:3" x14ac:dyDescent="0.25">
      <c r="A62" s="4" t="s">
        <v>15</v>
      </c>
      <c r="B62" s="44" t="s">
        <v>20</v>
      </c>
      <c r="C62" s="5"/>
    </row>
    <row r="63" spans="1:3" x14ac:dyDescent="0.25">
      <c r="A63" s="4" t="s">
        <v>16</v>
      </c>
      <c r="B63" s="44" t="s">
        <v>20</v>
      </c>
      <c r="C63" s="5" t="s">
        <v>37</v>
      </c>
    </row>
    <row r="64" spans="1:3" x14ac:dyDescent="0.25">
      <c r="A64" s="4" t="s">
        <v>18</v>
      </c>
      <c r="B64" s="50">
        <v>10</v>
      </c>
      <c r="C64" s="5"/>
    </row>
    <row r="65" spans="1:3" ht="31.5" customHeight="1" x14ac:dyDescent="0.25">
      <c r="A65" s="4" t="s">
        <v>17</v>
      </c>
      <c r="B65" s="44" t="s">
        <v>20</v>
      </c>
      <c r="C65" s="22" t="s">
        <v>54</v>
      </c>
    </row>
  </sheetData>
  <sheetProtection sheet="1" objects="1" scenarios="1" selectLockedCells="1"/>
  <dataConsolidate/>
  <mergeCells count="9">
    <mergeCell ref="B57:C57"/>
    <mergeCell ref="A1:C6"/>
    <mergeCell ref="B50:C50"/>
    <mergeCell ref="B51:C51"/>
    <mergeCell ref="B52:C52"/>
    <mergeCell ref="B53:C53"/>
    <mergeCell ref="B56:C56"/>
    <mergeCell ref="B54:C54"/>
    <mergeCell ref="B55:C55"/>
  </mergeCells>
  <dataValidations count="2">
    <dataValidation type="list" allowBlank="1" showInputMessage="1" showErrorMessage="1" sqref="B65 B61:B63 B15:B19 B21:B24 B26:B35 B9:B13 B42:B49 B37:B40">
      <formula1>"S,N"</formula1>
    </dataValidation>
    <dataValidation type="whole" allowBlank="1" showInputMessage="1" showErrorMessage="1" errorTitle="Quantidade de sistemas inválida" error="Favor informar a quantidade númerica de sistemas" sqref="B64">
      <formula1>1</formula1>
      <formula2>200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3:F17"/>
  <sheetViews>
    <sheetView workbookViewId="0">
      <selection activeCell="E10" sqref="E10"/>
    </sheetView>
  </sheetViews>
  <sheetFormatPr defaultColWidth="9.140625" defaultRowHeight="15" x14ac:dyDescent="0.25"/>
  <cols>
    <col min="1" max="1" width="9.140625" style="33"/>
    <col min="2" max="2" width="9.5703125" style="33" customWidth="1"/>
    <col min="3" max="3" width="13.7109375" style="33" customWidth="1"/>
    <col min="4" max="4" width="58.42578125" style="33" customWidth="1"/>
    <col min="5" max="5" width="23" style="33" customWidth="1"/>
    <col min="6" max="16384" width="9.140625" style="33"/>
  </cols>
  <sheetData>
    <row r="3" spans="1:6" x14ac:dyDescent="0.25">
      <c r="C3" s="34" t="s">
        <v>63</v>
      </c>
    </row>
    <row r="6" spans="1:6" x14ac:dyDescent="0.25">
      <c r="B6" s="35"/>
      <c r="C6" s="35"/>
      <c r="D6" s="35"/>
      <c r="E6" s="35"/>
    </row>
    <row r="7" spans="1:6" x14ac:dyDescent="0.25">
      <c r="A7" s="36"/>
      <c r="B7" s="37" t="s">
        <v>5</v>
      </c>
      <c r="C7" s="37" t="s">
        <v>6</v>
      </c>
      <c r="D7" s="37" t="s">
        <v>64</v>
      </c>
      <c r="E7" s="37" t="s">
        <v>65</v>
      </c>
      <c r="F7" s="38"/>
    </row>
    <row r="8" spans="1:6" x14ac:dyDescent="0.25">
      <c r="A8" s="36"/>
      <c r="B8" s="39" t="s">
        <v>66</v>
      </c>
      <c r="C8" s="40">
        <v>41052</v>
      </c>
      <c r="D8" s="39" t="s">
        <v>67</v>
      </c>
      <c r="E8" s="39" t="s">
        <v>68</v>
      </c>
      <c r="F8" s="38"/>
    </row>
    <row r="9" spans="1:6" x14ac:dyDescent="0.25">
      <c r="A9" s="36"/>
      <c r="B9" s="39" t="s">
        <v>69</v>
      </c>
      <c r="C9" s="40">
        <v>41260</v>
      </c>
      <c r="D9" s="39" t="s">
        <v>70</v>
      </c>
      <c r="E9" s="39" t="s">
        <v>71</v>
      </c>
      <c r="F9" s="38"/>
    </row>
    <row r="10" spans="1:6" ht="30" x14ac:dyDescent="0.25">
      <c r="A10" s="36"/>
      <c r="B10" s="39" t="s">
        <v>72</v>
      </c>
      <c r="C10" s="40">
        <v>40910</v>
      </c>
      <c r="D10" s="41" t="s">
        <v>73</v>
      </c>
      <c r="E10" s="39" t="s">
        <v>74</v>
      </c>
      <c r="F10" s="38"/>
    </row>
    <row r="11" spans="1:6" ht="45" x14ac:dyDescent="0.25">
      <c r="A11" s="36"/>
      <c r="B11" s="39" t="s">
        <v>75</v>
      </c>
      <c r="C11" s="40">
        <v>41338</v>
      </c>
      <c r="D11" s="41" t="s">
        <v>76</v>
      </c>
      <c r="E11" s="41" t="s">
        <v>77</v>
      </c>
      <c r="F11" s="38"/>
    </row>
    <row r="12" spans="1:6" x14ac:dyDescent="0.25">
      <c r="A12" s="36"/>
      <c r="B12" s="39"/>
      <c r="C12" s="42"/>
      <c r="D12" s="39"/>
      <c r="E12" s="39"/>
      <c r="F12" s="38"/>
    </row>
    <row r="13" spans="1:6" x14ac:dyDescent="0.25">
      <c r="A13" s="36"/>
      <c r="B13" s="39"/>
      <c r="C13" s="42"/>
      <c r="D13" s="39"/>
      <c r="E13" s="39"/>
      <c r="F13" s="38"/>
    </row>
    <row r="14" spans="1:6" x14ac:dyDescent="0.25">
      <c r="A14" s="36"/>
      <c r="B14" s="39"/>
      <c r="C14" s="42"/>
      <c r="D14" s="39"/>
      <c r="E14" s="39"/>
      <c r="F14" s="38"/>
    </row>
    <row r="15" spans="1:6" x14ac:dyDescent="0.25">
      <c r="A15" s="36"/>
      <c r="B15" s="39"/>
      <c r="C15" s="42"/>
      <c r="D15" s="39"/>
      <c r="E15" s="39"/>
      <c r="F15" s="38"/>
    </row>
    <row r="16" spans="1:6" x14ac:dyDescent="0.25">
      <c r="A16" s="36"/>
      <c r="B16" s="39"/>
      <c r="C16" s="42"/>
      <c r="D16" s="39"/>
      <c r="E16" s="39"/>
      <c r="F16" s="38"/>
    </row>
    <row r="17" spans="2:5" x14ac:dyDescent="0.25">
      <c r="B17" s="43"/>
      <c r="C17" s="43"/>
      <c r="D17" s="43"/>
      <c r="E17" s="43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0" ma:contentTypeDescription="Crie um novo documento." ma:contentTypeScope="" ma:versionID="c7c39eed5af8abfe503e5577f4525ca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00D6544-1DAF-4C53-9A37-F52E666584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0C2B8E-18C3-49C0-99C2-A1A6006E6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CB4DA50-82CE-46C3-B122-D802B4E48CDD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Checklist</vt:lpstr>
      <vt:lpstr>Versionamento</vt:lpstr>
      <vt:lpstr>Envolve_infra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profile</dc:creator>
  <cp:lastModifiedBy>profile</cp:lastModifiedBy>
  <dcterms:created xsi:type="dcterms:W3CDTF">2013-02-01T16:24:36Z</dcterms:created>
  <dcterms:modified xsi:type="dcterms:W3CDTF">2013-07-10T21:54:45Z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</Properties>
</file>