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raude\_novo sistema de fraude\projeto\onda 2\"/>
    </mc:Choice>
  </mc:AlternateContent>
  <bookViews>
    <workbookView xWindow="0" yWindow="0" windowWidth="20490" windowHeight="7455" activeTab="2"/>
  </bookViews>
  <sheets>
    <sheet name="Plan1" sheetId="2" r:id="rId1"/>
    <sheet name="Sheet0" sheetId="1" r:id="rId2"/>
    <sheet name="para carga" sheetId="3" r:id="rId3"/>
  </sheets>
  <definedNames>
    <definedName name="_xlnm._FilterDatabase" localSheetId="2" hidden="1">'para carga'!$A$1:$T$55</definedName>
    <definedName name="_xlnm._FilterDatabase" localSheetId="1" hidden="1">Sheet0!$A$3:$W$57</definedName>
  </definedNames>
  <calcPr calcId="152511"/>
  <pivotCaches>
    <pivotCache cacheId="5" r:id="rId4"/>
  </pivotCaches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4" i="1"/>
  <c r="R2" i="1"/>
  <c r="P2" i="1"/>
  <c r="S2" i="1"/>
  <c r="G2" i="1"/>
  <c r="Q2" i="1"/>
  <c r="O2" i="1"/>
  <c r="N2" i="1"/>
  <c r="M2" i="1"/>
  <c r="L2" i="1"/>
  <c r="J2" i="1"/>
  <c r="I2" i="1"/>
  <c r="K2" i="1"/>
  <c r="H2" i="1"/>
  <c r="B18" i="1"/>
  <c r="B19" i="1"/>
  <c r="B20" i="1"/>
  <c r="B21" i="1"/>
  <c r="T21" i="1" s="1"/>
  <c r="B22" i="1"/>
  <c r="B23" i="1"/>
  <c r="B24" i="1"/>
  <c r="B25" i="1"/>
  <c r="T25" i="1" s="1"/>
  <c r="B26" i="1"/>
  <c r="B27" i="1"/>
  <c r="B28" i="1"/>
  <c r="B29" i="1"/>
  <c r="T29" i="1" s="1"/>
  <c r="B30" i="1"/>
  <c r="B31" i="1"/>
  <c r="B32" i="1"/>
  <c r="B33" i="1"/>
  <c r="T33" i="1" s="1"/>
  <c r="B34" i="1"/>
  <c r="B35" i="1"/>
  <c r="B36" i="1"/>
  <c r="B37" i="1"/>
  <c r="T37" i="1" s="1"/>
  <c r="B38" i="1"/>
  <c r="B39" i="1"/>
  <c r="B40" i="1"/>
  <c r="B41" i="1"/>
  <c r="H41" i="1" s="1"/>
  <c r="B42" i="1"/>
  <c r="B43" i="1"/>
  <c r="B44" i="1"/>
  <c r="B45" i="1"/>
  <c r="T45" i="1" s="1"/>
  <c r="B46" i="1"/>
  <c r="B47" i="1"/>
  <c r="B48" i="1"/>
  <c r="B49" i="1"/>
  <c r="P49" i="1" s="1"/>
  <c r="B50" i="1"/>
  <c r="B51" i="1"/>
  <c r="B52" i="1"/>
  <c r="B53" i="1"/>
  <c r="B54" i="1"/>
  <c r="B55" i="1"/>
  <c r="B56" i="1"/>
  <c r="B57" i="1"/>
  <c r="H57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M17" i="1" s="1"/>
  <c r="B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4" i="1"/>
  <c r="V15" i="1" l="1"/>
  <c r="V11" i="1"/>
  <c r="V7" i="1"/>
  <c r="V51" i="1"/>
  <c r="J47" i="1"/>
  <c r="N43" i="1"/>
  <c r="V35" i="1"/>
  <c r="V31" i="1"/>
  <c r="V27" i="1"/>
  <c r="V19" i="1"/>
  <c r="U16" i="1"/>
  <c r="U12" i="1"/>
  <c r="U8" i="1"/>
  <c r="M56" i="1"/>
  <c r="Q52" i="1"/>
  <c r="U48" i="1"/>
  <c r="M40" i="1"/>
  <c r="U36" i="1"/>
  <c r="U32" i="1"/>
  <c r="U28" i="1"/>
  <c r="U20" i="1"/>
  <c r="K31" i="1"/>
  <c r="M29" i="1"/>
  <c r="G35" i="1"/>
  <c r="W14" i="1"/>
  <c r="W10" i="1"/>
  <c r="P30" i="1"/>
  <c r="H26" i="1"/>
  <c r="L18" i="1"/>
  <c r="G19" i="1"/>
  <c r="W35" i="1"/>
  <c r="I33" i="1"/>
  <c r="N28" i="1"/>
  <c r="W19" i="1"/>
  <c r="V36" i="1"/>
  <c r="J32" i="1"/>
  <c r="O27" i="1"/>
  <c r="P10" i="1"/>
  <c r="V20" i="1"/>
  <c r="U37" i="1"/>
  <c r="L53" i="1"/>
  <c r="Q48" i="1"/>
  <c r="U21" i="1"/>
  <c r="V43" i="1"/>
  <c r="L14" i="1"/>
  <c r="I9" i="1"/>
  <c r="F1" i="1"/>
  <c r="N12" i="1"/>
  <c r="K15" i="1"/>
  <c r="Q25" i="1"/>
  <c r="I44" i="1"/>
  <c r="O11" i="1"/>
  <c r="J16" i="1"/>
  <c r="G7" i="1"/>
  <c r="W7" i="1"/>
  <c r="V8" i="1"/>
  <c r="T10" i="1"/>
  <c r="P14" i="1"/>
  <c r="O15" i="1"/>
  <c r="N16" i="1"/>
  <c r="K19" i="1"/>
  <c r="J20" i="1"/>
  <c r="I21" i="1"/>
  <c r="U25" i="1"/>
  <c r="Q29" i="1"/>
  <c r="O31" i="1"/>
  <c r="N32" i="1"/>
  <c r="M33" i="1"/>
  <c r="K35" i="1"/>
  <c r="J36" i="1"/>
  <c r="I37" i="1"/>
  <c r="J39" i="1"/>
  <c r="U44" i="1"/>
  <c r="J55" i="1"/>
  <c r="K7" i="1"/>
  <c r="J8" i="1"/>
  <c r="H10" i="1"/>
  <c r="G11" i="1"/>
  <c r="W11" i="1"/>
  <c r="V12" i="1"/>
  <c r="T14" i="1"/>
  <c r="O19" i="1"/>
  <c r="N20" i="1"/>
  <c r="M21" i="1"/>
  <c r="I25" i="1"/>
  <c r="G27" i="1"/>
  <c r="W27" i="1"/>
  <c r="V28" i="1"/>
  <c r="U29" i="1"/>
  <c r="Q33" i="1"/>
  <c r="O35" i="1"/>
  <c r="N36" i="1"/>
  <c r="M37" i="1"/>
  <c r="I40" i="1"/>
  <c r="N51" i="1"/>
  <c r="I56" i="1"/>
  <c r="O7" i="1"/>
  <c r="N8" i="1"/>
  <c r="L10" i="1"/>
  <c r="K11" i="1"/>
  <c r="J12" i="1"/>
  <c r="H14" i="1"/>
  <c r="G15" i="1"/>
  <c r="W15" i="1"/>
  <c r="V16" i="1"/>
  <c r="Q21" i="1"/>
  <c r="M25" i="1"/>
  <c r="K27" i="1"/>
  <c r="J28" i="1"/>
  <c r="I29" i="1"/>
  <c r="G31" i="1"/>
  <c r="W31" i="1"/>
  <c r="V32" i="1"/>
  <c r="U33" i="1"/>
  <c r="Q37" i="1"/>
  <c r="M52" i="1"/>
  <c r="T13" i="1"/>
  <c r="P13" i="1"/>
  <c r="L13" i="1"/>
  <c r="H13" i="1"/>
  <c r="W13" i="1"/>
  <c r="O13" i="1"/>
  <c r="K13" i="1"/>
  <c r="G13" i="1"/>
  <c r="V13" i="1"/>
  <c r="N13" i="1"/>
  <c r="J13" i="1"/>
  <c r="V54" i="1"/>
  <c r="N54" i="1"/>
  <c r="J54" i="1"/>
  <c r="U54" i="1"/>
  <c r="Q54" i="1"/>
  <c r="M54" i="1"/>
  <c r="I54" i="1"/>
  <c r="T54" i="1"/>
  <c r="P54" i="1"/>
  <c r="L54" i="1"/>
  <c r="H54" i="1"/>
  <c r="W54" i="1"/>
  <c r="G54" i="1"/>
  <c r="K54" i="1"/>
  <c r="O54" i="1"/>
  <c r="W34" i="1"/>
  <c r="O34" i="1"/>
  <c r="K34" i="1"/>
  <c r="G34" i="1"/>
  <c r="V34" i="1"/>
  <c r="N34" i="1"/>
  <c r="J34" i="1"/>
  <c r="U34" i="1"/>
  <c r="Q34" i="1"/>
  <c r="M34" i="1"/>
  <c r="I34" i="1"/>
  <c r="P26" i="1"/>
  <c r="H34" i="1"/>
  <c r="U9" i="1"/>
  <c r="Q13" i="1"/>
  <c r="T26" i="1"/>
  <c r="L34" i="1"/>
  <c r="T17" i="1"/>
  <c r="P17" i="1"/>
  <c r="L17" i="1"/>
  <c r="H17" i="1"/>
  <c r="W17" i="1"/>
  <c r="O17" i="1"/>
  <c r="K17" i="1"/>
  <c r="G17" i="1"/>
  <c r="V17" i="1"/>
  <c r="N17" i="1"/>
  <c r="J17" i="1"/>
  <c r="V50" i="1"/>
  <c r="N50" i="1"/>
  <c r="J50" i="1"/>
  <c r="U50" i="1"/>
  <c r="Q50" i="1"/>
  <c r="M50" i="1"/>
  <c r="I50" i="1"/>
  <c r="T50" i="1"/>
  <c r="P50" i="1"/>
  <c r="L50" i="1"/>
  <c r="H50" i="1"/>
  <c r="K50" i="1"/>
  <c r="W50" i="1"/>
  <c r="G50" i="1"/>
  <c r="O50" i="1"/>
  <c r="V42" i="1"/>
  <c r="N42" i="1"/>
  <c r="J42" i="1"/>
  <c r="U42" i="1"/>
  <c r="Q42" i="1"/>
  <c r="M42" i="1"/>
  <c r="I42" i="1"/>
  <c r="T42" i="1"/>
  <c r="P42" i="1"/>
  <c r="L42" i="1"/>
  <c r="H42" i="1"/>
  <c r="G42" i="1"/>
  <c r="O42" i="1"/>
  <c r="K42" i="1"/>
  <c r="W42" i="1"/>
  <c r="W30" i="1"/>
  <c r="O30" i="1"/>
  <c r="K30" i="1"/>
  <c r="G30" i="1"/>
  <c r="V30" i="1"/>
  <c r="N30" i="1"/>
  <c r="J30" i="1"/>
  <c r="U30" i="1"/>
  <c r="Q30" i="1"/>
  <c r="M30" i="1"/>
  <c r="I30" i="1"/>
  <c r="W18" i="1"/>
  <c r="O18" i="1"/>
  <c r="K18" i="1"/>
  <c r="G18" i="1"/>
  <c r="V18" i="1"/>
  <c r="N18" i="1"/>
  <c r="J18" i="1"/>
  <c r="U18" i="1"/>
  <c r="Q18" i="1"/>
  <c r="M18" i="1"/>
  <c r="I18" i="1"/>
  <c r="M13" i="1"/>
  <c r="L30" i="1"/>
  <c r="U13" i="1"/>
  <c r="Q17" i="1"/>
  <c r="P18" i="1"/>
  <c r="T30" i="1"/>
  <c r="P34" i="1"/>
  <c r="T9" i="1"/>
  <c r="P9" i="1"/>
  <c r="L9" i="1"/>
  <c r="H9" i="1"/>
  <c r="W9" i="1"/>
  <c r="O9" i="1"/>
  <c r="K9" i="1"/>
  <c r="G9" i="1"/>
  <c r="V9" i="1"/>
  <c r="N9" i="1"/>
  <c r="J9" i="1"/>
  <c r="V46" i="1"/>
  <c r="N46" i="1"/>
  <c r="J46" i="1"/>
  <c r="U46" i="1"/>
  <c r="Q46" i="1"/>
  <c r="M46" i="1"/>
  <c r="I46" i="1"/>
  <c r="T46" i="1"/>
  <c r="P46" i="1"/>
  <c r="L46" i="1"/>
  <c r="H46" i="1"/>
  <c r="O46" i="1"/>
  <c r="K46" i="1"/>
  <c r="W46" i="1"/>
  <c r="G46" i="1"/>
  <c r="V38" i="1"/>
  <c r="N38" i="1"/>
  <c r="J38" i="1"/>
  <c r="U38" i="1"/>
  <c r="Q38" i="1"/>
  <c r="M38" i="1"/>
  <c r="I38" i="1"/>
  <c r="T38" i="1"/>
  <c r="P38" i="1"/>
  <c r="L38" i="1"/>
  <c r="H38" i="1"/>
  <c r="W38" i="1"/>
  <c r="G38" i="1"/>
  <c r="O38" i="1"/>
  <c r="K38" i="1"/>
  <c r="W26" i="1"/>
  <c r="O26" i="1"/>
  <c r="K26" i="1"/>
  <c r="G26" i="1"/>
  <c r="V26" i="1"/>
  <c r="N26" i="1"/>
  <c r="J26" i="1"/>
  <c r="U26" i="1"/>
  <c r="Q26" i="1"/>
  <c r="M26" i="1"/>
  <c r="I26" i="1"/>
  <c r="Q9" i="1"/>
  <c r="I17" i="1"/>
  <c r="H18" i="1"/>
  <c r="M9" i="1"/>
  <c r="I13" i="1"/>
  <c r="U17" i="1"/>
  <c r="T18" i="1"/>
  <c r="L26" i="1"/>
  <c r="H30" i="1"/>
  <c r="T34" i="1"/>
  <c r="W57" i="1"/>
  <c r="O57" i="1"/>
  <c r="K57" i="1"/>
  <c r="G57" i="1"/>
  <c r="V57" i="1"/>
  <c r="N57" i="1"/>
  <c r="J57" i="1"/>
  <c r="U57" i="1"/>
  <c r="Q57" i="1"/>
  <c r="M57" i="1"/>
  <c r="I57" i="1"/>
  <c r="W53" i="1"/>
  <c r="O53" i="1"/>
  <c r="K53" i="1"/>
  <c r="G53" i="1"/>
  <c r="V53" i="1"/>
  <c r="N53" i="1"/>
  <c r="J53" i="1"/>
  <c r="U53" i="1"/>
  <c r="Q53" i="1"/>
  <c r="M53" i="1"/>
  <c r="I53" i="1"/>
  <c r="W49" i="1"/>
  <c r="O49" i="1"/>
  <c r="K49" i="1"/>
  <c r="G49" i="1"/>
  <c r="V49" i="1"/>
  <c r="N49" i="1"/>
  <c r="J49" i="1"/>
  <c r="U49" i="1"/>
  <c r="Q49" i="1"/>
  <c r="M49" i="1"/>
  <c r="I49" i="1"/>
  <c r="W45" i="1"/>
  <c r="O45" i="1"/>
  <c r="K45" i="1"/>
  <c r="G45" i="1"/>
  <c r="V45" i="1"/>
  <c r="N45" i="1"/>
  <c r="J45" i="1"/>
  <c r="U45" i="1"/>
  <c r="Q45" i="1"/>
  <c r="M45" i="1"/>
  <c r="I45" i="1"/>
  <c r="W41" i="1"/>
  <c r="O41" i="1"/>
  <c r="K41" i="1"/>
  <c r="G41" i="1"/>
  <c r="V41" i="1"/>
  <c r="N41" i="1"/>
  <c r="J41" i="1"/>
  <c r="U41" i="1"/>
  <c r="Q41" i="1"/>
  <c r="M41" i="1"/>
  <c r="I41" i="1"/>
  <c r="H7" i="1"/>
  <c r="L7" i="1"/>
  <c r="P7" i="1"/>
  <c r="T7" i="1"/>
  <c r="G8" i="1"/>
  <c r="K8" i="1"/>
  <c r="O8" i="1"/>
  <c r="W8" i="1"/>
  <c r="I10" i="1"/>
  <c r="M10" i="1"/>
  <c r="Q10" i="1"/>
  <c r="U10" i="1"/>
  <c r="H11" i="1"/>
  <c r="L11" i="1"/>
  <c r="P11" i="1"/>
  <c r="T11" i="1"/>
  <c r="G12" i="1"/>
  <c r="K12" i="1"/>
  <c r="O12" i="1"/>
  <c r="W12" i="1"/>
  <c r="I14" i="1"/>
  <c r="M14" i="1"/>
  <c r="Q14" i="1"/>
  <c r="U14" i="1"/>
  <c r="H15" i="1"/>
  <c r="L15" i="1"/>
  <c r="P15" i="1"/>
  <c r="T15" i="1"/>
  <c r="G16" i="1"/>
  <c r="K16" i="1"/>
  <c r="O16" i="1"/>
  <c r="W16" i="1"/>
  <c r="H19" i="1"/>
  <c r="L19" i="1"/>
  <c r="P19" i="1"/>
  <c r="T19" i="1"/>
  <c r="G20" i="1"/>
  <c r="K20" i="1"/>
  <c r="O20" i="1"/>
  <c r="W20" i="1"/>
  <c r="J21" i="1"/>
  <c r="N21" i="1"/>
  <c r="V21" i="1"/>
  <c r="J25" i="1"/>
  <c r="N25" i="1"/>
  <c r="V25" i="1"/>
  <c r="H27" i="1"/>
  <c r="L27" i="1"/>
  <c r="P27" i="1"/>
  <c r="T27" i="1"/>
  <c r="G28" i="1"/>
  <c r="K28" i="1"/>
  <c r="O28" i="1"/>
  <c r="W28" i="1"/>
  <c r="J29" i="1"/>
  <c r="N29" i="1"/>
  <c r="V29" i="1"/>
  <c r="H31" i="1"/>
  <c r="L31" i="1"/>
  <c r="P31" i="1"/>
  <c r="T31" i="1"/>
  <c r="G32" i="1"/>
  <c r="K32" i="1"/>
  <c r="O32" i="1"/>
  <c r="W32" i="1"/>
  <c r="J33" i="1"/>
  <c r="N33" i="1"/>
  <c r="V33" i="1"/>
  <c r="H35" i="1"/>
  <c r="L35" i="1"/>
  <c r="P35" i="1"/>
  <c r="T35" i="1"/>
  <c r="G36" i="1"/>
  <c r="K36" i="1"/>
  <c r="O36" i="1"/>
  <c r="W36" i="1"/>
  <c r="J37" i="1"/>
  <c r="N37" i="1"/>
  <c r="V37" i="1"/>
  <c r="N39" i="1"/>
  <c r="L41" i="1"/>
  <c r="J43" i="1"/>
  <c r="H45" i="1"/>
  <c r="V47" i="1"/>
  <c r="T49" i="1"/>
  <c r="P53" i="1"/>
  <c r="N55" i="1"/>
  <c r="L57" i="1"/>
  <c r="T56" i="1"/>
  <c r="P56" i="1"/>
  <c r="L56" i="1"/>
  <c r="H56" i="1"/>
  <c r="W56" i="1"/>
  <c r="O56" i="1"/>
  <c r="K56" i="1"/>
  <c r="G56" i="1"/>
  <c r="V56" i="1"/>
  <c r="N56" i="1"/>
  <c r="J56" i="1"/>
  <c r="T52" i="1"/>
  <c r="P52" i="1"/>
  <c r="L52" i="1"/>
  <c r="H52" i="1"/>
  <c r="W52" i="1"/>
  <c r="O52" i="1"/>
  <c r="K52" i="1"/>
  <c r="G52" i="1"/>
  <c r="V52" i="1"/>
  <c r="N52" i="1"/>
  <c r="J52" i="1"/>
  <c r="T48" i="1"/>
  <c r="P48" i="1"/>
  <c r="L48" i="1"/>
  <c r="H48" i="1"/>
  <c r="W48" i="1"/>
  <c r="O48" i="1"/>
  <c r="K48" i="1"/>
  <c r="G48" i="1"/>
  <c r="V48" i="1"/>
  <c r="N48" i="1"/>
  <c r="J48" i="1"/>
  <c r="T44" i="1"/>
  <c r="P44" i="1"/>
  <c r="L44" i="1"/>
  <c r="H44" i="1"/>
  <c r="W44" i="1"/>
  <c r="O44" i="1"/>
  <c r="K44" i="1"/>
  <c r="G44" i="1"/>
  <c r="V44" i="1"/>
  <c r="N44" i="1"/>
  <c r="J44" i="1"/>
  <c r="T40" i="1"/>
  <c r="P40" i="1"/>
  <c r="L40" i="1"/>
  <c r="H40" i="1"/>
  <c r="W40" i="1"/>
  <c r="O40" i="1"/>
  <c r="K40" i="1"/>
  <c r="G40" i="1"/>
  <c r="V40" i="1"/>
  <c r="N40" i="1"/>
  <c r="J40" i="1"/>
  <c r="I7" i="1"/>
  <c r="M7" i="1"/>
  <c r="Q7" i="1"/>
  <c r="U7" i="1"/>
  <c r="H8" i="1"/>
  <c r="L8" i="1"/>
  <c r="P8" i="1"/>
  <c r="T8" i="1"/>
  <c r="J10" i="1"/>
  <c r="N10" i="1"/>
  <c r="V10" i="1"/>
  <c r="I11" i="1"/>
  <c r="M11" i="1"/>
  <c r="Q11" i="1"/>
  <c r="U11" i="1"/>
  <c r="H12" i="1"/>
  <c r="L12" i="1"/>
  <c r="P12" i="1"/>
  <c r="T12" i="1"/>
  <c r="J14" i="1"/>
  <c r="N14" i="1"/>
  <c r="V14" i="1"/>
  <c r="I15" i="1"/>
  <c r="M15" i="1"/>
  <c r="Q15" i="1"/>
  <c r="U15" i="1"/>
  <c r="H16" i="1"/>
  <c r="L16" i="1"/>
  <c r="P16" i="1"/>
  <c r="T16" i="1"/>
  <c r="I19" i="1"/>
  <c r="M19" i="1"/>
  <c r="Q19" i="1"/>
  <c r="U19" i="1"/>
  <c r="H20" i="1"/>
  <c r="L20" i="1"/>
  <c r="P20" i="1"/>
  <c r="T20" i="1"/>
  <c r="G21" i="1"/>
  <c r="K21" i="1"/>
  <c r="O21" i="1"/>
  <c r="W21" i="1"/>
  <c r="G25" i="1"/>
  <c r="K25" i="1"/>
  <c r="O25" i="1"/>
  <c r="W25" i="1"/>
  <c r="I27" i="1"/>
  <c r="M27" i="1"/>
  <c r="Q27" i="1"/>
  <c r="U27" i="1"/>
  <c r="H28" i="1"/>
  <c r="L28" i="1"/>
  <c r="P28" i="1"/>
  <c r="T28" i="1"/>
  <c r="G29" i="1"/>
  <c r="K29" i="1"/>
  <c r="O29" i="1"/>
  <c r="W29" i="1"/>
  <c r="I31" i="1"/>
  <c r="M31" i="1"/>
  <c r="Q31" i="1"/>
  <c r="U31" i="1"/>
  <c r="H32" i="1"/>
  <c r="L32" i="1"/>
  <c r="P32" i="1"/>
  <c r="T32" i="1"/>
  <c r="G33" i="1"/>
  <c r="K33" i="1"/>
  <c r="O33" i="1"/>
  <c r="W33" i="1"/>
  <c r="I35" i="1"/>
  <c r="M35" i="1"/>
  <c r="Q35" i="1"/>
  <c r="U35" i="1"/>
  <c r="H36" i="1"/>
  <c r="L36" i="1"/>
  <c r="P36" i="1"/>
  <c r="T36" i="1"/>
  <c r="G37" i="1"/>
  <c r="K37" i="1"/>
  <c r="O37" i="1"/>
  <c r="W37" i="1"/>
  <c r="Q40" i="1"/>
  <c r="P41" i="1"/>
  <c r="M44" i="1"/>
  <c r="L45" i="1"/>
  <c r="I48" i="1"/>
  <c r="H49" i="1"/>
  <c r="U52" i="1"/>
  <c r="T53" i="1"/>
  <c r="Q56" i="1"/>
  <c r="P57" i="1"/>
  <c r="U55" i="1"/>
  <c r="Q55" i="1"/>
  <c r="M55" i="1"/>
  <c r="I55" i="1"/>
  <c r="T55" i="1"/>
  <c r="P55" i="1"/>
  <c r="L55" i="1"/>
  <c r="H55" i="1"/>
  <c r="W55" i="1"/>
  <c r="O55" i="1"/>
  <c r="K55" i="1"/>
  <c r="G55" i="1"/>
  <c r="U51" i="1"/>
  <c r="Q51" i="1"/>
  <c r="M51" i="1"/>
  <c r="I51" i="1"/>
  <c r="T51" i="1"/>
  <c r="P51" i="1"/>
  <c r="L51" i="1"/>
  <c r="H51" i="1"/>
  <c r="W51" i="1"/>
  <c r="O51" i="1"/>
  <c r="K51" i="1"/>
  <c r="G51" i="1"/>
  <c r="U47" i="1"/>
  <c r="Q47" i="1"/>
  <c r="M47" i="1"/>
  <c r="I47" i="1"/>
  <c r="T47" i="1"/>
  <c r="P47" i="1"/>
  <c r="L47" i="1"/>
  <c r="H47" i="1"/>
  <c r="W47" i="1"/>
  <c r="O47" i="1"/>
  <c r="K47" i="1"/>
  <c r="G47" i="1"/>
  <c r="U43" i="1"/>
  <c r="Q43" i="1"/>
  <c r="M43" i="1"/>
  <c r="I43" i="1"/>
  <c r="T43" i="1"/>
  <c r="P43" i="1"/>
  <c r="L43" i="1"/>
  <c r="H43" i="1"/>
  <c r="W43" i="1"/>
  <c r="O43" i="1"/>
  <c r="K43" i="1"/>
  <c r="G43" i="1"/>
  <c r="U39" i="1"/>
  <c r="Q39" i="1"/>
  <c r="M39" i="1"/>
  <c r="I39" i="1"/>
  <c r="T39" i="1"/>
  <c r="P39" i="1"/>
  <c r="L39" i="1"/>
  <c r="H39" i="1"/>
  <c r="W39" i="1"/>
  <c r="O39" i="1"/>
  <c r="K39" i="1"/>
  <c r="G39" i="1"/>
  <c r="J7" i="1"/>
  <c r="N7" i="1"/>
  <c r="I8" i="1"/>
  <c r="M8" i="1"/>
  <c r="Q8" i="1"/>
  <c r="G10" i="1"/>
  <c r="K10" i="1"/>
  <c r="O10" i="1"/>
  <c r="J11" i="1"/>
  <c r="N11" i="1"/>
  <c r="I12" i="1"/>
  <c r="M12" i="1"/>
  <c r="Q12" i="1"/>
  <c r="G14" i="1"/>
  <c r="K14" i="1"/>
  <c r="O14" i="1"/>
  <c r="J15" i="1"/>
  <c r="N15" i="1"/>
  <c r="I16" i="1"/>
  <c r="M16" i="1"/>
  <c r="Q16" i="1"/>
  <c r="J19" i="1"/>
  <c r="N19" i="1"/>
  <c r="I20" i="1"/>
  <c r="M20" i="1"/>
  <c r="Q20" i="1"/>
  <c r="H21" i="1"/>
  <c r="L21" i="1"/>
  <c r="P21" i="1"/>
  <c r="H25" i="1"/>
  <c r="L25" i="1"/>
  <c r="P25" i="1"/>
  <c r="J27" i="1"/>
  <c r="N27" i="1"/>
  <c r="I28" i="1"/>
  <c r="M28" i="1"/>
  <c r="Q28" i="1"/>
  <c r="H29" i="1"/>
  <c r="L29" i="1"/>
  <c r="P29" i="1"/>
  <c r="J31" i="1"/>
  <c r="N31" i="1"/>
  <c r="I32" i="1"/>
  <c r="M32" i="1"/>
  <c r="Q32" i="1"/>
  <c r="H33" i="1"/>
  <c r="L33" i="1"/>
  <c r="P33" i="1"/>
  <c r="J35" i="1"/>
  <c r="N35" i="1"/>
  <c r="I36" i="1"/>
  <c r="M36" i="1"/>
  <c r="Q36" i="1"/>
  <c r="H37" i="1"/>
  <c r="L37" i="1"/>
  <c r="P37" i="1"/>
  <c r="V39" i="1"/>
  <c r="U40" i="1"/>
  <c r="T41" i="1"/>
  <c r="Q44" i="1"/>
  <c r="P45" i="1"/>
  <c r="N47" i="1"/>
  <c r="M48" i="1"/>
  <c r="L49" i="1"/>
  <c r="J51" i="1"/>
  <c r="I52" i="1"/>
  <c r="H53" i="1"/>
  <c r="V55" i="1"/>
  <c r="U56" i="1"/>
  <c r="T57" i="1"/>
  <c r="H60" i="1" l="1"/>
  <c r="H59" i="1"/>
</calcChain>
</file>

<file path=xl/sharedStrings.xml><?xml version="1.0" encoding="utf-8"?>
<sst xmlns="http://schemas.openxmlformats.org/spreadsheetml/2006/main" count="437" uniqueCount="51">
  <si>
    <t>Dimensao</t>
  </si>
  <si>
    <t>Periodo</t>
  </si>
  <si>
    <t>Producao</t>
  </si>
  <si>
    <t>Fraude Total</t>
  </si>
  <si>
    <t>Fraude Outros</t>
  </si>
  <si>
    <t>Fraude Pdv</t>
  </si>
  <si>
    <t>Fraude Subscricao</t>
  </si>
  <si>
    <t>Fraude Abr</t>
  </si>
  <si>
    <t>Ncoi Total</t>
  </si>
  <si>
    <t>Ncoi Outros</t>
  </si>
  <si>
    <t>Ncoi Pdv</t>
  </si>
  <si>
    <t>Ncoi Subscricao</t>
  </si>
  <si>
    <t>Prop. Neg Fraude</t>
  </si>
  <si>
    <t>Prop. Neg Sem Contato</t>
  </si>
  <si>
    <t>Prop. Neg Outros</t>
  </si>
  <si>
    <t>Prop. Total</t>
  </si>
  <si>
    <t>Jec</t>
  </si>
  <si>
    <t>Fpd</t>
  </si>
  <si>
    <t>Vendas</t>
  </si>
  <si>
    <t>Não Existe</t>
  </si>
  <si>
    <t>Bairro</t>
  </si>
  <si>
    <t>0a3M</t>
  </si>
  <si>
    <t>S</t>
  </si>
  <si>
    <t>4a6M</t>
  </si>
  <si>
    <t>Total</t>
  </si>
  <si>
    <t>CEP</t>
  </si>
  <si>
    <t>CEP+Numero</t>
  </si>
  <si>
    <t>CPF</t>
  </si>
  <si>
    <t>Canal</t>
  </si>
  <si>
    <t>Cidade</t>
  </si>
  <si>
    <t>Endereço com Match</t>
  </si>
  <si>
    <t>Endereço sem Match</t>
  </si>
  <si>
    <t>Faixa Idade</t>
  </si>
  <si>
    <t>Faixa Salarial</t>
  </si>
  <si>
    <t>Horário Proposta</t>
  </si>
  <si>
    <t>Matricula Vendedor</t>
  </si>
  <si>
    <t>Meio Pagamento</t>
  </si>
  <si>
    <t>Nome Mãe</t>
  </si>
  <si>
    <t>PDV</t>
  </si>
  <si>
    <t>Plano</t>
  </si>
  <si>
    <t>Telefone Contato</t>
  </si>
  <si>
    <t>UF</t>
  </si>
  <si>
    <t>Rótulos de Linha</t>
  </si>
  <si>
    <t>Total Geral</t>
  </si>
  <si>
    <t>Contagem de Periodo</t>
  </si>
  <si>
    <t>ender</t>
  </si>
  <si>
    <t>pdv</t>
  </si>
  <si>
    <t>cpf</t>
  </si>
  <si>
    <t>out</t>
  </si>
  <si>
    <t>teste</t>
  </si>
  <si>
    <t>Pontuação Máxima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</si>
</sst>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pervisor" refreshedDate="43115.771778935188" createdVersion="5" refreshedVersion="5" minRefreshableVersion="3" recordCount="54">
  <cacheSource type="worksheet">
    <worksheetSource ref="D3:W57" sheet="Sheet0"/>
  </cacheSource>
  <cacheFields count="20">
    <cacheField name="Dimensao" numFmtId="0">
      <sharedItems count="18">
        <s v="Bairro"/>
        <s v="CEP"/>
        <s v="CEP+Numero"/>
        <s v="CPF"/>
        <s v="Canal"/>
        <s v="Cidade"/>
        <s v="Endereço com Match"/>
        <s v="Endereço sem Match"/>
        <s v="Faixa Idade"/>
        <s v="Faixa Salarial"/>
        <s v="Horário Proposta"/>
        <s v="Matricula Vendedor"/>
        <s v="Meio Pagamento"/>
        <s v="Nome Mãe"/>
        <s v="PDV"/>
        <s v="Plano"/>
        <s v="Telefone Contato"/>
        <s v="UF"/>
      </sharedItems>
    </cacheField>
    <cacheField name="Periodo" numFmtId="0">
      <sharedItems/>
    </cacheField>
    <cacheField name="Producao" numFmtId="0">
      <sharedItems/>
    </cacheField>
    <cacheField name="Fraude Total" numFmtId="0">
      <sharedItems containsSemiMixedTypes="0" containsString="0" containsNumber="1" containsInteger="1" minValue="5" maxValue="100"/>
    </cacheField>
    <cacheField name="Fraude Outros" numFmtId="0">
      <sharedItems containsSemiMixedTypes="0" containsString="0" containsNumber="1" containsInteger="1" minValue="1" maxValue="10"/>
    </cacheField>
    <cacheField name="Fraude Pdv" numFmtId="0">
      <sharedItems containsSemiMixedTypes="0" containsString="0" containsNumber="1" containsInteger="1" minValue="2" maxValue="20"/>
    </cacheField>
    <cacheField name="Fraude Subscricao" numFmtId="0">
      <sharedItems containsSemiMixedTypes="0" containsString="0" containsNumber="1" containsInteger="1" minValue="10" maxValue="200"/>
    </cacheField>
    <cacheField name="Fraude Abr" numFmtId="0">
      <sharedItems containsSemiMixedTypes="0" containsString="0" containsNumber="1" containsInteger="1" minValue="5" maxValue="100"/>
    </cacheField>
    <cacheField name="Ncoi Total" numFmtId="0">
      <sharedItems containsSemiMixedTypes="0" containsString="0" containsNumber="1" containsInteger="1" minValue="2" maxValue="20"/>
    </cacheField>
    <cacheField name="Ncoi Outros" numFmtId="0">
      <sharedItems containsSemiMixedTypes="0" containsString="0" containsNumber="1" containsInteger="1" minValue="1" maxValue="10"/>
    </cacheField>
    <cacheField name="Ncoi Pdv" numFmtId="0">
      <sharedItems containsSemiMixedTypes="0" containsString="0" containsNumber="1" containsInteger="1" minValue="1" maxValue="10"/>
    </cacheField>
    <cacheField name="Ncoi Subscricao" numFmtId="0">
      <sharedItems containsSemiMixedTypes="0" containsString="0" containsNumber="1" containsInteger="1" minValue="4" maxValue="40"/>
    </cacheField>
    <cacheField name="Prop. Neg Fraude" numFmtId="0">
      <sharedItems containsSemiMixedTypes="0" containsString="0" containsNumber="1" containsInteger="1" minValue="1" maxValue="20"/>
    </cacheField>
    <cacheField name="Prop. Neg Sem Contato" numFmtId="0">
      <sharedItems containsSemiMixedTypes="0" containsString="0" containsNumber="1" containsInteger="1" minValue="1" maxValue="20"/>
    </cacheField>
    <cacheField name="Prop. Neg Outros" numFmtId="0">
      <sharedItems containsSemiMixedTypes="0" containsString="0" containsNumber="1" containsInteger="1" minValue="1" maxValue="20"/>
    </cacheField>
    <cacheField name="Prop. Total" numFmtId="0">
      <sharedItems containsSemiMixedTypes="0" containsString="0" containsNumber="1" minValue="0" maxValue="1"/>
    </cacheField>
    <cacheField name="Jec" numFmtId="0">
      <sharedItems containsSemiMixedTypes="0" containsString="0" containsNumber="1" containsInteger="1" minValue="2" maxValue="100"/>
    </cacheField>
    <cacheField name="Fpd" numFmtId="0">
      <sharedItems containsSemiMixedTypes="0" containsString="0" containsNumber="1" containsInteger="1" minValue="2" maxValue="100"/>
    </cacheField>
    <cacheField name="Vendas" numFmtId="0">
      <sharedItems containsSemiMixedTypes="0" containsString="0" containsNumber="1" minValue="0" maxValue="1"/>
    </cacheField>
    <cacheField name="Não Existe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s v="0a3M"/>
    <s v="S"/>
    <n v="40"/>
    <n v="4"/>
    <n v="8"/>
    <n v="80"/>
    <n v="40"/>
    <n v="8"/>
    <n v="4"/>
    <n v="4"/>
    <n v="16"/>
    <n v="8"/>
    <n v="8"/>
    <n v="8"/>
    <n v="0"/>
    <n v="40"/>
    <n v="40"/>
    <n v="0"/>
    <n v="0"/>
  </r>
  <r>
    <x v="0"/>
    <s v="4a6M"/>
    <s v="S"/>
    <n v="20"/>
    <n v="2"/>
    <n v="4"/>
    <n v="40"/>
    <n v="20"/>
    <n v="4"/>
    <n v="2"/>
    <n v="2"/>
    <n v="8"/>
    <n v="4"/>
    <n v="4"/>
    <n v="4"/>
    <n v="0"/>
    <n v="4"/>
    <n v="4"/>
    <n v="0"/>
    <n v="0"/>
  </r>
  <r>
    <x v="0"/>
    <s v="Total"/>
    <s v="S"/>
    <n v="10"/>
    <n v="2"/>
    <n v="4"/>
    <n v="20"/>
    <n v="10"/>
    <n v="4"/>
    <n v="2"/>
    <n v="2"/>
    <n v="8"/>
    <n v="2"/>
    <n v="2"/>
    <n v="2"/>
    <n v="0"/>
    <n v="4"/>
    <n v="4"/>
    <n v="0"/>
    <n v="50"/>
  </r>
  <r>
    <x v="1"/>
    <s v="0a3M"/>
    <s v="S"/>
    <n v="40"/>
    <n v="4"/>
    <n v="8"/>
    <n v="80"/>
    <n v="40"/>
    <n v="8"/>
    <n v="4"/>
    <n v="4"/>
    <n v="16"/>
    <n v="8"/>
    <n v="8"/>
    <n v="8"/>
    <n v="0"/>
    <n v="40"/>
    <n v="40"/>
    <n v="0"/>
    <n v="0"/>
  </r>
  <r>
    <x v="1"/>
    <s v="4a6M"/>
    <s v="S"/>
    <n v="20"/>
    <n v="2"/>
    <n v="4"/>
    <n v="40"/>
    <n v="20"/>
    <n v="4"/>
    <n v="2"/>
    <n v="2"/>
    <n v="8"/>
    <n v="4"/>
    <n v="4"/>
    <n v="4"/>
    <n v="0"/>
    <n v="4"/>
    <n v="4"/>
    <n v="0"/>
    <n v="0"/>
  </r>
  <r>
    <x v="1"/>
    <s v="Total"/>
    <s v="S"/>
    <n v="10"/>
    <n v="2"/>
    <n v="4"/>
    <n v="20"/>
    <n v="10"/>
    <n v="4"/>
    <n v="2"/>
    <n v="2"/>
    <n v="8"/>
    <n v="2"/>
    <n v="2"/>
    <n v="2"/>
    <n v="0"/>
    <n v="4"/>
    <n v="4"/>
    <n v="0"/>
    <n v="50"/>
  </r>
  <r>
    <x v="2"/>
    <s v="0a3M"/>
    <s v="S"/>
    <n v="60"/>
    <n v="6"/>
    <n v="12"/>
    <n v="120"/>
    <n v="60"/>
    <n v="12"/>
    <n v="6"/>
    <n v="6"/>
    <n v="24"/>
    <n v="12"/>
    <n v="12"/>
    <n v="12"/>
    <n v="0"/>
    <n v="60"/>
    <n v="60"/>
    <n v="0"/>
    <n v="0"/>
  </r>
  <r>
    <x v="2"/>
    <s v="4a6M"/>
    <s v="S"/>
    <n v="30"/>
    <n v="3"/>
    <n v="6"/>
    <n v="60"/>
    <n v="30"/>
    <n v="6"/>
    <n v="3"/>
    <n v="3"/>
    <n v="12"/>
    <n v="6"/>
    <n v="6"/>
    <n v="6"/>
    <n v="0"/>
    <n v="6"/>
    <n v="6"/>
    <n v="0"/>
    <n v="0"/>
  </r>
  <r>
    <x v="2"/>
    <s v="Total"/>
    <s v="S"/>
    <n v="15"/>
    <n v="3"/>
    <n v="6"/>
    <n v="30"/>
    <n v="15"/>
    <n v="6"/>
    <n v="3"/>
    <n v="3"/>
    <n v="12"/>
    <n v="3"/>
    <n v="3"/>
    <n v="3"/>
    <n v="0"/>
    <n v="6"/>
    <n v="6"/>
    <n v="0"/>
    <n v="50"/>
  </r>
  <r>
    <x v="3"/>
    <s v="0a3M"/>
    <s v="S"/>
    <n v="100"/>
    <n v="10"/>
    <n v="20"/>
    <n v="200"/>
    <n v="100"/>
    <n v="20"/>
    <n v="10"/>
    <n v="10"/>
    <n v="40"/>
    <n v="20"/>
    <n v="20"/>
    <n v="20"/>
    <n v="1"/>
    <n v="100"/>
    <n v="100"/>
    <n v="1"/>
    <n v="0"/>
  </r>
  <r>
    <x v="3"/>
    <s v="4a6M"/>
    <s v="S"/>
    <n v="50"/>
    <n v="5"/>
    <n v="10"/>
    <n v="100"/>
    <n v="50"/>
    <n v="10"/>
    <n v="5"/>
    <n v="5"/>
    <n v="20"/>
    <n v="10"/>
    <n v="10"/>
    <n v="10"/>
    <n v="1"/>
    <n v="10"/>
    <n v="10"/>
    <n v="1"/>
    <n v="0"/>
  </r>
  <r>
    <x v="3"/>
    <s v="Total"/>
    <s v="S"/>
    <n v="25"/>
    <n v="5"/>
    <n v="10"/>
    <n v="50"/>
    <n v="25"/>
    <n v="10"/>
    <n v="5"/>
    <n v="5"/>
    <n v="20"/>
    <n v="5"/>
    <n v="5"/>
    <n v="5"/>
    <n v="0.5"/>
    <n v="10"/>
    <n v="10"/>
    <n v="0.5"/>
    <n v="100"/>
  </r>
  <r>
    <x v="4"/>
    <s v="0a3M"/>
    <s v="S"/>
    <n v="40"/>
    <n v="4"/>
    <n v="8"/>
    <n v="80"/>
    <n v="40"/>
    <n v="8"/>
    <n v="4"/>
    <n v="4"/>
    <n v="16"/>
    <n v="8"/>
    <n v="8"/>
    <n v="8"/>
    <n v="0"/>
    <n v="40"/>
    <n v="40"/>
    <n v="0"/>
    <n v="0"/>
  </r>
  <r>
    <x v="4"/>
    <s v="4a6M"/>
    <s v="S"/>
    <n v="20"/>
    <n v="2"/>
    <n v="4"/>
    <n v="40"/>
    <n v="20"/>
    <n v="4"/>
    <n v="2"/>
    <n v="2"/>
    <n v="8"/>
    <n v="4"/>
    <n v="4"/>
    <n v="4"/>
    <n v="0"/>
    <n v="4"/>
    <n v="4"/>
    <n v="0"/>
    <n v="0"/>
  </r>
  <r>
    <x v="4"/>
    <s v="Total"/>
    <s v="S"/>
    <n v="10"/>
    <n v="2"/>
    <n v="4"/>
    <n v="20"/>
    <n v="10"/>
    <n v="4"/>
    <n v="2"/>
    <n v="2"/>
    <n v="8"/>
    <n v="2"/>
    <n v="2"/>
    <n v="2"/>
    <n v="0"/>
    <n v="4"/>
    <n v="4"/>
    <n v="0"/>
    <n v="50"/>
  </r>
  <r>
    <x v="5"/>
    <s v="0a3M"/>
    <s v="S"/>
    <n v="40"/>
    <n v="4"/>
    <n v="8"/>
    <n v="80"/>
    <n v="40"/>
    <n v="8"/>
    <n v="4"/>
    <n v="4"/>
    <n v="16"/>
    <n v="8"/>
    <n v="8"/>
    <n v="8"/>
    <n v="0"/>
    <n v="40"/>
    <n v="40"/>
    <n v="0"/>
    <n v="0"/>
  </r>
  <r>
    <x v="5"/>
    <s v="4a6M"/>
    <s v="S"/>
    <n v="20"/>
    <n v="2"/>
    <n v="4"/>
    <n v="40"/>
    <n v="20"/>
    <n v="4"/>
    <n v="2"/>
    <n v="2"/>
    <n v="8"/>
    <n v="4"/>
    <n v="4"/>
    <n v="4"/>
    <n v="0"/>
    <n v="4"/>
    <n v="4"/>
    <n v="0"/>
    <n v="0"/>
  </r>
  <r>
    <x v="5"/>
    <s v="Total"/>
    <s v="S"/>
    <n v="10"/>
    <n v="2"/>
    <n v="4"/>
    <n v="20"/>
    <n v="10"/>
    <n v="4"/>
    <n v="2"/>
    <n v="2"/>
    <n v="8"/>
    <n v="2"/>
    <n v="2"/>
    <n v="2"/>
    <n v="0"/>
    <n v="4"/>
    <n v="4"/>
    <n v="0"/>
    <n v="50"/>
  </r>
  <r>
    <x v="6"/>
    <s v="0a3M"/>
    <s v="S"/>
    <n v="40"/>
    <n v="4"/>
    <n v="8"/>
    <n v="80"/>
    <n v="40"/>
    <n v="8"/>
    <n v="4"/>
    <n v="4"/>
    <n v="16"/>
    <n v="8"/>
    <n v="8"/>
    <n v="8"/>
    <n v="0"/>
    <n v="40"/>
    <n v="40"/>
    <n v="0"/>
    <n v="0"/>
  </r>
  <r>
    <x v="6"/>
    <s v="4a6M"/>
    <s v="S"/>
    <n v="20"/>
    <n v="2"/>
    <n v="4"/>
    <n v="40"/>
    <n v="20"/>
    <n v="4"/>
    <n v="2"/>
    <n v="2"/>
    <n v="8"/>
    <n v="4"/>
    <n v="4"/>
    <n v="4"/>
    <n v="0"/>
    <n v="4"/>
    <n v="4"/>
    <n v="0"/>
    <n v="0"/>
  </r>
  <r>
    <x v="6"/>
    <s v="Total"/>
    <s v="S"/>
    <n v="10"/>
    <n v="2"/>
    <n v="4"/>
    <n v="20"/>
    <n v="10"/>
    <n v="4"/>
    <n v="2"/>
    <n v="2"/>
    <n v="8"/>
    <n v="2"/>
    <n v="2"/>
    <n v="2"/>
    <n v="0"/>
    <n v="4"/>
    <n v="4"/>
    <n v="0"/>
    <n v="50"/>
  </r>
  <r>
    <x v="7"/>
    <s v="0a3M"/>
    <s v="S"/>
    <n v="100"/>
    <n v="10"/>
    <n v="20"/>
    <n v="200"/>
    <n v="100"/>
    <n v="20"/>
    <n v="10"/>
    <n v="10"/>
    <n v="40"/>
    <n v="20"/>
    <n v="20"/>
    <n v="20"/>
    <n v="1"/>
    <n v="100"/>
    <n v="100"/>
    <n v="1"/>
    <n v="0"/>
  </r>
  <r>
    <x v="7"/>
    <s v="4a6M"/>
    <s v="S"/>
    <n v="50"/>
    <n v="5"/>
    <n v="10"/>
    <n v="100"/>
    <n v="50"/>
    <n v="10"/>
    <n v="5"/>
    <n v="5"/>
    <n v="20"/>
    <n v="10"/>
    <n v="10"/>
    <n v="10"/>
    <n v="1"/>
    <n v="10"/>
    <n v="10"/>
    <n v="1"/>
    <n v="0"/>
  </r>
  <r>
    <x v="7"/>
    <s v="Total"/>
    <s v="S"/>
    <n v="25"/>
    <n v="5"/>
    <n v="10"/>
    <n v="50"/>
    <n v="25"/>
    <n v="10"/>
    <n v="5"/>
    <n v="5"/>
    <n v="20"/>
    <n v="5"/>
    <n v="5"/>
    <n v="5"/>
    <n v="0.5"/>
    <n v="10"/>
    <n v="10"/>
    <n v="0.5"/>
    <n v="100"/>
  </r>
  <r>
    <x v="8"/>
    <s v="0a3M"/>
    <s v="S"/>
    <n v="20"/>
    <n v="2"/>
    <n v="4"/>
    <n v="40"/>
    <n v="20"/>
    <n v="4"/>
    <n v="2"/>
    <n v="2"/>
    <n v="8"/>
    <n v="4"/>
    <n v="4"/>
    <n v="4"/>
    <n v="0"/>
    <n v="20"/>
    <n v="20"/>
    <n v="0"/>
    <n v="0"/>
  </r>
  <r>
    <x v="8"/>
    <s v="4a6M"/>
    <s v="S"/>
    <n v="10"/>
    <n v="1"/>
    <n v="2"/>
    <n v="20"/>
    <n v="10"/>
    <n v="2"/>
    <n v="1"/>
    <n v="1"/>
    <n v="4"/>
    <n v="2"/>
    <n v="2"/>
    <n v="2"/>
    <n v="0"/>
    <n v="2"/>
    <n v="2"/>
    <n v="0"/>
    <n v="0"/>
  </r>
  <r>
    <x v="8"/>
    <s v="Total"/>
    <s v="S"/>
    <n v="5"/>
    <n v="1"/>
    <n v="2"/>
    <n v="10"/>
    <n v="5"/>
    <n v="2"/>
    <n v="1"/>
    <n v="1"/>
    <n v="4"/>
    <n v="1"/>
    <n v="1"/>
    <n v="1"/>
    <n v="0"/>
    <n v="2"/>
    <n v="2"/>
    <n v="0"/>
    <n v="25"/>
  </r>
  <r>
    <x v="9"/>
    <s v="0a3M"/>
    <s v="S"/>
    <n v="20"/>
    <n v="2"/>
    <n v="4"/>
    <n v="40"/>
    <n v="20"/>
    <n v="4"/>
    <n v="2"/>
    <n v="2"/>
    <n v="8"/>
    <n v="4"/>
    <n v="4"/>
    <n v="4"/>
    <n v="0"/>
    <n v="20"/>
    <n v="20"/>
    <n v="0"/>
    <n v="0"/>
  </r>
  <r>
    <x v="9"/>
    <s v="4a6M"/>
    <s v="S"/>
    <n v="10"/>
    <n v="1"/>
    <n v="2"/>
    <n v="20"/>
    <n v="10"/>
    <n v="2"/>
    <n v="1"/>
    <n v="1"/>
    <n v="4"/>
    <n v="2"/>
    <n v="2"/>
    <n v="2"/>
    <n v="0"/>
    <n v="2"/>
    <n v="2"/>
    <n v="0"/>
    <n v="0"/>
  </r>
  <r>
    <x v="9"/>
    <s v="Total"/>
    <s v="S"/>
    <n v="5"/>
    <n v="1"/>
    <n v="2"/>
    <n v="10"/>
    <n v="5"/>
    <n v="2"/>
    <n v="1"/>
    <n v="1"/>
    <n v="4"/>
    <n v="1"/>
    <n v="1"/>
    <n v="1"/>
    <n v="0"/>
    <n v="2"/>
    <n v="2"/>
    <n v="0"/>
    <n v="25"/>
  </r>
  <r>
    <x v="10"/>
    <s v="0a3M"/>
    <s v="S"/>
    <n v="40"/>
    <n v="4"/>
    <n v="8"/>
    <n v="80"/>
    <n v="40"/>
    <n v="8"/>
    <n v="4"/>
    <n v="4"/>
    <n v="16"/>
    <n v="8"/>
    <n v="8"/>
    <n v="8"/>
    <n v="0"/>
    <n v="40"/>
    <n v="40"/>
    <n v="0"/>
    <n v="0"/>
  </r>
  <r>
    <x v="10"/>
    <s v="4a6M"/>
    <s v="S"/>
    <n v="20"/>
    <n v="2"/>
    <n v="4"/>
    <n v="40"/>
    <n v="20"/>
    <n v="4"/>
    <n v="2"/>
    <n v="2"/>
    <n v="8"/>
    <n v="4"/>
    <n v="4"/>
    <n v="4"/>
    <n v="0"/>
    <n v="4"/>
    <n v="4"/>
    <n v="0"/>
    <n v="0"/>
  </r>
  <r>
    <x v="10"/>
    <s v="Total"/>
    <s v="S"/>
    <n v="10"/>
    <n v="2"/>
    <n v="4"/>
    <n v="20"/>
    <n v="10"/>
    <n v="4"/>
    <n v="2"/>
    <n v="2"/>
    <n v="8"/>
    <n v="2"/>
    <n v="2"/>
    <n v="2"/>
    <n v="0"/>
    <n v="4"/>
    <n v="4"/>
    <n v="0"/>
    <n v="50"/>
  </r>
  <r>
    <x v="11"/>
    <s v="0a3M"/>
    <s v="S"/>
    <n v="40"/>
    <n v="4"/>
    <n v="8"/>
    <n v="80"/>
    <n v="40"/>
    <n v="8"/>
    <n v="4"/>
    <n v="4"/>
    <n v="16"/>
    <n v="8"/>
    <n v="8"/>
    <n v="8"/>
    <n v="0"/>
    <n v="40"/>
    <n v="40"/>
    <n v="0"/>
    <n v="0"/>
  </r>
  <r>
    <x v="11"/>
    <s v="4a6M"/>
    <s v="S"/>
    <n v="20"/>
    <n v="2"/>
    <n v="4"/>
    <n v="40"/>
    <n v="20"/>
    <n v="4"/>
    <n v="2"/>
    <n v="2"/>
    <n v="8"/>
    <n v="4"/>
    <n v="4"/>
    <n v="4"/>
    <n v="0"/>
    <n v="4"/>
    <n v="4"/>
    <n v="0"/>
    <n v="0"/>
  </r>
  <r>
    <x v="11"/>
    <s v="Total"/>
    <s v="S"/>
    <n v="10"/>
    <n v="2"/>
    <n v="4"/>
    <n v="20"/>
    <n v="10"/>
    <n v="4"/>
    <n v="2"/>
    <n v="2"/>
    <n v="8"/>
    <n v="2"/>
    <n v="2"/>
    <n v="2"/>
    <n v="0"/>
    <n v="4"/>
    <n v="4"/>
    <n v="0"/>
    <n v="50"/>
  </r>
  <r>
    <x v="12"/>
    <s v="0a3M"/>
    <s v="S"/>
    <n v="40"/>
    <n v="4"/>
    <n v="8"/>
    <n v="80"/>
    <n v="40"/>
    <n v="8"/>
    <n v="4"/>
    <n v="4"/>
    <n v="16"/>
    <n v="8"/>
    <n v="8"/>
    <n v="8"/>
    <n v="0"/>
    <n v="40"/>
    <n v="40"/>
    <n v="0"/>
    <n v="0"/>
  </r>
  <r>
    <x v="12"/>
    <s v="4a6M"/>
    <s v="S"/>
    <n v="20"/>
    <n v="2"/>
    <n v="4"/>
    <n v="40"/>
    <n v="20"/>
    <n v="4"/>
    <n v="2"/>
    <n v="2"/>
    <n v="8"/>
    <n v="4"/>
    <n v="4"/>
    <n v="4"/>
    <n v="0"/>
    <n v="4"/>
    <n v="4"/>
    <n v="0"/>
    <n v="0"/>
  </r>
  <r>
    <x v="12"/>
    <s v="Total"/>
    <s v="S"/>
    <n v="10"/>
    <n v="2"/>
    <n v="4"/>
    <n v="20"/>
    <n v="10"/>
    <n v="4"/>
    <n v="2"/>
    <n v="2"/>
    <n v="8"/>
    <n v="2"/>
    <n v="2"/>
    <n v="2"/>
    <n v="0"/>
    <n v="4"/>
    <n v="4"/>
    <n v="0"/>
    <n v="50"/>
  </r>
  <r>
    <x v="13"/>
    <s v="0a3M"/>
    <s v="S"/>
    <n v="40"/>
    <n v="4"/>
    <n v="8"/>
    <n v="80"/>
    <n v="40"/>
    <n v="8"/>
    <n v="4"/>
    <n v="4"/>
    <n v="16"/>
    <n v="8"/>
    <n v="8"/>
    <n v="8"/>
    <n v="0"/>
    <n v="40"/>
    <n v="40"/>
    <n v="0"/>
    <n v="0"/>
  </r>
  <r>
    <x v="13"/>
    <s v="4a6M"/>
    <s v="S"/>
    <n v="20"/>
    <n v="2"/>
    <n v="4"/>
    <n v="40"/>
    <n v="20"/>
    <n v="4"/>
    <n v="2"/>
    <n v="2"/>
    <n v="8"/>
    <n v="4"/>
    <n v="4"/>
    <n v="4"/>
    <n v="0"/>
    <n v="4"/>
    <n v="4"/>
    <n v="0"/>
    <n v="0"/>
  </r>
  <r>
    <x v="13"/>
    <s v="Total"/>
    <s v="S"/>
    <n v="10"/>
    <n v="2"/>
    <n v="4"/>
    <n v="20"/>
    <n v="10"/>
    <n v="4"/>
    <n v="2"/>
    <n v="2"/>
    <n v="8"/>
    <n v="2"/>
    <n v="2"/>
    <n v="2"/>
    <n v="0"/>
    <n v="4"/>
    <n v="4"/>
    <n v="0"/>
    <n v="50"/>
  </r>
  <r>
    <x v="14"/>
    <s v="0a3M"/>
    <s v="S"/>
    <n v="40"/>
    <n v="4"/>
    <n v="8"/>
    <n v="80"/>
    <n v="40"/>
    <n v="8"/>
    <n v="4"/>
    <n v="4"/>
    <n v="16"/>
    <n v="8"/>
    <n v="8"/>
    <n v="8"/>
    <n v="0"/>
    <n v="40"/>
    <n v="40"/>
    <n v="0"/>
    <n v="0"/>
  </r>
  <r>
    <x v="14"/>
    <s v="4a6M"/>
    <s v="S"/>
    <n v="20"/>
    <n v="2"/>
    <n v="4"/>
    <n v="40"/>
    <n v="20"/>
    <n v="4"/>
    <n v="2"/>
    <n v="2"/>
    <n v="8"/>
    <n v="4"/>
    <n v="4"/>
    <n v="4"/>
    <n v="0"/>
    <n v="4"/>
    <n v="4"/>
    <n v="0"/>
    <n v="0"/>
  </r>
  <r>
    <x v="14"/>
    <s v="Total"/>
    <s v="S"/>
    <n v="10"/>
    <n v="2"/>
    <n v="4"/>
    <n v="20"/>
    <n v="10"/>
    <n v="4"/>
    <n v="2"/>
    <n v="2"/>
    <n v="8"/>
    <n v="2"/>
    <n v="2"/>
    <n v="2"/>
    <n v="0"/>
    <n v="4"/>
    <n v="4"/>
    <n v="0"/>
    <n v="50"/>
  </r>
  <r>
    <x v="15"/>
    <s v="0a3M"/>
    <s v="S"/>
    <n v="20"/>
    <n v="2"/>
    <n v="4"/>
    <n v="40"/>
    <n v="20"/>
    <n v="4"/>
    <n v="2"/>
    <n v="2"/>
    <n v="8"/>
    <n v="4"/>
    <n v="4"/>
    <n v="4"/>
    <n v="0"/>
    <n v="20"/>
    <n v="20"/>
    <n v="0"/>
    <n v="0"/>
  </r>
  <r>
    <x v="15"/>
    <s v="4a6M"/>
    <s v="S"/>
    <n v="10"/>
    <n v="1"/>
    <n v="2"/>
    <n v="20"/>
    <n v="10"/>
    <n v="2"/>
    <n v="1"/>
    <n v="1"/>
    <n v="4"/>
    <n v="2"/>
    <n v="2"/>
    <n v="2"/>
    <n v="0"/>
    <n v="2"/>
    <n v="2"/>
    <n v="0"/>
    <n v="0"/>
  </r>
  <r>
    <x v="15"/>
    <s v="Total"/>
    <s v="S"/>
    <n v="5"/>
    <n v="1"/>
    <n v="2"/>
    <n v="10"/>
    <n v="5"/>
    <n v="2"/>
    <n v="1"/>
    <n v="1"/>
    <n v="4"/>
    <n v="1"/>
    <n v="1"/>
    <n v="1"/>
    <n v="0"/>
    <n v="2"/>
    <n v="2"/>
    <n v="0"/>
    <n v="25"/>
  </r>
  <r>
    <x v="16"/>
    <s v="0a3M"/>
    <s v="S"/>
    <n v="100"/>
    <n v="10"/>
    <n v="20"/>
    <n v="200"/>
    <n v="100"/>
    <n v="20"/>
    <n v="10"/>
    <n v="10"/>
    <n v="40"/>
    <n v="20"/>
    <n v="20"/>
    <n v="20"/>
    <n v="1"/>
    <n v="100"/>
    <n v="100"/>
    <n v="1"/>
    <n v="0"/>
  </r>
  <r>
    <x v="16"/>
    <s v="4a6M"/>
    <s v="S"/>
    <n v="50"/>
    <n v="5"/>
    <n v="10"/>
    <n v="100"/>
    <n v="50"/>
    <n v="10"/>
    <n v="5"/>
    <n v="5"/>
    <n v="20"/>
    <n v="10"/>
    <n v="10"/>
    <n v="10"/>
    <n v="1"/>
    <n v="10"/>
    <n v="10"/>
    <n v="1"/>
    <n v="0"/>
  </r>
  <r>
    <x v="16"/>
    <s v="Total"/>
    <s v="S"/>
    <n v="25"/>
    <n v="5"/>
    <n v="10"/>
    <n v="50"/>
    <n v="25"/>
    <n v="10"/>
    <n v="5"/>
    <n v="5"/>
    <n v="20"/>
    <n v="5"/>
    <n v="5"/>
    <n v="5"/>
    <n v="0.5"/>
    <n v="10"/>
    <n v="10"/>
    <n v="0.5"/>
    <n v="100"/>
  </r>
  <r>
    <x v="17"/>
    <s v="0a3M"/>
    <s v="S"/>
    <n v="20"/>
    <n v="2"/>
    <n v="4"/>
    <n v="40"/>
    <n v="20"/>
    <n v="4"/>
    <n v="2"/>
    <n v="2"/>
    <n v="8"/>
    <n v="4"/>
    <n v="4"/>
    <n v="4"/>
    <n v="0"/>
    <n v="20"/>
    <n v="20"/>
    <n v="0"/>
    <n v="0"/>
  </r>
  <r>
    <x v="17"/>
    <s v="4a6M"/>
    <s v="S"/>
    <n v="10"/>
    <n v="1"/>
    <n v="2"/>
    <n v="20"/>
    <n v="10"/>
    <n v="2"/>
    <n v="1"/>
    <n v="1"/>
    <n v="4"/>
    <n v="2"/>
    <n v="2"/>
    <n v="2"/>
    <n v="0"/>
    <n v="2"/>
    <n v="2"/>
    <n v="0"/>
    <n v="0"/>
  </r>
  <r>
    <x v="17"/>
    <s v="Total"/>
    <s v="S"/>
    <n v="5"/>
    <n v="1"/>
    <n v="2"/>
    <n v="10"/>
    <n v="5"/>
    <n v="2"/>
    <n v="1"/>
    <n v="1"/>
    <n v="4"/>
    <n v="1"/>
    <n v="1"/>
    <n v="1"/>
    <n v="0"/>
    <n v="2"/>
    <n v="2"/>
    <n v="0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22" firstHeaderRow="1" firstDataRow="1" firstDataCol="1"/>
  <pivotFields count="20">
    <pivotField axis="axisRow" showAll="0">
      <items count="19">
        <item x="0"/>
        <item x="4"/>
        <item x="1"/>
        <item x="2"/>
        <item x="5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ntagem de Period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2"/>
  <sheetViews>
    <sheetView workbookViewId="0">
      <selection activeCell="J12" sqref="J12"/>
    </sheetView>
  </sheetViews>
  <sheetFormatPr defaultRowHeight="15" x14ac:dyDescent="0.25"/>
  <cols>
    <col min="1" max="1" width="19.5703125" bestFit="1" customWidth="1"/>
    <col min="2" max="2" width="20.42578125" bestFit="1" customWidth="1"/>
    <col min="7" max="7" width="19.5703125" bestFit="1" customWidth="1"/>
    <col min="8" max="8" width="2" bestFit="1" customWidth="1"/>
    <col min="9" max="9" width="6.28515625" bestFit="1" customWidth="1"/>
  </cols>
  <sheetData>
    <row r="3" spans="1:15" x14ac:dyDescent="0.25">
      <c r="A3" s="1" t="s">
        <v>42</v>
      </c>
      <c r="B3" t="s">
        <v>44</v>
      </c>
    </row>
    <row r="4" spans="1:15" x14ac:dyDescent="0.25">
      <c r="A4" s="2" t="s">
        <v>20</v>
      </c>
      <c r="B4" s="3">
        <v>3</v>
      </c>
      <c r="C4" t="s">
        <v>45</v>
      </c>
      <c r="G4" s="2" t="s">
        <v>28</v>
      </c>
      <c r="H4" s="3">
        <v>3</v>
      </c>
      <c r="I4" t="s">
        <v>46</v>
      </c>
      <c r="J4">
        <v>50</v>
      </c>
      <c r="K4">
        <v>10</v>
      </c>
      <c r="N4" t="s">
        <v>21</v>
      </c>
      <c r="O4">
        <v>7</v>
      </c>
    </row>
    <row r="5" spans="1:15" x14ac:dyDescent="0.25">
      <c r="A5" s="2" t="s">
        <v>28</v>
      </c>
      <c r="B5" s="3">
        <v>3</v>
      </c>
      <c r="C5" t="s">
        <v>46</v>
      </c>
      <c r="G5" s="2" t="s">
        <v>35</v>
      </c>
      <c r="H5" s="3">
        <v>3</v>
      </c>
      <c r="I5" t="s">
        <v>46</v>
      </c>
      <c r="J5">
        <v>300</v>
      </c>
      <c r="N5" t="s">
        <v>23</v>
      </c>
      <c r="O5">
        <v>5</v>
      </c>
    </row>
    <row r="6" spans="1:15" x14ac:dyDescent="0.25">
      <c r="A6" s="2" t="s">
        <v>25</v>
      </c>
      <c r="B6" s="3">
        <v>3</v>
      </c>
      <c r="C6" t="s">
        <v>45</v>
      </c>
      <c r="G6" s="2" t="s">
        <v>38</v>
      </c>
      <c r="H6" s="3">
        <v>3</v>
      </c>
      <c r="I6" t="s">
        <v>46</v>
      </c>
      <c r="J6">
        <v>200</v>
      </c>
      <c r="N6" t="s">
        <v>24</v>
      </c>
      <c r="O6">
        <v>2</v>
      </c>
    </row>
    <row r="7" spans="1:15" x14ac:dyDescent="0.25">
      <c r="A7" s="2" t="s">
        <v>26</v>
      </c>
      <c r="B7" s="3">
        <v>3</v>
      </c>
      <c r="C7" t="s">
        <v>45</v>
      </c>
      <c r="G7" s="2" t="s">
        <v>32</v>
      </c>
      <c r="H7" s="3">
        <v>3</v>
      </c>
      <c r="I7" t="s">
        <v>48</v>
      </c>
      <c r="J7">
        <v>10</v>
      </c>
    </row>
    <row r="8" spans="1:15" x14ac:dyDescent="0.25">
      <c r="A8" s="2" t="s">
        <v>29</v>
      </c>
      <c r="B8" s="3">
        <v>3</v>
      </c>
      <c r="C8" t="s">
        <v>45</v>
      </c>
      <c r="G8" s="2" t="s">
        <v>33</v>
      </c>
      <c r="H8" s="3">
        <v>3</v>
      </c>
      <c r="I8" t="s">
        <v>48</v>
      </c>
      <c r="J8">
        <v>10</v>
      </c>
    </row>
    <row r="9" spans="1:15" x14ac:dyDescent="0.25">
      <c r="A9" s="2" t="s">
        <v>27</v>
      </c>
      <c r="B9" s="3">
        <v>3</v>
      </c>
      <c r="C9" t="s">
        <v>47</v>
      </c>
      <c r="G9" s="2" t="s">
        <v>36</v>
      </c>
      <c r="H9" s="3">
        <v>3</v>
      </c>
      <c r="I9" t="s">
        <v>48</v>
      </c>
      <c r="J9">
        <v>10</v>
      </c>
    </row>
    <row r="10" spans="1:15" x14ac:dyDescent="0.25">
      <c r="A10" s="2" t="s">
        <v>30</v>
      </c>
      <c r="B10" s="3">
        <v>3</v>
      </c>
      <c r="C10" t="s">
        <v>45</v>
      </c>
      <c r="G10" s="2" t="s">
        <v>20</v>
      </c>
      <c r="H10" s="3">
        <v>3</v>
      </c>
      <c r="I10" t="s">
        <v>45</v>
      </c>
      <c r="J10">
        <v>50</v>
      </c>
    </row>
    <row r="11" spans="1:15" x14ac:dyDescent="0.25">
      <c r="A11" s="2" t="s">
        <v>31</v>
      </c>
      <c r="B11" s="3">
        <v>3</v>
      </c>
      <c r="C11" t="s">
        <v>45</v>
      </c>
      <c r="G11" s="2" t="s">
        <v>25</v>
      </c>
      <c r="H11" s="3">
        <v>3</v>
      </c>
      <c r="I11" t="s">
        <v>45</v>
      </c>
      <c r="J11">
        <v>20</v>
      </c>
    </row>
    <row r="12" spans="1:15" x14ac:dyDescent="0.25">
      <c r="A12" s="2" t="s">
        <v>32</v>
      </c>
      <c r="B12" s="3">
        <v>3</v>
      </c>
      <c r="C12" t="s">
        <v>48</v>
      </c>
      <c r="G12" s="2" t="s">
        <v>26</v>
      </c>
      <c r="H12" s="3">
        <v>3</v>
      </c>
      <c r="I12" t="s">
        <v>45</v>
      </c>
      <c r="J12">
        <v>100</v>
      </c>
    </row>
    <row r="13" spans="1:15" x14ac:dyDescent="0.25">
      <c r="A13" s="2" t="s">
        <v>33</v>
      </c>
      <c r="B13" s="3">
        <v>3</v>
      </c>
      <c r="C13" t="s">
        <v>48</v>
      </c>
      <c r="G13" s="2" t="s">
        <v>29</v>
      </c>
      <c r="H13" s="3">
        <v>3</v>
      </c>
      <c r="I13" t="s">
        <v>45</v>
      </c>
      <c r="J13">
        <v>20</v>
      </c>
    </row>
    <row r="14" spans="1:15" x14ac:dyDescent="0.25">
      <c r="A14" s="2" t="s">
        <v>34</v>
      </c>
      <c r="B14" s="3">
        <v>3</v>
      </c>
      <c r="G14" s="2" t="s">
        <v>30</v>
      </c>
      <c r="H14" s="3">
        <v>3</v>
      </c>
      <c r="I14" t="s">
        <v>45</v>
      </c>
      <c r="J14">
        <v>400</v>
      </c>
    </row>
    <row r="15" spans="1:15" x14ac:dyDescent="0.25">
      <c r="A15" s="2" t="s">
        <v>35</v>
      </c>
      <c r="B15" s="3">
        <v>3</v>
      </c>
      <c r="C15" t="s">
        <v>46</v>
      </c>
      <c r="G15" s="2" t="s">
        <v>31</v>
      </c>
      <c r="H15" s="3">
        <v>3</v>
      </c>
      <c r="I15" t="s">
        <v>45</v>
      </c>
      <c r="J15">
        <v>200</v>
      </c>
    </row>
    <row r="16" spans="1:15" x14ac:dyDescent="0.25">
      <c r="A16" s="2" t="s">
        <v>36</v>
      </c>
      <c r="B16" s="3">
        <v>3</v>
      </c>
      <c r="C16" t="s">
        <v>48</v>
      </c>
      <c r="G16" s="2" t="s">
        <v>41</v>
      </c>
      <c r="H16" s="3">
        <v>3</v>
      </c>
      <c r="I16" t="s">
        <v>45</v>
      </c>
      <c r="J16">
        <v>20</v>
      </c>
    </row>
    <row r="17" spans="1:10" x14ac:dyDescent="0.25">
      <c r="A17" s="2" t="s">
        <v>37</v>
      </c>
      <c r="B17" s="3">
        <v>3</v>
      </c>
      <c r="G17" s="2" t="s">
        <v>27</v>
      </c>
      <c r="H17" s="3">
        <v>3</v>
      </c>
      <c r="I17" t="s">
        <v>47</v>
      </c>
      <c r="J17">
        <v>300</v>
      </c>
    </row>
    <row r="18" spans="1:10" x14ac:dyDescent="0.25">
      <c r="A18" s="2" t="s">
        <v>38</v>
      </c>
      <c r="B18" s="3">
        <v>3</v>
      </c>
      <c r="C18" t="s">
        <v>46</v>
      </c>
      <c r="G18" s="2" t="s">
        <v>34</v>
      </c>
      <c r="H18" s="3">
        <v>3</v>
      </c>
      <c r="J18">
        <v>200</v>
      </c>
    </row>
    <row r="19" spans="1:10" x14ac:dyDescent="0.25">
      <c r="A19" s="2" t="s">
        <v>39</v>
      </c>
      <c r="B19" s="3">
        <v>3</v>
      </c>
      <c r="G19" s="2" t="s">
        <v>37</v>
      </c>
      <c r="H19" s="3">
        <v>3</v>
      </c>
      <c r="J19">
        <v>20</v>
      </c>
    </row>
    <row r="20" spans="1:10" x14ac:dyDescent="0.25">
      <c r="A20" s="2" t="s">
        <v>40</v>
      </c>
      <c r="B20" s="3">
        <v>3</v>
      </c>
      <c r="G20" s="2" t="s">
        <v>39</v>
      </c>
      <c r="H20" s="3">
        <v>3</v>
      </c>
      <c r="J20">
        <v>20</v>
      </c>
    </row>
    <row r="21" spans="1:10" x14ac:dyDescent="0.25">
      <c r="A21" s="2" t="s">
        <v>41</v>
      </c>
      <c r="B21" s="3">
        <v>3</v>
      </c>
      <c r="C21" t="s">
        <v>45</v>
      </c>
      <c r="G21" s="2" t="s">
        <v>40</v>
      </c>
      <c r="H21" s="3">
        <v>3</v>
      </c>
      <c r="J21">
        <v>200</v>
      </c>
    </row>
    <row r="22" spans="1:10" x14ac:dyDescent="0.25">
      <c r="A22" s="2" t="s">
        <v>43</v>
      </c>
      <c r="B22" s="3">
        <v>54</v>
      </c>
    </row>
  </sheetData>
  <sortState ref="G4:I21">
    <sortCondition descending="1" ref="I7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pane xSplit="5" ySplit="3" topLeftCell="F40" activePane="bottomRight" state="frozen"/>
      <selection pane="topRight" activeCell="F1" sqref="F1"/>
      <selection pane="bottomLeft" activeCell="A4" sqref="A4"/>
      <selection pane="bottomRight" activeCell="G52" sqref="G52"/>
    </sheetView>
  </sheetViews>
  <sheetFormatPr defaultRowHeight="15" x14ac:dyDescent="0.25"/>
  <cols>
    <col min="1" max="1" width="9.140625" style="4"/>
    <col min="2" max="2" width="18" style="4" bestFit="1" customWidth="1"/>
    <col min="3" max="3" width="9.140625" style="4"/>
    <col min="4" max="4" width="19.5703125" bestFit="1" customWidth="1"/>
    <col min="5" max="5" width="8" bestFit="1" customWidth="1"/>
    <col min="6" max="6" width="9.28515625" bestFit="1" customWidth="1"/>
    <col min="7" max="7" width="12" bestFit="1" customWidth="1"/>
    <col min="8" max="8" width="13.7109375" bestFit="1" customWidth="1"/>
    <col min="9" max="9" width="10.85546875" bestFit="1" customWidth="1"/>
    <col min="10" max="10" width="17" bestFit="1" customWidth="1"/>
    <col min="11" max="11" width="10.7109375" bestFit="1" customWidth="1"/>
    <col min="12" max="12" width="9.85546875" bestFit="1" customWidth="1"/>
    <col min="13" max="13" width="11.42578125" bestFit="1" customWidth="1"/>
    <col min="14" max="14" width="8.7109375" bestFit="1" customWidth="1"/>
    <col min="15" max="15" width="14.85546875" bestFit="1" customWidth="1"/>
    <col min="16" max="16" width="16.42578125" bestFit="1" customWidth="1"/>
    <col min="17" max="17" width="21.85546875" bestFit="1" customWidth="1"/>
    <col min="18" max="18" width="16.28515625" bestFit="1" customWidth="1"/>
    <col min="19" max="19" width="10.5703125" bestFit="1" customWidth="1"/>
    <col min="20" max="20" width="4" bestFit="1" customWidth="1"/>
    <col min="21" max="21" width="4.28515625" bestFit="1" customWidth="1"/>
    <col min="22" max="22" width="7.5703125" bestFit="1" customWidth="1"/>
    <col min="23" max="23" width="10.28515625" bestFit="1" customWidth="1"/>
  </cols>
  <sheetData>
    <row r="1" spans="1:23" s="4" customFormat="1" x14ac:dyDescent="0.25">
      <c r="B1" s="4">
        <v>10</v>
      </c>
      <c r="F1" s="4">
        <f>$B4*$C4*G2</f>
        <v>52.5</v>
      </c>
      <c r="G1" s="4">
        <v>0.3</v>
      </c>
      <c r="L1" s="4">
        <v>0.3</v>
      </c>
      <c r="P1" s="4">
        <v>0.25</v>
      </c>
      <c r="T1" s="4">
        <v>0.1</v>
      </c>
      <c r="U1" s="4">
        <v>0.15</v>
      </c>
    </row>
    <row r="2" spans="1:23" s="4" customFormat="1" x14ac:dyDescent="0.25">
      <c r="G2" s="4">
        <f>$G$1*0.5</f>
        <v>0.15</v>
      </c>
      <c r="H2" s="4">
        <f>$G$1*0.1</f>
        <v>0.03</v>
      </c>
      <c r="I2" s="4">
        <f>$G$1*0.15</f>
        <v>4.4999999999999998E-2</v>
      </c>
      <c r="J2" s="4">
        <f>$G$1*0.15</f>
        <v>4.4999999999999998E-2</v>
      </c>
      <c r="K2" s="4">
        <f>$G$1*0.1</f>
        <v>0.03</v>
      </c>
      <c r="L2" s="4">
        <f>L1*0.5</f>
        <v>0.15</v>
      </c>
      <c r="M2" s="4">
        <f>$G$1*0.1</f>
        <v>0.03</v>
      </c>
      <c r="N2" s="4">
        <f>$G$1*0.2</f>
        <v>0.06</v>
      </c>
      <c r="O2" s="4">
        <f>$G$1*0.2</f>
        <v>0.06</v>
      </c>
      <c r="P2" s="4">
        <f>$G$1*0.5</f>
        <v>0.15</v>
      </c>
      <c r="Q2" s="4">
        <f>$G$1*0.1</f>
        <v>0.03</v>
      </c>
      <c r="R2" s="4">
        <f>$G$1*0.1</f>
        <v>0.03</v>
      </c>
      <c r="S2" s="4">
        <f>$G$1*0.3</f>
        <v>0.09</v>
      </c>
      <c r="T2" s="4">
        <v>0.1</v>
      </c>
      <c r="U2" s="4">
        <v>0.1</v>
      </c>
    </row>
    <row r="3" spans="1:23" x14ac:dyDescent="0.25">
      <c r="A3" s="4" t="s">
        <v>49</v>
      </c>
      <c r="B3" s="4" t="s">
        <v>50</v>
      </c>
      <c r="C3" s="4" t="s">
        <v>1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</row>
    <row r="4" spans="1:23" x14ac:dyDescent="0.25">
      <c r="A4" s="4" t="str">
        <f>VLOOKUP(D4,Plan1!$G$4:$J$21,3,0)</f>
        <v>ender</v>
      </c>
      <c r="B4" s="4">
        <f>VLOOKUP(D4,Plan1!$G$4:$J$21,4,0)</f>
        <v>50</v>
      </c>
      <c r="C4" s="4">
        <f>VLOOKUP(E4,Plan1!$N$4:$O$6,2,0)</f>
        <v>7</v>
      </c>
      <c r="D4" t="s">
        <v>20</v>
      </c>
      <c r="E4" t="s">
        <v>21</v>
      </c>
      <c r="F4" t="s">
        <v>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 s="4" t="str">
        <f>VLOOKUP(D5,Plan1!$G$4:$J$21,3,0)</f>
        <v>ender</v>
      </c>
      <c r="B5" s="4">
        <f>VLOOKUP(D5,Plan1!$G$4:$J$21,4,0)</f>
        <v>50</v>
      </c>
      <c r="C5" s="4">
        <f>VLOOKUP(E5,Plan1!$N$4:$O$6,2,0)</f>
        <v>5</v>
      </c>
      <c r="D5" t="s">
        <v>20</v>
      </c>
      <c r="E5" t="s">
        <v>23</v>
      </c>
      <c r="F5" t="s">
        <v>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 s="4" t="str">
        <f>VLOOKUP(D6,Plan1!$G$4:$J$21,3,0)</f>
        <v>ender</v>
      </c>
      <c r="B6" s="4">
        <f>VLOOKUP(D6,Plan1!$G$4:$J$21,4,0)</f>
        <v>50</v>
      </c>
      <c r="C6" s="4">
        <f>VLOOKUP(E6,Plan1!$N$4:$O$6,2,0)</f>
        <v>2</v>
      </c>
      <c r="D6" t="s">
        <v>20</v>
      </c>
      <c r="E6" t="s">
        <v>24</v>
      </c>
      <c r="F6" t="s">
        <v>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 s="4" t="str">
        <f>VLOOKUP(D7,Plan1!$G$4:$J$21,3,0)</f>
        <v>ender</v>
      </c>
      <c r="B7" s="4">
        <f>VLOOKUP(D7,Plan1!$G$4:$J$21,4,0)</f>
        <v>20</v>
      </c>
      <c r="C7" s="4">
        <f>VLOOKUP(E7,Plan1!$N$4:$O$6,2,0)</f>
        <v>7</v>
      </c>
      <c r="D7" t="s">
        <v>25</v>
      </c>
      <c r="E7" t="s">
        <v>21</v>
      </c>
      <c r="F7" t="s">
        <v>22</v>
      </c>
      <c r="G7">
        <f t="shared" ref="G5:V20" si="0">INT($B7*$C7*G$2)</f>
        <v>21</v>
      </c>
      <c r="H7">
        <f t="shared" ref="H4:W19" si="1">INT($B7*$C7*H$2)</f>
        <v>4</v>
      </c>
      <c r="I7">
        <f t="shared" si="1"/>
        <v>6</v>
      </c>
      <c r="J7">
        <f t="shared" si="1"/>
        <v>6</v>
      </c>
      <c r="K7">
        <f t="shared" si="1"/>
        <v>4</v>
      </c>
      <c r="L7">
        <f t="shared" si="1"/>
        <v>21</v>
      </c>
      <c r="M7">
        <f t="shared" si="1"/>
        <v>4</v>
      </c>
      <c r="N7">
        <f t="shared" si="1"/>
        <v>8</v>
      </c>
      <c r="O7">
        <f t="shared" si="1"/>
        <v>8</v>
      </c>
      <c r="P7">
        <f t="shared" si="1"/>
        <v>21</v>
      </c>
      <c r="Q7">
        <f t="shared" si="1"/>
        <v>4</v>
      </c>
      <c r="R7">
        <v>0</v>
      </c>
      <c r="S7">
        <v>0</v>
      </c>
      <c r="T7">
        <f t="shared" si="1"/>
        <v>14</v>
      </c>
      <c r="U7">
        <f t="shared" si="1"/>
        <v>14</v>
      </c>
      <c r="V7">
        <f t="shared" si="1"/>
        <v>0</v>
      </c>
      <c r="W7">
        <f t="shared" si="1"/>
        <v>0</v>
      </c>
    </row>
    <row r="8" spans="1:23" x14ac:dyDescent="0.25">
      <c r="A8" s="4" t="str">
        <f>VLOOKUP(D8,Plan1!$G$4:$J$21,3,0)</f>
        <v>ender</v>
      </c>
      <c r="B8" s="4">
        <f>VLOOKUP(D8,Plan1!$G$4:$J$21,4,0)</f>
        <v>20</v>
      </c>
      <c r="C8" s="4">
        <f>VLOOKUP(E8,Plan1!$N$4:$O$6,2,0)</f>
        <v>5</v>
      </c>
      <c r="D8" t="s">
        <v>25</v>
      </c>
      <c r="E8" t="s">
        <v>23</v>
      </c>
      <c r="F8" t="s">
        <v>22</v>
      </c>
      <c r="G8">
        <f t="shared" si="0"/>
        <v>15</v>
      </c>
      <c r="H8">
        <f t="shared" si="1"/>
        <v>3</v>
      </c>
      <c r="I8">
        <f t="shared" si="1"/>
        <v>4</v>
      </c>
      <c r="J8">
        <f t="shared" si="1"/>
        <v>4</v>
      </c>
      <c r="K8">
        <f t="shared" si="1"/>
        <v>3</v>
      </c>
      <c r="L8">
        <f t="shared" si="1"/>
        <v>15</v>
      </c>
      <c r="M8">
        <f t="shared" si="1"/>
        <v>3</v>
      </c>
      <c r="N8">
        <f t="shared" si="1"/>
        <v>6</v>
      </c>
      <c r="O8">
        <f t="shared" si="1"/>
        <v>6</v>
      </c>
      <c r="P8">
        <f t="shared" si="1"/>
        <v>15</v>
      </c>
      <c r="Q8">
        <f t="shared" si="1"/>
        <v>3</v>
      </c>
      <c r="R8">
        <v>0</v>
      </c>
      <c r="S8">
        <v>0</v>
      </c>
      <c r="T8">
        <f t="shared" si="1"/>
        <v>10</v>
      </c>
      <c r="U8">
        <f t="shared" si="1"/>
        <v>10</v>
      </c>
      <c r="V8">
        <f t="shared" si="1"/>
        <v>0</v>
      </c>
      <c r="W8">
        <f t="shared" si="1"/>
        <v>0</v>
      </c>
    </row>
    <row r="9" spans="1:23" x14ac:dyDescent="0.25">
      <c r="A9" s="4" t="str">
        <f>VLOOKUP(D9,Plan1!$G$4:$J$21,3,0)</f>
        <v>ender</v>
      </c>
      <c r="B9" s="4">
        <f>VLOOKUP(D9,Plan1!$G$4:$J$21,4,0)</f>
        <v>20</v>
      </c>
      <c r="C9" s="4">
        <f>VLOOKUP(E9,Plan1!$N$4:$O$6,2,0)</f>
        <v>2</v>
      </c>
      <c r="D9" t="s">
        <v>25</v>
      </c>
      <c r="E9" t="s">
        <v>24</v>
      </c>
      <c r="F9" t="s">
        <v>22</v>
      </c>
      <c r="G9">
        <f t="shared" si="0"/>
        <v>6</v>
      </c>
      <c r="H9">
        <f t="shared" si="1"/>
        <v>1</v>
      </c>
      <c r="I9">
        <f t="shared" si="1"/>
        <v>1</v>
      </c>
      <c r="J9">
        <f t="shared" si="1"/>
        <v>1</v>
      </c>
      <c r="K9">
        <f t="shared" si="1"/>
        <v>1</v>
      </c>
      <c r="L9">
        <f t="shared" si="1"/>
        <v>6</v>
      </c>
      <c r="M9">
        <f t="shared" si="1"/>
        <v>1</v>
      </c>
      <c r="N9">
        <f t="shared" si="1"/>
        <v>2</v>
      </c>
      <c r="O9">
        <f t="shared" si="1"/>
        <v>2</v>
      </c>
      <c r="P9">
        <f t="shared" si="1"/>
        <v>6</v>
      </c>
      <c r="Q9">
        <f t="shared" si="1"/>
        <v>1</v>
      </c>
      <c r="R9">
        <v>0</v>
      </c>
      <c r="S9">
        <v>0</v>
      </c>
      <c r="T9">
        <f t="shared" si="1"/>
        <v>4</v>
      </c>
      <c r="U9">
        <f t="shared" si="1"/>
        <v>4</v>
      </c>
      <c r="V9">
        <f t="shared" si="1"/>
        <v>0</v>
      </c>
      <c r="W9">
        <f t="shared" si="1"/>
        <v>0</v>
      </c>
    </row>
    <row r="10" spans="1:23" x14ac:dyDescent="0.25">
      <c r="A10" s="4" t="str">
        <f>VLOOKUP(D10,Plan1!$G$4:$J$21,3,0)</f>
        <v>ender</v>
      </c>
      <c r="B10" s="4">
        <f>VLOOKUP(D10,Plan1!$G$4:$J$21,4,0)</f>
        <v>100</v>
      </c>
      <c r="C10" s="4">
        <f>VLOOKUP(E10,Plan1!$N$4:$O$6,2,0)</f>
        <v>7</v>
      </c>
      <c r="D10" t="s">
        <v>26</v>
      </c>
      <c r="E10" t="s">
        <v>21</v>
      </c>
      <c r="F10" t="s">
        <v>22</v>
      </c>
      <c r="G10">
        <f t="shared" si="0"/>
        <v>105</v>
      </c>
      <c r="H10">
        <f t="shared" si="1"/>
        <v>21</v>
      </c>
      <c r="I10">
        <f t="shared" si="1"/>
        <v>31</v>
      </c>
      <c r="J10">
        <f t="shared" si="1"/>
        <v>31</v>
      </c>
      <c r="K10">
        <f t="shared" si="1"/>
        <v>21</v>
      </c>
      <c r="L10">
        <f t="shared" si="1"/>
        <v>105</v>
      </c>
      <c r="M10">
        <f t="shared" si="1"/>
        <v>21</v>
      </c>
      <c r="N10">
        <f t="shared" si="1"/>
        <v>42</v>
      </c>
      <c r="O10">
        <f t="shared" si="1"/>
        <v>42</v>
      </c>
      <c r="P10">
        <f t="shared" si="1"/>
        <v>105</v>
      </c>
      <c r="Q10">
        <f t="shared" si="1"/>
        <v>21</v>
      </c>
      <c r="R10">
        <v>0</v>
      </c>
      <c r="S10">
        <v>0</v>
      </c>
      <c r="T10">
        <f t="shared" si="1"/>
        <v>70</v>
      </c>
      <c r="U10">
        <f t="shared" si="1"/>
        <v>70</v>
      </c>
      <c r="V10">
        <f t="shared" si="1"/>
        <v>0</v>
      </c>
      <c r="W10">
        <f t="shared" si="1"/>
        <v>0</v>
      </c>
    </row>
    <row r="11" spans="1:23" x14ac:dyDescent="0.25">
      <c r="A11" s="4" t="str">
        <f>VLOOKUP(D11,Plan1!$G$4:$J$21,3,0)</f>
        <v>ender</v>
      </c>
      <c r="B11" s="4">
        <f>VLOOKUP(D11,Plan1!$G$4:$J$21,4,0)</f>
        <v>100</v>
      </c>
      <c r="C11" s="4">
        <f>VLOOKUP(E11,Plan1!$N$4:$O$6,2,0)</f>
        <v>5</v>
      </c>
      <c r="D11" t="s">
        <v>26</v>
      </c>
      <c r="E11" t="s">
        <v>23</v>
      </c>
      <c r="F11" t="s">
        <v>22</v>
      </c>
      <c r="G11">
        <f t="shared" si="0"/>
        <v>75</v>
      </c>
      <c r="H11">
        <f t="shared" si="1"/>
        <v>15</v>
      </c>
      <c r="I11">
        <f t="shared" si="1"/>
        <v>22</v>
      </c>
      <c r="J11">
        <f t="shared" si="1"/>
        <v>22</v>
      </c>
      <c r="K11">
        <f t="shared" si="1"/>
        <v>15</v>
      </c>
      <c r="L11">
        <f t="shared" si="1"/>
        <v>75</v>
      </c>
      <c r="M11">
        <f t="shared" si="1"/>
        <v>15</v>
      </c>
      <c r="N11">
        <f t="shared" si="1"/>
        <v>30</v>
      </c>
      <c r="O11">
        <f t="shared" si="1"/>
        <v>30</v>
      </c>
      <c r="P11">
        <f t="shared" si="1"/>
        <v>75</v>
      </c>
      <c r="Q11">
        <f t="shared" si="1"/>
        <v>15</v>
      </c>
      <c r="R11">
        <v>0</v>
      </c>
      <c r="S11">
        <v>0</v>
      </c>
      <c r="T11">
        <f t="shared" si="1"/>
        <v>50</v>
      </c>
      <c r="U11">
        <f t="shared" si="1"/>
        <v>50</v>
      </c>
      <c r="V11">
        <f t="shared" si="1"/>
        <v>0</v>
      </c>
      <c r="W11">
        <f t="shared" si="1"/>
        <v>0</v>
      </c>
    </row>
    <row r="12" spans="1:23" x14ac:dyDescent="0.25">
      <c r="A12" s="4" t="str">
        <f>VLOOKUP(D12,Plan1!$G$4:$J$21,3,0)</f>
        <v>ender</v>
      </c>
      <c r="B12" s="4">
        <f>VLOOKUP(D12,Plan1!$G$4:$J$21,4,0)</f>
        <v>100</v>
      </c>
      <c r="C12" s="4">
        <f>VLOOKUP(E12,Plan1!$N$4:$O$6,2,0)</f>
        <v>2</v>
      </c>
      <c r="D12" t="s">
        <v>26</v>
      </c>
      <c r="E12" t="s">
        <v>24</v>
      </c>
      <c r="F12" t="s">
        <v>22</v>
      </c>
      <c r="G12">
        <f t="shared" si="0"/>
        <v>30</v>
      </c>
      <c r="H12">
        <f t="shared" si="1"/>
        <v>6</v>
      </c>
      <c r="I12">
        <f t="shared" si="1"/>
        <v>9</v>
      </c>
      <c r="J12">
        <f t="shared" si="1"/>
        <v>9</v>
      </c>
      <c r="K12">
        <f t="shared" si="1"/>
        <v>6</v>
      </c>
      <c r="L12">
        <f t="shared" si="1"/>
        <v>30</v>
      </c>
      <c r="M12">
        <f t="shared" si="1"/>
        <v>6</v>
      </c>
      <c r="N12">
        <f t="shared" si="1"/>
        <v>12</v>
      </c>
      <c r="O12">
        <f t="shared" si="1"/>
        <v>12</v>
      </c>
      <c r="P12">
        <f t="shared" si="1"/>
        <v>30</v>
      </c>
      <c r="Q12">
        <f t="shared" si="1"/>
        <v>6</v>
      </c>
      <c r="R12">
        <v>0</v>
      </c>
      <c r="S12">
        <v>0</v>
      </c>
      <c r="T12">
        <f t="shared" si="1"/>
        <v>20</v>
      </c>
      <c r="U12">
        <f t="shared" si="1"/>
        <v>20</v>
      </c>
      <c r="V12">
        <f t="shared" si="1"/>
        <v>0</v>
      </c>
      <c r="W12">
        <f t="shared" si="1"/>
        <v>0</v>
      </c>
    </row>
    <row r="13" spans="1:23" x14ac:dyDescent="0.25">
      <c r="A13" s="4" t="str">
        <f>VLOOKUP(D13,Plan1!$G$4:$J$21,3,0)</f>
        <v>cpf</v>
      </c>
      <c r="B13" s="4">
        <f>VLOOKUP(D13,Plan1!$G$4:$J$21,4,0)</f>
        <v>300</v>
      </c>
      <c r="C13" s="4">
        <f>VLOOKUP(E13,Plan1!$N$4:$O$6,2,0)</f>
        <v>7</v>
      </c>
      <c r="D13" t="s">
        <v>27</v>
      </c>
      <c r="E13" t="s">
        <v>21</v>
      </c>
      <c r="F13" t="s">
        <v>22</v>
      </c>
      <c r="G13">
        <f t="shared" si="0"/>
        <v>315</v>
      </c>
      <c r="H13">
        <f t="shared" si="1"/>
        <v>63</v>
      </c>
      <c r="I13">
        <f t="shared" si="1"/>
        <v>94</v>
      </c>
      <c r="J13">
        <f t="shared" si="1"/>
        <v>94</v>
      </c>
      <c r="K13">
        <f t="shared" si="1"/>
        <v>63</v>
      </c>
      <c r="L13">
        <f t="shared" si="1"/>
        <v>315</v>
      </c>
      <c r="M13">
        <f t="shared" si="1"/>
        <v>63</v>
      </c>
      <c r="N13">
        <f t="shared" si="1"/>
        <v>126</v>
      </c>
      <c r="O13">
        <f t="shared" si="1"/>
        <v>126</v>
      </c>
      <c r="P13">
        <f t="shared" si="1"/>
        <v>315</v>
      </c>
      <c r="Q13">
        <f t="shared" si="1"/>
        <v>63</v>
      </c>
      <c r="R13">
        <v>0</v>
      </c>
      <c r="S13">
        <v>0</v>
      </c>
      <c r="T13">
        <f t="shared" si="1"/>
        <v>210</v>
      </c>
      <c r="U13">
        <f t="shared" si="1"/>
        <v>210</v>
      </c>
      <c r="V13">
        <f t="shared" si="1"/>
        <v>0</v>
      </c>
      <c r="W13">
        <f t="shared" si="1"/>
        <v>0</v>
      </c>
    </row>
    <row r="14" spans="1:23" x14ac:dyDescent="0.25">
      <c r="A14" s="4" t="str">
        <f>VLOOKUP(D14,Plan1!$G$4:$J$21,3,0)</f>
        <v>cpf</v>
      </c>
      <c r="B14" s="4">
        <f>VLOOKUP(D14,Plan1!$G$4:$J$21,4,0)</f>
        <v>300</v>
      </c>
      <c r="C14" s="4">
        <f>VLOOKUP(E14,Plan1!$N$4:$O$6,2,0)</f>
        <v>5</v>
      </c>
      <c r="D14" t="s">
        <v>27</v>
      </c>
      <c r="E14" t="s">
        <v>23</v>
      </c>
      <c r="F14" t="s">
        <v>22</v>
      </c>
      <c r="G14">
        <f t="shared" si="0"/>
        <v>225</v>
      </c>
      <c r="H14">
        <f t="shared" si="1"/>
        <v>45</v>
      </c>
      <c r="I14">
        <f t="shared" si="1"/>
        <v>67</v>
      </c>
      <c r="J14">
        <f t="shared" si="1"/>
        <v>67</v>
      </c>
      <c r="K14">
        <f t="shared" si="1"/>
        <v>45</v>
      </c>
      <c r="L14">
        <f t="shared" si="1"/>
        <v>225</v>
      </c>
      <c r="M14">
        <f t="shared" si="1"/>
        <v>45</v>
      </c>
      <c r="N14">
        <f t="shared" si="1"/>
        <v>90</v>
      </c>
      <c r="O14">
        <f t="shared" si="1"/>
        <v>90</v>
      </c>
      <c r="P14">
        <f t="shared" si="1"/>
        <v>225</v>
      </c>
      <c r="Q14">
        <f t="shared" si="1"/>
        <v>45</v>
      </c>
      <c r="R14">
        <v>0</v>
      </c>
      <c r="S14">
        <v>0</v>
      </c>
      <c r="T14">
        <f t="shared" si="1"/>
        <v>150</v>
      </c>
      <c r="U14">
        <f t="shared" si="1"/>
        <v>150</v>
      </c>
      <c r="V14">
        <f t="shared" si="1"/>
        <v>0</v>
      </c>
      <c r="W14">
        <f t="shared" si="1"/>
        <v>0</v>
      </c>
    </row>
    <row r="15" spans="1:23" x14ac:dyDescent="0.25">
      <c r="A15" s="4" t="str">
        <f>VLOOKUP(D15,Plan1!$G$4:$J$21,3,0)</f>
        <v>cpf</v>
      </c>
      <c r="B15" s="4">
        <f>VLOOKUP(D15,Plan1!$G$4:$J$21,4,0)</f>
        <v>300</v>
      </c>
      <c r="C15" s="4">
        <f>VLOOKUP(E15,Plan1!$N$4:$O$6,2,0)</f>
        <v>2</v>
      </c>
      <c r="D15" t="s">
        <v>27</v>
      </c>
      <c r="E15" t="s">
        <v>24</v>
      </c>
      <c r="F15" t="s">
        <v>22</v>
      </c>
      <c r="G15">
        <f t="shared" si="0"/>
        <v>90</v>
      </c>
      <c r="H15">
        <f t="shared" si="1"/>
        <v>18</v>
      </c>
      <c r="I15">
        <f t="shared" si="1"/>
        <v>27</v>
      </c>
      <c r="J15">
        <f t="shared" si="1"/>
        <v>27</v>
      </c>
      <c r="K15">
        <f t="shared" si="1"/>
        <v>18</v>
      </c>
      <c r="L15">
        <f t="shared" si="1"/>
        <v>90</v>
      </c>
      <c r="M15">
        <f t="shared" si="1"/>
        <v>18</v>
      </c>
      <c r="N15">
        <f t="shared" si="1"/>
        <v>36</v>
      </c>
      <c r="O15">
        <f t="shared" si="1"/>
        <v>36</v>
      </c>
      <c r="P15">
        <f t="shared" si="1"/>
        <v>90</v>
      </c>
      <c r="Q15">
        <f t="shared" si="1"/>
        <v>18</v>
      </c>
      <c r="R15">
        <v>0</v>
      </c>
      <c r="S15">
        <v>0</v>
      </c>
      <c r="T15">
        <f t="shared" si="1"/>
        <v>60</v>
      </c>
      <c r="U15">
        <f t="shared" si="1"/>
        <v>60</v>
      </c>
      <c r="V15">
        <f t="shared" si="1"/>
        <v>0</v>
      </c>
      <c r="W15">
        <f t="shared" si="1"/>
        <v>0</v>
      </c>
    </row>
    <row r="16" spans="1:23" x14ac:dyDescent="0.25">
      <c r="A16" s="4" t="str">
        <f>VLOOKUP(D16,Plan1!$G$4:$J$21,3,0)</f>
        <v>pdv</v>
      </c>
      <c r="B16" s="4">
        <f>VLOOKUP(D16,Plan1!$G$4:$J$21,4,0)</f>
        <v>50</v>
      </c>
      <c r="C16" s="4">
        <f>VLOOKUP(E16,Plan1!$N$4:$O$6,2,0)</f>
        <v>7</v>
      </c>
      <c r="D16" t="s">
        <v>28</v>
      </c>
      <c r="E16" t="s">
        <v>21</v>
      </c>
      <c r="F16" t="s">
        <v>22</v>
      </c>
      <c r="G16">
        <f t="shared" si="0"/>
        <v>52</v>
      </c>
      <c r="H16">
        <f t="shared" si="1"/>
        <v>10</v>
      </c>
      <c r="I16">
        <f t="shared" si="1"/>
        <v>15</v>
      </c>
      <c r="J16">
        <f t="shared" si="1"/>
        <v>15</v>
      </c>
      <c r="K16">
        <f t="shared" si="1"/>
        <v>10</v>
      </c>
      <c r="L16">
        <f t="shared" si="1"/>
        <v>52</v>
      </c>
      <c r="M16">
        <f t="shared" si="1"/>
        <v>10</v>
      </c>
      <c r="N16">
        <f t="shared" si="1"/>
        <v>21</v>
      </c>
      <c r="O16">
        <f t="shared" si="1"/>
        <v>21</v>
      </c>
      <c r="P16">
        <f t="shared" si="1"/>
        <v>52</v>
      </c>
      <c r="Q16">
        <f t="shared" si="1"/>
        <v>10</v>
      </c>
      <c r="R16">
        <v>0</v>
      </c>
      <c r="S16">
        <v>0</v>
      </c>
      <c r="T16">
        <f t="shared" si="1"/>
        <v>35</v>
      </c>
      <c r="U16">
        <f t="shared" si="1"/>
        <v>35</v>
      </c>
      <c r="V16">
        <f t="shared" si="1"/>
        <v>0</v>
      </c>
      <c r="W16">
        <f t="shared" si="1"/>
        <v>0</v>
      </c>
    </row>
    <row r="17" spans="1:23" x14ac:dyDescent="0.25">
      <c r="A17" s="4" t="str">
        <f>VLOOKUP(D17,Plan1!$G$4:$J$21,3,0)</f>
        <v>pdv</v>
      </c>
      <c r="B17" s="4">
        <f>VLOOKUP(D17,Plan1!$G$4:$J$21,4,0)</f>
        <v>50</v>
      </c>
      <c r="C17" s="4">
        <f>VLOOKUP(E17,Plan1!$N$4:$O$6,2,0)</f>
        <v>5</v>
      </c>
      <c r="D17" t="s">
        <v>28</v>
      </c>
      <c r="E17" t="s">
        <v>23</v>
      </c>
      <c r="F17" t="s">
        <v>22</v>
      </c>
      <c r="G17">
        <f t="shared" si="0"/>
        <v>37</v>
      </c>
      <c r="H17">
        <f t="shared" si="1"/>
        <v>7</v>
      </c>
      <c r="I17">
        <f t="shared" si="1"/>
        <v>11</v>
      </c>
      <c r="J17">
        <f t="shared" si="1"/>
        <v>11</v>
      </c>
      <c r="K17">
        <f t="shared" si="1"/>
        <v>7</v>
      </c>
      <c r="L17">
        <f t="shared" si="1"/>
        <v>37</v>
      </c>
      <c r="M17">
        <f t="shared" si="1"/>
        <v>7</v>
      </c>
      <c r="N17">
        <f t="shared" si="1"/>
        <v>15</v>
      </c>
      <c r="O17">
        <f t="shared" si="1"/>
        <v>15</v>
      </c>
      <c r="P17">
        <f t="shared" si="1"/>
        <v>37</v>
      </c>
      <c r="Q17">
        <f t="shared" si="1"/>
        <v>7</v>
      </c>
      <c r="R17">
        <v>0</v>
      </c>
      <c r="S17">
        <v>0</v>
      </c>
      <c r="T17">
        <f t="shared" si="1"/>
        <v>25</v>
      </c>
      <c r="U17">
        <f t="shared" si="1"/>
        <v>25</v>
      </c>
      <c r="V17">
        <f t="shared" si="1"/>
        <v>0</v>
      </c>
      <c r="W17">
        <f t="shared" si="1"/>
        <v>0</v>
      </c>
    </row>
    <row r="18" spans="1:23" x14ac:dyDescent="0.25">
      <c r="A18" s="4" t="str">
        <f>VLOOKUP(D18,Plan1!$G$4:$J$21,3,0)</f>
        <v>pdv</v>
      </c>
      <c r="B18" s="4">
        <f>VLOOKUP(D18,Plan1!$G$4:$J$21,4,0)</f>
        <v>50</v>
      </c>
      <c r="C18" s="4">
        <f>VLOOKUP(E18,Plan1!$N$4:$O$6,2,0)</f>
        <v>2</v>
      </c>
      <c r="D18" t="s">
        <v>28</v>
      </c>
      <c r="E18" t="s">
        <v>24</v>
      </c>
      <c r="F18" t="s">
        <v>22</v>
      </c>
      <c r="G18">
        <f t="shared" si="0"/>
        <v>15</v>
      </c>
      <c r="H18">
        <f t="shared" si="1"/>
        <v>3</v>
      </c>
      <c r="I18">
        <f t="shared" si="1"/>
        <v>4</v>
      </c>
      <c r="J18">
        <f t="shared" si="1"/>
        <v>4</v>
      </c>
      <c r="K18">
        <f t="shared" si="1"/>
        <v>3</v>
      </c>
      <c r="L18">
        <f t="shared" si="1"/>
        <v>15</v>
      </c>
      <c r="M18">
        <f t="shared" si="1"/>
        <v>3</v>
      </c>
      <c r="N18">
        <f t="shared" si="1"/>
        <v>6</v>
      </c>
      <c r="O18">
        <f t="shared" si="1"/>
        <v>6</v>
      </c>
      <c r="P18">
        <f t="shared" si="1"/>
        <v>15</v>
      </c>
      <c r="Q18">
        <f t="shared" si="1"/>
        <v>3</v>
      </c>
      <c r="R18">
        <v>0</v>
      </c>
      <c r="S18">
        <v>0</v>
      </c>
      <c r="T18">
        <f t="shared" si="1"/>
        <v>10</v>
      </c>
      <c r="U18">
        <f t="shared" si="1"/>
        <v>10</v>
      </c>
      <c r="V18">
        <f t="shared" si="1"/>
        <v>0</v>
      </c>
      <c r="W18">
        <f t="shared" si="1"/>
        <v>0</v>
      </c>
    </row>
    <row r="19" spans="1:23" x14ac:dyDescent="0.25">
      <c r="A19" s="4" t="str">
        <f>VLOOKUP(D19,Plan1!$G$4:$J$21,3,0)</f>
        <v>ender</v>
      </c>
      <c r="B19" s="4">
        <f>VLOOKUP(D19,Plan1!$G$4:$J$21,4,0)</f>
        <v>20</v>
      </c>
      <c r="C19" s="4">
        <f>VLOOKUP(E19,Plan1!$N$4:$O$6,2,0)</f>
        <v>7</v>
      </c>
      <c r="D19" t="s">
        <v>29</v>
      </c>
      <c r="E19" t="s">
        <v>21</v>
      </c>
      <c r="F19" t="s">
        <v>22</v>
      </c>
      <c r="G19">
        <f t="shared" si="0"/>
        <v>21</v>
      </c>
      <c r="H19">
        <f t="shared" si="1"/>
        <v>4</v>
      </c>
      <c r="I19">
        <f t="shared" si="1"/>
        <v>6</v>
      </c>
      <c r="J19">
        <f t="shared" si="1"/>
        <v>6</v>
      </c>
      <c r="K19">
        <f t="shared" si="1"/>
        <v>4</v>
      </c>
      <c r="L19">
        <f t="shared" si="1"/>
        <v>21</v>
      </c>
      <c r="M19">
        <f t="shared" si="1"/>
        <v>4</v>
      </c>
      <c r="N19">
        <f t="shared" si="1"/>
        <v>8</v>
      </c>
      <c r="O19">
        <f t="shared" si="1"/>
        <v>8</v>
      </c>
      <c r="P19">
        <f t="shared" si="1"/>
        <v>21</v>
      </c>
      <c r="Q19">
        <f t="shared" si="1"/>
        <v>4</v>
      </c>
      <c r="R19">
        <v>0</v>
      </c>
      <c r="S19">
        <v>0</v>
      </c>
      <c r="T19">
        <f t="shared" si="1"/>
        <v>14</v>
      </c>
      <c r="U19">
        <f t="shared" si="1"/>
        <v>14</v>
      </c>
      <c r="V19">
        <f t="shared" si="1"/>
        <v>0</v>
      </c>
      <c r="W19">
        <f t="shared" ref="W19:W57" si="2">INT($B19*$C19*W$2)</f>
        <v>0</v>
      </c>
    </row>
    <row r="20" spans="1:23" x14ac:dyDescent="0.25">
      <c r="A20" s="4" t="str">
        <f>VLOOKUP(D20,Plan1!$G$4:$J$21,3,0)</f>
        <v>ender</v>
      </c>
      <c r="B20" s="4">
        <f>VLOOKUP(D20,Plan1!$G$4:$J$21,4,0)</f>
        <v>20</v>
      </c>
      <c r="C20" s="4">
        <f>VLOOKUP(E20,Plan1!$N$4:$O$6,2,0)</f>
        <v>5</v>
      </c>
      <c r="D20" t="s">
        <v>29</v>
      </c>
      <c r="E20" t="s">
        <v>23</v>
      </c>
      <c r="F20" t="s">
        <v>22</v>
      </c>
      <c r="G20">
        <f t="shared" si="0"/>
        <v>15</v>
      </c>
      <c r="H20">
        <f t="shared" si="0"/>
        <v>3</v>
      </c>
      <c r="I20">
        <f t="shared" si="0"/>
        <v>4</v>
      </c>
      <c r="J20">
        <f t="shared" si="0"/>
        <v>4</v>
      </c>
      <c r="K20">
        <f t="shared" si="0"/>
        <v>3</v>
      </c>
      <c r="L20">
        <f t="shared" si="0"/>
        <v>15</v>
      </c>
      <c r="M20">
        <f t="shared" si="0"/>
        <v>3</v>
      </c>
      <c r="N20">
        <f t="shared" si="0"/>
        <v>6</v>
      </c>
      <c r="O20">
        <f t="shared" si="0"/>
        <v>6</v>
      </c>
      <c r="P20">
        <f t="shared" si="0"/>
        <v>15</v>
      </c>
      <c r="Q20">
        <f t="shared" si="0"/>
        <v>3</v>
      </c>
      <c r="R20">
        <v>0</v>
      </c>
      <c r="S20">
        <v>0</v>
      </c>
      <c r="T20">
        <f t="shared" si="0"/>
        <v>10</v>
      </c>
      <c r="U20">
        <f t="shared" si="0"/>
        <v>10</v>
      </c>
      <c r="V20">
        <f t="shared" si="0"/>
        <v>0</v>
      </c>
      <c r="W20">
        <f t="shared" si="2"/>
        <v>0</v>
      </c>
    </row>
    <row r="21" spans="1:23" x14ac:dyDescent="0.25">
      <c r="A21" s="4" t="str">
        <f>VLOOKUP(D21,Plan1!$G$4:$J$21,3,0)</f>
        <v>ender</v>
      </c>
      <c r="B21" s="4">
        <f>VLOOKUP(D21,Plan1!$G$4:$J$21,4,0)</f>
        <v>20</v>
      </c>
      <c r="C21" s="4">
        <f>VLOOKUP(E21,Plan1!$N$4:$O$6,2,0)</f>
        <v>2</v>
      </c>
      <c r="D21" t="s">
        <v>29</v>
      </c>
      <c r="E21" t="s">
        <v>24</v>
      </c>
      <c r="F21" t="s">
        <v>22</v>
      </c>
      <c r="G21">
        <f t="shared" ref="G21:V36" si="3">INT($B21*$C21*G$2)</f>
        <v>6</v>
      </c>
      <c r="H21">
        <f t="shared" si="3"/>
        <v>1</v>
      </c>
      <c r="I21">
        <f t="shared" si="3"/>
        <v>1</v>
      </c>
      <c r="J21">
        <f t="shared" si="3"/>
        <v>1</v>
      </c>
      <c r="K21">
        <f t="shared" si="3"/>
        <v>1</v>
      </c>
      <c r="L21">
        <f t="shared" si="3"/>
        <v>6</v>
      </c>
      <c r="M21">
        <f t="shared" si="3"/>
        <v>1</v>
      </c>
      <c r="N21">
        <f t="shared" si="3"/>
        <v>2</v>
      </c>
      <c r="O21">
        <f t="shared" si="3"/>
        <v>2</v>
      </c>
      <c r="P21">
        <f t="shared" si="3"/>
        <v>6</v>
      </c>
      <c r="Q21">
        <f t="shared" si="3"/>
        <v>1</v>
      </c>
      <c r="R21">
        <v>0</v>
      </c>
      <c r="S21">
        <v>0</v>
      </c>
      <c r="T21">
        <f t="shared" si="3"/>
        <v>4</v>
      </c>
      <c r="U21">
        <f t="shared" si="3"/>
        <v>4</v>
      </c>
      <c r="V21">
        <f t="shared" si="3"/>
        <v>0</v>
      </c>
      <c r="W21">
        <f t="shared" si="2"/>
        <v>0</v>
      </c>
    </row>
    <row r="22" spans="1:23" x14ac:dyDescent="0.25">
      <c r="A22" s="4" t="str">
        <f>VLOOKUP(D22,Plan1!$G$4:$J$21,3,0)</f>
        <v>ender</v>
      </c>
      <c r="B22" s="4">
        <f>VLOOKUP(D22,Plan1!$G$4:$J$21,4,0)</f>
        <v>400</v>
      </c>
      <c r="C22" s="4">
        <f>VLOOKUP(E22,Plan1!$N$4:$O$6,2,0)</f>
        <v>7</v>
      </c>
      <c r="D22" t="s">
        <v>30</v>
      </c>
      <c r="E22" t="s">
        <v>21</v>
      </c>
      <c r="F22" t="s">
        <v>22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s="4" t="str">
        <f>VLOOKUP(D23,Plan1!$G$4:$J$21,3,0)</f>
        <v>ender</v>
      </c>
      <c r="B23" s="4">
        <f>VLOOKUP(D23,Plan1!$G$4:$J$21,4,0)</f>
        <v>400</v>
      </c>
      <c r="C23" s="4">
        <f>VLOOKUP(E23,Plan1!$N$4:$O$6,2,0)</f>
        <v>5</v>
      </c>
      <c r="D23" t="s">
        <v>30</v>
      </c>
      <c r="E23" t="s">
        <v>23</v>
      </c>
      <c r="F23" t="s">
        <v>22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s="4" t="str">
        <f>VLOOKUP(D24,Plan1!$G$4:$J$21,3,0)</f>
        <v>ender</v>
      </c>
      <c r="B24" s="4">
        <f>VLOOKUP(D24,Plan1!$G$4:$J$21,4,0)</f>
        <v>400</v>
      </c>
      <c r="C24" s="4">
        <f>VLOOKUP(E24,Plan1!$N$4:$O$6,2,0)</f>
        <v>2</v>
      </c>
      <c r="D24" t="s">
        <v>30</v>
      </c>
      <c r="E24" t="s">
        <v>24</v>
      </c>
      <c r="F24" t="s">
        <v>22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 s="4" t="str">
        <f>VLOOKUP(D25,Plan1!$G$4:$J$21,3,0)</f>
        <v>ender</v>
      </c>
      <c r="B25" s="4">
        <f>VLOOKUP(D25,Plan1!$G$4:$J$21,4,0)</f>
        <v>200</v>
      </c>
      <c r="C25" s="4">
        <f>VLOOKUP(E25,Plan1!$N$4:$O$6,2,0)</f>
        <v>7</v>
      </c>
      <c r="D25" t="s">
        <v>31</v>
      </c>
      <c r="E25" t="s">
        <v>21</v>
      </c>
      <c r="F25" t="s">
        <v>22</v>
      </c>
      <c r="G25">
        <f t="shared" si="3"/>
        <v>210</v>
      </c>
      <c r="H25">
        <f t="shared" si="3"/>
        <v>42</v>
      </c>
      <c r="I25">
        <f t="shared" si="3"/>
        <v>63</v>
      </c>
      <c r="J25">
        <f t="shared" si="3"/>
        <v>63</v>
      </c>
      <c r="K25">
        <f t="shared" si="3"/>
        <v>42</v>
      </c>
      <c r="L25">
        <f t="shared" si="3"/>
        <v>210</v>
      </c>
      <c r="M25">
        <f t="shared" si="3"/>
        <v>42</v>
      </c>
      <c r="N25">
        <f t="shared" si="3"/>
        <v>84</v>
      </c>
      <c r="O25">
        <f t="shared" si="3"/>
        <v>84</v>
      </c>
      <c r="P25">
        <f t="shared" si="3"/>
        <v>210</v>
      </c>
      <c r="Q25">
        <f t="shared" si="3"/>
        <v>42</v>
      </c>
      <c r="R25">
        <v>0</v>
      </c>
      <c r="S25">
        <v>0</v>
      </c>
      <c r="T25">
        <f t="shared" si="3"/>
        <v>140</v>
      </c>
      <c r="U25">
        <f t="shared" si="3"/>
        <v>140</v>
      </c>
      <c r="V25">
        <f t="shared" si="3"/>
        <v>0</v>
      </c>
      <c r="W25">
        <f t="shared" si="2"/>
        <v>0</v>
      </c>
    </row>
    <row r="26" spans="1:23" x14ac:dyDescent="0.25">
      <c r="A26" s="4" t="str">
        <f>VLOOKUP(D26,Plan1!$G$4:$J$21,3,0)</f>
        <v>ender</v>
      </c>
      <c r="B26" s="4">
        <f>VLOOKUP(D26,Plan1!$G$4:$J$21,4,0)</f>
        <v>200</v>
      </c>
      <c r="C26" s="4">
        <f>VLOOKUP(E26,Plan1!$N$4:$O$6,2,0)</f>
        <v>5</v>
      </c>
      <c r="D26" t="s">
        <v>31</v>
      </c>
      <c r="E26" t="s">
        <v>23</v>
      </c>
      <c r="F26" t="s">
        <v>22</v>
      </c>
      <c r="G26">
        <f t="shared" si="3"/>
        <v>150</v>
      </c>
      <c r="H26">
        <f t="shared" si="3"/>
        <v>30</v>
      </c>
      <c r="I26">
        <f t="shared" si="3"/>
        <v>45</v>
      </c>
      <c r="J26">
        <f t="shared" si="3"/>
        <v>45</v>
      </c>
      <c r="K26">
        <f t="shared" si="3"/>
        <v>30</v>
      </c>
      <c r="L26">
        <f t="shared" si="3"/>
        <v>150</v>
      </c>
      <c r="M26">
        <f t="shared" si="3"/>
        <v>30</v>
      </c>
      <c r="N26">
        <f t="shared" si="3"/>
        <v>60</v>
      </c>
      <c r="O26">
        <f t="shared" si="3"/>
        <v>60</v>
      </c>
      <c r="P26">
        <f t="shared" si="3"/>
        <v>150</v>
      </c>
      <c r="Q26">
        <f t="shared" si="3"/>
        <v>30</v>
      </c>
      <c r="R26">
        <v>0</v>
      </c>
      <c r="S26">
        <v>0</v>
      </c>
      <c r="T26">
        <f t="shared" si="3"/>
        <v>100</v>
      </c>
      <c r="U26">
        <f t="shared" si="3"/>
        <v>100</v>
      </c>
      <c r="V26">
        <f t="shared" si="3"/>
        <v>0</v>
      </c>
      <c r="W26">
        <f t="shared" si="2"/>
        <v>0</v>
      </c>
    </row>
    <row r="27" spans="1:23" x14ac:dyDescent="0.25">
      <c r="A27" s="4" t="str">
        <f>VLOOKUP(D27,Plan1!$G$4:$J$21,3,0)</f>
        <v>ender</v>
      </c>
      <c r="B27" s="4">
        <f>VLOOKUP(D27,Plan1!$G$4:$J$21,4,0)</f>
        <v>200</v>
      </c>
      <c r="C27" s="4">
        <f>VLOOKUP(E27,Plan1!$N$4:$O$6,2,0)</f>
        <v>2</v>
      </c>
      <c r="D27" t="s">
        <v>31</v>
      </c>
      <c r="E27" t="s">
        <v>24</v>
      </c>
      <c r="F27" t="s">
        <v>22</v>
      </c>
      <c r="G27">
        <f t="shared" si="3"/>
        <v>60</v>
      </c>
      <c r="H27">
        <f t="shared" si="3"/>
        <v>12</v>
      </c>
      <c r="I27">
        <f t="shared" si="3"/>
        <v>18</v>
      </c>
      <c r="J27">
        <f t="shared" si="3"/>
        <v>18</v>
      </c>
      <c r="K27">
        <f t="shared" si="3"/>
        <v>12</v>
      </c>
      <c r="L27">
        <f t="shared" si="3"/>
        <v>60</v>
      </c>
      <c r="M27">
        <f t="shared" si="3"/>
        <v>12</v>
      </c>
      <c r="N27">
        <f t="shared" si="3"/>
        <v>24</v>
      </c>
      <c r="O27">
        <f t="shared" si="3"/>
        <v>24</v>
      </c>
      <c r="P27">
        <f t="shared" si="3"/>
        <v>60</v>
      </c>
      <c r="Q27">
        <f t="shared" si="3"/>
        <v>12</v>
      </c>
      <c r="R27">
        <v>0</v>
      </c>
      <c r="S27">
        <v>0</v>
      </c>
      <c r="T27">
        <f t="shared" si="3"/>
        <v>40</v>
      </c>
      <c r="U27">
        <f t="shared" si="3"/>
        <v>40</v>
      </c>
      <c r="V27">
        <f t="shared" si="3"/>
        <v>0</v>
      </c>
      <c r="W27">
        <f t="shared" si="2"/>
        <v>0</v>
      </c>
    </row>
    <row r="28" spans="1:23" x14ac:dyDescent="0.25">
      <c r="A28" s="4" t="str">
        <f>VLOOKUP(D28,Plan1!$G$4:$J$21,3,0)</f>
        <v>out</v>
      </c>
      <c r="B28" s="4">
        <f>VLOOKUP(D28,Plan1!$G$4:$J$21,4,0)</f>
        <v>10</v>
      </c>
      <c r="C28" s="4">
        <f>VLOOKUP(E28,Plan1!$N$4:$O$6,2,0)</f>
        <v>7</v>
      </c>
      <c r="D28" t="s">
        <v>32</v>
      </c>
      <c r="E28" t="s">
        <v>21</v>
      </c>
      <c r="F28" t="s">
        <v>22</v>
      </c>
      <c r="G28">
        <f t="shared" si="3"/>
        <v>10</v>
      </c>
      <c r="H28">
        <f t="shared" si="3"/>
        <v>2</v>
      </c>
      <c r="I28">
        <f t="shared" si="3"/>
        <v>3</v>
      </c>
      <c r="J28">
        <f t="shared" si="3"/>
        <v>3</v>
      </c>
      <c r="K28">
        <f t="shared" si="3"/>
        <v>2</v>
      </c>
      <c r="L28">
        <f t="shared" si="3"/>
        <v>10</v>
      </c>
      <c r="M28">
        <f t="shared" si="3"/>
        <v>2</v>
      </c>
      <c r="N28">
        <f t="shared" si="3"/>
        <v>4</v>
      </c>
      <c r="O28">
        <f t="shared" si="3"/>
        <v>4</v>
      </c>
      <c r="P28">
        <f t="shared" si="3"/>
        <v>10</v>
      </c>
      <c r="Q28">
        <f t="shared" si="3"/>
        <v>2</v>
      </c>
      <c r="R28">
        <v>0</v>
      </c>
      <c r="S28">
        <v>0</v>
      </c>
      <c r="T28">
        <f t="shared" si="3"/>
        <v>7</v>
      </c>
      <c r="U28">
        <f t="shared" si="3"/>
        <v>7</v>
      </c>
      <c r="V28">
        <f t="shared" si="3"/>
        <v>0</v>
      </c>
      <c r="W28">
        <f t="shared" si="2"/>
        <v>0</v>
      </c>
    </row>
    <row r="29" spans="1:23" x14ac:dyDescent="0.25">
      <c r="A29" s="4" t="str">
        <f>VLOOKUP(D29,Plan1!$G$4:$J$21,3,0)</f>
        <v>out</v>
      </c>
      <c r="B29" s="4">
        <f>VLOOKUP(D29,Plan1!$G$4:$J$21,4,0)</f>
        <v>10</v>
      </c>
      <c r="C29" s="4">
        <f>VLOOKUP(E29,Plan1!$N$4:$O$6,2,0)</f>
        <v>5</v>
      </c>
      <c r="D29" t="s">
        <v>32</v>
      </c>
      <c r="E29" t="s">
        <v>23</v>
      </c>
      <c r="F29" t="s">
        <v>22</v>
      </c>
      <c r="G29">
        <f t="shared" si="3"/>
        <v>7</v>
      </c>
      <c r="H29">
        <f t="shared" si="3"/>
        <v>1</v>
      </c>
      <c r="I29">
        <f t="shared" si="3"/>
        <v>2</v>
      </c>
      <c r="J29">
        <f t="shared" si="3"/>
        <v>2</v>
      </c>
      <c r="K29">
        <f t="shared" si="3"/>
        <v>1</v>
      </c>
      <c r="L29">
        <f t="shared" si="3"/>
        <v>7</v>
      </c>
      <c r="M29">
        <f t="shared" si="3"/>
        <v>1</v>
      </c>
      <c r="N29">
        <f t="shared" si="3"/>
        <v>3</v>
      </c>
      <c r="O29">
        <f t="shared" si="3"/>
        <v>3</v>
      </c>
      <c r="P29">
        <f t="shared" si="3"/>
        <v>7</v>
      </c>
      <c r="Q29">
        <f t="shared" si="3"/>
        <v>1</v>
      </c>
      <c r="R29">
        <v>0</v>
      </c>
      <c r="S29">
        <v>0</v>
      </c>
      <c r="T29">
        <f t="shared" si="3"/>
        <v>5</v>
      </c>
      <c r="U29">
        <f t="shared" si="3"/>
        <v>5</v>
      </c>
      <c r="V29">
        <f t="shared" si="3"/>
        <v>0</v>
      </c>
      <c r="W29">
        <f t="shared" si="2"/>
        <v>0</v>
      </c>
    </row>
    <row r="30" spans="1:23" x14ac:dyDescent="0.25">
      <c r="A30" s="4" t="str">
        <f>VLOOKUP(D30,Plan1!$G$4:$J$21,3,0)</f>
        <v>out</v>
      </c>
      <c r="B30" s="4">
        <f>VLOOKUP(D30,Plan1!$G$4:$J$21,4,0)</f>
        <v>10</v>
      </c>
      <c r="C30" s="4">
        <f>VLOOKUP(E30,Plan1!$N$4:$O$6,2,0)</f>
        <v>2</v>
      </c>
      <c r="D30" t="s">
        <v>32</v>
      </c>
      <c r="E30" t="s">
        <v>24</v>
      </c>
      <c r="F30" t="s">
        <v>22</v>
      </c>
      <c r="G30">
        <f t="shared" si="3"/>
        <v>3</v>
      </c>
      <c r="H30">
        <f t="shared" si="3"/>
        <v>0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3</v>
      </c>
      <c r="M30">
        <f t="shared" si="3"/>
        <v>0</v>
      </c>
      <c r="N30">
        <f t="shared" si="3"/>
        <v>1</v>
      </c>
      <c r="O30">
        <f t="shared" si="3"/>
        <v>1</v>
      </c>
      <c r="P30">
        <f t="shared" si="3"/>
        <v>3</v>
      </c>
      <c r="Q30">
        <f t="shared" si="3"/>
        <v>0</v>
      </c>
      <c r="R30">
        <v>0</v>
      </c>
      <c r="S30">
        <v>0</v>
      </c>
      <c r="T30">
        <f t="shared" si="3"/>
        <v>2</v>
      </c>
      <c r="U30">
        <f t="shared" si="3"/>
        <v>2</v>
      </c>
      <c r="V30">
        <f t="shared" si="3"/>
        <v>0</v>
      </c>
      <c r="W30">
        <f t="shared" si="2"/>
        <v>0</v>
      </c>
    </row>
    <row r="31" spans="1:23" x14ac:dyDescent="0.25">
      <c r="A31" s="4" t="str">
        <f>VLOOKUP(D31,Plan1!$G$4:$J$21,3,0)</f>
        <v>out</v>
      </c>
      <c r="B31" s="4">
        <f>VLOOKUP(D31,Plan1!$G$4:$J$21,4,0)</f>
        <v>10</v>
      </c>
      <c r="C31" s="4">
        <f>VLOOKUP(E31,Plan1!$N$4:$O$6,2,0)</f>
        <v>7</v>
      </c>
      <c r="D31" t="s">
        <v>33</v>
      </c>
      <c r="E31" t="s">
        <v>21</v>
      </c>
      <c r="F31" t="s">
        <v>22</v>
      </c>
      <c r="G31">
        <f t="shared" si="3"/>
        <v>10</v>
      </c>
      <c r="H31">
        <f t="shared" si="3"/>
        <v>2</v>
      </c>
      <c r="I31">
        <f t="shared" si="3"/>
        <v>3</v>
      </c>
      <c r="J31">
        <f t="shared" si="3"/>
        <v>3</v>
      </c>
      <c r="K31">
        <f t="shared" si="3"/>
        <v>2</v>
      </c>
      <c r="L31">
        <f t="shared" si="3"/>
        <v>10</v>
      </c>
      <c r="M31">
        <f t="shared" si="3"/>
        <v>2</v>
      </c>
      <c r="N31">
        <f t="shared" si="3"/>
        <v>4</v>
      </c>
      <c r="O31">
        <f t="shared" si="3"/>
        <v>4</v>
      </c>
      <c r="P31">
        <f t="shared" si="3"/>
        <v>10</v>
      </c>
      <c r="Q31">
        <f t="shared" si="3"/>
        <v>2</v>
      </c>
      <c r="R31">
        <v>0</v>
      </c>
      <c r="S31">
        <v>0</v>
      </c>
      <c r="T31">
        <f t="shared" si="3"/>
        <v>7</v>
      </c>
      <c r="U31">
        <f t="shared" si="3"/>
        <v>7</v>
      </c>
      <c r="V31">
        <f t="shared" si="3"/>
        <v>0</v>
      </c>
      <c r="W31">
        <f t="shared" si="2"/>
        <v>0</v>
      </c>
    </row>
    <row r="32" spans="1:23" x14ac:dyDescent="0.25">
      <c r="A32" s="4" t="str">
        <f>VLOOKUP(D32,Plan1!$G$4:$J$21,3,0)</f>
        <v>out</v>
      </c>
      <c r="B32" s="4">
        <f>VLOOKUP(D32,Plan1!$G$4:$J$21,4,0)</f>
        <v>10</v>
      </c>
      <c r="C32" s="4">
        <f>VLOOKUP(E32,Plan1!$N$4:$O$6,2,0)</f>
        <v>5</v>
      </c>
      <c r="D32" t="s">
        <v>33</v>
      </c>
      <c r="E32" t="s">
        <v>23</v>
      </c>
      <c r="F32" t="s">
        <v>22</v>
      </c>
      <c r="G32">
        <f t="shared" si="3"/>
        <v>7</v>
      </c>
      <c r="H32">
        <f t="shared" si="3"/>
        <v>1</v>
      </c>
      <c r="I32">
        <f t="shared" si="3"/>
        <v>2</v>
      </c>
      <c r="J32">
        <f t="shared" si="3"/>
        <v>2</v>
      </c>
      <c r="K32">
        <f t="shared" si="3"/>
        <v>1</v>
      </c>
      <c r="L32">
        <f t="shared" si="3"/>
        <v>7</v>
      </c>
      <c r="M32">
        <f t="shared" si="3"/>
        <v>1</v>
      </c>
      <c r="N32">
        <f t="shared" si="3"/>
        <v>3</v>
      </c>
      <c r="O32">
        <f t="shared" si="3"/>
        <v>3</v>
      </c>
      <c r="P32">
        <f t="shared" si="3"/>
        <v>7</v>
      </c>
      <c r="Q32">
        <f t="shared" si="3"/>
        <v>1</v>
      </c>
      <c r="R32">
        <v>0</v>
      </c>
      <c r="S32">
        <v>0</v>
      </c>
      <c r="T32">
        <f t="shared" si="3"/>
        <v>5</v>
      </c>
      <c r="U32">
        <f t="shared" si="3"/>
        <v>5</v>
      </c>
      <c r="V32">
        <f t="shared" si="3"/>
        <v>0</v>
      </c>
      <c r="W32">
        <f t="shared" si="2"/>
        <v>0</v>
      </c>
    </row>
    <row r="33" spans="1:23" x14ac:dyDescent="0.25">
      <c r="A33" s="4" t="str">
        <f>VLOOKUP(D33,Plan1!$G$4:$J$21,3,0)</f>
        <v>out</v>
      </c>
      <c r="B33" s="4">
        <f>VLOOKUP(D33,Plan1!$G$4:$J$21,4,0)</f>
        <v>10</v>
      </c>
      <c r="C33" s="4">
        <f>VLOOKUP(E33,Plan1!$N$4:$O$6,2,0)</f>
        <v>2</v>
      </c>
      <c r="D33" t="s">
        <v>33</v>
      </c>
      <c r="E33" t="s">
        <v>24</v>
      </c>
      <c r="F33" t="s">
        <v>22</v>
      </c>
      <c r="G33">
        <f t="shared" si="3"/>
        <v>3</v>
      </c>
      <c r="H33">
        <f t="shared" si="3"/>
        <v>0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3</v>
      </c>
      <c r="M33">
        <f t="shared" si="3"/>
        <v>0</v>
      </c>
      <c r="N33">
        <f t="shared" si="3"/>
        <v>1</v>
      </c>
      <c r="O33">
        <f t="shared" si="3"/>
        <v>1</v>
      </c>
      <c r="P33">
        <f t="shared" si="3"/>
        <v>3</v>
      </c>
      <c r="Q33">
        <f t="shared" si="3"/>
        <v>0</v>
      </c>
      <c r="R33">
        <v>0</v>
      </c>
      <c r="S33">
        <v>0</v>
      </c>
      <c r="T33">
        <f t="shared" si="3"/>
        <v>2</v>
      </c>
      <c r="U33">
        <f t="shared" si="3"/>
        <v>2</v>
      </c>
      <c r="V33">
        <f t="shared" si="3"/>
        <v>0</v>
      </c>
      <c r="W33">
        <f t="shared" si="2"/>
        <v>0</v>
      </c>
    </row>
    <row r="34" spans="1:23" x14ac:dyDescent="0.25">
      <c r="A34" s="4">
        <f>VLOOKUP(D34,Plan1!$G$4:$J$21,3,0)</f>
        <v>0</v>
      </c>
      <c r="B34" s="4">
        <f>VLOOKUP(D34,Plan1!$G$4:$J$21,4,0)</f>
        <v>200</v>
      </c>
      <c r="C34" s="4">
        <f>VLOOKUP(E34,Plan1!$N$4:$O$6,2,0)</f>
        <v>7</v>
      </c>
      <c r="D34" t="s">
        <v>34</v>
      </c>
      <c r="E34" t="s">
        <v>21</v>
      </c>
      <c r="F34" t="s">
        <v>22</v>
      </c>
      <c r="G34">
        <f t="shared" si="3"/>
        <v>210</v>
      </c>
      <c r="H34">
        <f t="shared" si="3"/>
        <v>42</v>
      </c>
      <c r="I34">
        <f t="shared" si="3"/>
        <v>63</v>
      </c>
      <c r="J34">
        <f t="shared" si="3"/>
        <v>63</v>
      </c>
      <c r="K34">
        <f t="shared" si="3"/>
        <v>42</v>
      </c>
      <c r="L34">
        <f t="shared" si="3"/>
        <v>210</v>
      </c>
      <c r="M34">
        <f t="shared" si="3"/>
        <v>42</v>
      </c>
      <c r="N34">
        <f t="shared" si="3"/>
        <v>84</v>
      </c>
      <c r="O34">
        <f t="shared" si="3"/>
        <v>84</v>
      </c>
      <c r="P34">
        <f t="shared" si="3"/>
        <v>210</v>
      </c>
      <c r="Q34">
        <f t="shared" si="3"/>
        <v>42</v>
      </c>
      <c r="R34">
        <v>0</v>
      </c>
      <c r="S34">
        <v>0</v>
      </c>
      <c r="T34">
        <f t="shared" si="3"/>
        <v>140</v>
      </c>
      <c r="U34">
        <f t="shared" si="3"/>
        <v>140</v>
      </c>
      <c r="V34">
        <f t="shared" si="3"/>
        <v>0</v>
      </c>
      <c r="W34">
        <f t="shared" si="2"/>
        <v>0</v>
      </c>
    </row>
    <row r="35" spans="1:23" x14ac:dyDescent="0.25">
      <c r="A35" s="4">
        <f>VLOOKUP(D35,Plan1!$G$4:$J$21,3,0)</f>
        <v>0</v>
      </c>
      <c r="B35" s="4">
        <f>VLOOKUP(D35,Plan1!$G$4:$J$21,4,0)</f>
        <v>200</v>
      </c>
      <c r="C35" s="4">
        <f>VLOOKUP(E35,Plan1!$N$4:$O$6,2,0)</f>
        <v>5</v>
      </c>
      <c r="D35" t="s">
        <v>34</v>
      </c>
      <c r="E35" t="s">
        <v>23</v>
      </c>
      <c r="F35" t="s">
        <v>22</v>
      </c>
      <c r="G35">
        <f t="shared" si="3"/>
        <v>150</v>
      </c>
      <c r="H35">
        <f t="shared" si="3"/>
        <v>30</v>
      </c>
      <c r="I35">
        <f t="shared" si="3"/>
        <v>45</v>
      </c>
      <c r="J35">
        <f t="shared" si="3"/>
        <v>45</v>
      </c>
      <c r="K35">
        <f t="shared" si="3"/>
        <v>30</v>
      </c>
      <c r="L35">
        <f t="shared" si="3"/>
        <v>150</v>
      </c>
      <c r="M35">
        <f t="shared" si="3"/>
        <v>30</v>
      </c>
      <c r="N35">
        <f t="shared" si="3"/>
        <v>60</v>
      </c>
      <c r="O35">
        <f t="shared" si="3"/>
        <v>60</v>
      </c>
      <c r="P35">
        <f t="shared" si="3"/>
        <v>150</v>
      </c>
      <c r="Q35">
        <f t="shared" si="3"/>
        <v>30</v>
      </c>
      <c r="R35">
        <v>0</v>
      </c>
      <c r="S35">
        <v>0</v>
      </c>
      <c r="T35">
        <f t="shared" si="3"/>
        <v>100</v>
      </c>
      <c r="U35">
        <f t="shared" si="3"/>
        <v>100</v>
      </c>
      <c r="V35">
        <f t="shared" si="3"/>
        <v>0</v>
      </c>
      <c r="W35">
        <f t="shared" si="2"/>
        <v>0</v>
      </c>
    </row>
    <row r="36" spans="1:23" x14ac:dyDescent="0.25">
      <c r="A36" s="4">
        <f>VLOOKUP(D36,Plan1!$G$4:$J$21,3,0)</f>
        <v>0</v>
      </c>
      <c r="B36" s="4">
        <f>VLOOKUP(D36,Plan1!$G$4:$J$21,4,0)</f>
        <v>200</v>
      </c>
      <c r="C36" s="4">
        <f>VLOOKUP(E36,Plan1!$N$4:$O$6,2,0)</f>
        <v>2</v>
      </c>
      <c r="D36" t="s">
        <v>34</v>
      </c>
      <c r="E36" t="s">
        <v>24</v>
      </c>
      <c r="F36" t="s">
        <v>22</v>
      </c>
      <c r="G36">
        <f t="shared" si="3"/>
        <v>60</v>
      </c>
      <c r="H36">
        <f t="shared" si="3"/>
        <v>12</v>
      </c>
      <c r="I36">
        <f t="shared" si="3"/>
        <v>18</v>
      </c>
      <c r="J36">
        <f t="shared" si="3"/>
        <v>18</v>
      </c>
      <c r="K36">
        <f t="shared" si="3"/>
        <v>12</v>
      </c>
      <c r="L36">
        <f t="shared" si="3"/>
        <v>60</v>
      </c>
      <c r="M36">
        <f t="shared" si="3"/>
        <v>12</v>
      </c>
      <c r="N36">
        <f t="shared" si="3"/>
        <v>24</v>
      </c>
      <c r="O36">
        <f t="shared" si="3"/>
        <v>24</v>
      </c>
      <c r="P36">
        <f t="shared" si="3"/>
        <v>60</v>
      </c>
      <c r="Q36">
        <f t="shared" si="3"/>
        <v>12</v>
      </c>
      <c r="R36">
        <v>0</v>
      </c>
      <c r="S36">
        <v>0</v>
      </c>
      <c r="T36">
        <f t="shared" si="3"/>
        <v>40</v>
      </c>
      <c r="U36">
        <f t="shared" si="3"/>
        <v>40</v>
      </c>
      <c r="V36">
        <f t="shared" ref="V36:V57" si="4">INT($B36*$C36*V$2)</f>
        <v>0</v>
      </c>
      <c r="W36">
        <f t="shared" si="2"/>
        <v>0</v>
      </c>
    </row>
    <row r="37" spans="1:23" x14ac:dyDescent="0.25">
      <c r="A37" s="4" t="str">
        <f>VLOOKUP(D37,Plan1!$G$4:$J$21,3,0)</f>
        <v>pdv</v>
      </c>
      <c r="B37" s="4">
        <f>VLOOKUP(D37,Plan1!$G$4:$J$21,4,0)</f>
        <v>300</v>
      </c>
      <c r="C37" s="4">
        <f>VLOOKUP(E37,Plan1!$N$4:$O$6,2,0)</f>
        <v>7</v>
      </c>
      <c r="D37" t="s">
        <v>35</v>
      </c>
      <c r="E37" t="s">
        <v>21</v>
      </c>
      <c r="F37" t="s">
        <v>22</v>
      </c>
      <c r="G37">
        <f t="shared" ref="G37:U52" si="5">INT($B37*$C37*G$2)</f>
        <v>315</v>
      </c>
      <c r="H37">
        <f t="shared" si="5"/>
        <v>63</v>
      </c>
      <c r="I37">
        <f t="shared" si="5"/>
        <v>94</v>
      </c>
      <c r="J37">
        <f t="shared" si="5"/>
        <v>94</v>
      </c>
      <c r="K37">
        <f t="shared" si="5"/>
        <v>63</v>
      </c>
      <c r="L37">
        <f t="shared" si="5"/>
        <v>315</v>
      </c>
      <c r="M37">
        <f t="shared" si="5"/>
        <v>63</v>
      </c>
      <c r="N37">
        <f t="shared" si="5"/>
        <v>126</v>
      </c>
      <c r="O37">
        <f t="shared" si="5"/>
        <v>126</v>
      </c>
      <c r="P37">
        <f t="shared" si="5"/>
        <v>315</v>
      </c>
      <c r="Q37">
        <f t="shared" si="5"/>
        <v>63</v>
      </c>
      <c r="R37">
        <v>0</v>
      </c>
      <c r="S37">
        <v>0</v>
      </c>
      <c r="T37">
        <f t="shared" si="5"/>
        <v>210</v>
      </c>
      <c r="U37">
        <f t="shared" si="5"/>
        <v>210</v>
      </c>
      <c r="V37">
        <f t="shared" si="4"/>
        <v>0</v>
      </c>
      <c r="W37">
        <f t="shared" si="2"/>
        <v>0</v>
      </c>
    </row>
    <row r="38" spans="1:23" x14ac:dyDescent="0.25">
      <c r="A38" s="4" t="str">
        <f>VLOOKUP(D38,Plan1!$G$4:$J$21,3,0)</f>
        <v>pdv</v>
      </c>
      <c r="B38" s="4">
        <f>VLOOKUP(D38,Plan1!$G$4:$J$21,4,0)</f>
        <v>300</v>
      </c>
      <c r="C38" s="4">
        <f>VLOOKUP(E38,Plan1!$N$4:$O$6,2,0)</f>
        <v>5</v>
      </c>
      <c r="D38" t="s">
        <v>35</v>
      </c>
      <c r="E38" t="s">
        <v>23</v>
      </c>
      <c r="F38" t="s">
        <v>22</v>
      </c>
      <c r="G38">
        <f t="shared" si="5"/>
        <v>225</v>
      </c>
      <c r="H38">
        <f t="shared" si="5"/>
        <v>45</v>
      </c>
      <c r="I38">
        <f t="shared" si="5"/>
        <v>67</v>
      </c>
      <c r="J38">
        <f t="shared" si="5"/>
        <v>67</v>
      </c>
      <c r="K38">
        <f t="shared" si="5"/>
        <v>45</v>
      </c>
      <c r="L38">
        <f t="shared" si="5"/>
        <v>225</v>
      </c>
      <c r="M38">
        <f t="shared" si="5"/>
        <v>45</v>
      </c>
      <c r="N38">
        <f t="shared" si="5"/>
        <v>90</v>
      </c>
      <c r="O38">
        <f t="shared" si="5"/>
        <v>90</v>
      </c>
      <c r="P38">
        <f t="shared" si="5"/>
        <v>225</v>
      </c>
      <c r="Q38">
        <f t="shared" si="5"/>
        <v>45</v>
      </c>
      <c r="R38">
        <v>0</v>
      </c>
      <c r="S38">
        <v>0</v>
      </c>
      <c r="T38">
        <f t="shared" si="5"/>
        <v>150</v>
      </c>
      <c r="U38">
        <f t="shared" si="5"/>
        <v>150</v>
      </c>
      <c r="V38">
        <f t="shared" si="4"/>
        <v>0</v>
      </c>
      <c r="W38">
        <f t="shared" si="2"/>
        <v>0</v>
      </c>
    </row>
    <row r="39" spans="1:23" x14ac:dyDescent="0.25">
      <c r="A39" s="4" t="str">
        <f>VLOOKUP(D39,Plan1!$G$4:$J$21,3,0)</f>
        <v>pdv</v>
      </c>
      <c r="B39" s="4">
        <f>VLOOKUP(D39,Plan1!$G$4:$J$21,4,0)</f>
        <v>300</v>
      </c>
      <c r="C39" s="4">
        <f>VLOOKUP(E39,Plan1!$N$4:$O$6,2,0)</f>
        <v>2</v>
      </c>
      <c r="D39" t="s">
        <v>35</v>
      </c>
      <c r="E39" t="s">
        <v>24</v>
      </c>
      <c r="F39" t="s">
        <v>22</v>
      </c>
      <c r="G39">
        <f t="shared" si="5"/>
        <v>90</v>
      </c>
      <c r="H39">
        <f t="shared" si="5"/>
        <v>18</v>
      </c>
      <c r="I39">
        <f t="shared" si="5"/>
        <v>27</v>
      </c>
      <c r="J39">
        <f t="shared" si="5"/>
        <v>27</v>
      </c>
      <c r="K39">
        <f t="shared" si="5"/>
        <v>18</v>
      </c>
      <c r="L39">
        <f t="shared" si="5"/>
        <v>90</v>
      </c>
      <c r="M39">
        <f t="shared" si="5"/>
        <v>18</v>
      </c>
      <c r="N39">
        <f t="shared" si="5"/>
        <v>36</v>
      </c>
      <c r="O39">
        <f t="shared" si="5"/>
        <v>36</v>
      </c>
      <c r="P39">
        <f t="shared" si="5"/>
        <v>90</v>
      </c>
      <c r="Q39">
        <f t="shared" si="5"/>
        <v>18</v>
      </c>
      <c r="R39">
        <v>0</v>
      </c>
      <c r="S39">
        <v>0</v>
      </c>
      <c r="T39">
        <f t="shared" si="5"/>
        <v>60</v>
      </c>
      <c r="U39">
        <f t="shared" si="5"/>
        <v>60</v>
      </c>
      <c r="V39">
        <f t="shared" si="4"/>
        <v>0</v>
      </c>
      <c r="W39">
        <f t="shared" si="2"/>
        <v>0</v>
      </c>
    </row>
    <row r="40" spans="1:23" x14ac:dyDescent="0.25">
      <c r="A40" s="4" t="str">
        <f>VLOOKUP(D40,Plan1!$G$4:$J$21,3,0)</f>
        <v>out</v>
      </c>
      <c r="B40" s="4">
        <f>VLOOKUP(D40,Plan1!$G$4:$J$21,4,0)</f>
        <v>10</v>
      </c>
      <c r="C40" s="4">
        <f>VLOOKUP(E40,Plan1!$N$4:$O$6,2,0)</f>
        <v>7</v>
      </c>
      <c r="D40" t="s">
        <v>36</v>
      </c>
      <c r="E40" t="s">
        <v>21</v>
      </c>
      <c r="F40" t="s">
        <v>22</v>
      </c>
      <c r="G40">
        <f t="shared" si="5"/>
        <v>10</v>
      </c>
      <c r="H40">
        <f t="shared" si="5"/>
        <v>2</v>
      </c>
      <c r="I40">
        <f t="shared" si="5"/>
        <v>3</v>
      </c>
      <c r="J40">
        <f t="shared" si="5"/>
        <v>3</v>
      </c>
      <c r="K40">
        <f t="shared" si="5"/>
        <v>2</v>
      </c>
      <c r="L40">
        <f t="shared" si="5"/>
        <v>10</v>
      </c>
      <c r="M40">
        <f t="shared" si="5"/>
        <v>2</v>
      </c>
      <c r="N40">
        <f t="shared" si="5"/>
        <v>4</v>
      </c>
      <c r="O40">
        <f t="shared" si="5"/>
        <v>4</v>
      </c>
      <c r="P40">
        <f t="shared" si="5"/>
        <v>10</v>
      </c>
      <c r="Q40">
        <f t="shared" si="5"/>
        <v>2</v>
      </c>
      <c r="R40">
        <v>0</v>
      </c>
      <c r="S40">
        <v>0</v>
      </c>
      <c r="T40">
        <f t="shared" si="5"/>
        <v>7</v>
      </c>
      <c r="U40">
        <f t="shared" si="5"/>
        <v>7</v>
      </c>
      <c r="V40">
        <f t="shared" si="4"/>
        <v>0</v>
      </c>
      <c r="W40">
        <f t="shared" si="2"/>
        <v>0</v>
      </c>
    </row>
    <row r="41" spans="1:23" x14ac:dyDescent="0.25">
      <c r="A41" s="4" t="str">
        <f>VLOOKUP(D41,Plan1!$G$4:$J$21,3,0)</f>
        <v>out</v>
      </c>
      <c r="B41" s="4">
        <f>VLOOKUP(D41,Plan1!$G$4:$J$21,4,0)</f>
        <v>10</v>
      </c>
      <c r="C41" s="4">
        <f>VLOOKUP(E41,Plan1!$N$4:$O$6,2,0)</f>
        <v>5</v>
      </c>
      <c r="D41" t="s">
        <v>36</v>
      </c>
      <c r="E41" t="s">
        <v>23</v>
      </c>
      <c r="F41" t="s">
        <v>22</v>
      </c>
      <c r="G41">
        <f t="shared" si="5"/>
        <v>7</v>
      </c>
      <c r="H41">
        <f t="shared" si="5"/>
        <v>1</v>
      </c>
      <c r="I41">
        <f t="shared" si="5"/>
        <v>2</v>
      </c>
      <c r="J41">
        <f t="shared" si="5"/>
        <v>2</v>
      </c>
      <c r="K41">
        <f t="shared" si="5"/>
        <v>1</v>
      </c>
      <c r="L41">
        <f t="shared" si="5"/>
        <v>7</v>
      </c>
      <c r="M41">
        <f t="shared" si="5"/>
        <v>1</v>
      </c>
      <c r="N41">
        <f t="shared" si="5"/>
        <v>3</v>
      </c>
      <c r="O41">
        <f t="shared" si="5"/>
        <v>3</v>
      </c>
      <c r="P41">
        <f t="shared" si="5"/>
        <v>7</v>
      </c>
      <c r="Q41">
        <f t="shared" si="5"/>
        <v>1</v>
      </c>
      <c r="R41">
        <v>0</v>
      </c>
      <c r="S41">
        <v>0</v>
      </c>
      <c r="T41">
        <f t="shared" si="5"/>
        <v>5</v>
      </c>
      <c r="U41">
        <f t="shared" si="5"/>
        <v>5</v>
      </c>
      <c r="V41">
        <f t="shared" si="4"/>
        <v>0</v>
      </c>
      <c r="W41">
        <f t="shared" si="2"/>
        <v>0</v>
      </c>
    </row>
    <row r="42" spans="1:23" x14ac:dyDescent="0.25">
      <c r="A42" s="4" t="str">
        <f>VLOOKUP(D42,Plan1!$G$4:$J$21,3,0)</f>
        <v>out</v>
      </c>
      <c r="B42" s="4">
        <f>VLOOKUP(D42,Plan1!$G$4:$J$21,4,0)</f>
        <v>10</v>
      </c>
      <c r="C42" s="4">
        <f>VLOOKUP(E42,Plan1!$N$4:$O$6,2,0)</f>
        <v>2</v>
      </c>
      <c r="D42" t="s">
        <v>36</v>
      </c>
      <c r="E42" t="s">
        <v>24</v>
      </c>
      <c r="F42" t="s">
        <v>22</v>
      </c>
      <c r="G42">
        <f t="shared" si="5"/>
        <v>3</v>
      </c>
      <c r="H42">
        <f t="shared" si="5"/>
        <v>0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3</v>
      </c>
      <c r="M42">
        <f t="shared" si="5"/>
        <v>0</v>
      </c>
      <c r="N42">
        <f t="shared" si="5"/>
        <v>1</v>
      </c>
      <c r="O42">
        <f t="shared" si="5"/>
        <v>1</v>
      </c>
      <c r="P42">
        <f t="shared" si="5"/>
        <v>3</v>
      </c>
      <c r="Q42">
        <f t="shared" si="5"/>
        <v>0</v>
      </c>
      <c r="R42">
        <v>0</v>
      </c>
      <c r="S42">
        <v>0</v>
      </c>
      <c r="T42">
        <f t="shared" si="5"/>
        <v>2</v>
      </c>
      <c r="U42">
        <f t="shared" si="5"/>
        <v>2</v>
      </c>
      <c r="V42">
        <f t="shared" si="4"/>
        <v>0</v>
      </c>
      <c r="W42">
        <f t="shared" si="2"/>
        <v>0</v>
      </c>
    </row>
    <row r="43" spans="1:23" x14ac:dyDescent="0.25">
      <c r="A43" s="4">
        <f>VLOOKUP(D43,Plan1!$G$4:$J$21,3,0)</f>
        <v>0</v>
      </c>
      <c r="B43" s="4">
        <f>VLOOKUP(D43,Plan1!$G$4:$J$21,4,0)</f>
        <v>20</v>
      </c>
      <c r="C43" s="4">
        <f>VLOOKUP(E43,Plan1!$N$4:$O$6,2,0)</f>
        <v>7</v>
      </c>
      <c r="D43" t="s">
        <v>37</v>
      </c>
      <c r="E43" t="s">
        <v>21</v>
      </c>
      <c r="F43" t="s">
        <v>22</v>
      </c>
      <c r="G43">
        <f t="shared" si="5"/>
        <v>21</v>
      </c>
      <c r="H43">
        <f t="shared" si="5"/>
        <v>4</v>
      </c>
      <c r="I43">
        <f t="shared" si="5"/>
        <v>6</v>
      </c>
      <c r="J43">
        <f t="shared" si="5"/>
        <v>6</v>
      </c>
      <c r="K43">
        <f t="shared" si="5"/>
        <v>4</v>
      </c>
      <c r="L43">
        <f t="shared" si="5"/>
        <v>21</v>
      </c>
      <c r="M43">
        <f t="shared" si="5"/>
        <v>4</v>
      </c>
      <c r="N43">
        <f t="shared" si="5"/>
        <v>8</v>
      </c>
      <c r="O43">
        <f t="shared" si="5"/>
        <v>8</v>
      </c>
      <c r="P43">
        <f t="shared" si="5"/>
        <v>21</v>
      </c>
      <c r="Q43">
        <f t="shared" si="5"/>
        <v>4</v>
      </c>
      <c r="R43">
        <v>0</v>
      </c>
      <c r="S43">
        <v>0</v>
      </c>
      <c r="T43">
        <f t="shared" si="5"/>
        <v>14</v>
      </c>
      <c r="U43">
        <f t="shared" si="5"/>
        <v>14</v>
      </c>
      <c r="V43">
        <f t="shared" si="4"/>
        <v>0</v>
      </c>
      <c r="W43">
        <f t="shared" si="2"/>
        <v>0</v>
      </c>
    </row>
    <row r="44" spans="1:23" x14ac:dyDescent="0.25">
      <c r="A44" s="4">
        <f>VLOOKUP(D44,Plan1!$G$4:$J$21,3,0)</f>
        <v>0</v>
      </c>
      <c r="B44" s="4">
        <f>VLOOKUP(D44,Plan1!$G$4:$J$21,4,0)</f>
        <v>20</v>
      </c>
      <c r="C44" s="4">
        <f>VLOOKUP(E44,Plan1!$N$4:$O$6,2,0)</f>
        <v>5</v>
      </c>
      <c r="D44" t="s">
        <v>37</v>
      </c>
      <c r="E44" t="s">
        <v>23</v>
      </c>
      <c r="F44" t="s">
        <v>22</v>
      </c>
      <c r="G44">
        <f t="shared" si="5"/>
        <v>15</v>
      </c>
      <c r="H44">
        <f t="shared" si="5"/>
        <v>3</v>
      </c>
      <c r="I44">
        <f t="shared" si="5"/>
        <v>4</v>
      </c>
      <c r="J44">
        <f t="shared" si="5"/>
        <v>4</v>
      </c>
      <c r="K44">
        <f t="shared" si="5"/>
        <v>3</v>
      </c>
      <c r="L44">
        <f t="shared" si="5"/>
        <v>15</v>
      </c>
      <c r="M44">
        <f t="shared" si="5"/>
        <v>3</v>
      </c>
      <c r="N44">
        <f t="shared" si="5"/>
        <v>6</v>
      </c>
      <c r="O44">
        <f t="shared" si="5"/>
        <v>6</v>
      </c>
      <c r="P44">
        <f t="shared" si="5"/>
        <v>15</v>
      </c>
      <c r="Q44">
        <f t="shared" si="5"/>
        <v>3</v>
      </c>
      <c r="R44">
        <v>0</v>
      </c>
      <c r="S44">
        <v>0</v>
      </c>
      <c r="T44">
        <f t="shared" si="5"/>
        <v>10</v>
      </c>
      <c r="U44">
        <f t="shared" si="5"/>
        <v>10</v>
      </c>
      <c r="V44">
        <f t="shared" si="4"/>
        <v>0</v>
      </c>
      <c r="W44">
        <f t="shared" si="2"/>
        <v>0</v>
      </c>
    </row>
    <row r="45" spans="1:23" x14ac:dyDescent="0.25">
      <c r="A45" s="4">
        <f>VLOOKUP(D45,Plan1!$G$4:$J$21,3,0)</f>
        <v>0</v>
      </c>
      <c r="B45" s="4">
        <f>VLOOKUP(D45,Plan1!$G$4:$J$21,4,0)</f>
        <v>20</v>
      </c>
      <c r="C45" s="4">
        <f>VLOOKUP(E45,Plan1!$N$4:$O$6,2,0)</f>
        <v>2</v>
      </c>
      <c r="D45" t="s">
        <v>37</v>
      </c>
      <c r="E45" t="s">
        <v>24</v>
      </c>
      <c r="F45" t="s">
        <v>22</v>
      </c>
      <c r="G45">
        <f t="shared" si="5"/>
        <v>6</v>
      </c>
      <c r="H45">
        <f t="shared" si="5"/>
        <v>1</v>
      </c>
      <c r="I45">
        <f t="shared" si="5"/>
        <v>1</v>
      </c>
      <c r="J45">
        <f t="shared" si="5"/>
        <v>1</v>
      </c>
      <c r="K45">
        <f t="shared" si="5"/>
        <v>1</v>
      </c>
      <c r="L45">
        <f t="shared" si="5"/>
        <v>6</v>
      </c>
      <c r="M45">
        <f t="shared" si="5"/>
        <v>1</v>
      </c>
      <c r="N45">
        <f t="shared" si="5"/>
        <v>2</v>
      </c>
      <c r="O45">
        <f t="shared" si="5"/>
        <v>2</v>
      </c>
      <c r="P45">
        <f t="shared" si="5"/>
        <v>6</v>
      </c>
      <c r="Q45">
        <f t="shared" si="5"/>
        <v>1</v>
      </c>
      <c r="R45">
        <v>0</v>
      </c>
      <c r="S45">
        <v>0</v>
      </c>
      <c r="T45">
        <f t="shared" si="5"/>
        <v>4</v>
      </c>
      <c r="U45">
        <f t="shared" si="5"/>
        <v>4</v>
      </c>
      <c r="V45">
        <f t="shared" si="4"/>
        <v>0</v>
      </c>
      <c r="W45">
        <f t="shared" si="2"/>
        <v>0</v>
      </c>
    </row>
    <row r="46" spans="1:23" x14ac:dyDescent="0.25">
      <c r="A46" s="4" t="str">
        <f>VLOOKUP(D46,Plan1!$G$4:$J$21,3,0)</f>
        <v>pdv</v>
      </c>
      <c r="B46" s="4">
        <f>VLOOKUP(D46,Plan1!$G$4:$J$21,4,0)</f>
        <v>200</v>
      </c>
      <c r="C46" s="4">
        <f>VLOOKUP(E46,Plan1!$N$4:$O$6,2,0)</f>
        <v>7</v>
      </c>
      <c r="D46" t="s">
        <v>38</v>
      </c>
      <c r="E46" t="s">
        <v>21</v>
      </c>
      <c r="F46" t="s">
        <v>22</v>
      </c>
      <c r="G46">
        <f t="shared" si="5"/>
        <v>210</v>
      </c>
      <c r="H46">
        <f t="shared" si="5"/>
        <v>42</v>
      </c>
      <c r="I46">
        <f t="shared" si="5"/>
        <v>63</v>
      </c>
      <c r="J46">
        <f t="shared" si="5"/>
        <v>63</v>
      </c>
      <c r="K46">
        <f t="shared" si="5"/>
        <v>42</v>
      </c>
      <c r="L46">
        <f t="shared" si="5"/>
        <v>210</v>
      </c>
      <c r="M46">
        <f t="shared" si="5"/>
        <v>42</v>
      </c>
      <c r="N46">
        <f t="shared" si="5"/>
        <v>84</v>
      </c>
      <c r="O46">
        <f t="shared" si="5"/>
        <v>84</v>
      </c>
      <c r="P46">
        <f t="shared" si="5"/>
        <v>210</v>
      </c>
      <c r="Q46">
        <f t="shared" si="5"/>
        <v>42</v>
      </c>
      <c r="R46">
        <v>0</v>
      </c>
      <c r="S46">
        <v>0</v>
      </c>
      <c r="T46">
        <f t="shared" si="5"/>
        <v>140</v>
      </c>
      <c r="U46">
        <f t="shared" si="5"/>
        <v>140</v>
      </c>
      <c r="V46">
        <f t="shared" si="4"/>
        <v>0</v>
      </c>
      <c r="W46">
        <f t="shared" si="2"/>
        <v>0</v>
      </c>
    </row>
    <row r="47" spans="1:23" x14ac:dyDescent="0.25">
      <c r="A47" s="4" t="str">
        <f>VLOOKUP(D47,Plan1!$G$4:$J$21,3,0)</f>
        <v>pdv</v>
      </c>
      <c r="B47" s="4">
        <f>VLOOKUP(D47,Plan1!$G$4:$J$21,4,0)</f>
        <v>200</v>
      </c>
      <c r="C47" s="4">
        <f>VLOOKUP(E47,Plan1!$N$4:$O$6,2,0)</f>
        <v>5</v>
      </c>
      <c r="D47" t="s">
        <v>38</v>
      </c>
      <c r="E47" t="s">
        <v>23</v>
      </c>
      <c r="F47" t="s">
        <v>22</v>
      </c>
      <c r="G47">
        <f t="shared" si="5"/>
        <v>150</v>
      </c>
      <c r="H47">
        <f t="shared" si="5"/>
        <v>30</v>
      </c>
      <c r="I47">
        <f t="shared" si="5"/>
        <v>45</v>
      </c>
      <c r="J47">
        <f t="shared" si="5"/>
        <v>45</v>
      </c>
      <c r="K47">
        <f t="shared" si="5"/>
        <v>30</v>
      </c>
      <c r="L47">
        <f t="shared" si="5"/>
        <v>150</v>
      </c>
      <c r="M47">
        <f t="shared" si="5"/>
        <v>30</v>
      </c>
      <c r="N47">
        <f t="shared" si="5"/>
        <v>60</v>
      </c>
      <c r="O47">
        <f t="shared" si="5"/>
        <v>60</v>
      </c>
      <c r="P47">
        <f t="shared" si="5"/>
        <v>150</v>
      </c>
      <c r="Q47">
        <f t="shared" si="5"/>
        <v>30</v>
      </c>
      <c r="R47">
        <v>0</v>
      </c>
      <c r="S47">
        <v>0</v>
      </c>
      <c r="T47">
        <f t="shared" si="5"/>
        <v>100</v>
      </c>
      <c r="U47">
        <f t="shared" si="5"/>
        <v>100</v>
      </c>
      <c r="V47">
        <f t="shared" si="4"/>
        <v>0</v>
      </c>
      <c r="W47">
        <f t="shared" si="2"/>
        <v>0</v>
      </c>
    </row>
    <row r="48" spans="1:23" x14ac:dyDescent="0.25">
      <c r="A48" s="4" t="str">
        <f>VLOOKUP(D48,Plan1!$G$4:$J$21,3,0)</f>
        <v>pdv</v>
      </c>
      <c r="B48" s="4">
        <f>VLOOKUP(D48,Plan1!$G$4:$J$21,4,0)</f>
        <v>200</v>
      </c>
      <c r="C48" s="4">
        <f>VLOOKUP(E48,Plan1!$N$4:$O$6,2,0)</f>
        <v>2</v>
      </c>
      <c r="D48" t="s">
        <v>38</v>
      </c>
      <c r="E48" t="s">
        <v>24</v>
      </c>
      <c r="F48" t="s">
        <v>22</v>
      </c>
      <c r="G48">
        <f t="shared" si="5"/>
        <v>60</v>
      </c>
      <c r="H48">
        <f t="shared" si="5"/>
        <v>12</v>
      </c>
      <c r="I48">
        <f t="shared" si="5"/>
        <v>18</v>
      </c>
      <c r="J48">
        <f t="shared" si="5"/>
        <v>18</v>
      </c>
      <c r="K48">
        <f t="shared" si="5"/>
        <v>12</v>
      </c>
      <c r="L48">
        <f t="shared" si="5"/>
        <v>60</v>
      </c>
      <c r="M48">
        <f t="shared" si="5"/>
        <v>12</v>
      </c>
      <c r="N48">
        <f t="shared" si="5"/>
        <v>24</v>
      </c>
      <c r="O48">
        <f t="shared" si="5"/>
        <v>24</v>
      </c>
      <c r="P48">
        <f t="shared" si="5"/>
        <v>60</v>
      </c>
      <c r="Q48">
        <f t="shared" si="5"/>
        <v>12</v>
      </c>
      <c r="R48">
        <v>0</v>
      </c>
      <c r="S48">
        <v>0</v>
      </c>
      <c r="T48">
        <f t="shared" si="5"/>
        <v>40</v>
      </c>
      <c r="U48">
        <f t="shared" si="5"/>
        <v>40</v>
      </c>
      <c r="V48">
        <f t="shared" si="4"/>
        <v>0</v>
      </c>
      <c r="W48">
        <f t="shared" si="2"/>
        <v>0</v>
      </c>
    </row>
    <row r="49" spans="1:23" x14ac:dyDescent="0.25">
      <c r="A49" s="4">
        <f>VLOOKUP(D49,Plan1!$G$4:$J$21,3,0)</f>
        <v>0</v>
      </c>
      <c r="B49" s="4">
        <f>VLOOKUP(D49,Plan1!$G$4:$J$21,4,0)</f>
        <v>20</v>
      </c>
      <c r="C49" s="4">
        <f>VLOOKUP(E49,Plan1!$N$4:$O$6,2,0)</f>
        <v>7</v>
      </c>
      <c r="D49" t="s">
        <v>39</v>
      </c>
      <c r="E49" t="s">
        <v>21</v>
      </c>
      <c r="F49" t="s">
        <v>22</v>
      </c>
      <c r="G49">
        <f t="shared" si="5"/>
        <v>21</v>
      </c>
      <c r="H49">
        <f t="shared" si="5"/>
        <v>4</v>
      </c>
      <c r="I49">
        <f t="shared" si="5"/>
        <v>6</v>
      </c>
      <c r="J49">
        <f t="shared" si="5"/>
        <v>6</v>
      </c>
      <c r="K49">
        <f t="shared" si="5"/>
        <v>4</v>
      </c>
      <c r="L49">
        <f t="shared" si="5"/>
        <v>21</v>
      </c>
      <c r="M49">
        <f t="shared" si="5"/>
        <v>4</v>
      </c>
      <c r="N49">
        <f t="shared" si="5"/>
        <v>8</v>
      </c>
      <c r="O49">
        <f t="shared" si="5"/>
        <v>8</v>
      </c>
      <c r="P49">
        <f t="shared" si="5"/>
        <v>21</v>
      </c>
      <c r="Q49">
        <f t="shared" si="5"/>
        <v>4</v>
      </c>
      <c r="R49">
        <v>0</v>
      </c>
      <c r="S49">
        <v>0</v>
      </c>
      <c r="T49">
        <f t="shared" si="5"/>
        <v>14</v>
      </c>
      <c r="U49">
        <f t="shared" si="5"/>
        <v>14</v>
      </c>
      <c r="V49">
        <f t="shared" si="4"/>
        <v>0</v>
      </c>
      <c r="W49">
        <f t="shared" si="2"/>
        <v>0</v>
      </c>
    </row>
    <row r="50" spans="1:23" x14ac:dyDescent="0.25">
      <c r="A50" s="4">
        <f>VLOOKUP(D50,Plan1!$G$4:$J$21,3,0)</f>
        <v>0</v>
      </c>
      <c r="B50" s="4">
        <f>VLOOKUP(D50,Plan1!$G$4:$J$21,4,0)</f>
        <v>20</v>
      </c>
      <c r="C50" s="4">
        <f>VLOOKUP(E50,Plan1!$N$4:$O$6,2,0)</f>
        <v>5</v>
      </c>
      <c r="D50" t="s">
        <v>39</v>
      </c>
      <c r="E50" t="s">
        <v>23</v>
      </c>
      <c r="F50" t="s">
        <v>22</v>
      </c>
      <c r="G50">
        <f t="shared" si="5"/>
        <v>15</v>
      </c>
      <c r="H50">
        <f t="shared" si="5"/>
        <v>3</v>
      </c>
      <c r="I50">
        <f t="shared" si="5"/>
        <v>4</v>
      </c>
      <c r="J50">
        <f t="shared" si="5"/>
        <v>4</v>
      </c>
      <c r="K50">
        <f t="shared" si="5"/>
        <v>3</v>
      </c>
      <c r="L50">
        <f t="shared" si="5"/>
        <v>15</v>
      </c>
      <c r="M50">
        <f t="shared" si="5"/>
        <v>3</v>
      </c>
      <c r="N50">
        <f t="shared" si="5"/>
        <v>6</v>
      </c>
      <c r="O50">
        <f t="shared" si="5"/>
        <v>6</v>
      </c>
      <c r="P50">
        <f t="shared" si="5"/>
        <v>15</v>
      </c>
      <c r="Q50">
        <f t="shared" si="5"/>
        <v>3</v>
      </c>
      <c r="R50">
        <v>0</v>
      </c>
      <c r="S50">
        <v>0</v>
      </c>
      <c r="T50">
        <f t="shared" si="5"/>
        <v>10</v>
      </c>
      <c r="U50">
        <f t="shared" si="5"/>
        <v>10</v>
      </c>
      <c r="V50">
        <f t="shared" si="4"/>
        <v>0</v>
      </c>
      <c r="W50">
        <f t="shared" si="2"/>
        <v>0</v>
      </c>
    </row>
    <row r="51" spans="1:23" x14ac:dyDescent="0.25">
      <c r="A51" s="4">
        <f>VLOOKUP(D51,Plan1!$G$4:$J$21,3,0)</f>
        <v>0</v>
      </c>
      <c r="B51" s="4">
        <f>VLOOKUP(D51,Plan1!$G$4:$J$21,4,0)</f>
        <v>20</v>
      </c>
      <c r="C51" s="4">
        <f>VLOOKUP(E51,Plan1!$N$4:$O$6,2,0)</f>
        <v>2</v>
      </c>
      <c r="D51" t="s">
        <v>39</v>
      </c>
      <c r="E51" t="s">
        <v>24</v>
      </c>
      <c r="F51" t="s">
        <v>22</v>
      </c>
      <c r="G51">
        <f t="shared" si="5"/>
        <v>6</v>
      </c>
      <c r="H51">
        <f t="shared" si="5"/>
        <v>1</v>
      </c>
      <c r="I51">
        <f t="shared" si="5"/>
        <v>1</v>
      </c>
      <c r="J51">
        <f t="shared" si="5"/>
        <v>1</v>
      </c>
      <c r="K51">
        <f t="shared" si="5"/>
        <v>1</v>
      </c>
      <c r="L51">
        <f t="shared" si="5"/>
        <v>6</v>
      </c>
      <c r="M51">
        <f t="shared" si="5"/>
        <v>1</v>
      </c>
      <c r="N51">
        <f t="shared" si="5"/>
        <v>2</v>
      </c>
      <c r="O51">
        <f t="shared" si="5"/>
        <v>2</v>
      </c>
      <c r="P51">
        <f t="shared" si="5"/>
        <v>6</v>
      </c>
      <c r="Q51">
        <f t="shared" si="5"/>
        <v>1</v>
      </c>
      <c r="R51">
        <v>0</v>
      </c>
      <c r="S51">
        <v>0</v>
      </c>
      <c r="T51">
        <f t="shared" si="5"/>
        <v>4</v>
      </c>
      <c r="U51">
        <f t="shared" si="5"/>
        <v>4</v>
      </c>
      <c r="V51">
        <f t="shared" si="4"/>
        <v>0</v>
      </c>
      <c r="W51">
        <f t="shared" si="2"/>
        <v>0</v>
      </c>
    </row>
    <row r="52" spans="1:23" x14ac:dyDescent="0.25">
      <c r="A52" s="4">
        <f>VLOOKUP(D52,Plan1!$G$4:$J$21,3,0)</f>
        <v>0</v>
      </c>
      <c r="B52" s="4">
        <f>VLOOKUP(D52,Plan1!$G$4:$J$21,4,0)</f>
        <v>200</v>
      </c>
      <c r="C52" s="4">
        <f>VLOOKUP(E52,Plan1!$N$4:$O$6,2,0)</f>
        <v>7</v>
      </c>
      <c r="D52" t="s">
        <v>40</v>
      </c>
      <c r="E52" t="s">
        <v>21</v>
      </c>
      <c r="F52" t="s">
        <v>22</v>
      </c>
      <c r="G52">
        <f t="shared" si="5"/>
        <v>210</v>
      </c>
      <c r="H52">
        <f t="shared" si="5"/>
        <v>42</v>
      </c>
      <c r="I52">
        <f t="shared" si="5"/>
        <v>63</v>
      </c>
      <c r="J52">
        <f t="shared" si="5"/>
        <v>63</v>
      </c>
      <c r="K52">
        <f t="shared" si="5"/>
        <v>42</v>
      </c>
      <c r="L52">
        <f t="shared" si="5"/>
        <v>210</v>
      </c>
      <c r="M52">
        <f t="shared" si="5"/>
        <v>42</v>
      </c>
      <c r="N52">
        <f t="shared" si="5"/>
        <v>84</v>
      </c>
      <c r="O52">
        <f t="shared" si="5"/>
        <v>84</v>
      </c>
      <c r="P52">
        <f t="shared" si="5"/>
        <v>210</v>
      </c>
      <c r="Q52">
        <f t="shared" si="5"/>
        <v>42</v>
      </c>
      <c r="R52">
        <v>0</v>
      </c>
      <c r="S52">
        <v>0</v>
      </c>
      <c r="T52">
        <f t="shared" si="5"/>
        <v>140</v>
      </c>
      <c r="U52">
        <f t="shared" si="5"/>
        <v>140</v>
      </c>
      <c r="V52">
        <f t="shared" si="4"/>
        <v>0</v>
      </c>
      <c r="W52">
        <f t="shared" si="2"/>
        <v>0</v>
      </c>
    </row>
    <row r="53" spans="1:23" x14ac:dyDescent="0.25">
      <c r="A53" s="4">
        <f>VLOOKUP(D53,Plan1!$G$4:$J$21,3,0)</f>
        <v>0</v>
      </c>
      <c r="B53" s="4">
        <f>VLOOKUP(D53,Plan1!$G$4:$J$21,4,0)</f>
        <v>200</v>
      </c>
      <c r="C53" s="4">
        <f>VLOOKUP(E53,Plan1!$N$4:$O$6,2,0)</f>
        <v>5</v>
      </c>
      <c r="D53" t="s">
        <v>40</v>
      </c>
      <c r="E53" t="s">
        <v>23</v>
      </c>
      <c r="F53" t="s">
        <v>22</v>
      </c>
      <c r="G53">
        <f t="shared" ref="G53:U57" si="6">INT($B53*$C53*G$2)</f>
        <v>150</v>
      </c>
      <c r="H53">
        <f t="shared" si="6"/>
        <v>30</v>
      </c>
      <c r="I53">
        <f t="shared" si="6"/>
        <v>45</v>
      </c>
      <c r="J53">
        <f t="shared" si="6"/>
        <v>45</v>
      </c>
      <c r="K53">
        <f t="shared" si="6"/>
        <v>30</v>
      </c>
      <c r="L53">
        <f t="shared" si="6"/>
        <v>150</v>
      </c>
      <c r="M53">
        <f t="shared" si="6"/>
        <v>30</v>
      </c>
      <c r="N53">
        <f t="shared" si="6"/>
        <v>60</v>
      </c>
      <c r="O53">
        <f t="shared" si="6"/>
        <v>60</v>
      </c>
      <c r="P53">
        <f t="shared" si="6"/>
        <v>150</v>
      </c>
      <c r="Q53">
        <f t="shared" si="6"/>
        <v>30</v>
      </c>
      <c r="R53">
        <v>0</v>
      </c>
      <c r="S53">
        <v>0</v>
      </c>
      <c r="T53">
        <f t="shared" si="6"/>
        <v>100</v>
      </c>
      <c r="U53">
        <f t="shared" si="6"/>
        <v>100</v>
      </c>
      <c r="V53">
        <f t="shared" si="4"/>
        <v>0</v>
      </c>
      <c r="W53">
        <f t="shared" si="2"/>
        <v>0</v>
      </c>
    </row>
    <row r="54" spans="1:23" x14ac:dyDescent="0.25">
      <c r="A54" s="4">
        <f>VLOOKUP(D54,Plan1!$G$4:$J$21,3,0)</f>
        <v>0</v>
      </c>
      <c r="B54" s="4">
        <f>VLOOKUP(D54,Plan1!$G$4:$J$21,4,0)</f>
        <v>200</v>
      </c>
      <c r="C54" s="4">
        <f>VLOOKUP(E54,Plan1!$N$4:$O$6,2,0)</f>
        <v>2</v>
      </c>
      <c r="D54" t="s">
        <v>40</v>
      </c>
      <c r="E54" t="s">
        <v>24</v>
      </c>
      <c r="F54" t="s">
        <v>22</v>
      </c>
      <c r="G54">
        <f t="shared" si="6"/>
        <v>60</v>
      </c>
      <c r="H54">
        <f t="shared" si="6"/>
        <v>12</v>
      </c>
      <c r="I54">
        <f t="shared" si="6"/>
        <v>18</v>
      </c>
      <c r="J54">
        <f t="shared" si="6"/>
        <v>18</v>
      </c>
      <c r="K54">
        <f t="shared" si="6"/>
        <v>12</v>
      </c>
      <c r="L54">
        <f t="shared" si="6"/>
        <v>60</v>
      </c>
      <c r="M54">
        <f t="shared" si="6"/>
        <v>12</v>
      </c>
      <c r="N54">
        <f t="shared" si="6"/>
        <v>24</v>
      </c>
      <c r="O54">
        <f t="shared" si="6"/>
        <v>24</v>
      </c>
      <c r="P54">
        <f t="shared" si="6"/>
        <v>60</v>
      </c>
      <c r="Q54">
        <f t="shared" si="6"/>
        <v>12</v>
      </c>
      <c r="R54">
        <v>0</v>
      </c>
      <c r="S54">
        <v>0</v>
      </c>
      <c r="T54">
        <f t="shared" si="6"/>
        <v>40</v>
      </c>
      <c r="U54">
        <f t="shared" si="6"/>
        <v>40</v>
      </c>
      <c r="V54">
        <f t="shared" si="4"/>
        <v>0</v>
      </c>
      <c r="W54">
        <f t="shared" si="2"/>
        <v>0</v>
      </c>
    </row>
    <row r="55" spans="1:23" x14ac:dyDescent="0.25">
      <c r="A55" s="4" t="str">
        <f>VLOOKUP(D55,Plan1!$G$4:$J$21,3,0)</f>
        <v>ender</v>
      </c>
      <c r="B55" s="4">
        <f>VLOOKUP(D55,Plan1!$G$4:$J$21,4,0)</f>
        <v>20</v>
      </c>
      <c r="C55" s="4">
        <f>VLOOKUP(E55,Plan1!$N$4:$O$6,2,0)</f>
        <v>7</v>
      </c>
      <c r="D55" t="s">
        <v>41</v>
      </c>
      <c r="E55" t="s">
        <v>21</v>
      </c>
      <c r="F55" t="s">
        <v>22</v>
      </c>
      <c r="G55">
        <f t="shared" si="6"/>
        <v>21</v>
      </c>
      <c r="H55">
        <f t="shared" si="6"/>
        <v>4</v>
      </c>
      <c r="I55">
        <f t="shared" si="6"/>
        <v>6</v>
      </c>
      <c r="J55">
        <f t="shared" si="6"/>
        <v>6</v>
      </c>
      <c r="K55">
        <f t="shared" si="6"/>
        <v>4</v>
      </c>
      <c r="L55">
        <f t="shared" si="6"/>
        <v>21</v>
      </c>
      <c r="M55">
        <f t="shared" si="6"/>
        <v>4</v>
      </c>
      <c r="N55">
        <f t="shared" si="6"/>
        <v>8</v>
      </c>
      <c r="O55">
        <f t="shared" si="6"/>
        <v>8</v>
      </c>
      <c r="P55">
        <f t="shared" si="6"/>
        <v>21</v>
      </c>
      <c r="Q55">
        <f t="shared" si="6"/>
        <v>4</v>
      </c>
      <c r="R55">
        <v>0</v>
      </c>
      <c r="S55">
        <v>0</v>
      </c>
      <c r="T55">
        <f t="shared" si="6"/>
        <v>14</v>
      </c>
      <c r="U55">
        <f t="shared" si="6"/>
        <v>14</v>
      </c>
      <c r="V55">
        <f t="shared" si="4"/>
        <v>0</v>
      </c>
      <c r="W55">
        <f t="shared" si="2"/>
        <v>0</v>
      </c>
    </row>
    <row r="56" spans="1:23" x14ac:dyDescent="0.25">
      <c r="A56" s="4" t="str">
        <f>VLOOKUP(D56,Plan1!$G$4:$J$21,3,0)</f>
        <v>ender</v>
      </c>
      <c r="B56" s="4">
        <f>VLOOKUP(D56,Plan1!$G$4:$J$21,4,0)</f>
        <v>20</v>
      </c>
      <c r="C56" s="4">
        <f>VLOOKUP(E56,Plan1!$N$4:$O$6,2,0)</f>
        <v>5</v>
      </c>
      <c r="D56" t="s">
        <v>41</v>
      </c>
      <c r="E56" t="s">
        <v>23</v>
      </c>
      <c r="F56" t="s">
        <v>22</v>
      </c>
      <c r="G56">
        <f t="shared" si="6"/>
        <v>15</v>
      </c>
      <c r="H56">
        <f t="shared" si="6"/>
        <v>3</v>
      </c>
      <c r="I56">
        <f t="shared" si="6"/>
        <v>4</v>
      </c>
      <c r="J56">
        <f t="shared" si="6"/>
        <v>4</v>
      </c>
      <c r="K56">
        <f t="shared" si="6"/>
        <v>3</v>
      </c>
      <c r="L56">
        <f t="shared" si="6"/>
        <v>15</v>
      </c>
      <c r="M56">
        <f t="shared" si="6"/>
        <v>3</v>
      </c>
      <c r="N56">
        <f t="shared" si="6"/>
        <v>6</v>
      </c>
      <c r="O56">
        <f t="shared" si="6"/>
        <v>6</v>
      </c>
      <c r="P56">
        <f t="shared" si="6"/>
        <v>15</v>
      </c>
      <c r="Q56">
        <f t="shared" si="6"/>
        <v>3</v>
      </c>
      <c r="R56">
        <v>0</v>
      </c>
      <c r="S56">
        <v>0</v>
      </c>
      <c r="T56">
        <f t="shared" si="6"/>
        <v>10</v>
      </c>
      <c r="U56">
        <f t="shared" si="6"/>
        <v>10</v>
      </c>
      <c r="V56">
        <f t="shared" si="4"/>
        <v>0</v>
      </c>
      <c r="W56">
        <f t="shared" si="2"/>
        <v>0</v>
      </c>
    </row>
    <row r="57" spans="1:23" x14ac:dyDescent="0.25">
      <c r="A57" s="4" t="str">
        <f>VLOOKUP(D57,Plan1!$G$4:$J$21,3,0)</f>
        <v>ender</v>
      </c>
      <c r="B57" s="4">
        <f>VLOOKUP(D57,Plan1!$G$4:$J$21,4,0)</f>
        <v>20</v>
      </c>
      <c r="C57" s="4">
        <f>VLOOKUP(E57,Plan1!$N$4:$O$6,2,0)</f>
        <v>2</v>
      </c>
      <c r="D57" t="s">
        <v>41</v>
      </c>
      <c r="E57" t="s">
        <v>24</v>
      </c>
      <c r="F57" t="s">
        <v>22</v>
      </c>
      <c r="G57">
        <f t="shared" si="6"/>
        <v>6</v>
      </c>
      <c r="H57">
        <f t="shared" si="6"/>
        <v>1</v>
      </c>
      <c r="I57">
        <f t="shared" si="6"/>
        <v>1</v>
      </c>
      <c r="J57">
        <f t="shared" si="6"/>
        <v>1</v>
      </c>
      <c r="K57">
        <f t="shared" si="6"/>
        <v>1</v>
      </c>
      <c r="L57">
        <f t="shared" si="6"/>
        <v>6</v>
      </c>
      <c r="M57">
        <f t="shared" si="6"/>
        <v>1</v>
      </c>
      <c r="N57">
        <f t="shared" si="6"/>
        <v>2</v>
      </c>
      <c r="O57">
        <f t="shared" si="6"/>
        <v>2</v>
      </c>
      <c r="P57">
        <f t="shared" si="6"/>
        <v>6</v>
      </c>
      <c r="Q57">
        <f t="shared" si="6"/>
        <v>1</v>
      </c>
      <c r="R57">
        <v>0</v>
      </c>
      <c r="S57">
        <v>0</v>
      </c>
      <c r="T57">
        <f t="shared" si="6"/>
        <v>4</v>
      </c>
      <c r="U57">
        <f t="shared" si="6"/>
        <v>4</v>
      </c>
      <c r="V57">
        <f t="shared" si="4"/>
        <v>0</v>
      </c>
      <c r="W57">
        <f t="shared" si="2"/>
        <v>0</v>
      </c>
    </row>
    <row r="59" spans="1:23" x14ac:dyDescent="0.25">
      <c r="E59">
        <v>1</v>
      </c>
      <c r="G59">
        <v>1</v>
      </c>
      <c r="H59">
        <f>(G59*G37+G59+G39)/E59</f>
        <v>406</v>
      </c>
      <c r="V59">
        <v>10</v>
      </c>
    </row>
    <row r="60" spans="1:23" x14ac:dyDescent="0.25">
      <c r="E60">
        <v>100</v>
      </c>
      <c r="G60">
        <v>40</v>
      </c>
      <c r="H60">
        <f>(G60*G37+G60+G39)/E60</f>
        <v>127.3</v>
      </c>
    </row>
  </sheetData>
  <autoFilter ref="A3:W5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workbookViewId="0">
      <pane xSplit="2" ySplit="1" topLeftCell="C2" activePane="bottomRight" state="frozen"/>
      <selection pane="topRight" activeCell="F1" sqref="F1"/>
      <selection pane="bottomLeft" activeCell="A4" sqref="A4"/>
      <selection pane="bottomRight" activeCell="C5" sqref="C5"/>
    </sheetView>
  </sheetViews>
  <sheetFormatPr defaultRowHeight="15" x14ac:dyDescent="0.25"/>
  <cols>
    <col min="1" max="1" width="19.5703125" bestFit="1" customWidth="1"/>
    <col min="2" max="2" width="8" bestFit="1" customWidth="1"/>
    <col min="3" max="3" width="9.28515625" bestFit="1" customWidth="1"/>
    <col min="4" max="4" width="12" bestFit="1" customWidth="1"/>
    <col min="5" max="5" width="13.7109375" bestFit="1" customWidth="1"/>
    <col min="6" max="6" width="10.85546875" bestFit="1" customWidth="1"/>
    <col min="7" max="7" width="17" bestFit="1" customWidth="1"/>
    <col min="8" max="8" width="10.7109375" bestFit="1" customWidth="1"/>
    <col min="9" max="9" width="9.85546875" bestFit="1" customWidth="1"/>
    <col min="10" max="10" width="11.42578125" bestFit="1" customWidth="1"/>
    <col min="11" max="11" width="8.7109375" bestFit="1" customWidth="1"/>
    <col min="12" max="12" width="14.85546875" bestFit="1" customWidth="1"/>
    <col min="13" max="13" width="16.42578125" bestFit="1" customWidth="1"/>
    <col min="14" max="14" width="21.85546875" bestFit="1" customWidth="1"/>
    <col min="15" max="15" width="16.28515625" bestFit="1" customWidth="1"/>
    <col min="16" max="16" width="10.5703125" bestFit="1" customWidth="1"/>
    <col min="17" max="17" width="4" bestFit="1" customWidth="1"/>
    <col min="18" max="18" width="4.28515625" bestFit="1" customWidth="1"/>
    <col min="19" max="19" width="7.5703125" bestFit="1" customWidth="1"/>
    <col min="20" max="20" width="10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 t="s">
        <v>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20</v>
      </c>
      <c r="B3" t="s">
        <v>23</v>
      </c>
      <c r="C3" t="s">
        <v>22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20</v>
      </c>
      <c r="B4" t="s">
        <v>24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25</v>
      </c>
      <c r="B5" t="s">
        <v>21</v>
      </c>
      <c r="C5" t="s">
        <v>22</v>
      </c>
      <c r="D5">
        <v>21</v>
      </c>
      <c r="E5">
        <v>4</v>
      </c>
      <c r="F5">
        <v>6</v>
      </c>
      <c r="G5">
        <v>6</v>
      </c>
      <c r="H5">
        <v>4</v>
      </c>
      <c r="I5">
        <v>21</v>
      </c>
      <c r="J5">
        <v>4</v>
      </c>
      <c r="K5">
        <v>8</v>
      </c>
      <c r="L5">
        <v>8</v>
      </c>
      <c r="M5">
        <v>21</v>
      </c>
      <c r="N5">
        <v>4</v>
      </c>
      <c r="O5">
        <v>0</v>
      </c>
      <c r="P5">
        <v>0</v>
      </c>
      <c r="Q5">
        <v>14</v>
      </c>
      <c r="R5">
        <v>14</v>
      </c>
      <c r="S5">
        <v>0</v>
      </c>
      <c r="T5">
        <v>0</v>
      </c>
    </row>
    <row r="6" spans="1:20" x14ac:dyDescent="0.25">
      <c r="A6" t="s">
        <v>25</v>
      </c>
      <c r="B6" t="s">
        <v>23</v>
      </c>
      <c r="C6" t="s">
        <v>22</v>
      </c>
      <c r="D6">
        <v>15</v>
      </c>
      <c r="E6">
        <v>3</v>
      </c>
      <c r="F6">
        <v>4</v>
      </c>
      <c r="G6">
        <v>4</v>
      </c>
      <c r="H6">
        <v>3</v>
      </c>
      <c r="I6">
        <v>15</v>
      </c>
      <c r="J6">
        <v>3</v>
      </c>
      <c r="K6">
        <v>6</v>
      </c>
      <c r="L6">
        <v>6</v>
      </c>
      <c r="M6">
        <v>15</v>
      </c>
      <c r="N6">
        <v>3</v>
      </c>
      <c r="O6">
        <v>0</v>
      </c>
      <c r="P6">
        <v>0</v>
      </c>
      <c r="Q6">
        <v>10</v>
      </c>
      <c r="R6">
        <v>10</v>
      </c>
      <c r="S6">
        <v>0</v>
      </c>
      <c r="T6">
        <v>0</v>
      </c>
    </row>
    <row r="7" spans="1:20" x14ac:dyDescent="0.25">
      <c r="A7" t="s">
        <v>25</v>
      </c>
      <c r="B7" t="s">
        <v>24</v>
      </c>
      <c r="C7" t="s">
        <v>22</v>
      </c>
      <c r="D7">
        <v>6</v>
      </c>
      <c r="E7">
        <v>1</v>
      </c>
      <c r="F7">
        <v>1</v>
      </c>
      <c r="G7">
        <v>1</v>
      </c>
      <c r="H7">
        <v>1</v>
      </c>
      <c r="I7">
        <v>6</v>
      </c>
      <c r="J7">
        <v>1</v>
      </c>
      <c r="K7">
        <v>2</v>
      </c>
      <c r="L7">
        <v>2</v>
      </c>
      <c r="M7">
        <v>6</v>
      </c>
      <c r="N7">
        <v>1</v>
      </c>
      <c r="O7">
        <v>0</v>
      </c>
      <c r="P7">
        <v>0</v>
      </c>
      <c r="Q7">
        <v>4</v>
      </c>
      <c r="R7">
        <v>4</v>
      </c>
      <c r="S7">
        <v>0</v>
      </c>
      <c r="T7">
        <v>0</v>
      </c>
    </row>
    <row r="8" spans="1:20" x14ac:dyDescent="0.25">
      <c r="A8" t="s">
        <v>26</v>
      </c>
      <c r="B8" t="s">
        <v>21</v>
      </c>
      <c r="C8" t="s">
        <v>22</v>
      </c>
      <c r="D8">
        <v>105</v>
      </c>
      <c r="E8">
        <v>21</v>
      </c>
      <c r="F8">
        <v>31</v>
      </c>
      <c r="G8">
        <v>31</v>
      </c>
      <c r="H8">
        <v>21</v>
      </c>
      <c r="I8">
        <v>105</v>
      </c>
      <c r="J8">
        <v>21</v>
      </c>
      <c r="K8">
        <v>42</v>
      </c>
      <c r="L8">
        <v>42</v>
      </c>
      <c r="M8">
        <v>105</v>
      </c>
      <c r="N8">
        <v>21</v>
      </c>
      <c r="O8">
        <v>0</v>
      </c>
      <c r="P8">
        <v>0</v>
      </c>
      <c r="Q8">
        <v>70</v>
      </c>
      <c r="R8">
        <v>70</v>
      </c>
      <c r="S8">
        <v>0</v>
      </c>
      <c r="T8">
        <v>0</v>
      </c>
    </row>
    <row r="9" spans="1:20" x14ac:dyDescent="0.25">
      <c r="A9" t="s">
        <v>26</v>
      </c>
      <c r="B9" t="s">
        <v>23</v>
      </c>
      <c r="C9" t="s">
        <v>22</v>
      </c>
      <c r="D9">
        <v>75</v>
      </c>
      <c r="E9">
        <v>15</v>
      </c>
      <c r="F9">
        <v>22</v>
      </c>
      <c r="G9">
        <v>22</v>
      </c>
      <c r="H9">
        <v>15</v>
      </c>
      <c r="I9">
        <v>75</v>
      </c>
      <c r="J9">
        <v>15</v>
      </c>
      <c r="K9">
        <v>30</v>
      </c>
      <c r="L9">
        <v>30</v>
      </c>
      <c r="M9">
        <v>75</v>
      </c>
      <c r="N9">
        <v>15</v>
      </c>
      <c r="O9">
        <v>0</v>
      </c>
      <c r="P9">
        <v>0</v>
      </c>
      <c r="Q9">
        <v>50</v>
      </c>
      <c r="R9">
        <v>50</v>
      </c>
      <c r="S9">
        <v>0</v>
      </c>
      <c r="T9">
        <v>0</v>
      </c>
    </row>
    <row r="10" spans="1:20" x14ac:dyDescent="0.25">
      <c r="A10" t="s">
        <v>26</v>
      </c>
      <c r="B10" t="s">
        <v>24</v>
      </c>
      <c r="C10" t="s">
        <v>22</v>
      </c>
      <c r="D10">
        <v>30</v>
      </c>
      <c r="E10">
        <v>6</v>
      </c>
      <c r="F10">
        <v>9</v>
      </c>
      <c r="G10">
        <v>9</v>
      </c>
      <c r="H10">
        <v>6</v>
      </c>
      <c r="I10">
        <v>30</v>
      </c>
      <c r="J10">
        <v>6</v>
      </c>
      <c r="K10">
        <v>12</v>
      </c>
      <c r="L10">
        <v>12</v>
      </c>
      <c r="M10">
        <v>30</v>
      </c>
      <c r="N10">
        <v>6</v>
      </c>
      <c r="O10">
        <v>0</v>
      </c>
      <c r="P10">
        <v>0</v>
      </c>
      <c r="Q10">
        <v>20</v>
      </c>
      <c r="R10">
        <v>20</v>
      </c>
      <c r="S10">
        <v>0</v>
      </c>
      <c r="T10">
        <v>0</v>
      </c>
    </row>
    <row r="11" spans="1:20" x14ac:dyDescent="0.25">
      <c r="A11" t="s">
        <v>27</v>
      </c>
      <c r="B11" t="s">
        <v>21</v>
      </c>
      <c r="C11" t="s">
        <v>22</v>
      </c>
      <c r="D11">
        <v>315</v>
      </c>
      <c r="E11">
        <v>63</v>
      </c>
      <c r="F11">
        <v>94</v>
      </c>
      <c r="G11">
        <v>94</v>
      </c>
      <c r="H11">
        <v>63</v>
      </c>
      <c r="I11">
        <v>315</v>
      </c>
      <c r="J11">
        <v>63</v>
      </c>
      <c r="K11">
        <v>126</v>
      </c>
      <c r="L11">
        <v>126</v>
      </c>
      <c r="M11">
        <v>315</v>
      </c>
      <c r="N11">
        <v>63</v>
      </c>
      <c r="O11">
        <v>0</v>
      </c>
      <c r="P11">
        <v>0</v>
      </c>
      <c r="Q11">
        <v>210</v>
      </c>
      <c r="R11">
        <v>210</v>
      </c>
      <c r="S11">
        <v>0</v>
      </c>
      <c r="T11">
        <v>0</v>
      </c>
    </row>
    <row r="12" spans="1:20" x14ac:dyDescent="0.25">
      <c r="A12" t="s">
        <v>27</v>
      </c>
      <c r="B12" t="s">
        <v>23</v>
      </c>
      <c r="C12" t="s">
        <v>22</v>
      </c>
      <c r="D12">
        <v>225</v>
      </c>
      <c r="E12">
        <v>45</v>
      </c>
      <c r="F12">
        <v>67</v>
      </c>
      <c r="G12">
        <v>67</v>
      </c>
      <c r="H12">
        <v>45</v>
      </c>
      <c r="I12">
        <v>225</v>
      </c>
      <c r="J12">
        <v>45</v>
      </c>
      <c r="K12">
        <v>90</v>
      </c>
      <c r="L12">
        <v>90</v>
      </c>
      <c r="M12">
        <v>225</v>
      </c>
      <c r="N12">
        <v>45</v>
      </c>
      <c r="O12">
        <v>0</v>
      </c>
      <c r="P12">
        <v>0</v>
      </c>
      <c r="Q12">
        <v>150</v>
      </c>
      <c r="R12">
        <v>150</v>
      </c>
      <c r="S12">
        <v>0</v>
      </c>
      <c r="T12">
        <v>0</v>
      </c>
    </row>
    <row r="13" spans="1:20" x14ac:dyDescent="0.25">
      <c r="A13" t="s">
        <v>27</v>
      </c>
      <c r="B13" t="s">
        <v>24</v>
      </c>
      <c r="C13" t="s">
        <v>22</v>
      </c>
      <c r="D13">
        <v>90</v>
      </c>
      <c r="E13">
        <v>18</v>
      </c>
      <c r="F13">
        <v>27</v>
      </c>
      <c r="G13">
        <v>27</v>
      </c>
      <c r="H13">
        <v>18</v>
      </c>
      <c r="I13">
        <v>90</v>
      </c>
      <c r="J13">
        <v>18</v>
      </c>
      <c r="K13">
        <v>36</v>
      </c>
      <c r="L13">
        <v>36</v>
      </c>
      <c r="M13">
        <v>90</v>
      </c>
      <c r="N13">
        <v>18</v>
      </c>
      <c r="O13">
        <v>0</v>
      </c>
      <c r="P13">
        <v>0</v>
      </c>
      <c r="Q13">
        <v>60</v>
      </c>
      <c r="R13">
        <v>60</v>
      </c>
      <c r="S13">
        <v>0</v>
      </c>
      <c r="T13">
        <v>0</v>
      </c>
    </row>
    <row r="14" spans="1:20" x14ac:dyDescent="0.25">
      <c r="A14" t="s">
        <v>28</v>
      </c>
      <c r="B14" t="s">
        <v>21</v>
      </c>
      <c r="C14" t="s">
        <v>22</v>
      </c>
      <c r="D14">
        <v>52</v>
      </c>
      <c r="E14">
        <v>10</v>
      </c>
      <c r="F14">
        <v>15</v>
      </c>
      <c r="G14">
        <v>15</v>
      </c>
      <c r="H14">
        <v>10</v>
      </c>
      <c r="I14">
        <v>52</v>
      </c>
      <c r="J14">
        <v>10</v>
      </c>
      <c r="K14">
        <v>21</v>
      </c>
      <c r="L14">
        <v>21</v>
      </c>
      <c r="M14">
        <v>52</v>
      </c>
      <c r="N14">
        <v>10</v>
      </c>
      <c r="O14">
        <v>0</v>
      </c>
      <c r="P14">
        <v>0</v>
      </c>
      <c r="Q14">
        <v>35</v>
      </c>
      <c r="R14">
        <v>35</v>
      </c>
      <c r="S14">
        <v>0</v>
      </c>
      <c r="T14">
        <v>0</v>
      </c>
    </row>
    <row r="15" spans="1:20" x14ac:dyDescent="0.25">
      <c r="A15" t="s">
        <v>28</v>
      </c>
      <c r="B15" t="s">
        <v>23</v>
      </c>
      <c r="C15" t="s">
        <v>22</v>
      </c>
      <c r="D15">
        <v>37</v>
      </c>
      <c r="E15">
        <v>7</v>
      </c>
      <c r="F15">
        <v>11</v>
      </c>
      <c r="G15">
        <v>11</v>
      </c>
      <c r="H15">
        <v>7</v>
      </c>
      <c r="I15">
        <v>37</v>
      </c>
      <c r="J15">
        <v>7</v>
      </c>
      <c r="K15">
        <v>15</v>
      </c>
      <c r="L15">
        <v>15</v>
      </c>
      <c r="M15">
        <v>37</v>
      </c>
      <c r="N15">
        <v>7</v>
      </c>
      <c r="O15">
        <v>0</v>
      </c>
      <c r="P15">
        <v>0</v>
      </c>
      <c r="Q15">
        <v>25</v>
      </c>
      <c r="R15">
        <v>25</v>
      </c>
      <c r="S15">
        <v>0</v>
      </c>
      <c r="T15">
        <v>0</v>
      </c>
    </row>
    <row r="16" spans="1:20" x14ac:dyDescent="0.25">
      <c r="A16" t="s">
        <v>28</v>
      </c>
      <c r="B16" t="s">
        <v>24</v>
      </c>
      <c r="C16" t="s">
        <v>22</v>
      </c>
      <c r="D16">
        <v>15</v>
      </c>
      <c r="E16">
        <v>3</v>
      </c>
      <c r="F16">
        <v>4</v>
      </c>
      <c r="G16">
        <v>4</v>
      </c>
      <c r="H16">
        <v>3</v>
      </c>
      <c r="I16">
        <v>15</v>
      </c>
      <c r="J16">
        <v>3</v>
      </c>
      <c r="K16">
        <v>6</v>
      </c>
      <c r="L16">
        <v>6</v>
      </c>
      <c r="M16">
        <v>15</v>
      </c>
      <c r="N16">
        <v>3</v>
      </c>
      <c r="O16">
        <v>0</v>
      </c>
      <c r="P16">
        <v>0</v>
      </c>
      <c r="Q16">
        <v>10</v>
      </c>
      <c r="R16">
        <v>10</v>
      </c>
      <c r="S16">
        <v>0</v>
      </c>
      <c r="T16">
        <v>0</v>
      </c>
    </row>
    <row r="17" spans="1:20" x14ac:dyDescent="0.25">
      <c r="A17" t="s">
        <v>29</v>
      </c>
      <c r="B17" t="s">
        <v>21</v>
      </c>
      <c r="C17" t="s">
        <v>22</v>
      </c>
      <c r="D17">
        <v>21</v>
      </c>
      <c r="E17">
        <v>4</v>
      </c>
      <c r="F17">
        <v>6</v>
      </c>
      <c r="G17">
        <v>6</v>
      </c>
      <c r="H17">
        <v>4</v>
      </c>
      <c r="I17">
        <v>21</v>
      </c>
      <c r="J17">
        <v>4</v>
      </c>
      <c r="K17">
        <v>8</v>
      </c>
      <c r="L17">
        <v>8</v>
      </c>
      <c r="M17">
        <v>21</v>
      </c>
      <c r="N17">
        <v>4</v>
      </c>
      <c r="O17">
        <v>0</v>
      </c>
      <c r="P17">
        <v>0</v>
      </c>
      <c r="Q17">
        <v>14</v>
      </c>
      <c r="R17">
        <v>14</v>
      </c>
      <c r="S17">
        <v>0</v>
      </c>
      <c r="T17">
        <v>0</v>
      </c>
    </row>
    <row r="18" spans="1:20" x14ac:dyDescent="0.25">
      <c r="A18" t="s">
        <v>29</v>
      </c>
      <c r="B18" t="s">
        <v>23</v>
      </c>
      <c r="C18" t="s">
        <v>22</v>
      </c>
      <c r="D18">
        <v>15</v>
      </c>
      <c r="E18">
        <v>3</v>
      </c>
      <c r="F18">
        <v>4</v>
      </c>
      <c r="G18">
        <v>4</v>
      </c>
      <c r="H18">
        <v>3</v>
      </c>
      <c r="I18">
        <v>15</v>
      </c>
      <c r="J18">
        <v>3</v>
      </c>
      <c r="K18">
        <v>6</v>
      </c>
      <c r="L18">
        <v>6</v>
      </c>
      <c r="M18">
        <v>15</v>
      </c>
      <c r="N18">
        <v>3</v>
      </c>
      <c r="O18">
        <v>0</v>
      </c>
      <c r="P18">
        <v>0</v>
      </c>
      <c r="Q18">
        <v>10</v>
      </c>
      <c r="R18">
        <v>10</v>
      </c>
      <c r="S18">
        <v>0</v>
      </c>
      <c r="T18">
        <v>0</v>
      </c>
    </row>
    <row r="19" spans="1:20" x14ac:dyDescent="0.25">
      <c r="A19" t="s">
        <v>29</v>
      </c>
      <c r="B19" t="s">
        <v>24</v>
      </c>
      <c r="C19" t="s">
        <v>22</v>
      </c>
      <c r="D19">
        <v>6</v>
      </c>
      <c r="E19">
        <v>1</v>
      </c>
      <c r="F19">
        <v>1</v>
      </c>
      <c r="G19">
        <v>1</v>
      </c>
      <c r="H19">
        <v>1</v>
      </c>
      <c r="I19">
        <v>6</v>
      </c>
      <c r="J19">
        <v>1</v>
      </c>
      <c r="K19">
        <v>2</v>
      </c>
      <c r="L19">
        <v>2</v>
      </c>
      <c r="M19">
        <v>6</v>
      </c>
      <c r="N19">
        <v>1</v>
      </c>
      <c r="O19">
        <v>0</v>
      </c>
      <c r="P19">
        <v>0</v>
      </c>
      <c r="Q19">
        <v>4</v>
      </c>
      <c r="R19">
        <v>4</v>
      </c>
      <c r="S19">
        <v>0</v>
      </c>
      <c r="T19">
        <v>0</v>
      </c>
    </row>
    <row r="20" spans="1:20" x14ac:dyDescent="0.25">
      <c r="A20" t="s">
        <v>30</v>
      </c>
      <c r="B20" t="s">
        <v>21</v>
      </c>
      <c r="C20" t="s">
        <v>22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t="s">
        <v>30</v>
      </c>
      <c r="B21" t="s">
        <v>23</v>
      </c>
      <c r="C21" t="s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t="s">
        <v>30</v>
      </c>
      <c r="B22" t="s">
        <v>24</v>
      </c>
      <c r="C22" t="s">
        <v>22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31</v>
      </c>
      <c r="B23" t="s">
        <v>21</v>
      </c>
      <c r="C23" t="s">
        <v>22</v>
      </c>
      <c r="D23">
        <v>210</v>
      </c>
      <c r="E23">
        <v>42</v>
      </c>
      <c r="F23">
        <v>63</v>
      </c>
      <c r="G23">
        <v>63</v>
      </c>
      <c r="H23">
        <v>42</v>
      </c>
      <c r="I23">
        <v>210</v>
      </c>
      <c r="J23">
        <v>42</v>
      </c>
      <c r="K23">
        <v>84</v>
      </c>
      <c r="L23">
        <v>84</v>
      </c>
      <c r="M23">
        <v>210</v>
      </c>
      <c r="N23">
        <v>42</v>
      </c>
      <c r="O23">
        <v>0</v>
      </c>
      <c r="P23">
        <v>0</v>
      </c>
      <c r="Q23">
        <v>140</v>
      </c>
      <c r="R23">
        <v>140</v>
      </c>
      <c r="S23">
        <v>0</v>
      </c>
      <c r="T23">
        <v>0</v>
      </c>
    </row>
    <row r="24" spans="1:20" x14ac:dyDescent="0.25">
      <c r="A24" t="s">
        <v>31</v>
      </c>
      <c r="B24" t="s">
        <v>23</v>
      </c>
      <c r="C24" t="s">
        <v>22</v>
      </c>
      <c r="D24">
        <v>150</v>
      </c>
      <c r="E24">
        <v>30</v>
      </c>
      <c r="F24">
        <v>45</v>
      </c>
      <c r="G24">
        <v>45</v>
      </c>
      <c r="H24">
        <v>30</v>
      </c>
      <c r="I24">
        <v>150</v>
      </c>
      <c r="J24">
        <v>30</v>
      </c>
      <c r="K24">
        <v>60</v>
      </c>
      <c r="L24">
        <v>60</v>
      </c>
      <c r="M24">
        <v>150</v>
      </c>
      <c r="N24">
        <v>30</v>
      </c>
      <c r="O24">
        <v>0</v>
      </c>
      <c r="P24">
        <v>0</v>
      </c>
      <c r="Q24">
        <v>100</v>
      </c>
      <c r="R24">
        <v>100</v>
      </c>
      <c r="S24">
        <v>0</v>
      </c>
      <c r="T24">
        <v>0</v>
      </c>
    </row>
    <row r="25" spans="1:20" x14ac:dyDescent="0.25">
      <c r="A25" t="s">
        <v>31</v>
      </c>
      <c r="B25" t="s">
        <v>24</v>
      </c>
      <c r="C25" t="s">
        <v>22</v>
      </c>
      <c r="D25">
        <v>60</v>
      </c>
      <c r="E25">
        <v>12</v>
      </c>
      <c r="F25">
        <v>18</v>
      </c>
      <c r="G25">
        <v>18</v>
      </c>
      <c r="H25">
        <v>12</v>
      </c>
      <c r="I25">
        <v>60</v>
      </c>
      <c r="J25">
        <v>12</v>
      </c>
      <c r="K25">
        <v>24</v>
      </c>
      <c r="L25">
        <v>24</v>
      </c>
      <c r="M25">
        <v>60</v>
      </c>
      <c r="N25">
        <v>12</v>
      </c>
      <c r="O25">
        <v>0</v>
      </c>
      <c r="P25">
        <v>0</v>
      </c>
      <c r="Q25">
        <v>40</v>
      </c>
      <c r="R25">
        <v>40</v>
      </c>
      <c r="S25">
        <v>0</v>
      </c>
      <c r="T25">
        <v>0</v>
      </c>
    </row>
    <row r="26" spans="1:20" x14ac:dyDescent="0.25">
      <c r="A26" t="s">
        <v>32</v>
      </c>
      <c r="B26" t="s">
        <v>21</v>
      </c>
      <c r="C26" t="s">
        <v>22</v>
      </c>
      <c r="D26">
        <v>10</v>
      </c>
      <c r="E26">
        <v>2</v>
      </c>
      <c r="F26">
        <v>3</v>
      </c>
      <c r="G26">
        <v>3</v>
      </c>
      <c r="H26">
        <v>2</v>
      </c>
      <c r="I26">
        <v>10</v>
      </c>
      <c r="J26">
        <v>2</v>
      </c>
      <c r="K26">
        <v>4</v>
      </c>
      <c r="L26">
        <v>4</v>
      </c>
      <c r="M26">
        <v>10</v>
      </c>
      <c r="N26">
        <v>2</v>
      </c>
      <c r="O26">
        <v>0</v>
      </c>
      <c r="P26">
        <v>0</v>
      </c>
      <c r="Q26">
        <v>7</v>
      </c>
      <c r="R26">
        <v>7</v>
      </c>
      <c r="S26">
        <v>0</v>
      </c>
      <c r="T26">
        <v>0</v>
      </c>
    </row>
    <row r="27" spans="1:20" x14ac:dyDescent="0.25">
      <c r="A27" t="s">
        <v>32</v>
      </c>
      <c r="B27" t="s">
        <v>23</v>
      </c>
      <c r="C27" t="s">
        <v>22</v>
      </c>
      <c r="D27">
        <v>7</v>
      </c>
      <c r="E27">
        <v>1</v>
      </c>
      <c r="F27">
        <v>2</v>
      </c>
      <c r="G27">
        <v>2</v>
      </c>
      <c r="H27">
        <v>1</v>
      </c>
      <c r="I27">
        <v>7</v>
      </c>
      <c r="J27">
        <v>1</v>
      </c>
      <c r="K27">
        <v>3</v>
      </c>
      <c r="L27">
        <v>3</v>
      </c>
      <c r="M27">
        <v>7</v>
      </c>
      <c r="N27">
        <v>1</v>
      </c>
      <c r="O27">
        <v>0</v>
      </c>
      <c r="P27">
        <v>0</v>
      </c>
      <c r="Q27">
        <v>5</v>
      </c>
      <c r="R27">
        <v>5</v>
      </c>
      <c r="S27">
        <v>0</v>
      </c>
      <c r="T27">
        <v>0</v>
      </c>
    </row>
    <row r="28" spans="1:20" x14ac:dyDescent="0.25">
      <c r="A28" t="s">
        <v>32</v>
      </c>
      <c r="B28" t="s">
        <v>24</v>
      </c>
      <c r="C28" t="s">
        <v>22</v>
      </c>
      <c r="D28">
        <v>3</v>
      </c>
      <c r="E28">
        <v>0</v>
      </c>
      <c r="F28">
        <v>0</v>
      </c>
      <c r="G28">
        <v>0</v>
      </c>
      <c r="H28">
        <v>0</v>
      </c>
      <c r="I28">
        <v>3</v>
      </c>
      <c r="J28">
        <v>0</v>
      </c>
      <c r="K28">
        <v>1</v>
      </c>
      <c r="L28">
        <v>1</v>
      </c>
      <c r="M28">
        <v>3</v>
      </c>
      <c r="N28">
        <v>0</v>
      </c>
      <c r="O28">
        <v>0</v>
      </c>
      <c r="P28">
        <v>0</v>
      </c>
      <c r="Q28">
        <v>2</v>
      </c>
      <c r="R28">
        <v>2</v>
      </c>
      <c r="S28">
        <v>0</v>
      </c>
      <c r="T28">
        <v>0</v>
      </c>
    </row>
    <row r="29" spans="1:20" x14ac:dyDescent="0.25">
      <c r="A29" t="s">
        <v>33</v>
      </c>
      <c r="B29" t="s">
        <v>21</v>
      </c>
      <c r="C29" t="s">
        <v>22</v>
      </c>
      <c r="D29">
        <v>10</v>
      </c>
      <c r="E29">
        <v>2</v>
      </c>
      <c r="F29">
        <v>3</v>
      </c>
      <c r="G29">
        <v>3</v>
      </c>
      <c r="H29">
        <v>2</v>
      </c>
      <c r="I29">
        <v>10</v>
      </c>
      <c r="J29">
        <v>2</v>
      </c>
      <c r="K29">
        <v>4</v>
      </c>
      <c r="L29">
        <v>4</v>
      </c>
      <c r="M29">
        <v>10</v>
      </c>
      <c r="N29">
        <v>2</v>
      </c>
      <c r="O29">
        <v>0</v>
      </c>
      <c r="P29">
        <v>0</v>
      </c>
      <c r="Q29">
        <v>7</v>
      </c>
      <c r="R29">
        <v>7</v>
      </c>
      <c r="S29">
        <v>0</v>
      </c>
      <c r="T29">
        <v>0</v>
      </c>
    </row>
    <row r="30" spans="1:20" x14ac:dyDescent="0.25">
      <c r="A30" t="s">
        <v>33</v>
      </c>
      <c r="B30" t="s">
        <v>23</v>
      </c>
      <c r="C30" t="s">
        <v>22</v>
      </c>
      <c r="D30">
        <v>7</v>
      </c>
      <c r="E30">
        <v>1</v>
      </c>
      <c r="F30">
        <v>2</v>
      </c>
      <c r="G30">
        <v>2</v>
      </c>
      <c r="H30">
        <v>1</v>
      </c>
      <c r="I30">
        <v>7</v>
      </c>
      <c r="J30">
        <v>1</v>
      </c>
      <c r="K30">
        <v>3</v>
      </c>
      <c r="L30">
        <v>3</v>
      </c>
      <c r="M30">
        <v>7</v>
      </c>
      <c r="N30">
        <v>1</v>
      </c>
      <c r="O30">
        <v>0</v>
      </c>
      <c r="P30">
        <v>0</v>
      </c>
      <c r="Q30">
        <v>5</v>
      </c>
      <c r="R30">
        <v>5</v>
      </c>
      <c r="S30">
        <v>0</v>
      </c>
      <c r="T30">
        <v>0</v>
      </c>
    </row>
    <row r="31" spans="1:20" x14ac:dyDescent="0.25">
      <c r="A31" t="s">
        <v>33</v>
      </c>
      <c r="B31" t="s">
        <v>24</v>
      </c>
      <c r="C31" t="s">
        <v>22</v>
      </c>
      <c r="D31">
        <v>3</v>
      </c>
      <c r="E31">
        <v>0</v>
      </c>
      <c r="F31">
        <v>0</v>
      </c>
      <c r="G31">
        <v>0</v>
      </c>
      <c r="H31">
        <v>0</v>
      </c>
      <c r="I31">
        <v>3</v>
      </c>
      <c r="J31">
        <v>0</v>
      </c>
      <c r="K31">
        <v>1</v>
      </c>
      <c r="L31">
        <v>1</v>
      </c>
      <c r="M31">
        <v>3</v>
      </c>
      <c r="N31">
        <v>0</v>
      </c>
      <c r="O31">
        <v>0</v>
      </c>
      <c r="P31">
        <v>0</v>
      </c>
      <c r="Q31">
        <v>2</v>
      </c>
      <c r="R31">
        <v>2</v>
      </c>
      <c r="S31">
        <v>0</v>
      </c>
      <c r="T31">
        <v>0</v>
      </c>
    </row>
    <row r="32" spans="1:20" x14ac:dyDescent="0.25">
      <c r="A32" t="s">
        <v>34</v>
      </c>
      <c r="B32" t="s">
        <v>21</v>
      </c>
      <c r="C32" t="s">
        <v>22</v>
      </c>
      <c r="D32">
        <v>210</v>
      </c>
      <c r="E32">
        <v>42</v>
      </c>
      <c r="F32">
        <v>63</v>
      </c>
      <c r="G32">
        <v>63</v>
      </c>
      <c r="H32">
        <v>42</v>
      </c>
      <c r="I32">
        <v>210</v>
      </c>
      <c r="J32">
        <v>42</v>
      </c>
      <c r="K32">
        <v>84</v>
      </c>
      <c r="L32">
        <v>84</v>
      </c>
      <c r="M32">
        <v>210</v>
      </c>
      <c r="N32">
        <v>42</v>
      </c>
      <c r="O32">
        <v>0</v>
      </c>
      <c r="P32">
        <v>0</v>
      </c>
      <c r="Q32">
        <v>140</v>
      </c>
      <c r="R32">
        <v>140</v>
      </c>
      <c r="S32">
        <v>0</v>
      </c>
      <c r="T32">
        <v>0</v>
      </c>
    </row>
    <row r="33" spans="1:20" x14ac:dyDescent="0.25">
      <c r="A33" t="s">
        <v>34</v>
      </c>
      <c r="B33" t="s">
        <v>23</v>
      </c>
      <c r="C33" t="s">
        <v>22</v>
      </c>
      <c r="D33">
        <v>150</v>
      </c>
      <c r="E33">
        <v>30</v>
      </c>
      <c r="F33">
        <v>45</v>
      </c>
      <c r="G33">
        <v>45</v>
      </c>
      <c r="H33">
        <v>30</v>
      </c>
      <c r="I33">
        <v>150</v>
      </c>
      <c r="J33">
        <v>30</v>
      </c>
      <c r="K33">
        <v>60</v>
      </c>
      <c r="L33">
        <v>60</v>
      </c>
      <c r="M33">
        <v>150</v>
      </c>
      <c r="N33">
        <v>30</v>
      </c>
      <c r="O33">
        <v>0</v>
      </c>
      <c r="P33">
        <v>0</v>
      </c>
      <c r="Q33">
        <v>100</v>
      </c>
      <c r="R33">
        <v>100</v>
      </c>
      <c r="S33">
        <v>0</v>
      </c>
      <c r="T33">
        <v>0</v>
      </c>
    </row>
    <row r="34" spans="1:20" x14ac:dyDescent="0.25">
      <c r="A34" t="s">
        <v>34</v>
      </c>
      <c r="B34" t="s">
        <v>24</v>
      </c>
      <c r="C34" t="s">
        <v>22</v>
      </c>
      <c r="D34">
        <v>60</v>
      </c>
      <c r="E34">
        <v>12</v>
      </c>
      <c r="F34">
        <v>18</v>
      </c>
      <c r="G34">
        <v>18</v>
      </c>
      <c r="H34">
        <v>12</v>
      </c>
      <c r="I34">
        <v>60</v>
      </c>
      <c r="J34">
        <v>12</v>
      </c>
      <c r="K34">
        <v>24</v>
      </c>
      <c r="L34">
        <v>24</v>
      </c>
      <c r="M34">
        <v>60</v>
      </c>
      <c r="N34">
        <v>12</v>
      </c>
      <c r="O34">
        <v>0</v>
      </c>
      <c r="P34">
        <v>0</v>
      </c>
      <c r="Q34">
        <v>40</v>
      </c>
      <c r="R34">
        <v>40</v>
      </c>
      <c r="S34">
        <v>0</v>
      </c>
      <c r="T34">
        <v>0</v>
      </c>
    </row>
    <row r="35" spans="1:20" x14ac:dyDescent="0.25">
      <c r="A35" t="s">
        <v>35</v>
      </c>
      <c r="B35" t="s">
        <v>21</v>
      </c>
      <c r="C35" t="s">
        <v>22</v>
      </c>
      <c r="D35">
        <v>315</v>
      </c>
      <c r="E35">
        <v>63</v>
      </c>
      <c r="F35">
        <v>94</v>
      </c>
      <c r="G35">
        <v>94</v>
      </c>
      <c r="H35">
        <v>63</v>
      </c>
      <c r="I35">
        <v>315</v>
      </c>
      <c r="J35">
        <v>63</v>
      </c>
      <c r="K35">
        <v>126</v>
      </c>
      <c r="L35">
        <v>126</v>
      </c>
      <c r="M35">
        <v>315</v>
      </c>
      <c r="N35">
        <v>63</v>
      </c>
      <c r="O35">
        <v>0</v>
      </c>
      <c r="P35">
        <v>0</v>
      </c>
      <c r="Q35">
        <v>210</v>
      </c>
      <c r="R35">
        <v>210</v>
      </c>
      <c r="S35">
        <v>0</v>
      </c>
      <c r="T35">
        <v>0</v>
      </c>
    </row>
    <row r="36" spans="1:20" x14ac:dyDescent="0.25">
      <c r="A36" t="s">
        <v>35</v>
      </c>
      <c r="B36" t="s">
        <v>23</v>
      </c>
      <c r="C36" t="s">
        <v>22</v>
      </c>
      <c r="D36">
        <v>225</v>
      </c>
      <c r="E36">
        <v>45</v>
      </c>
      <c r="F36">
        <v>67</v>
      </c>
      <c r="G36">
        <v>67</v>
      </c>
      <c r="H36">
        <v>45</v>
      </c>
      <c r="I36">
        <v>225</v>
      </c>
      <c r="J36">
        <v>45</v>
      </c>
      <c r="K36">
        <v>90</v>
      </c>
      <c r="L36">
        <v>90</v>
      </c>
      <c r="M36">
        <v>225</v>
      </c>
      <c r="N36">
        <v>45</v>
      </c>
      <c r="O36">
        <v>0</v>
      </c>
      <c r="P36">
        <v>0</v>
      </c>
      <c r="Q36">
        <v>150</v>
      </c>
      <c r="R36">
        <v>150</v>
      </c>
      <c r="S36">
        <v>0</v>
      </c>
      <c r="T36">
        <v>0</v>
      </c>
    </row>
    <row r="37" spans="1:20" x14ac:dyDescent="0.25">
      <c r="A37" t="s">
        <v>35</v>
      </c>
      <c r="B37" t="s">
        <v>24</v>
      </c>
      <c r="C37" t="s">
        <v>22</v>
      </c>
      <c r="D37">
        <v>90</v>
      </c>
      <c r="E37">
        <v>18</v>
      </c>
      <c r="F37">
        <v>27</v>
      </c>
      <c r="G37">
        <v>27</v>
      </c>
      <c r="H37">
        <v>18</v>
      </c>
      <c r="I37">
        <v>90</v>
      </c>
      <c r="J37">
        <v>18</v>
      </c>
      <c r="K37">
        <v>36</v>
      </c>
      <c r="L37">
        <v>36</v>
      </c>
      <c r="M37">
        <v>90</v>
      </c>
      <c r="N37">
        <v>18</v>
      </c>
      <c r="O37">
        <v>0</v>
      </c>
      <c r="P37">
        <v>0</v>
      </c>
      <c r="Q37">
        <v>60</v>
      </c>
      <c r="R37">
        <v>60</v>
      </c>
      <c r="S37">
        <v>0</v>
      </c>
      <c r="T37">
        <v>0</v>
      </c>
    </row>
    <row r="38" spans="1:20" x14ac:dyDescent="0.25">
      <c r="A38" t="s">
        <v>36</v>
      </c>
      <c r="B38" t="s">
        <v>21</v>
      </c>
      <c r="C38" t="s">
        <v>22</v>
      </c>
      <c r="D38">
        <v>10</v>
      </c>
      <c r="E38">
        <v>2</v>
      </c>
      <c r="F38">
        <v>3</v>
      </c>
      <c r="G38">
        <v>3</v>
      </c>
      <c r="H38">
        <v>2</v>
      </c>
      <c r="I38">
        <v>10</v>
      </c>
      <c r="J38">
        <v>2</v>
      </c>
      <c r="K38">
        <v>4</v>
      </c>
      <c r="L38">
        <v>4</v>
      </c>
      <c r="M38">
        <v>10</v>
      </c>
      <c r="N38">
        <v>2</v>
      </c>
      <c r="O38">
        <v>0</v>
      </c>
      <c r="P38">
        <v>0</v>
      </c>
      <c r="Q38">
        <v>7</v>
      </c>
      <c r="R38">
        <v>7</v>
      </c>
      <c r="S38">
        <v>0</v>
      </c>
      <c r="T38">
        <v>0</v>
      </c>
    </row>
    <row r="39" spans="1:20" x14ac:dyDescent="0.25">
      <c r="A39" t="s">
        <v>36</v>
      </c>
      <c r="B39" t="s">
        <v>23</v>
      </c>
      <c r="C39" t="s">
        <v>22</v>
      </c>
      <c r="D39">
        <v>7</v>
      </c>
      <c r="E39">
        <v>1</v>
      </c>
      <c r="F39">
        <v>2</v>
      </c>
      <c r="G39">
        <v>2</v>
      </c>
      <c r="H39">
        <v>1</v>
      </c>
      <c r="I39">
        <v>7</v>
      </c>
      <c r="J39">
        <v>1</v>
      </c>
      <c r="K39">
        <v>3</v>
      </c>
      <c r="L39">
        <v>3</v>
      </c>
      <c r="M39">
        <v>7</v>
      </c>
      <c r="N39">
        <v>1</v>
      </c>
      <c r="O39">
        <v>0</v>
      </c>
      <c r="P39">
        <v>0</v>
      </c>
      <c r="Q39">
        <v>5</v>
      </c>
      <c r="R39">
        <v>5</v>
      </c>
      <c r="S39">
        <v>0</v>
      </c>
      <c r="T39">
        <v>0</v>
      </c>
    </row>
    <row r="40" spans="1:20" x14ac:dyDescent="0.25">
      <c r="A40" t="s">
        <v>36</v>
      </c>
      <c r="B40" t="s">
        <v>24</v>
      </c>
      <c r="C40" t="s">
        <v>22</v>
      </c>
      <c r="D40">
        <v>3</v>
      </c>
      <c r="E40">
        <v>0</v>
      </c>
      <c r="F40">
        <v>0</v>
      </c>
      <c r="G40">
        <v>0</v>
      </c>
      <c r="H40">
        <v>0</v>
      </c>
      <c r="I40">
        <v>3</v>
      </c>
      <c r="J40">
        <v>0</v>
      </c>
      <c r="K40">
        <v>1</v>
      </c>
      <c r="L40">
        <v>1</v>
      </c>
      <c r="M40">
        <v>3</v>
      </c>
      <c r="N40">
        <v>0</v>
      </c>
      <c r="O40">
        <v>0</v>
      </c>
      <c r="P40">
        <v>0</v>
      </c>
      <c r="Q40">
        <v>2</v>
      </c>
      <c r="R40">
        <v>2</v>
      </c>
      <c r="S40">
        <v>0</v>
      </c>
      <c r="T40">
        <v>0</v>
      </c>
    </row>
    <row r="41" spans="1:20" x14ac:dyDescent="0.25">
      <c r="A41" t="s">
        <v>37</v>
      </c>
      <c r="B41" t="s">
        <v>21</v>
      </c>
      <c r="C41" t="s">
        <v>22</v>
      </c>
      <c r="D41">
        <v>21</v>
      </c>
      <c r="E41">
        <v>4</v>
      </c>
      <c r="F41">
        <v>6</v>
      </c>
      <c r="G41">
        <v>6</v>
      </c>
      <c r="H41">
        <v>4</v>
      </c>
      <c r="I41">
        <v>21</v>
      </c>
      <c r="J41">
        <v>4</v>
      </c>
      <c r="K41">
        <v>8</v>
      </c>
      <c r="L41">
        <v>8</v>
      </c>
      <c r="M41">
        <v>21</v>
      </c>
      <c r="N41">
        <v>4</v>
      </c>
      <c r="O41">
        <v>0</v>
      </c>
      <c r="P41">
        <v>0</v>
      </c>
      <c r="Q41">
        <v>14</v>
      </c>
      <c r="R41">
        <v>14</v>
      </c>
      <c r="S41">
        <v>0</v>
      </c>
      <c r="T41">
        <v>0</v>
      </c>
    </row>
    <row r="42" spans="1:20" x14ac:dyDescent="0.25">
      <c r="A42" t="s">
        <v>37</v>
      </c>
      <c r="B42" t="s">
        <v>23</v>
      </c>
      <c r="C42" t="s">
        <v>22</v>
      </c>
      <c r="D42">
        <v>15</v>
      </c>
      <c r="E42">
        <v>3</v>
      </c>
      <c r="F42">
        <v>4</v>
      </c>
      <c r="G42">
        <v>4</v>
      </c>
      <c r="H42">
        <v>3</v>
      </c>
      <c r="I42">
        <v>15</v>
      </c>
      <c r="J42">
        <v>3</v>
      </c>
      <c r="K42">
        <v>6</v>
      </c>
      <c r="L42">
        <v>6</v>
      </c>
      <c r="M42">
        <v>15</v>
      </c>
      <c r="N42">
        <v>3</v>
      </c>
      <c r="O42">
        <v>0</v>
      </c>
      <c r="P42">
        <v>0</v>
      </c>
      <c r="Q42">
        <v>10</v>
      </c>
      <c r="R42">
        <v>10</v>
      </c>
      <c r="S42">
        <v>0</v>
      </c>
      <c r="T42">
        <v>0</v>
      </c>
    </row>
    <row r="43" spans="1:20" x14ac:dyDescent="0.25">
      <c r="A43" t="s">
        <v>37</v>
      </c>
      <c r="B43" t="s">
        <v>24</v>
      </c>
      <c r="C43" t="s">
        <v>22</v>
      </c>
      <c r="D43">
        <v>6</v>
      </c>
      <c r="E43">
        <v>1</v>
      </c>
      <c r="F43">
        <v>1</v>
      </c>
      <c r="G43">
        <v>1</v>
      </c>
      <c r="H43">
        <v>1</v>
      </c>
      <c r="I43">
        <v>6</v>
      </c>
      <c r="J43">
        <v>1</v>
      </c>
      <c r="K43">
        <v>2</v>
      </c>
      <c r="L43">
        <v>2</v>
      </c>
      <c r="M43">
        <v>6</v>
      </c>
      <c r="N43">
        <v>1</v>
      </c>
      <c r="O43">
        <v>0</v>
      </c>
      <c r="P43">
        <v>0</v>
      </c>
      <c r="Q43">
        <v>4</v>
      </c>
      <c r="R43">
        <v>4</v>
      </c>
      <c r="S43">
        <v>0</v>
      </c>
      <c r="T43">
        <v>0</v>
      </c>
    </row>
    <row r="44" spans="1:20" x14ac:dyDescent="0.25">
      <c r="A44" t="s">
        <v>38</v>
      </c>
      <c r="B44" t="s">
        <v>21</v>
      </c>
      <c r="C44" t="s">
        <v>22</v>
      </c>
      <c r="D44">
        <v>210</v>
      </c>
      <c r="E44">
        <v>42</v>
      </c>
      <c r="F44">
        <v>63</v>
      </c>
      <c r="G44">
        <v>63</v>
      </c>
      <c r="H44">
        <v>42</v>
      </c>
      <c r="I44">
        <v>210</v>
      </c>
      <c r="J44">
        <v>42</v>
      </c>
      <c r="K44">
        <v>84</v>
      </c>
      <c r="L44">
        <v>84</v>
      </c>
      <c r="M44">
        <v>210</v>
      </c>
      <c r="N44">
        <v>42</v>
      </c>
      <c r="O44">
        <v>0</v>
      </c>
      <c r="P44">
        <v>0</v>
      </c>
      <c r="Q44">
        <v>140</v>
      </c>
      <c r="R44">
        <v>140</v>
      </c>
      <c r="S44">
        <v>0</v>
      </c>
      <c r="T44">
        <v>0</v>
      </c>
    </row>
    <row r="45" spans="1:20" x14ac:dyDescent="0.25">
      <c r="A45" t="s">
        <v>38</v>
      </c>
      <c r="B45" t="s">
        <v>23</v>
      </c>
      <c r="C45" t="s">
        <v>22</v>
      </c>
      <c r="D45">
        <v>150</v>
      </c>
      <c r="E45">
        <v>30</v>
      </c>
      <c r="F45">
        <v>45</v>
      </c>
      <c r="G45">
        <v>45</v>
      </c>
      <c r="H45">
        <v>30</v>
      </c>
      <c r="I45">
        <v>150</v>
      </c>
      <c r="J45">
        <v>30</v>
      </c>
      <c r="K45">
        <v>60</v>
      </c>
      <c r="L45">
        <v>60</v>
      </c>
      <c r="M45">
        <v>150</v>
      </c>
      <c r="N45">
        <v>30</v>
      </c>
      <c r="O45">
        <v>0</v>
      </c>
      <c r="P45">
        <v>0</v>
      </c>
      <c r="Q45">
        <v>100</v>
      </c>
      <c r="R45">
        <v>100</v>
      </c>
      <c r="S45">
        <v>0</v>
      </c>
      <c r="T45">
        <v>0</v>
      </c>
    </row>
    <row r="46" spans="1:20" x14ac:dyDescent="0.25">
      <c r="A46" t="s">
        <v>38</v>
      </c>
      <c r="B46" t="s">
        <v>24</v>
      </c>
      <c r="C46" t="s">
        <v>22</v>
      </c>
      <c r="D46">
        <v>60</v>
      </c>
      <c r="E46">
        <v>12</v>
      </c>
      <c r="F46">
        <v>18</v>
      </c>
      <c r="G46">
        <v>18</v>
      </c>
      <c r="H46">
        <v>12</v>
      </c>
      <c r="I46">
        <v>60</v>
      </c>
      <c r="J46">
        <v>12</v>
      </c>
      <c r="K46">
        <v>24</v>
      </c>
      <c r="L46">
        <v>24</v>
      </c>
      <c r="M46">
        <v>60</v>
      </c>
      <c r="N46">
        <v>12</v>
      </c>
      <c r="O46">
        <v>0</v>
      </c>
      <c r="P46">
        <v>0</v>
      </c>
      <c r="Q46">
        <v>40</v>
      </c>
      <c r="R46">
        <v>40</v>
      </c>
      <c r="S46">
        <v>0</v>
      </c>
      <c r="T46">
        <v>0</v>
      </c>
    </row>
    <row r="47" spans="1:20" x14ac:dyDescent="0.25">
      <c r="A47" t="s">
        <v>39</v>
      </c>
      <c r="B47" t="s">
        <v>21</v>
      </c>
      <c r="C47" t="s">
        <v>22</v>
      </c>
      <c r="D47">
        <v>21</v>
      </c>
      <c r="E47">
        <v>4</v>
      </c>
      <c r="F47">
        <v>6</v>
      </c>
      <c r="G47">
        <v>6</v>
      </c>
      <c r="H47">
        <v>4</v>
      </c>
      <c r="I47">
        <v>21</v>
      </c>
      <c r="J47">
        <v>4</v>
      </c>
      <c r="K47">
        <v>8</v>
      </c>
      <c r="L47">
        <v>8</v>
      </c>
      <c r="M47">
        <v>21</v>
      </c>
      <c r="N47">
        <v>4</v>
      </c>
      <c r="O47">
        <v>0</v>
      </c>
      <c r="P47">
        <v>0</v>
      </c>
      <c r="Q47">
        <v>14</v>
      </c>
      <c r="R47">
        <v>14</v>
      </c>
      <c r="S47">
        <v>0</v>
      </c>
      <c r="T47">
        <v>0</v>
      </c>
    </row>
    <row r="48" spans="1:20" x14ac:dyDescent="0.25">
      <c r="A48" t="s">
        <v>39</v>
      </c>
      <c r="B48" t="s">
        <v>23</v>
      </c>
      <c r="C48" t="s">
        <v>22</v>
      </c>
      <c r="D48">
        <v>15</v>
      </c>
      <c r="E48">
        <v>3</v>
      </c>
      <c r="F48">
        <v>4</v>
      </c>
      <c r="G48">
        <v>4</v>
      </c>
      <c r="H48">
        <v>3</v>
      </c>
      <c r="I48">
        <v>15</v>
      </c>
      <c r="J48">
        <v>3</v>
      </c>
      <c r="K48">
        <v>6</v>
      </c>
      <c r="L48">
        <v>6</v>
      </c>
      <c r="M48">
        <v>15</v>
      </c>
      <c r="N48">
        <v>3</v>
      </c>
      <c r="O48">
        <v>0</v>
      </c>
      <c r="P48">
        <v>0</v>
      </c>
      <c r="Q48">
        <v>10</v>
      </c>
      <c r="R48">
        <v>10</v>
      </c>
      <c r="S48">
        <v>0</v>
      </c>
      <c r="T48">
        <v>0</v>
      </c>
    </row>
    <row r="49" spans="1:20" x14ac:dyDescent="0.25">
      <c r="A49" t="s">
        <v>39</v>
      </c>
      <c r="B49" t="s">
        <v>24</v>
      </c>
      <c r="C49" t="s">
        <v>22</v>
      </c>
      <c r="D49">
        <v>6</v>
      </c>
      <c r="E49">
        <v>1</v>
      </c>
      <c r="F49">
        <v>1</v>
      </c>
      <c r="G49">
        <v>1</v>
      </c>
      <c r="H49">
        <v>1</v>
      </c>
      <c r="I49">
        <v>6</v>
      </c>
      <c r="J49">
        <v>1</v>
      </c>
      <c r="K49">
        <v>2</v>
      </c>
      <c r="L49">
        <v>2</v>
      </c>
      <c r="M49">
        <v>6</v>
      </c>
      <c r="N49">
        <v>1</v>
      </c>
      <c r="O49">
        <v>0</v>
      </c>
      <c r="P49">
        <v>0</v>
      </c>
      <c r="Q49">
        <v>4</v>
      </c>
      <c r="R49">
        <v>4</v>
      </c>
      <c r="S49">
        <v>0</v>
      </c>
      <c r="T49">
        <v>0</v>
      </c>
    </row>
    <row r="50" spans="1:20" x14ac:dyDescent="0.25">
      <c r="A50" t="s">
        <v>40</v>
      </c>
      <c r="B50" t="s">
        <v>21</v>
      </c>
      <c r="C50" t="s">
        <v>22</v>
      </c>
      <c r="D50">
        <v>210</v>
      </c>
      <c r="E50">
        <v>42</v>
      </c>
      <c r="F50">
        <v>63</v>
      </c>
      <c r="G50">
        <v>63</v>
      </c>
      <c r="H50">
        <v>42</v>
      </c>
      <c r="I50">
        <v>210</v>
      </c>
      <c r="J50">
        <v>42</v>
      </c>
      <c r="K50">
        <v>84</v>
      </c>
      <c r="L50">
        <v>84</v>
      </c>
      <c r="M50">
        <v>210</v>
      </c>
      <c r="N50">
        <v>42</v>
      </c>
      <c r="O50">
        <v>0</v>
      </c>
      <c r="P50">
        <v>0</v>
      </c>
      <c r="Q50">
        <v>140</v>
      </c>
      <c r="R50">
        <v>140</v>
      </c>
      <c r="S50">
        <v>0</v>
      </c>
      <c r="T50">
        <v>0</v>
      </c>
    </row>
    <row r="51" spans="1:20" x14ac:dyDescent="0.25">
      <c r="A51" t="s">
        <v>40</v>
      </c>
      <c r="B51" t="s">
        <v>23</v>
      </c>
      <c r="C51" t="s">
        <v>22</v>
      </c>
      <c r="D51">
        <v>150</v>
      </c>
      <c r="E51">
        <v>30</v>
      </c>
      <c r="F51">
        <v>45</v>
      </c>
      <c r="G51">
        <v>45</v>
      </c>
      <c r="H51">
        <v>30</v>
      </c>
      <c r="I51">
        <v>150</v>
      </c>
      <c r="J51">
        <v>30</v>
      </c>
      <c r="K51">
        <v>60</v>
      </c>
      <c r="L51">
        <v>60</v>
      </c>
      <c r="M51">
        <v>150</v>
      </c>
      <c r="N51">
        <v>30</v>
      </c>
      <c r="O51">
        <v>0</v>
      </c>
      <c r="P51">
        <v>0</v>
      </c>
      <c r="Q51">
        <v>100</v>
      </c>
      <c r="R51">
        <v>100</v>
      </c>
      <c r="S51">
        <v>0</v>
      </c>
      <c r="T51">
        <v>0</v>
      </c>
    </row>
    <row r="52" spans="1:20" x14ac:dyDescent="0.25">
      <c r="A52" t="s">
        <v>40</v>
      </c>
      <c r="B52" t="s">
        <v>24</v>
      </c>
      <c r="C52" t="s">
        <v>22</v>
      </c>
      <c r="D52">
        <v>60</v>
      </c>
      <c r="E52">
        <v>12</v>
      </c>
      <c r="F52">
        <v>18</v>
      </c>
      <c r="G52">
        <v>18</v>
      </c>
      <c r="H52">
        <v>12</v>
      </c>
      <c r="I52">
        <v>60</v>
      </c>
      <c r="J52">
        <v>12</v>
      </c>
      <c r="K52">
        <v>24</v>
      </c>
      <c r="L52">
        <v>24</v>
      </c>
      <c r="M52">
        <v>60</v>
      </c>
      <c r="N52">
        <v>12</v>
      </c>
      <c r="O52">
        <v>0</v>
      </c>
      <c r="P52">
        <v>0</v>
      </c>
      <c r="Q52">
        <v>40</v>
      </c>
      <c r="R52">
        <v>40</v>
      </c>
      <c r="S52">
        <v>0</v>
      </c>
      <c r="T52">
        <v>0</v>
      </c>
    </row>
    <row r="53" spans="1:20" x14ac:dyDescent="0.25">
      <c r="A53" t="s">
        <v>41</v>
      </c>
      <c r="B53" t="s">
        <v>21</v>
      </c>
      <c r="C53" t="s">
        <v>22</v>
      </c>
      <c r="D53">
        <v>21</v>
      </c>
      <c r="E53">
        <v>4</v>
      </c>
      <c r="F53">
        <v>6</v>
      </c>
      <c r="G53">
        <v>6</v>
      </c>
      <c r="H53">
        <v>4</v>
      </c>
      <c r="I53">
        <v>21</v>
      </c>
      <c r="J53">
        <v>4</v>
      </c>
      <c r="K53">
        <v>8</v>
      </c>
      <c r="L53">
        <v>8</v>
      </c>
      <c r="M53">
        <v>21</v>
      </c>
      <c r="N53">
        <v>4</v>
      </c>
      <c r="O53">
        <v>0</v>
      </c>
      <c r="P53">
        <v>0</v>
      </c>
      <c r="Q53">
        <v>14</v>
      </c>
      <c r="R53">
        <v>14</v>
      </c>
      <c r="S53">
        <v>0</v>
      </c>
      <c r="T53">
        <v>0</v>
      </c>
    </row>
    <row r="54" spans="1:20" x14ac:dyDescent="0.25">
      <c r="A54" t="s">
        <v>41</v>
      </c>
      <c r="B54" t="s">
        <v>23</v>
      </c>
      <c r="C54" t="s">
        <v>22</v>
      </c>
      <c r="D54">
        <v>15</v>
      </c>
      <c r="E54">
        <v>3</v>
      </c>
      <c r="F54">
        <v>4</v>
      </c>
      <c r="G54">
        <v>4</v>
      </c>
      <c r="H54">
        <v>3</v>
      </c>
      <c r="I54">
        <v>15</v>
      </c>
      <c r="J54">
        <v>3</v>
      </c>
      <c r="K54">
        <v>6</v>
      </c>
      <c r="L54">
        <v>6</v>
      </c>
      <c r="M54">
        <v>15</v>
      </c>
      <c r="N54">
        <v>3</v>
      </c>
      <c r="O54">
        <v>0</v>
      </c>
      <c r="P54">
        <v>0</v>
      </c>
      <c r="Q54">
        <v>10</v>
      </c>
      <c r="R54">
        <v>10</v>
      </c>
      <c r="S54">
        <v>0</v>
      </c>
      <c r="T54">
        <v>0</v>
      </c>
    </row>
    <row r="55" spans="1:20" x14ac:dyDescent="0.25">
      <c r="A55" t="s">
        <v>41</v>
      </c>
      <c r="B55" t="s">
        <v>24</v>
      </c>
      <c r="C55" t="s">
        <v>22</v>
      </c>
      <c r="D55">
        <v>6</v>
      </c>
      <c r="E55">
        <v>1</v>
      </c>
      <c r="F55">
        <v>1</v>
      </c>
      <c r="G55">
        <v>1</v>
      </c>
      <c r="H55">
        <v>1</v>
      </c>
      <c r="I55">
        <v>6</v>
      </c>
      <c r="J55">
        <v>1</v>
      </c>
      <c r="K55">
        <v>2</v>
      </c>
      <c r="L55">
        <v>2</v>
      </c>
      <c r="M55">
        <v>6</v>
      </c>
      <c r="N55">
        <v>1</v>
      </c>
      <c r="O55">
        <v>0</v>
      </c>
      <c r="P55">
        <v>0</v>
      </c>
      <c r="Q55">
        <v>4</v>
      </c>
      <c r="R55">
        <v>4</v>
      </c>
      <c r="S55">
        <v>0</v>
      </c>
      <c r="T55">
        <v>0</v>
      </c>
    </row>
    <row r="57" spans="1:20" x14ac:dyDescent="0.25">
      <c r="B57">
        <v>1</v>
      </c>
      <c r="D57">
        <v>1</v>
      </c>
      <c r="E57">
        <v>406</v>
      </c>
      <c r="S57">
        <v>10</v>
      </c>
    </row>
    <row r="58" spans="1:20" x14ac:dyDescent="0.25">
      <c r="B58">
        <v>100</v>
      </c>
      <c r="D58">
        <v>40</v>
      </c>
      <c r="E58">
        <v>127.3</v>
      </c>
    </row>
  </sheetData>
  <autoFilter ref="A1:T5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Sheet0</vt:lpstr>
      <vt:lpstr>para carga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Supervisor</cp:lastModifiedBy>
  <dcterms:created xsi:type="dcterms:W3CDTF">2018-01-15T19:15:28Z</dcterms:created>
  <dcterms:modified xsi:type="dcterms:W3CDTF">2018-02-07T19:46:33Z</dcterms:modified>
</cp:coreProperties>
</file>