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207"/>
  <workbookPr/>
  <mc:AlternateContent xmlns:mc="http://schemas.openxmlformats.org/markup-compatibility/2006">
    <mc:Choice Requires="x15">
      <x15ac:absPath xmlns:x15ac="http://schemas.microsoft.com/office/spreadsheetml/2010/11/ac" url="/Users/jeffrywicaksana/Desktop/"/>
    </mc:Choice>
  </mc:AlternateContent>
  <bookViews>
    <workbookView xWindow="0" yWindow="460" windowWidth="28800" windowHeight="16500" tabRatio="500"/>
  </bookViews>
  <sheets>
    <sheet name="Sheet1" sheetId="1" r:id="rId1"/>
  </sheets>
  <calcPr calcId="15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I189" i="1" l="1"/>
  <c r="I188" i="1"/>
  <c r="I200" i="1"/>
  <c r="I150" i="1"/>
  <c r="I147" i="1"/>
  <c r="I166" i="1"/>
  <c r="I153" i="1"/>
  <c r="I152" i="1"/>
  <c r="I144" i="1"/>
  <c r="I201" i="1"/>
  <c r="I176" i="1"/>
  <c r="I174" i="1"/>
  <c r="I181" i="1"/>
  <c r="I178" i="1"/>
  <c r="I148" i="1"/>
  <c r="I140" i="1"/>
  <c r="I131" i="1"/>
  <c r="I198" i="1"/>
  <c r="I191" i="1"/>
  <c r="I184" i="1"/>
  <c r="I171" i="1"/>
  <c r="I169" i="1"/>
  <c r="I162" i="1"/>
  <c r="I149" i="1"/>
  <c r="I146" i="1"/>
  <c r="I145" i="1"/>
  <c r="I134" i="1"/>
  <c r="I130" i="1"/>
  <c r="I127" i="1"/>
  <c r="I199" i="1"/>
  <c r="I197" i="1"/>
  <c r="I196" i="1"/>
  <c r="I195" i="1"/>
  <c r="I194" i="1"/>
  <c r="I193" i="1"/>
  <c r="I192" i="1"/>
  <c r="I190" i="1"/>
  <c r="I187" i="1"/>
  <c r="I186" i="1"/>
  <c r="I185" i="1"/>
  <c r="I183" i="1"/>
  <c r="I182" i="1"/>
  <c r="I180" i="1"/>
  <c r="I179" i="1"/>
  <c r="I177" i="1"/>
  <c r="I175" i="1"/>
  <c r="I173" i="1"/>
  <c r="I172" i="1"/>
  <c r="I170" i="1"/>
  <c r="I168" i="1"/>
  <c r="I167" i="1"/>
  <c r="I165" i="1"/>
  <c r="I164" i="1"/>
  <c r="I163" i="1"/>
  <c r="I142" i="1"/>
  <c r="I143" i="1"/>
  <c r="I151" i="1"/>
  <c r="I137" i="1"/>
  <c r="I139" i="1"/>
  <c r="I138" i="1"/>
  <c r="I136" i="1"/>
  <c r="I135" i="1"/>
  <c r="I133" i="1"/>
  <c r="I132" i="1"/>
  <c r="I128" i="1"/>
  <c r="I124"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16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22" i="1"/>
  <c r="G204" i="1"/>
  <c r="G203" i="1"/>
  <c r="G202" i="1"/>
  <c r="G201" i="1"/>
  <c r="G200" i="1"/>
  <c r="G199" i="1"/>
  <c r="G198" i="1"/>
  <c r="G197" i="1"/>
  <c r="G196" i="1"/>
  <c r="G195" i="1"/>
  <c r="G194" i="1"/>
  <c r="G193" i="1"/>
  <c r="G192" i="1"/>
  <c r="G191" i="1"/>
  <c r="G190" i="1"/>
  <c r="G189" i="1"/>
  <c r="G188" i="1"/>
  <c r="G187" i="1"/>
  <c r="G186" i="1"/>
  <c r="G185" i="1"/>
  <c r="G184" i="1"/>
  <c r="G183" i="1"/>
  <c r="G182" i="1"/>
  <c r="G181" i="1"/>
  <c r="G180" i="1"/>
  <c r="G179" i="1"/>
  <c r="G178" i="1"/>
  <c r="G177" i="1"/>
  <c r="G176" i="1"/>
  <c r="G175" i="1"/>
  <c r="G174" i="1"/>
  <c r="G173" i="1"/>
  <c r="G172" i="1"/>
  <c r="G171" i="1"/>
  <c r="G170" i="1"/>
  <c r="G169" i="1"/>
  <c r="G168" i="1"/>
  <c r="G167" i="1"/>
  <c r="G166" i="1"/>
  <c r="G165" i="1"/>
  <c r="G164" i="1"/>
  <c r="G163" i="1"/>
  <c r="G162" i="1"/>
  <c r="G161"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6" i="1"/>
  <c r="G155" i="1"/>
  <c r="G154" i="1"/>
  <c r="G87" i="1"/>
  <c r="G86" i="1"/>
  <c r="J87" i="1"/>
  <c r="G85" i="1"/>
  <c r="H87" i="1"/>
  <c r="I87" i="1"/>
  <c r="G84" i="1"/>
  <c r="H86" i="1"/>
  <c r="I86" i="1"/>
  <c r="J85" i="1"/>
  <c r="G83" i="1"/>
  <c r="H85" i="1"/>
  <c r="I85" i="1"/>
  <c r="G82" i="1"/>
  <c r="H84" i="1"/>
  <c r="I84" i="1"/>
  <c r="J83" i="1"/>
  <c r="G81" i="1"/>
  <c r="H82" i="1"/>
  <c r="I82" i="1"/>
  <c r="G79" i="1"/>
  <c r="H81" i="1"/>
  <c r="I81" i="1"/>
  <c r="G80" i="1"/>
  <c r="J80" i="1"/>
  <c r="G78" i="1"/>
  <c r="H80" i="1"/>
  <c r="G77" i="1"/>
  <c r="H79" i="1"/>
  <c r="I79" i="1"/>
  <c r="J78" i="1"/>
  <c r="G76" i="1"/>
  <c r="H78" i="1"/>
  <c r="I78" i="1"/>
  <c r="G75" i="1"/>
  <c r="H77" i="1"/>
  <c r="I77" i="1"/>
  <c r="J76" i="1"/>
  <c r="G73" i="1"/>
  <c r="H76" i="1"/>
  <c r="G72" i="1"/>
  <c r="H75" i="1"/>
  <c r="I75" i="1"/>
  <c r="G74" i="1"/>
  <c r="H74" i="1"/>
  <c r="I74" i="1"/>
  <c r="J73" i="1"/>
  <c r="G71" i="1"/>
  <c r="H73" i="1"/>
  <c r="I73" i="1"/>
  <c r="G69" i="1"/>
  <c r="H72" i="1"/>
  <c r="I72" i="1"/>
  <c r="T71" i="1"/>
  <c r="T70" i="1"/>
  <c r="W71" i="1"/>
  <c r="T69" i="1"/>
  <c r="U71" i="1"/>
  <c r="G70" i="1"/>
  <c r="J71" i="1"/>
  <c r="G68" i="1"/>
  <c r="H71" i="1"/>
  <c r="I71" i="1"/>
  <c r="T68" i="1"/>
  <c r="U70" i="1"/>
  <c r="G67" i="1"/>
  <c r="H70" i="1"/>
  <c r="I70" i="1"/>
  <c r="W69" i="1"/>
  <c r="H69" i="1"/>
  <c r="I69" i="1"/>
  <c r="J68" i="1"/>
  <c r="G66" i="1"/>
  <c r="H68" i="1"/>
  <c r="I68" i="1"/>
  <c r="T67" i="1"/>
  <c r="T66" i="1"/>
  <c r="W67" i="1"/>
  <c r="T65" i="1"/>
  <c r="U67" i="1"/>
  <c r="G65" i="1"/>
  <c r="H67" i="1"/>
  <c r="I67" i="1"/>
  <c r="T64" i="1"/>
  <c r="U66" i="1"/>
  <c r="V66" i="1"/>
  <c r="J66" i="1"/>
  <c r="W65" i="1"/>
  <c r="T62" i="1"/>
  <c r="U64" i="1"/>
  <c r="V64" i="1"/>
  <c r="G64" i="1"/>
  <c r="G63" i="1"/>
  <c r="J64" i="1"/>
  <c r="G62" i="1"/>
  <c r="H64" i="1"/>
  <c r="T63" i="1"/>
  <c r="W63" i="1"/>
  <c r="G61" i="1"/>
  <c r="H63" i="1"/>
  <c r="I63" i="1"/>
  <c r="T60" i="1"/>
  <c r="U62" i="1"/>
  <c r="J62" i="1"/>
  <c r="G59" i="1"/>
  <c r="H62" i="1"/>
  <c r="T61" i="1"/>
  <c r="W61" i="1"/>
  <c r="T59" i="1"/>
  <c r="U61" i="1"/>
  <c r="G58" i="1"/>
  <c r="H61" i="1"/>
  <c r="T58" i="1"/>
  <c r="U60" i="1"/>
  <c r="W59" i="1"/>
  <c r="T57" i="1"/>
  <c r="U59" i="1"/>
  <c r="J59" i="1"/>
  <c r="G57" i="1"/>
  <c r="H59" i="1"/>
  <c r="G56" i="1"/>
  <c r="H58" i="1"/>
  <c r="T56" i="1"/>
  <c r="W57" i="1"/>
  <c r="T55" i="1"/>
  <c r="U57" i="1"/>
  <c r="J57" i="1"/>
  <c r="G54" i="1"/>
  <c r="H57" i="1"/>
  <c r="T54" i="1"/>
  <c r="U56" i="1"/>
  <c r="G53" i="1"/>
  <c r="H56" i="1"/>
  <c r="I56" i="1"/>
  <c r="W55" i="1"/>
  <c r="G55" i="1"/>
  <c r="H55" i="1"/>
  <c r="I55" i="1"/>
  <c r="T52" i="1"/>
  <c r="U54" i="1"/>
  <c r="V54" i="1"/>
  <c r="J54" i="1"/>
  <c r="G52" i="1"/>
  <c r="H54" i="1"/>
  <c r="T53" i="1"/>
  <c r="W53" i="1"/>
  <c r="T51" i="1"/>
  <c r="U53" i="1"/>
  <c r="V53" i="1"/>
  <c r="T50" i="1"/>
  <c r="U52" i="1"/>
  <c r="G50" i="1"/>
  <c r="H52" i="1"/>
  <c r="I52" i="1"/>
  <c r="W51" i="1"/>
  <c r="T49" i="1"/>
  <c r="U51" i="1"/>
  <c r="G49" i="1"/>
  <c r="J50" i="1"/>
  <c r="G48" i="1"/>
  <c r="H50" i="1"/>
  <c r="T48" i="1"/>
  <c r="W49" i="1"/>
  <c r="T47" i="1"/>
  <c r="U49" i="1"/>
  <c r="G47" i="1"/>
  <c r="H49" i="1"/>
  <c r="I49" i="1"/>
  <c r="T46" i="1"/>
  <c r="U48" i="1"/>
  <c r="V48" i="1"/>
  <c r="J48" i="1"/>
  <c r="G46" i="1"/>
  <c r="H48" i="1"/>
  <c r="I48" i="1"/>
  <c r="W47" i="1"/>
  <c r="T45" i="1"/>
  <c r="U47" i="1"/>
  <c r="G44" i="1"/>
  <c r="H47" i="1"/>
  <c r="T44" i="1"/>
  <c r="U46" i="1"/>
  <c r="G45" i="1"/>
  <c r="J46" i="1"/>
  <c r="W45" i="1"/>
  <c r="T43" i="1"/>
  <c r="U45" i="1"/>
  <c r="G42" i="1"/>
  <c r="H45" i="1"/>
  <c r="I45" i="1"/>
  <c r="T42" i="1"/>
  <c r="U44" i="1"/>
  <c r="H44" i="1"/>
  <c r="W43" i="1"/>
  <c r="T41" i="1"/>
  <c r="U43" i="1"/>
  <c r="G43" i="1"/>
  <c r="G41" i="1"/>
  <c r="H43" i="1"/>
  <c r="T40" i="1"/>
  <c r="U42" i="1"/>
  <c r="G40" i="1"/>
  <c r="H42" i="1"/>
  <c r="I42" i="1"/>
  <c r="W41" i="1"/>
  <c r="T39" i="1"/>
  <c r="U41" i="1"/>
  <c r="V41" i="1"/>
  <c r="J41" i="1"/>
  <c r="G39" i="1"/>
  <c r="H41" i="1"/>
  <c r="T38" i="1"/>
  <c r="U40" i="1"/>
  <c r="V40" i="1"/>
  <c r="G38" i="1"/>
  <c r="H40" i="1"/>
  <c r="I40" i="1"/>
  <c r="W39" i="1"/>
  <c r="T37" i="1"/>
  <c r="U39" i="1"/>
  <c r="J39" i="1"/>
  <c r="T36" i="1"/>
  <c r="U38" i="1"/>
  <c r="G36" i="1"/>
  <c r="H38" i="1"/>
  <c r="I38" i="1"/>
  <c r="W37" i="1"/>
  <c r="G37" i="1"/>
  <c r="H37" i="1"/>
  <c r="I37" i="1"/>
  <c r="T34" i="1"/>
  <c r="U36" i="1"/>
  <c r="V36" i="1"/>
  <c r="G33" i="1"/>
  <c r="H36" i="1"/>
  <c r="I36" i="1"/>
  <c r="T31" i="1"/>
  <c r="T29" i="1"/>
  <c r="U31" i="1"/>
  <c r="V34" i="1"/>
  <c r="U34" i="1"/>
  <c r="G34" i="1"/>
  <c r="J34" i="1"/>
  <c r="G32" i="1"/>
  <c r="H34" i="1"/>
  <c r="I34" i="1"/>
  <c r="T33" i="1"/>
  <c r="G31" i="1"/>
  <c r="H33" i="1"/>
  <c r="I33" i="1"/>
  <c r="T32" i="1"/>
  <c r="T30" i="1"/>
  <c r="W32" i="1"/>
  <c r="U32" i="1"/>
  <c r="V32" i="1"/>
  <c r="J32" i="1"/>
  <c r="G30" i="1"/>
  <c r="H32" i="1"/>
  <c r="I32" i="1"/>
  <c r="V31" i="1"/>
  <c r="G29" i="1"/>
  <c r="H31" i="1"/>
  <c r="I31" i="1"/>
  <c r="W30" i="1"/>
  <c r="J30" i="1"/>
  <c r="G28" i="1"/>
  <c r="H30" i="1"/>
  <c r="I30" i="1"/>
  <c r="G27" i="1"/>
  <c r="H29" i="1"/>
  <c r="I29" i="1"/>
  <c r="T28" i="1"/>
  <c r="T26" i="1"/>
  <c r="U28" i="1"/>
  <c r="J28" i="1"/>
  <c r="T27" i="1"/>
  <c r="T24" i="1"/>
  <c r="U26" i="1"/>
  <c r="V26" i="1"/>
  <c r="T25" i="1"/>
  <c r="G24" i="1"/>
  <c r="G23" i="1"/>
  <c r="J24" i="1"/>
  <c r="T23" i="1"/>
  <c r="T20" i="1"/>
  <c r="U23" i="1"/>
  <c r="V23" i="1"/>
  <c r="G22" i="1"/>
  <c r="H23" i="1"/>
  <c r="I23" i="1"/>
  <c r="T22" i="1"/>
  <c r="U22" i="1"/>
  <c r="V22" i="1"/>
  <c r="G20" i="1"/>
  <c r="H22" i="1"/>
  <c r="I22" i="1"/>
  <c r="T21" i="1"/>
  <c r="T19" i="1"/>
  <c r="U21" i="1"/>
  <c r="V21" i="1"/>
  <c r="G21" i="1"/>
  <c r="J21" i="1"/>
  <c r="G17" i="1"/>
  <c r="H21" i="1"/>
  <c r="I21" i="1"/>
  <c r="T18" i="1"/>
  <c r="U20" i="1"/>
  <c r="V20" i="1"/>
  <c r="G16" i="1"/>
  <c r="H20" i="1"/>
  <c r="I20" i="1"/>
  <c r="T17" i="1"/>
  <c r="U19" i="1"/>
  <c r="V19" i="1"/>
  <c r="T16" i="1"/>
  <c r="U18" i="1"/>
  <c r="V18" i="1"/>
  <c r="T15" i="1"/>
  <c r="U17" i="1"/>
  <c r="V17" i="1"/>
  <c r="J17" i="1"/>
  <c r="G15" i="1"/>
  <c r="H17" i="1"/>
  <c r="T13" i="1"/>
  <c r="U15" i="1"/>
  <c r="V15" i="1"/>
  <c r="G14" i="1"/>
  <c r="H15" i="1"/>
  <c r="T14" i="1"/>
  <c r="G13" i="1"/>
  <c r="J14" i="1"/>
  <c r="G11" i="1"/>
  <c r="H14" i="1"/>
  <c r="I14" i="1"/>
  <c r="T11" i="1"/>
  <c r="U13" i="1"/>
  <c r="V13" i="1"/>
  <c r="G10" i="1"/>
  <c r="H13" i="1"/>
  <c r="I13" i="1"/>
  <c r="T12" i="1"/>
  <c r="T10" i="1"/>
  <c r="U12" i="1"/>
  <c r="V12" i="1"/>
  <c r="J11" i="1"/>
  <c r="G8" i="1"/>
  <c r="H11" i="1"/>
  <c r="T8" i="1"/>
  <c r="U10" i="1"/>
  <c r="V10" i="1"/>
  <c r="G7" i="1"/>
  <c r="H10" i="1"/>
  <c r="I10" i="1"/>
  <c r="T9" i="1"/>
  <c r="T6" i="1"/>
  <c r="U8" i="1"/>
  <c r="V8" i="1"/>
  <c r="J8" i="1"/>
  <c r="G5" i="1"/>
  <c r="H8" i="1"/>
  <c r="T7" i="1"/>
  <c r="T5" i="1"/>
  <c r="U7" i="1"/>
  <c r="V7" i="1"/>
  <c r="T4" i="1"/>
  <c r="U6" i="1"/>
  <c r="V6" i="1"/>
  <c r="G6" i="1"/>
  <c r="G4" i="1"/>
  <c r="H6" i="1"/>
  <c r="T3" i="1"/>
  <c r="U5" i="1"/>
  <c r="J5" i="1"/>
</calcChain>
</file>

<file path=xl/sharedStrings.xml><?xml version="1.0" encoding="utf-8"?>
<sst xmlns="http://schemas.openxmlformats.org/spreadsheetml/2006/main" count="334" uniqueCount="92">
  <si>
    <t xml:space="preserve"> </t>
  </si>
  <si>
    <t>Index / Time</t>
  </si>
  <si>
    <t>Urine Color (8 scale chart)</t>
  </si>
  <si>
    <t>24H u-col diff (+/- 2h)</t>
  </si>
  <si>
    <t>Meaning</t>
  </si>
  <si>
    <t>Sleep - Wakeup Difference</t>
  </si>
  <si>
    <t>Based on the paper</t>
  </si>
  <si>
    <t>Budi's Urine</t>
  </si>
  <si>
    <t>Person 1</t>
  </si>
  <si>
    <t>Person 2</t>
  </si>
  <si>
    <t>Person 3</t>
  </si>
  <si>
    <t>Average</t>
  </si>
  <si>
    <t>Water Intake Difference (ml)</t>
  </si>
  <si>
    <t>Color change on average</t>
  </si>
  <si>
    <t>Corresponding Delta Water Intake</t>
  </si>
  <si>
    <t>Somewhere in Between</t>
  </si>
  <si>
    <t>Day 1</t>
  </si>
  <si>
    <t>N/A</t>
  </si>
  <si>
    <t>X is the color change</t>
  </si>
  <si>
    <t>1500 + (-4 - X)*100</t>
  </si>
  <si>
    <t>Day 2</t>
  </si>
  <si>
    <t>Day 3</t>
  </si>
  <si>
    <t>1400 + (-3-X)*100</t>
  </si>
  <si>
    <t>Day 4</t>
  </si>
  <si>
    <t>1260 + (-2-X)*140</t>
  </si>
  <si>
    <t>Day 5</t>
  </si>
  <si>
    <t>Day 6</t>
  </si>
  <si>
    <t>500 + (-1-X) * 760</t>
  </si>
  <si>
    <t>Day 7</t>
  </si>
  <si>
    <t>-300 - X*800</t>
  </si>
  <si>
    <t>Day 8</t>
  </si>
  <si>
    <t xml:space="preserve"> -300 - (X-0)*200</t>
  </si>
  <si>
    <t>Day 9</t>
  </si>
  <si>
    <t>-500 - (X-1)*800</t>
  </si>
  <si>
    <t>Day 10</t>
  </si>
  <si>
    <t>-1300 - (X-2) * 100</t>
  </si>
  <si>
    <t>Day 11</t>
  </si>
  <si>
    <t>-1400 - (X-3) * 100</t>
  </si>
  <si>
    <t>Day 12</t>
  </si>
  <si>
    <t>Day 13</t>
  </si>
  <si>
    <t>Day 14</t>
  </si>
  <si>
    <t>2/14/18 20:16</t>
  </si>
  <si>
    <t>Day 15</t>
  </si>
  <si>
    <t>Day 16</t>
  </si>
  <si>
    <t>Day 17</t>
  </si>
  <si>
    <t>Day 18</t>
  </si>
  <si>
    <t>Day 19</t>
  </si>
  <si>
    <t>Day 20</t>
  </si>
  <si>
    <t>Day 21</t>
  </si>
  <si>
    <t>MISSED</t>
  </si>
  <si>
    <t>2/20/18 22:14</t>
  </si>
  <si>
    <t>Day 22</t>
  </si>
  <si>
    <t>2/21/18 08:54</t>
  </si>
  <si>
    <t>2/22/18 00:52</t>
  </si>
  <si>
    <t>Day 23</t>
  </si>
  <si>
    <t>2/22/18 07:50</t>
  </si>
  <si>
    <t>2/23/18 00:44</t>
  </si>
  <si>
    <t>Day 24</t>
  </si>
  <si>
    <t>2/23/18 09:48</t>
  </si>
  <si>
    <t>2/23/18 23:48</t>
  </si>
  <si>
    <t>Day 25</t>
  </si>
  <si>
    <t>2/24/18 10:38</t>
  </si>
  <si>
    <t>2/25/18 00:23</t>
  </si>
  <si>
    <t>Day 26</t>
  </si>
  <si>
    <t>2/25/18 09:50</t>
  </si>
  <si>
    <t>2/26/18 01:23</t>
  </si>
  <si>
    <t>Day 27</t>
  </si>
  <si>
    <t>2/26/18 09:47</t>
  </si>
  <si>
    <t>2/27/18 00:18</t>
  </si>
  <si>
    <t>Day 28</t>
  </si>
  <si>
    <t>2/27/18 09:00</t>
  </si>
  <si>
    <t>2/28/18 02:50</t>
  </si>
  <si>
    <t>Day 29</t>
  </si>
  <si>
    <t>2/28/18 09:56</t>
  </si>
  <si>
    <t>Day 30</t>
  </si>
  <si>
    <t>Day 31</t>
  </si>
  <si>
    <t>Day 32</t>
  </si>
  <si>
    <t>Day 33</t>
  </si>
  <si>
    <t>Day 34</t>
  </si>
  <si>
    <t>Day 35</t>
  </si>
  <si>
    <t>Day 36</t>
  </si>
  <si>
    <t>Day 37</t>
  </si>
  <si>
    <t>Day 38</t>
  </si>
  <si>
    <t>Day 39</t>
  </si>
  <si>
    <t>-1400 * (X-3) * 100</t>
  </si>
  <si>
    <t>Corresponding Delta Water Intake (ml)</t>
  </si>
  <si>
    <t>Morning Data</t>
  </si>
  <si>
    <t>Variance depends on what that person do at night. Some Large value such as 7.6 happened because researcher did not drink enough water while eating a lot of salty food.</t>
  </si>
  <si>
    <t>Data is not too skewed</t>
  </si>
  <si>
    <t>At night there is little variance,  as the body accumulates all the water drinked during the day. Meaning that there is little to no value added to find the exact hydration level.</t>
  </si>
  <si>
    <t>Water intake differences day before</t>
  </si>
  <si>
    <t>-1400-(X-3) * 100</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</si>
</sst>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dmmm\ hh:mm"/>
    <numFmt numFmtId="165" formatCode="d/m/yy\ hh:mm"/>
    <numFmt numFmtId="166" formatCode="d\ mmm\ hh:mm"/>
    <numFmt numFmtId="167" formatCode="dd\ mmm\ hh:mm"/>
  </numFmts>
  <fonts count="5" x14ac:knownFonts="1">
    <font>
      <sz val="11"/>
      <color rgb="FF000000"/>
      <name val="Calibri"/>
    </font>
    <font>
      <sz val="11"/>
      <color rgb="FFFFFFFF"/>
      <name val="Calibri"/>
    </font>
    <font>
      <sz val="11"/>
      <name val="Calibri"/>
    </font>
    <font>
      <sz val="11"/>
      <name val="Calibri"/>
    </font>
    <font>
      <sz val="11"/>
      <color rgb="FF000000"/>
      <name val="Inconsolata"/>
    </font>
  </fonts>
  <fills count="4">
    <fill>
      <patternFill patternType="none"/>
    </fill>
    <fill>
      <patternFill patternType="gray125"/>
    </fill>
    <fill>
      <patternFill patternType="solid">
        <fgColor rgb="FFED7D31"/>
        <bgColor rgb="FFED7D31"/>
      </patternFill>
    </fill>
    <fill>
      <patternFill patternType="solid">
        <fgColor rgb="FFFFFFFF"/>
        <bgColor rgb="FFFFFFFF"/>
      </patternFill>
    </fill>
  </fills>
  <borders count="4">
    <border>
      <left/>
      <right/>
      <top/>
      <bottom/>
      <diagonal/>
    </border>
    <border>
      <left/>
      <right/>
      <top/>
      <bottom/>
      <diagonal/>
    </border>
    <border>
      <left/>
      <right/>
      <top/>
      <bottom/>
      <diagonal/>
    </border>
    <border>
      <left/>
      <right/>
      <top/>
      <bottom/>
      <diagonal/>
    </border>
  </borders>
  <cellStyleXfs count="1">
    <xf numFmtId="0" fontId="0" fillId="0" borderId="0"/>
  </cellStyleXfs>
  <cellXfs count="35">
    <xf numFmtId="0" fontId="0" fillId="0" borderId="0" xfId="0" applyFont="1" applyAlignment="1"/>
    <xf numFmtId="0" fontId="0" fillId="0" borderId="0" xfId="0" applyFont="1" applyAlignment="1">
      <alignment horizontal="center"/>
    </xf>
    <xf numFmtId="0" fontId="0" fillId="0" borderId="0" xfId="0" applyFont="1" applyAlignment="1">
      <alignment horizontal="center"/>
    </xf>
    <xf numFmtId="0" fontId="0" fillId="0" borderId="0" xfId="0" applyFont="1" applyAlignment="1">
      <alignment horizontal="center"/>
    </xf>
    <xf numFmtId="0" fontId="2" fillId="0" borderId="0" xfId="0" applyFont="1" applyAlignment="1"/>
    <xf numFmtId="0" fontId="0" fillId="0" borderId="0" xfId="0" applyFont="1" applyAlignment="1">
      <alignment horizontal="center" vertical="center"/>
    </xf>
    <xf numFmtId="0" fontId="0" fillId="0" borderId="0" xfId="0" applyFont="1" applyAlignment="1">
      <alignment horizontal="center"/>
    </xf>
    <xf numFmtId="22" fontId="0" fillId="0" borderId="0" xfId="0" applyNumberFormat="1" applyFont="1" applyAlignment="1">
      <alignment horizontal="center"/>
    </xf>
    <xf numFmtId="0" fontId="3" fillId="0" borderId="0" xfId="0" applyFont="1" applyAlignment="1">
      <alignment horizontal="center"/>
    </xf>
    <xf numFmtId="0" fontId="3" fillId="0" borderId="0" xfId="0" applyFont="1" applyAlignment="1">
      <alignment horizontal="center"/>
    </xf>
    <xf numFmtId="0" fontId="4" fillId="3" borderId="0" xfId="0" applyFont="1" applyFill="1" applyAlignment="1">
      <alignment horizontal="center"/>
    </xf>
    <xf numFmtId="164" fontId="0" fillId="0" borderId="0" xfId="0" applyNumberFormat="1" applyFont="1" applyAlignment="1">
      <alignment horizontal="center"/>
    </xf>
    <xf numFmtId="165" fontId="0" fillId="0" borderId="0" xfId="0" applyNumberFormat="1" applyFont="1" applyAlignment="1">
      <alignment horizontal="center"/>
    </xf>
    <xf numFmtId="166" fontId="0" fillId="0" borderId="0" xfId="0" applyNumberFormat="1" applyFont="1" applyAlignment="1">
      <alignment horizontal="center"/>
    </xf>
    <xf numFmtId="167" fontId="0" fillId="0" borderId="0" xfId="0" applyNumberFormat="1" applyFont="1" applyAlignment="1">
      <alignment horizontal="center"/>
    </xf>
    <xf numFmtId="0" fontId="0" fillId="0" borderId="0" xfId="0" applyFont="1"/>
    <xf numFmtId="0" fontId="0" fillId="0" borderId="0" xfId="0" applyFont="1" applyAlignment="1">
      <alignment horizontal="center"/>
    </xf>
    <xf numFmtId="0" fontId="0" fillId="0" borderId="0" xfId="0" applyFont="1" applyAlignment="1"/>
    <xf numFmtId="0" fontId="0" fillId="0" borderId="0" xfId="0" applyFont="1" applyAlignment="1">
      <alignment horizontal="center"/>
    </xf>
    <xf numFmtId="1" fontId="0" fillId="0" borderId="0" xfId="0" applyNumberFormat="1" applyFont="1" applyAlignment="1">
      <alignment horizontal="center"/>
    </xf>
    <xf numFmtId="1" fontId="0" fillId="0" borderId="0" xfId="0" applyNumberFormat="1" applyFont="1" applyAlignment="1">
      <alignment horizontal="center" vertical="center"/>
    </xf>
    <xf numFmtId="1" fontId="0" fillId="0" borderId="0" xfId="0" applyNumberFormat="1" applyFont="1" applyAlignment="1">
      <alignment horizontal="center"/>
    </xf>
    <xf numFmtId="1" fontId="0" fillId="0" borderId="0" xfId="0" applyNumberFormat="1" applyFont="1" applyAlignment="1"/>
    <xf numFmtId="0" fontId="1" fillId="2" borderId="1" xfId="0" applyFont="1" applyFill="1" applyBorder="1" applyAlignment="1">
      <alignment horizontal="center" vertical="center"/>
    </xf>
    <xf numFmtId="0" fontId="3" fillId="0" borderId="2" xfId="0" applyFont="1" applyBorder="1"/>
    <xf numFmtId="0" fontId="3" fillId="0" borderId="3" xfId="0" applyFont="1" applyBorder="1"/>
    <xf numFmtId="0" fontId="0" fillId="0" borderId="0" xfId="0" applyFont="1" applyAlignment="1">
      <alignment horizontal="center"/>
    </xf>
    <xf numFmtId="0" fontId="0" fillId="0" borderId="0" xfId="0" applyFont="1" applyAlignment="1"/>
    <xf numFmtId="0" fontId="0" fillId="0" borderId="0" xfId="0" applyFont="1" applyAlignment="1">
      <alignment horizontal="center" vertical="center"/>
    </xf>
    <xf numFmtId="1" fontId="0" fillId="0" borderId="0" xfId="0" applyNumberFormat="1" applyFont="1" applyAlignment="1">
      <alignment horizontal="center"/>
    </xf>
    <xf numFmtId="1" fontId="0" fillId="0" borderId="0" xfId="0" applyNumberFormat="1" applyFont="1" applyAlignment="1"/>
    <xf numFmtId="0" fontId="0" fillId="0" borderId="0" xfId="0" applyFont="1"/>
    <xf numFmtId="0" fontId="0" fillId="0" borderId="0" xfId="0" applyFont="1" applyAlignment="1">
      <alignment horizontal="right"/>
    </xf>
    <xf numFmtId="49" fontId="0" fillId="0" borderId="0" xfId="0" applyNumberFormat="1" applyFont="1" applyAlignment="1">
      <alignment horizontal="center"/>
    </xf>
    <xf numFmtId="49" fontId="0" fillId="0" borderId="0" xfId="0" applyNumberFormat="1" applyFont="1" applyAlignment="1"/>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19"/>
  <sheetViews>
    <sheetView tabSelected="1" topLeftCell="D166" workbookViewId="0">
      <selection activeCell="I190" sqref="I190"/>
    </sheetView>
  </sheetViews>
  <sheetFormatPr baseColWidth="10" defaultColWidth="14.5" defaultRowHeight="15" customHeight="1" x14ac:dyDescent="0.2"/>
  <cols>
    <col min="1" max="1" width="11" customWidth="1"/>
    <col min="2" max="2" width="36.6640625" style="22" customWidth="1"/>
    <col min="3" max="3" width="41.33203125" customWidth="1"/>
    <col min="4" max="4" width="37.5" customWidth="1"/>
    <col min="5" max="5" width="10.33203125" customWidth="1"/>
    <col min="6" max="6" width="11.5" customWidth="1"/>
    <col min="7" max="7" width="15" customWidth="1"/>
    <col min="8" max="8" width="25.5" customWidth="1"/>
    <col min="9" max="9" width="27.83203125" customWidth="1"/>
    <col min="10" max="10" width="26.5" customWidth="1"/>
    <col min="11" max="11" width="25.83203125" customWidth="1"/>
    <col min="12" max="12" width="36.6640625" customWidth="1"/>
    <col min="13" max="13" width="29.5" customWidth="1"/>
    <col min="14" max="14" width="10.1640625" customWidth="1"/>
    <col min="15" max="16" width="19.5" customWidth="1"/>
    <col min="17" max="17" width="10" customWidth="1"/>
    <col min="18" max="19" width="9" customWidth="1"/>
    <col min="20" max="20" width="11.6640625" customWidth="1"/>
    <col min="21" max="22" width="25.5" customWidth="1"/>
    <col min="23" max="23" width="25.83203125" customWidth="1"/>
    <col min="24" max="24" width="22.5" customWidth="1"/>
    <col min="25" max="26" width="32.5" customWidth="1"/>
  </cols>
  <sheetData>
    <row r="1" spans="1:26" ht="14.25" customHeight="1" x14ac:dyDescent="0.2">
      <c r="A1" s="23" t="s">
        <v>0</v>
      </c>
      <c r="B1" s="26" t="s">
        <v>1</v>
      </c>
      <c r="C1" s="27"/>
      <c r="D1" s="26" t="s">
        <v>2</v>
      </c>
      <c r="E1" s="27"/>
      <c r="F1" s="27"/>
      <c r="G1" s="27"/>
      <c r="H1" s="2" t="s">
        <v>3</v>
      </c>
      <c r="I1" s="2" t="s">
        <v>4</v>
      </c>
      <c r="J1" s="2" t="s">
        <v>5</v>
      </c>
      <c r="K1" s="3" t="s">
        <v>6</v>
      </c>
      <c r="L1" s="4"/>
      <c r="M1" s="4"/>
      <c r="N1" s="23" t="s">
        <v>7</v>
      </c>
      <c r="O1" s="28" t="s">
        <v>1</v>
      </c>
      <c r="P1" s="27"/>
      <c r="Q1" s="26" t="s">
        <v>2</v>
      </c>
      <c r="R1" s="27"/>
      <c r="S1" s="27"/>
      <c r="T1" s="27"/>
      <c r="U1" s="2" t="s">
        <v>3</v>
      </c>
      <c r="V1" s="2" t="s">
        <v>4</v>
      </c>
      <c r="W1" s="2" t="s">
        <v>5</v>
      </c>
      <c r="X1" s="3" t="s">
        <v>6</v>
      </c>
      <c r="Y1" s="4"/>
      <c r="Z1" s="4"/>
    </row>
    <row r="2" spans="1:26" ht="14.25" customHeight="1" x14ac:dyDescent="0.2">
      <c r="A2" s="24"/>
      <c r="B2" s="27"/>
      <c r="C2" s="27"/>
      <c r="D2" s="1" t="s">
        <v>8</v>
      </c>
      <c r="E2" s="1" t="s">
        <v>9</v>
      </c>
      <c r="F2" s="1" t="s">
        <v>10</v>
      </c>
      <c r="G2" s="1" t="s">
        <v>11</v>
      </c>
      <c r="H2" s="1"/>
      <c r="I2" s="2" t="s">
        <v>12</v>
      </c>
      <c r="J2" s="1"/>
      <c r="K2" s="6" t="s">
        <v>13</v>
      </c>
      <c r="L2" s="6" t="s">
        <v>14</v>
      </c>
      <c r="M2" s="6" t="s">
        <v>15</v>
      </c>
      <c r="N2" s="24"/>
      <c r="O2" s="27"/>
      <c r="P2" s="27"/>
      <c r="Q2" s="1" t="s">
        <v>8</v>
      </c>
      <c r="R2" s="1" t="s">
        <v>9</v>
      </c>
      <c r="S2" s="1" t="s">
        <v>10</v>
      </c>
      <c r="T2" s="1" t="s">
        <v>11</v>
      </c>
      <c r="U2" s="1"/>
      <c r="V2" s="2" t="s">
        <v>12</v>
      </c>
      <c r="W2" s="1"/>
      <c r="X2" s="6" t="s">
        <v>13</v>
      </c>
      <c r="Y2" s="6" t="s">
        <v>14</v>
      </c>
      <c r="Z2" s="6" t="s">
        <v>15</v>
      </c>
    </row>
    <row r="3" spans="1:26" ht="14.25" customHeight="1" x14ac:dyDescent="0.2">
      <c r="A3" s="24"/>
      <c r="B3" s="19"/>
      <c r="C3" s="7"/>
      <c r="D3" s="1"/>
      <c r="E3" s="1"/>
      <c r="F3" s="2"/>
      <c r="G3" s="1"/>
      <c r="H3" s="2"/>
      <c r="I3" s="2"/>
      <c r="J3" s="2"/>
      <c r="K3" s="26">
        <v>-5</v>
      </c>
      <c r="L3" s="26">
        <v>1600</v>
      </c>
      <c r="M3" s="3" t="s">
        <v>18</v>
      </c>
      <c r="N3" s="24"/>
      <c r="O3" s="1" t="s">
        <v>16</v>
      </c>
      <c r="P3" s="7">
        <v>43131.029166666667</v>
      </c>
      <c r="Q3" s="1">
        <v>3</v>
      </c>
      <c r="R3" s="2">
        <v>4</v>
      </c>
      <c r="S3" s="2">
        <v>3</v>
      </c>
      <c r="T3" s="1">
        <f t="shared" ref="T3:T34" si="0">AVERAGE(Q3:S3)</f>
        <v>3.3333333333333335</v>
      </c>
      <c r="U3" s="2" t="s">
        <v>17</v>
      </c>
      <c r="V3" s="2" t="s">
        <v>17</v>
      </c>
      <c r="W3" s="2" t="s">
        <v>17</v>
      </c>
      <c r="X3" s="26">
        <v>-5</v>
      </c>
      <c r="Y3" s="26">
        <v>1600</v>
      </c>
      <c r="Z3" s="3" t="s">
        <v>18</v>
      </c>
    </row>
    <row r="4" spans="1:26" ht="14.25" customHeight="1" x14ac:dyDescent="0.2">
      <c r="A4" s="24"/>
      <c r="B4" s="19">
        <v>1</v>
      </c>
      <c r="C4" s="7">
        <v>43130.90347222222</v>
      </c>
      <c r="D4" s="1">
        <v>2</v>
      </c>
      <c r="E4" s="1">
        <v>2</v>
      </c>
      <c r="F4" s="2">
        <v>2</v>
      </c>
      <c r="G4" s="1">
        <f t="shared" ref="G4:G24" si="1">AVERAGE(D4:F4)</f>
        <v>2</v>
      </c>
      <c r="H4" s="2" t="s">
        <v>17</v>
      </c>
      <c r="I4" s="2" t="s">
        <v>17</v>
      </c>
      <c r="J4" s="2" t="s">
        <v>17</v>
      </c>
      <c r="K4" s="27"/>
      <c r="L4" s="27"/>
      <c r="M4" s="26" t="s">
        <v>19</v>
      </c>
      <c r="N4" s="24"/>
      <c r="O4" s="1" t="s">
        <v>20</v>
      </c>
      <c r="P4" s="7">
        <v>43131.72152777778</v>
      </c>
      <c r="Q4" s="1">
        <v>2</v>
      </c>
      <c r="R4" s="2">
        <v>2</v>
      </c>
      <c r="S4" s="2">
        <v>2</v>
      </c>
      <c r="T4" s="1">
        <f t="shared" si="0"/>
        <v>2</v>
      </c>
      <c r="U4" s="2" t="s">
        <v>17</v>
      </c>
      <c r="V4" s="2" t="s">
        <v>17</v>
      </c>
      <c r="W4" s="2" t="s">
        <v>17</v>
      </c>
      <c r="X4" s="27"/>
      <c r="Y4" s="27"/>
      <c r="Z4" s="26" t="s">
        <v>19</v>
      </c>
    </row>
    <row r="5" spans="1:26" ht="14.25" customHeight="1" x14ac:dyDescent="0.2">
      <c r="A5" s="24"/>
      <c r="B5" s="20">
        <v>2</v>
      </c>
      <c r="C5" s="7">
        <v>43131.456250000003</v>
      </c>
      <c r="D5" s="1">
        <v>5</v>
      </c>
      <c r="E5" s="2">
        <v>4</v>
      </c>
      <c r="F5" s="2">
        <v>4</v>
      </c>
      <c r="G5" s="1">
        <f t="shared" si="1"/>
        <v>4.333333333333333</v>
      </c>
      <c r="H5" s="2" t="s">
        <v>17</v>
      </c>
      <c r="I5" s="2" t="s">
        <v>17</v>
      </c>
      <c r="J5" s="2">
        <f>G5-G4</f>
        <v>2.333333333333333</v>
      </c>
      <c r="K5" s="26">
        <v>-4</v>
      </c>
      <c r="L5" s="26">
        <v>1500</v>
      </c>
      <c r="M5" s="27"/>
      <c r="N5" s="24"/>
      <c r="O5" s="1" t="s">
        <v>21</v>
      </c>
      <c r="P5" s="7">
        <v>43133.035416666666</v>
      </c>
      <c r="Q5" s="1">
        <v>2</v>
      </c>
      <c r="R5" s="2">
        <v>3</v>
      </c>
      <c r="S5" s="2">
        <v>2</v>
      </c>
      <c r="T5" s="1">
        <f t="shared" si="0"/>
        <v>2.3333333333333335</v>
      </c>
      <c r="U5" s="1">
        <f>T5-T3</f>
        <v>-1</v>
      </c>
      <c r="V5" s="2">
        <v>500</v>
      </c>
      <c r="W5" s="2" t="s">
        <v>17</v>
      </c>
      <c r="X5" s="26">
        <v>-4</v>
      </c>
      <c r="Y5" s="26">
        <v>1500</v>
      </c>
      <c r="Z5" s="27"/>
    </row>
    <row r="6" spans="1:26" ht="14.25" customHeight="1" x14ac:dyDescent="0.2">
      <c r="A6" s="24"/>
      <c r="B6" s="19">
        <v>2</v>
      </c>
      <c r="C6" s="7">
        <v>43131.847222222219</v>
      </c>
      <c r="D6" s="1">
        <v>1</v>
      </c>
      <c r="E6" s="2">
        <v>1</v>
      </c>
      <c r="F6" s="2">
        <v>1</v>
      </c>
      <c r="G6" s="1">
        <f t="shared" si="1"/>
        <v>1</v>
      </c>
      <c r="H6" s="1">
        <f>G6-G4</f>
        <v>-1</v>
      </c>
      <c r="I6" s="2">
        <v>500</v>
      </c>
      <c r="J6" s="2" t="s">
        <v>17</v>
      </c>
      <c r="K6" s="27"/>
      <c r="L6" s="27"/>
      <c r="M6" s="26" t="s">
        <v>22</v>
      </c>
      <c r="N6" s="24"/>
      <c r="O6" s="28" t="s">
        <v>23</v>
      </c>
      <c r="P6" s="7">
        <v>43133.695833333331</v>
      </c>
      <c r="Q6" s="1">
        <v>2</v>
      </c>
      <c r="R6" s="2">
        <v>1</v>
      </c>
      <c r="S6" s="2">
        <v>1</v>
      </c>
      <c r="T6" s="1">
        <f t="shared" si="0"/>
        <v>1.3333333333333333</v>
      </c>
      <c r="U6" s="1">
        <f>T6-T4</f>
        <v>-0.66666666666666674</v>
      </c>
      <c r="V6" s="1">
        <f>-300-U6*800</f>
        <v>233.33333333333337</v>
      </c>
      <c r="W6" s="2" t="s">
        <v>17</v>
      </c>
      <c r="X6" s="27"/>
      <c r="Y6" s="27"/>
      <c r="Z6" s="26" t="s">
        <v>22</v>
      </c>
    </row>
    <row r="7" spans="1:26" ht="14.25" customHeight="1" x14ac:dyDescent="0.2">
      <c r="A7" s="24"/>
      <c r="B7" s="19">
        <v>2</v>
      </c>
      <c r="C7" s="7">
        <v>43132.004166666666</v>
      </c>
      <c r="D7" s="1">
        <v>2</v>
      </c>
      <c r="E7" s="2">
        <v>2</v>
      </c>
      <c r="F7" s="2">
        <v>2</v>
      </c>
      <c r="G7" s="1">
        <f t="shared" si="1"/>
        <v>2</v>
      </c>
      <c r="H7" s="2" t="s">
        <v>17</v>
      </c>
      <c r="I7" s="2" t="s">
        <v>17</v>
      </c>
      <c r="J7" s="2" t="s">
        <v>17</v>
      </c>
      <c r="K7" s="26">
        <v>-3</v>
      </c>
      <c r="L7" s="26">
        <v>1400</v>
      </c>
      <c r="M7" s="27"/>
      <c r="N7" s="24"/>
      <c r="O7" s="27"/>
      <c r="P7" s="7">
        <v>43134.025000000001</v>
      </c>
      <c r="Q7" s="1">
        <v>3</v>
      </c>
      <c r="R7" s="2">
        <v>5</v>
      </c>
      <c r="S7" s="2">
        <v>4</v>
      </c>
      <c r="T7" s="1">
        <f t="shared" si="0"/>
        <v>4</v>
      </c>
      <c r="U7" s="1">
        <f>T7-T5</f>
        <v>1.6666666666666665</v>
      </c>
      <c r="V7" s="1">
        <f>-500-(U7-1)*800</f>
        <v>-1033.3333333333333</v>
      </c>
      <c r="W7" s="2" t="s">
        <v>17</v>
      </c>
      <c r="X7" s="26">
        <v>-3</v>
      </c>
      <c r="Y7" s="26">
        <v>1400</v>
      </c>
      <c r="Z7" s="27"/>
    </row>
    <row r="8" spans="1:26" ht="14.25" customHeight="1" x14ac:dyDescent="0.2">
      <c r="A8" s="24"/>
      <c r="B8" s="20">
        <v>3</v>
      </c>
      <c r="C8" s="7">
        <v>43132.445138888892</v>
      </c>
      <c r="D8" s="1">
        <v>4</v>
      </c>
      <c r="E8" s="2">
        <v>3</v>
      </c>
      <c r="F8" s="2">
        <v>3</v>
      </c>
      <c r="G8" s="1">
        <f t="shared" si="1"/>
        <v>3.3333333333333335</v>
      </c>
      <c r="H8" s="1">
        <f>G8-G5</f>
        <v>-0.99999999999999956</v>
      </c>
      <c r="I8" s="2">
        <v>500</v>
      </c>
      <c r="J8" s="1">
        <f>G8-G7</f>
        <v>1.3333333333333335</v>
      </c>
      <c r="K8" s="27"/>
      <c r="L8" s="27"/>
      <c r="M8" s="26" t="s">
        <v>24</v>
      </c>
      <c r="N8" s="24"/>
      <c r="O8" s="1" t="s">
        <v>25</v>
      </c>
      <c r="P8" s="7">
        <v>43134.774305555555</v>
      </c>
      <c r="Q8" s="1">
        <v>2</v>
      </c>
      <c r="R8" s="2">
        <v>2</v>
      </c>
      <c r="S8" s="2">
        <v>2</v>
      </c>
      <c r="T8" s="1">
        <f t="shared" si="0"/>
        <v>2</v>
      </c>
      <c r="U8" s="1">
        <f>T8-T6</f>
        <v>0.66666666666666674</v>
      </c>
      <c r="V8" s="1">
        <f>-300-(U8-0)*200</f>
        <v>-433.33333333333337</v>
      </c>
      <c r="W8" s="2" t="s">
        <v>17</v>
      </c>
      <c r="X8" s="27"/>
      <c r="Y8" s="27"/>
      <c r="Z8" s="26" t="s">
        <v>24</v>
      </c>
    </row>
    <row r="9" spans="1:26" ht="14.25" customHeight="1" x14ac:dyDescent="0.2">
      <c r="A9" s="24"/>
      <c r="B9" s="19"/>
      <c r="C9" s="7"/>
      <c r="D9" s="1"/>
      <c r="E9" s="2"/>
      <c r="F9" s="2"/>
      <c r="G9" s="1"/>
      <c r="H9" s="2"/>
      <c r="I9" s="2"/>
      <c r="J9" s="2"/>
      <c r="K9" s="26">
        <v>-2</v>
      </c>
      <c r="L9" s="26">
        <v>1260</v>
      </c>
      <c r="M9" s="27"/>
      <c r="N9" s="24"/>
      <c r="O9" s="1" t="s">
        <v>26</v>
      </c>
      <c r="P9" s="7">
        <v>43135.224999999999</v>
      </c>
      <c r="Q9" s="1">
        <v>2</v>
      </c>
      <c r="R9" s="2">
        <v>1</v>
      </c>
      <c r="S9" s="2">
        <v>1</v>
      </c>
      <c r="T9" s="1">
        <f t="shared" si="0"/>
        <v>1.3333333333333333</v>
      </c>
      <c r="U9" s="2" t="s">
        <v>17</v>
      </c>
      <c r="V9" s="2" t="s">
        <v>17</v>
      </c>
      <c r="W9" s="2" t="s">
        <v>17</v>
      </c>
      <c r="X9" s="26">
        <v>-2</v>
      </c>
      <c r="Y9" s="26">
        <v>1260</v>
      </c>
      <c r="Z9" s="27"/>
    </row>
    <row r="10" spans="1:26" ht="14.25" customHeight="1" x14ac:dyDescent="0.2">
      <c r="A10" s="24"/>
      <c r="B10" s="19">
        <v>3</v>
      </c>
      <c r="C10" s="7">
        <v>43133.046527777777</v>
      </c>
      <c r="D10" s="1">
        <v>2</v>
      </c>
      <c r="E10" s="2">
        <v>3</v>
      </c>
      <c r="F10" s="2">
        <v>3</v>
      </c>
      <c r="G10" s="1">
        <f t="shared" si="1"/>
        <v>2.6666666666666665</v>
      </c>
      <c r="H10" s="1">
        <f>G10-G7</f>
        <v>0.66666666666666652</v>
      </c>
      <c r="I10" s="1">
        <f>-300-(H10-0)*200</f>
        <v>-433.33333333333331</v>
      </c>
      <c r="J10" s="2" t="s">
        <v>17</v>
      </c>
      <c r="K10" s="27"/>
      <c r="L10" s="27"/>
      <c r="M10" s="26" t="s">
        <v>27</v>
      </c>
      <c r="N10" s="24"/>
      <c r="O10" s="28" t="s">
        <v>28</v>
      </c>
      <c r="P10" s="7">
        <v>43136.753472222219</v>
      </c>
      <c r="Q10" s="1">
        <v>2</v>
      </c>
      <c r="R10" s="2">
        <v>3</v>
      </c>
      <c r="S10" s="2">
        <v>3</v>
      </c>
      <c r="T10" s="1">
        <f t="shared" si="0"/>
        <v>2.6666666666666665</v>
      </c>
      <c r="U10" s="1">
        <f>T10-T8</f>
        <v>0.66666666666666652</v>
      </c>
      <c r="V10" s="1">
        <f>-300-(U10-0)*200</f>
        <v>-433.33333333333331</v>
      </c>
      <c r="W10" s="2" t="s">
        <v>17</v>
      </c>
      <c r="X10" s="27"/>
      <c r="Y10" s="27"/>
      <c r="Z10" s="26" t="s">
        <v>27</v>
      </c>
    </row>
    <row r="11" spans="1:26" ht="14.25" customHeight="1" x14ac:dyDescent="0.2">
      <c r="A11" s="24"/>
      <c r="B11" s="20">
        <v>4</v>
      </c>
      <c r="C11" s="7">
        <v>43133.390972222223</v>
      </c>
      <c r="D11" s="1">
        <v>2</v>
      </c>
      <c r="E11" s="2">
        <v>5</v>
      </c>
      <c r="F11" s="2">
        <v>3</v>
      </c>
      <c r="G11" s="1">
        <f t="shared" si="1"/>
        <v>3.3333333333333335</v>
      </c>
      <c r="H11" s="1">
        <f>G11-G8</f>
        <v>0</v>
      </c>
      <c r="I11" s="2">
        <v>-300</v>
      </c>
      <c r="J11" s="1">
        <f>G11-G10</f>
        <v>0.66666666666666696</v>
      </c>
      <c r="K11" s="26">
        <v>-1</v>
      </c>
      <c r="L11" s="26">
        <v>500</v>
      </c>
      <c r="M11" s="27"/>
      <c r="N11" s="24"/>
      <c r="O11" s="27"/>
      <c r="P11" s="7">
        <v>43137.001388888886</v>
      </c>
      <c r="Q11" s="1">
        <v>1</v>
      </c>
      <c r="R11" s="2">
        <v>2</v>
      </c>
      <c r="S11" s="2">
        <v>2</v>
      </c>
      <c r="T11" s="1">
        <f t="shared" si="0"/>
        <v>1.6666666666666667</v>
      </c>
      <c r="U11" s="2" t="s">
        <v>17</v>
      </c>
      <c r="V11" s="2" t="s">
        <v>17</v>
      </c>
      <c r="W11" s="2" t="s">
        <v>17</v>
      </c>
      <c r="X11" s="26">
        <v>-1</v>
      </c>
      <c r="Y11" s="26">
        <v>500</v>
      </c>
      <c r="Z11" s="27"/>
    </row>
    <row r="12" spans="1:26" ht="14.25" customHeight="1" x14ac:dyDescent="0.2">
      <c r="A12" s="24"/>
      <c r="B12" s="19"/>
      <c r="C12" s="7"/>
      <c r="D12" s="1"/>
      <c r="E12" s="2"/>
      <c r="F12" s="2"/>
      <c r="G12" s="1"/>
      <c r="H12" s="2"/>
      <c r="I12" s="2"/>
      <c r="J12" s="2"/>
      <c r="K12" s="27"/>
      <c r="L12" s="27"/>
      <c r="M12" s="26" t="s">
        <v>29</v>
      </c>
      <c r="N12" s="24"/>
      <c r="O12" s="28" t="s">
        <v>30</v>
      </c>
      <c r="P12" s="7">
        <v>43138.743055555555</v>
      </c>
      <c r="Q12" s="1">
        <v>3</v>
      </c>
      <c r="R12" s="2">
        <v>4</v>
      </c>
      <c r="S12" s="2">
        <v>3</v>
      </c>
      <c r="T12" s="1">
        <f t="shared" si="0"/>
        <v>3.3333333333333335</v>
      </c>
      <c r="U12" s="1">
        <f>T12-T10</f>
        <v>0.66666666666666696</v>
      </c>
      <c r="V12" s="1">
        <f>-300-(U12-0)*200</f>
        <v>-433.33333333333337</v>
      </c>
      <c r="W12" s="2" t="s">
        <v>17</v>
      </c>
      <c r="X12" s="27"/>
      <c r="Y12" s="27"/>
      <c r="Z12" s="26" t="s">
        <v>29</v>
      </c>
    </row>
    <row r="13" spans="1:26" ht="14.25" customHeight="1" x14ac:dyDescent="0.2">
      <c r="A13" s="24"/>
      <c r="B13" s="19">
        <v>5</v>
      </c>
      <c r="C13" s="7">
        <v>43135.037499999999</v>
      </c>
      <c r="D13" s="1">
        <v>3</v>
      </c>
      <c r="E13" s="2">
        <v>4</v>
      </c>
      <c r="F13" s="2">
        <v>3</v>
      </c>
      <c r="G13" s="1">
        <f t="shared" si="1"/>
        <v>3.3333333333333335</v>
      </c>
      <c r="H13" s="1">
        <f>G13-G10</f>
        <v>0.66666666666666696</v>
      </c>
      <c r="I13" s="1">
        <f>-300-(H13-0)*200</f>
        <v>-433.33333333333337</v>
      </c>
      <c r="J13" s="2" t="s">
        <v>17</v>
      </c>
      <c r="K13" s="26">
        <v>0</v>
      </c>
      <c r="L13" s="26">
        <v>-300</v>
      </c>
      <c r="M13" s="27"/>
      <c r="N13" s="24"/>
      <c r="O13" s="27"/>
      <c r="P13" s="7">
        <v>43139.026388888888</v>
      </c>
      <c r="Q13" s="1">
        <v>3</v>
      </c>
      <c r="R13" s="2">
        <v>3</v>
      </c>
      <c r="S13" s="2">
        <v>3</v>
      </c>
      <c r="T13" s="1">
        <f t="shared" si="0"/>
        <v>3</v>
      </c>
      <c r="U13" s="1">
        <f>T13-T11</f>
        <v>1.3333333333333333</v>
      </c>
      <c r="V13" s="1">
        <f>-500-(U13-1)*800</f>
        <v>-766.66666666666663</v>
      </c>
      <c r="W13" s="2" t="s">
        <v>17</v>
      </c>
      <c r="X13" s="26">
        <v>0</v>
      </c>
      <c r="Y13" s="26">
        <v>-300</v>
      </c>
      <c r="Z13" s="27"/>
    </row>
    <row r="14" spans="1:26" ht="14.25" customHeight="1" x14ac:dyDescent="0.2">
      <c r="A14" s="24"/>
      <c r="B14" s="19">
        <v>6</v>
      </c>
      <c r="C14" s="7">
        <v>43135.479166666664</v>
      </c>
      <c r="D14" s="1">
        <v>4</v>
      </c>
      <c r="E14" s="2">
        <v>4</v>
      </c>
      <c r="F14" s="2">
        <v>4</v>
      </c>
      <c r="G14" s="1">
        <f t="shared" si="1"/>
        <v>4</v>
      </c>
      <c r="H14" s="1">
        <f>G14-G11</f>
        <v>0.66666666666666652</v>
      </c>
      <c r="I14" s="1">
        <f>-300-(H14-0)*200</f>
        <v>-433.33333333333331</v>
      </c>
      <c r="J14" s="1">
        <f>G14-G13</f>
        <v>0.66666666666666652</v>
      </c>
      <c r="K14" s="27"/>
      <c r="L14" s="27"/>
      <c r="M14" s="26" t="s">
        <v>31</v>
      </c>
      <c r="N14" s="24"/>
      <c r="O14" s="28" t="s">
        <v>32</v>
      </c>
      <c r="P14" s="7">
        <v>43139.982638888891</v>
      </c>
      <c r="Q14" s="1">
        <v>1</v>
      </c>
      <c r="R14" s="2">
        <v>1</v>
      </c>
      <c r="S14" s="2">
        <v>1</v>
      </c>
      <c r="T14" s="1">
        <f t="shared" si="0"/>
        <v>1</v>
      </c>
      <c r="U14" s="2" t="s">
        <v>17</v>
      </c>
      <c r="V14" s="2" t="s">
        <v>17</v>
      </c>
      <c r="W14" s="2" t="s">
        <v>17</v>
      </c>
      <c r="X14" s="27"/>
      <c r="Y14" s="27"/>
      <c r="Z14" s="26" t="s">
        <v>31</v>
      </c>
    </row>
    <row r="15" spans="1:26" ht="14.25" customHeight="1" x14ac:dyDescent="0.2">
      <c r="A15" s="24"/>
      <c r="B15" s="20">
        <v>7</v>
      </c>
      <c r="C15" s="7">
        <v>43136.359027777777</v>
      </c>
      <c r="D15" s="1">
        <v>5</v>
      </c>
      <c r="E15" s="2">
        <v>5</v>
      </c>
      <c r="F15" s="2">
        <v>5</v>
      </c>
      <c r="G15" s="1">
        <f t="shared" si="1"/>
        <v>5</v>
      </c>
      <c r="H15" s="1">
        <f>G15-G14</f>
        <v>1</v>
      </c>
      <c r="I15" s="2">
        <v>-500</v>
      </c>
      <c r="J15" s="2" t="s">
        <v>17</v>
      </c>
      <c r="K15" s="26">
        <v>1</v>
      </c>
      <c r="L15" s="26">
        <v>-500</v>
      </c>
      <c r="M15" s="27"/>
      <c r="N15" s="24"/>
      <c r="O15" s="27"/>
      <c r="P15" s="7">
        <v>43140.041666666664</v>
      </c>
      <c r="Q15" s="1">
        <v>1</v>
      </c>
      <c r="R15" s="2">
        <v>1</v>
      </c>
      <c r="S15" s="2">
        <v>2</v>
      </c>
      <c r="T15" s="1">
        <f t="shared" si="0"/>
        <v>1.3333333333333333</v>
      </c>
      <c r="U15" s="1">
        <f>T15-T13</f>
        <v>-1.6666666666666667</v>
      </c>
      <c r="V15" s="1">
        <f>500 +(-1-U15)*760</f>
        <v>1006.6666666666667</v>
      </c>
      <c r="W15" s="2" t="s">
        <v>17</v>
      </c>
      <c r="X15" s="26">
        <v>1</v>
      </c>
      <c r="Y15" s="26">
        <v>-500</v>
      </c>
      <c r="Z15" s="27"/>
    </row>
    <row r="16" spans="1:26" ht="14.25" customHeight="1" x14ac:dyDescent="0.2">
      <c r="A16" s="24"/>
      <c r="B16" s="19">
        <v>7</v>
      </c>
      <c r="C16" s="7">
        <v>43136.992361111108</v>
      </c>
      <c r="D16" s="1">
        <v>1</v>
      </c>
      <c r="E16" s="2">
        <v>1</v>
      </c>
      <c r="F16" s="2">
        <v>1</v>
      </c>
      <c r="G16" s="1">
        <f t="shared" si="1"/>
        <v>1</v>
      </c>
      <c r="H16" s="2" t="s">
        <v>17</v>
      </c>
      <c r="I16" s="2" t="s">
        <v>17</v>
      </c>
      <c r="J16" s="2" t="s">
        <v>17</v>
      </c>
      <c r="K16" s="27"/>
      <c r="L16" s="27"/>
      <c r="M16" s="26" t="s">
        <v>33</v>
      </c>
      <c r="N16" s="24"/>
      <c r="O16" s="28" t="s">
        <v>34</v>
      </c>
      <c r="P16" s="7">
        <v>43141.621527777781</v>
      </c>
      <c r="Q16" s="1">
        <v>2</v>
      </c>
      <c r="R16" s="2">
        <v>2</v>
      </c>
      <c r="S16" s="2">
        <v>2</v>
      </c>
      <c r="T16" s="1">
        <f t="shared" si="0"/>
        <v>2</v>
      </c>
      <c r="U16" s="2" t="s">
        <v>17</v>
      </c>
      <c r="V16" s="2" t="s">
        <v>17</v>
      </c>
      <c r="W16" s="2" t="s">
        <v>17</v>
      </c>
      <c r="X16" s="27"/>
      <c r="Y16" s="27"/>
      <c r="Z16" s="26" t="s">
        <v>33</v>
      </c>
    </row>
    <row r="17" spans="1:26" ht="14.25" customHeight="1" x14ac:dyDescent="0.2">
      <c r="A17" s="24"/>
      <c r="B17" s="20">
        <v>8</v>
      </c>
      <c r="C17" s="7">
        <v>43137.444444444445</v>
      </c>
      <c r="D17" s="1">
        <v>3</v>
      </c>
      <c r="E17" s="2">
        <v>3</v>
      </c>
      <c r="F17" s="2">
        <v>3</v>
      </c>
      <c r="G17" s="1">
        <f t="shared" si="1"/>
        <v>3</v>
      </c>
      <c r="H17" s="1">
        <f>G17-G15</f>
        <v>-2</v>
      </c>
      <c r="I17" s="2">
        <v>1260</v>
      </c>
      <c r="J17" s="1">
        <f>G17-G16</f>
        <v>2</v>
      </c>
      <c r="K17" s="26">
        <v>2</v>
      </c>
      <c r="L17" s="26">
        <v>-1300</v>
      </c>
      <c r="M17" s="27"/>
      <c r="N17" s="24"/>
      <c r="O17" s="27"/>
      <c r="P17" s="7">
        <v>43141.974999999999</v>
      </c>
      <c r="Q17" s="1">
        <v>2</v>
      </c>
      <c r="R17" s="2">
        <v>4</v>
      </c>
      <c r="S17" s="2">
        <v>2</v>
      </c>
      <c r="T17" s="1">
        <f t="shared" si="0"/>
        <v>2.6666666666666665</v>
      </c>
      <c r="U17" s="1">
        <f t="shared" ref="U17:U22" si="2">T17-T15</f>
        <v>1.3333333333333333</v>
      </c>
      <c r="V17" s="1">
        <f>-500-(U17-1)*800</f>
        <v>-766.66666666666663</v>
      </c>
      <c r="W17" s="2" t="s">
        <v>17</v>
      </c>
      <c r="X17" s="26">
        <v>2</v>
      </c>
      <c r="Y17" s="26">
        <v>-1300</v>
      </c>
      <c r="Z17" s="27"/>
    </row>
    <row r="18" spans="1:26" ht="14.25" customHeight="1" x14ac:dyDescent="0.2">
      <c r="A18" s="24"/>
      <c r="B18" s="19"/>
      <c r="C18" s="7"/>
      <c r="D18" s="1"/>
      <c r="E18" s="2"/>
      <c r="F18" s="2"/>
      <c r="G18" s="1"/>
      <c r="H18" s="2"/>
      <c r="I18" s="2"/>
      <c r="J18" s="2"/>
      <c r="K18" s="27"/>
      <c r="L18" s="27"/>
      <c r="M18" s="26" t="s">
        <v>35</v>
      </c>
      <c r="N18" s="24"/>
      <c r="O18" s="28" t="s">
        <v>36</v>
      </c>
      <c r="P18" s="7">
        <v>43142.60833333333</v>
      </c>
      <c r="Q18" s="1">
        <v>2</v>
      </c>
      <c r="R18" s="2">
        <v>2</v>
      </c>
      <c r="S18" s="2">
        <v>2</v>
      </c>
      <c r="T18" s="1">
        <f t="shared" si="0"/>
        <v>2</v>
      </c>
      <c r="U18" s="1">
        <f t="shared" si="2"/>
        <v>0</v>
      </c>
      <c r="V18" s="1">
        <f>-300-(U18-0)*200</f>
        <v>-300</v>
      </c>
      <c r="W18" s="2" t="s">
        <v>17</v>
      </c>
      <c r="X18" s="27"/>
      <c r="Y18" s="27"/>
      <c r="Z18" s="26" t="s">
        <v>35</v>
      </c>
    </row>
    <row r="19" spans="1:26" ht="14.25" customHeight="1" x14ac:dyDescent="0.2">
      <c r="A19" s="24"/>
      <c r="B19" s="19"/>
      <c r="C19" s="7"/>
      <c r="D19" s="1"/>
      <c r="E19" s="2"/>
      <c r="F19" s="2"/>
      <c r="G19" s="1"/>
      <c r="H19" s="1"/>
      <c r="I19" s="1"/>
      <c r="J19" s="2"/>
      <c r="K19" s="26">
        <v>3</v>
      </c>
      <c r="L19" s="26">
        <v>-1400</v>
      </c>
      <c r="M19" s="27"/>
      <c r="N19" s="24"/>
      <c r="O19" s="27"/>
      <c r="P19" s="7">
        <v>43143.083333333336</v>
      </c>
      <c r="Q19" s="1">
        <v>3</v>
      </c>
      <c r="R19" s="2">
        <v>3</v>
      </c>
      <c r="S19" s="2">
        <v>3</v>
      </c>
      <c r="T19" s="1">
        <f t="shared" si="0"/>
        <v>3</v>
      </c>
      <c r="U19" s="1">
        <f t="shared" si="2"/>
        <v>0.33333333333333348</v>
      </c>
      <c r="V19" s="1">
        <f>-300-(U19-0)*200</f>
        <v>-366.66666666666669</v>
      </c>
      <c r="W19" s="2" t="s">
        <v>17</v>
      </c>
      <c r="X19" s="26">
        <v>3</v>
      </c>
      <c r="Y19" s="26">
        <v>-1400</v>
      </c>
      <c r="Z19" s="27"/>
    </row>
    <row r="20" spans="1:26" ht="14.25" customHeight="1" x14ac:dyDescent="0.2">
      <c r="A20" s="24"/>
      <c r="B20" s="19">
        <v>8</v>
      </c>
      <c r="C20" s="7">
        <v>43138.070138888892</v>
      </c>
      <c r="D20" s="1">
        <v>2</v>
      </c>
      <c r="E20" s="2">
        <v>1</v>
      </c>
      <c r="F20" s="2">
        <v>1</v>
      </c>
      <c r="G20" s="1">
        <f t="shared" si="1"/>
        <v>1.3333333333333333</v>
      </c>
      <c r="H20" s="1">
        <f>G20-G16</f>
        <v>0.33333333333333326</v>
      </c>
      <c r="I20" s="1">
        <f>-300-(H20-0)*200</f>
        <v>-366.66666666666663</v>
      </c>
      <c r="J20" s="2" t="s">
        <v>17</v>
      </c>
      <c r="K20" s="27"/>
      <c r="L20" s="27"/>
      <c r="M20" s="26" t="s">
        <v>37</v>
      </c>
      <c r="N20" s="24"/>
      <c r="O20" s="28" t="s">
        <v>38</v>
      </c>
      <c r="P20" s="7">
        <v>43143.688888888886</v>
      </c>
      <c r="Q20" s="1">
        <v>2</v>
      </c>
      <c r="R20" s="2">
        <v>1</v>
      </c>
      <c r="S20" s="2">
        <v>1</v>
      </c>
      <c r="T20" s="1">
        <f t="shared" si="0"/>
        <v>1.3333333333333333</v>
      </c>
      <c r="U20" s="1">
        <f t="shared" si="2"/>
        <v>-0.66666666666666674</v>
      </c>
      <c r="V20" s="1">
        <f>-300-U20*800</f>
        <v>233.33333333333337</v>
      </c>
      <c r="W20" s="2" t="s">
        <v>17</v>
      </c>
      <c r="X20" s="27"/>
      <c r="Y20" s="27"/>
      <c r="Z20" s="26" t="s">
        <v>37</v>
      </c>
    </row>
    <row r="21" spans="1:26" ht="14.25" customHeight="1" x14ac:dyDescent="0.2">
      <c r="A21" s="24"/>
      <c r="B21" s="20">
        <v>9</v>
      </c>
      <c r="C21" s="7">
        <v>43138.470833333333</v>
      </c>
      <c r="D21" s="1">
        <v>3</v>
      </c>
      <c r="E21" s="2">
        <v>3</v>
      </c>
      <c r="F21" s="2">
        <v>2</v>
      </c>
      <c r="G21" s="1">
        <f t="shared" si="1"/>
        <v>2.6666666666666665</v>
      </c>
      <c r="H21" s="1">
        <f>G21-G17</f>
        <v>-0.33333333333333348</v>
      </c>
      <c r="I21" s="1">
        <f>-300-H21*800</f>
        <v>-33.333333333333201</v>
      </c>
      <c r="J21" s="1">
        <f>G21-G20</f>
        <v>1.3333333333333333</v>
      </c>
      <c r="K21" s="26">
        <v>4</v>
      </c>
      <c r="L21" s="26">
        <v>-1500</v>
      </c>
      <c r="M21" s="27"/>
      <c r="N21" s="24"/>
      <c r="O21" s="27"/>
      <c r="P21" s="7">
        <v>43143.991666666669</v>
      </c>
      <c r="Q21" s="1">
        <v>2</v>
      </c>
      <c r="R21" s="2">
        <v>1</v>
      </c>
      <c r="S21" s="2">
        <v>2</v>
      </c>
      <c r="T21" s="1">
        <f t="shared" si="0"/>
        <v>1.6666666666666667</v>
      </c>
      <c r="U21" s="1">
        <f t="shared" si="2"/>
        <v>-1.3333333333333333</v>
      </c>
      <c r="V21" s="1">
        <f>500 +(-1-U21)*760</f>
        <v>753.33333333333326</v>
      </c>
      <c r="W21" s="2" t="s">
        <v>17</v>
      </c>
      <c r="X21" s="26">
        <v>4</v>
      </c>
      <c r="Y21" s="26">
        <v>-1500</v>
      </c>
      <c r="Z21" s="27"/>
    </row>
    <row r="22" spans="1:26" ht="14.25" customHeight="1" x14ac:dyDescent="0.2">
      <c r="A22" s="24"/>
      <c r="B22" s="19">
        <v>9</v>
      </c>
      <c r="C22" s="7">
        <v>43139.01666666667</v>
      </c>
      <c r="D22" s="1">
        <v>1</v>
      </c>
      <c r="E22" s="2">
        <v>1</v>
      </c>
      <c r="F22" s="2">
        <v>2</v>
      </c>
      <c r="G22" s="1">
        <f t="shared" si="1"/>
        <v>1.3333333333333333</v>
      </c>
      <c r="H22" s="1">
        <f>G22-G20</f>
        <v>0</v>
      </c>
      <c r="I22" s="1">
        <f>-300-(H22-0)*200</f>
        <v>-300</v>
      </c>
      <c r="J22" s="2" t="s">
        <v>17</v>
      </c>
      <c r="K22" s="27"/>
      <c r="L22" s="27"/>
      <c r="M22" s="4"/>
      <c r="N22" s="24"/>
      <c r="O22" s="28" t="s">
        <v>39</v>
      </c>
      <c r="P22" s="7">
        <v>43144.618055555555</v>
      </c>
      <c r="Q22" s="1">
        <v>3</v>
      </c>
      <c r="R22" s="2">
        <v>2</v>
      </c>
      <c r="S22" s="2">
        <v>3</v>
      </c>
      <c r="T22" s="1">
        <f t="shared" si="0"/>
        <v>2.6666666666666665</v>
      </c>
      <c r="U22" s="1">
        <f t="shared" si="2"/>
        <v>1.3333333333333333</v>
      </c>
      <c r="V22" s="1">
        <f>-500-(U22-1)*800</f>
        <v>-766.66666666666663</v>
      </c>
      <c r="W22" s="2" t="s">
        <v>17</v>
      </c>
      <c r="X22" s="27"/>
      <c r="Y22" s="27"/>
      <c r="Z22" s="4"/>
    </row>
    <row r="23" spans="1:26" ht="14.25" customHeight="1" x14ac:dyDescent="0.2">
      <c r="A23" s="24"/>
      <c r="B23" s="20">
        <v>10</v>
      </c>
      <c r="C23" s="7">
        <v>43140.013888888891</v>
      </c>
      <c r="D23" s="1">
        <v>1</v>
      </c>
      <c r="E23" s="2">
        <v>1</v>
      </c>
      <c r="F23" s="2">
        <v>1</v>
      </c>
      <c r="G23" s="1">
        <f t="shared" si="1"/>
        <v>1</v>
      </c>
      <c r="H23" s="1">
        <f>G23-G22</f>
        <v>-0.33333333333333326</v>
      </c>
      <c r="I23" s="1">
        <f>-300-H23*800</f>
        <v>-33.333333333333371</v>
      </c>
      <c r="J23" s="2" t="s">
        <v>17</v>
      </c>
      <c r="K23" s="2"/>
      <c r="L23" s="2"/>
      <c r="M23" s="2"/>
      <c r="N23" s="24"/>
      <c r="O23" s="27"/>
      <c r="P23" s="7">
        <v>43144.722222222219</v>
      </c>
      <c r="Q23" s="1">
        <v>2</v>
      </c>
      <c r="R23" s="2">
        <v>1</v>
      </c>
      <c r="S23" s="2">
        <v>1</v>
      </c>
      <c r="T23" s="1">
        <f t="shared" si="0"/>
        <v>1.3333333333333333</v>
      </c>
      <c r="U23" s="1">
        <f>T23-T20</f>
        <v>0</v>
      </c>
      <c r="V23" s="1">
        <f>-300-(U23-0)*200</f>
        <v>-300</v>
      </c>
      <c r="W23" s="2" t="s">
        <v>17</v>
      </c>
      <c r="X23" s="1"/>
      <c r="Y23" s="1"/>
      <c r="Z23" s="1"/>
    </row>
    <row r="24" spans="1:26" ht="14.25" customHeight="1" x14ac:dyDescent="0.2">
      <c r="A24" s="24"/>
      <c r="B24" s="19">
        <v>11</v>
      </c>
      <c r="C24" s="7">
        <v>43140.333333333336</v>
      </c>
      <c r="D24" s="1">
        <v>3</v>
      </c>
      <c r="E24" s="2">
        <v>3</v>
      </c>
      <c r="F24" s="2">
        <v>4</v>
      </c>
      <c r="G24" s="1">
        <f t="shared" si="1"/>
        <v>3.3333333333333335</v>
      </c>
      <c r="H24" s="2" t="s">
        <v>17</v>
      </c>
      <c r="I24" s="2" t="s">
        <v>17</v>
      </c>
      <c r="J24" s="1">
        <f>G24-G23</f>
        <v>2.3333333333333335</v>
      </c>
      <c r="K24" s="1"/>
      <c r="L24" s="1"/>
      <c r="M24" s="1"/>
      <c r="N24" s="24"/>
      <c r="O24" s="1" t="s">
        <v>40</v>
      </c>
      <c r="P24" s="7">
        <v>43145.51458333333</v>
      </c>
      <c r="Q24" s="1">
        <v>2</v>
      </c>
      <c r="R24" s="2">
        <v>1</v>
      </c>
      <c r="S24" s="2">
        <v>2</v>
      </c>
      <c r="T24" s="1">
        <f t="shared" si="0"/>
        <v>1.6666666666666667</v>
      </c>
      <c r="U24" s="2" t="s">
        <v>17</v>
      </c>
      <c r="V24" s="2" t="s">
        <v>17</v>
      </c>
      <c r="W24" s="2" t="s">
        <v>17</v>
      </c>
      <c r="X24" s="1"/>
      <c r="Y24" s="1"/>
      <c r="Z24" s="1"/>
    </row>
    <row r="25" spans="1:26" ht="14.25" customHeight="1" x14ac:dyDescent="0.2">
      <c r="A25" s="24"/>
      <c r="B25" s="20"/>
      <c r="C25" s="7"/>
      <c r="D25" s="1"/>
      <c r="E25" s="2"/>
      <c r="F25" s="1"/>
      <c r="G25" s="1"/>
      <c r="H25" s="1"/>
      <c r="I25" s="1"/>
      <c r="J25" s="2" t="s">
        <v>17</v>
      </c>
      <c r="K25" s="2"/>
      <c r="L25" s="2"/>
      <c r="M25" s="2"/>
      <c r="N25" s="24"/>
      <c r="O25" s="5"/>
      <c r="P25" s="2" t="s">
        <v>41</v>
      </c>
      <c r="Q25" s="2">
        <v>4</v>
      </c>
      <c r="R25" s="2">
        <v>4</v>
      </c>
      <c r="S25" s="2">
        <v>4</v>
      </c>
      <c r="T25" s="1">
        <f t="shared" si="0"/>
        <v>4</v>
      </c>
      <c r="U25" s="2" t="s">
        <v>17</v>
      </c>
      <c r="V25" s="2" t="s">
        <v>17</v>
      </c>
      <c r="W25" s="2" t="s">
        <v>17</v>
      </c>
      <c r="X25" s="1"/>
      <c r="Y25" s="1"/>
      <c r="Z25" s="1"/>
    </row>
    <row r="26" spans="1:26" ht="14.25" customHeight="1" x14ac:dyDescent="0.2">
      <c r="A26" s="24"/>
      <c r="B26" s="20"/>
      <c r="C26" s="7"/>
      <c r="D26" s="1"/>
      <c r="E26" s="2"/>
      <c r="F26" s="2"/>
      <c r="G26" s="1"/>
      <c r="H26" s="2"/>
      <c r="I26" s="2"/>
      <c r="J26" s="2"/>
      <c r="K26" s="2"/>
      <c r="L26" s="2"/>
      <c r="M26" s="2"/>
      <c r="N26" s="24"/>
      <c r="O26" s="28" t="s">
        <v>42</v>
      </c>
      <c r="P26" s="7">
        <v>43146.551388888889</v>
      </c>
      <c r="Q26" s="1">
        <v>4</v>
      </c>
      <c r="R26" s="2">
        <v>6</v>
      </c>
      <c r="S26" s="2">
        <v>6</v>
      </c>
      <c r="T26" s="1">
        <f t="shared" si="0"/>
        <v>5.333333333333333</v>
      </c>
      <c r="U26" s="1">
        <f>T26-T24</f>
        <v>3.6666666666666661</v>
      </c>
      <c r="V26" s="1">
        <f>-1400-(U26-3)*100</f>
        <v>-1466.6666666666665</v>
      </c>
      <c r="W26" s="2" t="s">
        <v>17</v>
      </c>
      <c r="X26" s="1"/>
      <c r="Y26" s="1"/>
      <c r="Z26" s="1"/>
    </row>
    <row r="27" spans="1:26" ht="14.25" customHeight="1" x14ac:dyDescent="0.2">
      <c r="A27" s="24"/>
      <c r="B27" s="19">
        <v>12</v>
      </c>
      <c r="C27" s="7">
        <v>43142.11041666667</v>
      </c>
      <c r="D27" s="1">
        <v>1</v>
      </c>
      <c r="E27" s="2">
        <v>1</v>
      </c>
      <c r="F27" s="2">
        <v>2</v>
      </c>
      <c r="G27" s="1">
        <f t="shared" ref="G27:G87" si="3">AVERAGE(D27:F27)</f>
        <v>1.3333333333333333</v>
      </c>
      <c r="H27" s="2" t="s">
        <v>17</v>
      </c>
      <c r="I27" s="2" t="s">
        <v>17</v>
      </c>
      <c r="J27" s="2" t="s">
        <v>17</v>
      </c>
      <c r="K27" s="2"/>
      <c r="L27" s="2"/>
      <c r="M27" s="2"/>
      <c r="N27" s="24"/>
      <c r="O27" s="27"/>
      <c r="P27" s="7">
        <v>43147.027083333334</v>
      </c>
      <c r="Q27" s="1">
        <v>5</v>
      </c>
      <c r="R27" s="2">
        <v>5</v>
      </c>
      <c r="S27" s="2">
        <v>5</v>
      </c>
      <c r="T27" s="1">
        <f t="shared" si="0"/>
        <v>5</v>
      </c>
      <c r="U27" s="2" t="s">
        <v>17</v>
      </c>
      <c r="V27" s="2" t="s">
        <v>17</v>
      </c>
      <c r="W27" s="2" t="s">
        <v>17</v>
      </c>
      <c r="X27" s="1"/>
      <c r="Y27" s="1"/>
      <c r="Z27" s="1"/>
    </row>
    <row r="28" spans="1:26" ht="14.25" customHeight="1" x14ac:dyDescent="0.2">
      <c r="A28" s="24"/>
      <c r="B28" s="20">
        <v>13</v>
      </c>
      <c r="C28" s="7">
        <v>43142.467361111114</v>
      </c>
      <c r="D28" s="1">
        <v>5</v>
      </c>
      <c r="E28" s="2">
        <v>6</v>
      </c>
      <c r="F28" s="2">
        <v>5</v>
      </c>
      <c r="G28" s="1">
        <f t="shared" si="3"/>
        <v>5.333333333333333</v>
      </c>
      <c r="H28" s="2" t="s">
        <v>17</v>
      </c>
      <c r="I28" s="2" t="s">
        <v>17</v>
      </c>
      <c r="J28" s="1">
        <f>G28-G27</f>
        <v>4</v>
      </c>
      <c r="K28" s="1"/>
      <c r="L28" s="1"/>
      <c r="M28" s="1"/>
      <c r="N28" s="24"/>
      <c r="O28" s="28" t="s">
        <v>43</v>
      </c>
      <c r="P28" s="7">
        <v>43147.523611111108</v>
      </c>
      <c r="Q28" s="1">
        <v>2</v>
      </c>
      <c r="R28" s="2">
        <v>2</v>
      </c>
      <c r="S28" s="2">
        <v>3</v>
      </c>
      <c r="T28" s="1">
        <f t="shared" si="0"/>
        <v>2.3333333333333335</v>
      </c>
      <c r="U28" s="2">
        <f>T28-T26</f>
        <v>-2.9999999999999996</v>
      </c>
      <c r="V28" s="2">
        <v>-1400</v>
      </c>
      <c r="W28" s="2" t="s">
        <v>17</v>
      </c>
      <c r="X28" s="1"/>
      <c r="Y28" s="1"/>
      <c r="Z28" s="1"/>
    </row>
    <row r="29" spans="1:26" ht="14.25" customHeight="1" x14ac:dyDescent="0.2">
      <c r="A29" s="24"/>
      <c r="B29" s="19">
        <v>13</v>
      </c>
      <c r="C29" s="7">
        <v>43142.990277777775</v>
      </c>
      <c r="D29" s="1">
        <v>1</v>
      </c>
      <c r="E29" s="2">
        <v>1</v>
      </c>
      <c r="F29" s="2">
        <v>1</v>
      </c>
      <c r="G29" s="1">
        <f t="shared" si="3"/>
        <v>1</v>
      </c>
      <c r="H29" s="1">
        <f t="shared" ref="H29:H34" si="4">G29-G27</f>
        <v>-0.33333333333333326</v>
      </c>
      <c r="I29" s="1">
        <f>-300-H29*800</f>
        <v>-33.333333333333371</v>
      </c>
      <c r="J29" s="2" t="s">
        <v>17</v>
      </c>
      <c r="K29" s="2"/>
      <c r="L29" s="2"/>
      <c r="M29" s="2"/>
      <c r="N29" s="24"/>
      <c r="O29" s="27"/>
      <c r="P29" s="7">
        <v>43147.804166666669</v>
      </c>
      <c r="Q29" s="1">
        <v>3</v>
      </c>
      <c r="R29" s="2">
        <v>3</v>
      </c>
      <c r="S29" s="2">
        <v>2</v>
      </c>
      <c r="T29" s="1">
        <f t="shared" si="0"/>
        <v>2.6666666666666665</v>
      </c>
      <c r="U29" s="2" t="s">
        <v>17</v>
      </c>
      <c r="V29" s="2" t="s">
        <v>17</v>
      </c>
      <c r="W29" s="2" t="s">
        <v>17</v>
      </c>
      <c r="X29" s="1"/>
      <c r="Y29" s="1"/>
      <c r="Z29" s="1"/>
    </row>
    <row r="30" spans="1:26" ht="14.25" customHeight="1" x14ac:dyDescent="0.2">
      <c r="A30" s="24"/>
      <c r="B30" s="20">
        <v>14</v>
      </c>
      <c r="C30" s="7">
        <v>43143.443749999999</v>
      </c>
      <c r="D30" s="1">
        <v>5</v>
      </c>
      <c r="E30" s="2">
        <v>5</v>
      </c>
      <c r="F30" s="2">
        <v>5</v>
      </c>
      <c r="G30" s="1">
        <f t="shared" si="3"/>
        <v>5</v>
      </c>
      <c r="H30" s="1">
        <f t="shared" si="4"/>
        <v>-0.33333333333333304</v>
      </c>
      <c r="I30" s="1">
        <f>-300-H30*800</f>
        <v>-33.333333333333599</v>
      </c>
      <c r="J30" s="1">
        <f>G30-G29</f>
        <v>4</v>
      </c>
      <c r="K30" s="1"/>
      <c r="L30" s="1"/>
      <c r="M30" s="1"/>
      <c r="N30" s="24"/>
      <c r="O30" s="1" t="s">
        <v>44</v>
      </c>
      <c r="P30" s="7">
        <v>43148.402083333334</v>
      </c>
      <c r="Q30" s="1">
        <v>4</v>
      </c>
      <c r="R30" s="2">
        <v>4</v>
      </c>
      <c r="S30" s="2">
        <v>4</v>
      </c>
      <c r="T30" s="1">
        <f t="shared" si="0"/>
        <v>4</v>
      </c>
      <c r="U30" s="2" t="s">
        <v>17</v>
      </c>
      <c r="V30" s="2" t="s">
        <v>17</v>
      </c>
      <c r="W30" s="1">
        <f>T30-T29</f>
        <v>1.3333333333333335</v>
      </c>
      <c r="X30" s="1"/>
      <c r="Y30" s="1"/>
      <c r="Z30" s="1"/>
    </row>
    <row r="31" spans="1:26" ht="14.25" customHeight="1" x14ac:dyDescent="0.2">
      <c r="A31" s="24"/>
      <c r="B31" s="19">
        <v>14</v>
      </c>
      <c r="C31" s="7">
        <v>43144.009027777778</v>
      </c>
      <c r="D31" s="1">
        <v>2</v>
      </c>
      <c r="E31" s="2">
        <v>2</v>
      </c>
      <c r="F31" s="2">
        <v>3</v>
      </c>
      <c r="G31" s="1">
        <f t="shared" si="3"/>
        <v>2.3333333333333335</v>
      </c>
      <c r="H31" s="1">
        <f t="shared" si="4"/>
        <v>1.3333333333333335</v>
      </c>
      <c r="I31" s="1">
        <f>-500-(H31-1)*800</f>
        <v>-766.66666666666674</v>
      </c>
      <c r="J31" s="2" t="s">
        <v>17</v>
      </c>
      <c r="K31" s="2"/>
      <c r="L31" s="2"/>
      <c r="M31" s="2"/>
      <c r="N31" s="24"/>
      <c r="O31" s="1" t="s">
        <v>45</v>
      </c>
      <c r="P31" s="7">
        <v>43148.86041666667</v>
      </c>
      <c r="Q31" s="1">
        <v>5</v>
      </c>
      <c r="R31" s="2">
        <v>6</v>
      </c>
      <c r="S31" s="2">
        <v>5</v>
      </c>
      <c r="T31" s="1">
        <f t="shared" si="0"/>
        <v>5.333333333333333</v>
      </c>
      <c r="U31" s="1">
        <f>T31-T29</f>
        <v>2.6666666666666665</v>
      </c>
      <c r="V31" s="8">
        <f>-1300 - (U31-2)*100</f>
        <v>-1366.6666666666667</v>
      </c>
      <c r="W31" s="2" t="s">
        <v>17</v>
      </c>
      <c r="X31" s="1"/>
      <c r="Y31" s="1"/>
      <c r="Z31" s="1"/>
    </row>
    <row r="32" spans="1:26" ht="14.25" customHeight="1" x14ac:dyDescent="0.2">
      <c r="A32" s="24"/>
      <c r="B32" s="20">
        <v>15</v>
      </c>
      <c r="C32" s="7">
        <v>43144.407638888886</v>
      </c>
      <c r="D32" s="1">
        <v>3</v>
      </c>
      <c r="E32" s="2">
        <v>4</v>
      </c>
      <c r="F32" s="2">
        <v>3</v>
      </c>
      <c r="G32" s="1">
        <f t="shared" si="3"/>
        <v>3.3333333333333335</v>
      </c>
      <c r="H32" s="1">
        <f t="shared" si="4"/>
        <v>-1.6666666666666665</v>
      </c>
      <c r="I32" s="1">
        <f>500 +(-1-H32)*760</f>
        <v>1006.6666666666665</v>
      </c>
      <c r="J32" s="1">
        <f>G32-G31</f>
        <v>1</v>
      </c>
      <c r="K32" s="1"/>
      <c r="L32" s="1"/>
      <c r="M32" s="1"/>
      <c r="N32" s="24"/>
      <c r="O32" s="1" t="s">
        <v>46</v>
      </c>
      <c r="P32" s="7">
        <v>43149.335416666669</v>
      </c>
      <c r="Q32" s="1">
        <v>5</v>
      </c>
      <c r="R32" s="2">
        <v>5</v>
      </c>
      <c r="S32" s="2">
        <v>5</v>
      </c>
      <c r="T32" s="1">
        <f t="shared" si="0"/>
        <v>5</v>
      </c>
      <c r="U32" s="1">
        <f>T32-T30</f>
        <v>1</v>
      </c>
      <c r="V32" s="1">
        <f>-300-(U32-0)*200</f>
        <v>-500</v>
      </c>
      <c r="W32" s="1">
        <f>T32-T30</f>
        <v>1</v>
      </c>
      <c r="X32" s="1"/>
      <c r="Y32" s="1"/>
      <c r="Z32" s="1"/>
    </row>
    <row r="33" spans="1:26" ht="14.25" customHeight="1" x14ac:dyDescent="0.2">
      <c r="A33" s="24"/>
      <c r="B33" s="19">
        <v>15</v>
      </c>
      <c r="C33" s="7">
        <v>43145.015277777777</v>
      </c>
      <c r="D33" s="1">
        <v>3</v>
      </c>
      <c r="E33" s="2">
        <v>2</v>
      </c>
      <c r="F33" s="2">
        <v>2</v>
      </c>
      <c r="G33" s="1">
        <f t="shared" si="3"/>
        <v>2.3333333333333335</v>
      </c>
      <c r="H33" s="1">
        <f t="shared" si="4"/>
        <v>0</v>
      </c>
      <c r="I33" s="1">
        <f>-300-(H33-0)*200</f>
        <v>-300</v>
      </c>
      <c r="J33" s="2" t="s">
        <v>17</v>
      </c>
      <c r="K33" s="2"/>
      <c r="L33" s="2"/>
      <c r="M33" s="2"/>
      <c r="N33" s="24"/>
      <c r="O33" s="28" t="s">
        <v>47</v>
      </c>
      <c r="P33" s="7">
        <v>43150.574999999997</v>
      </c>
      <c r="Q33" s="1">
        <v>3</v>
      </c>
      <c r="R33" s="2">
        <v>3</v>
      </c>
      <c r="S33" s="2">
        <v>3</v>
      </c>
      <c r="T33" s="1">
        <f t="shared" si="0"/>
        <v>3</v>
      </c>
      <c r="U33" s="2" t="s">
        <v>17</v>
      </c>
      <c r="V33" s="2" t="s">
        <v>17</v>
      </c>
      <c r="W33" s="2" t="s">
        <v>17</v>
      </c>
      <c r="X33" s="1"/>
      <c r="Y33" s="1"/>
      <c r="Z33" s="1"/>
    </row>
    <row r="34" spans="1:26" ht="14.25" customHeight="1" x14ac:dyDescent="0.2">
      <c r="A34" s="24"/>
      <c r="B34" s="20">
        <v>16</v>
      </c>
      <c r="C34" s="7">
        <v>43145.429166666669</v>
      </c>
      <c r="D34" s="1">
        <v>4</v>
      </c>
      <c r="E34" s="2">
        <v>4</v>
      </c>
      <c r="F34" s="2">
        <v>4</v>
      </c>
      <c r="G34" s="1">
        <f t="shared" si="3"/>
        <v>4</v>
      </c>
      <c r="H34" s="1">
        <f t="shared" si="4"/>
        <v>0.66666666666666652</v>
      </c>
      <c r="I34" s="1">
        <f>-300-(H34-0)*200</f>
        <v>-433.33333333333331</v>
      </c>
      <c r="J34" s="1">
        <f>G34-G33</f>
        <v>1.6666666666666665</v>
      </c>
      <c r="K34" s="1"/>
      <c r="L34" s="1"/>
      <c r="M34" s="1"/>
      <c r="N34" s="24"/>
      <c r="O34" s="27"/>
      <c r="P34" s="7">
        <v>43150.865277777775</v>
      </c>
      <c r="Q34" s="1">
        <v>3</v>
      </c>
      <c r="R34" s="2">
        <v>3</v>
      </c>
      <c r="S34" s="2">
        <v>3</v>
      </c>
      <c r="T34" s="1">
        <f t="shared" si="0"/>
        <v>3</v>
      </c>
      <c r="U34" s="1">
        <f>T34-T31</f>
        <v>-2.333333333333333</v>
      </c>
      <c r="V34" s="1">
        <f>1260 + (-2-U31)*140</f>
        <v>606.66666666666674</v>
      </c>
      <c r="W34" s="2" t="s">
        <v>17</v>
      </c>
      <c r="X34" s="1"/>
      <c r="Y34" s="1"/>
      <c r="Z34" s="1"/>
    </row>
    <row r="35" spans="1:26" ht="14.25" customHeight="1" x14ac:dyDescent="0.2">
      <c r="A35" s="24"/>
      <c r="B35" s="19"/>
      <c r="C35" s="7"/>
      <c r="D35" s="1"/>
      <c r="E35" s="2"/>
      <c r="F35" s="2"/>
      <c r="G35" s="1"/>
      <c r="H35" s="1"/>
      <c r="I35" s="1"/>
      <c r="J35" s="2"/>
      <c r="K35" s="2"/>
      <c r="L35" s="2"/>
      <c r="M35" s="2"/>
      <c r="N35" s="24"/>
      <c r="O35" s="28" t="s">
        <v>48</v>
      </c>
      <c r="P35" s="2" t="s">
        <v>49</v>
      </c>
      <c r="Q35" s="8"/>
      <c r="R35" s="1"/>
      <c r="S35" s="1"/>
      <c r="T35" s="1"/>
      <c r="U35" s="2" t="s">
        <v>17</v>
      </c>
      <c r="V35" s="2" t="s">
        <v>17</v>
      </c>
      <c r="W35" s="1"/>
      <c r="X35" s="1"/>
      <c r="Y35" s="1"/>
      <c r="Z35" s="1"/>
    </row>
    <row r="36" spans="1:26" ht="14.25" customHeight="1" x14ac:dyDescent="0.2">
      <c r="A36" s="24"/>
      <c r="B36" s="19">
        <v>16</v>
      </c>
      <c r="C36" s="7">
        <v>43146.024305555555</v>
      </c>
      <c r="D36" s="1">
        <v>1</v>
      </c>
      <c r="E36" s="2">
        <v>1</v>
      </c>
      <c r="F36" s="2">
        <v>1</v>
      </c>
      <c r="G36" s="1">
        <f t="shared" si="3"/>
        <v>1</v>
      </c>
      <c r="H36" s="1">
        <f>G36-G33</f>
        <v>-1.3333333333333335</v>
      </c>
      <c r="I36" s="1">
        <f>500 +(-1-H36)*760</f>
        <v>753.33333333333348</v>
      </c>
      <c r="J36" s="2" t="s">
        <v>17</v>
      </c>
      <c r="K36" s="2"/>
      <c r="L36" s="2"/>
      <c r="M36" s="2"/>
      <c r="N36" s="24"/>
      <c r="O36" s="27"/>
      <c r="P36" s="2" t="s">
        <v>50</v>
      </c>
      <c r="Q36" s="2">
        <v>4</v>
      </c>
      <c r="R36" s="2">
        <v>4</v>
      </c>
      <c r="S36" s="2">
        <v>5</v>
      </c>
      <c r="T36" s="1">
        <f t="shared" ref="T36:T71" si="5">AVERAGE(Q36:S36)</f>
        <v>4.333333333333333</v>
      </c>
      <c r="U36" s="1">
        <f>T36-T34</f>
        <v>1.333333333333333</v>
      </c>
      <c r="V36" s="1">
        <f>-500-(U36-1)*800</f>
        <v>-766.6666666666664</v>
      </c>
      <c r="W36" s="2" t="s">
        <v>17</v>
      </c>
      <c r="X36" s="1"/>
      <c r="Y36" s="1"/>
      <c r="Z36" s="1"/>
    </row>
    <row r="37" spans="1:26" ht="14.25" customHeight="1" x14ac:dyDescent="0.2">
      <c r="A37" s="24"/>
      <c r="B37" s="20">
        <v>17</v>
      </c>
      <c r="C37" s="7">
        <v>43146.977083333331</v>
      </c>
      <c r="D37" s="1">
        <v>2</v>
      </c>
      <c r="E37" s="2">
        <v>2</v>
      </c>
      <c r="F37" s="2">
        <v>3</v>
      </c>
      <c r="G37" s="1">
        <f t="shared" si="3"/>
        <v>2.3333333333333335</v>
      </c>
      <c r="H37" s="1">
        <f>G37-G36</f>
        <v>1.3333333333333335</v>
      </c>
      <c r="I37" s="1">
        <f>-500-(H37-1)*800</f>
        <v>-766.66666666666674</v>
      </c>
      <c r="J37" s="2" t="s">
        <v>17</v>
      </c>
      <c r="K37" s="2"/>
      <c r="L37" s="2"/>
      <c r="M37" s="2"/>
      <c r="N37" s="24"/>
      <c r="O37" s="28" t="s">
        <v>51</v>
      </c>
      <c r="P37" s="2" t="s">
        <v>52</v>
      </c>
      <c r="Q37" s="2">
        <v>5</v>
      </c>
      <c r="R37" s="2">
        <v>5</v>
      </c>
      <c r="S37" s="2">
        <v>7</v>
      </c>
      <c r="T37" s="1">
        <f t="shared" si="5"/>
        <v>5.666666666666667</v>
      </c>
      <c r="U37" s="2" t="s">
        <v>17</v>
      </c>
      <c r="V37" s="2" t="s">
        <v>17</v>
      </c>
      <c r="W37" s="1">
        <f>T37-T36</f>
        <v>1.3333333333333339</v>
      </c>
      <c r="X37" s="1"/>
      <c r="Y37" s="1"/>
      <c r="Z37" s="1"/>
    </row>
    <row r="38" spans="1:26" ht="14.25" customHeight="1" x14ac:dyDescent="0.2">
      <c r="A38" s="24"/>
      <c r="B38" s="19">
        <v>17</v>
      </c>
      <c r="C38" s="7">
        <v>43147.063888888886</v>
      </c>
      <c r="D38" s="1">
        <v>1</v>
      </c>
      <c r="E38" s="2">
        <v>1</v>
      </c>
      <c r="F38" s="2">
        <v>2</v>
      </c>
      <c r="G38" s="1">
        <f t="shared" si="3"/>
        <v>1.3333333333333333</v>
      </c>
      <c r="H38" s="1">
        <f>G38-G36</f>
        <v>0.33333333333333326</v>
      </c>
      <c r="I38" s="1">
        <f>-300-(H38-0)*200</f>
        <v>-366.66666666666663</v>
      </c>
      <c r="J38" s="2" t="s">
        <v>17</v>
      </c>
      <c r="K38" s="2"/>
      <c r="L38" s="2"/>
      <c r="M38" s="2"/>
      <c r="N38" s="24"/>
      <c r="O38" s="27"/>
      <c r="P38" s="2" t="s">
        <v>53</v>
      </c>
      <c r="Q38" s="2">
        <v>5</v>
      </c>
      <c r="R38" s="2">
        <v>4</v>
      </c>
      <c r="S38" s="2">
        <v>4</v>
      </c>
      <c r="T38" s="1">
        <f t="shared" si="5"/>
        <v>4.333333333333333</v>
      </c>
      <c r="U38" s="1">
        <f t="shared" ref="U38:U49" si="6">T38-T36</f>
        <v>0</v>
      </c>
      <c r="V38" s="2">
        <v>-300</v>
      </c>
      <c r="W38" s="2" t="s">
        <v>17</v>
      </c>
      <c r="X38" s="1"/>
      <c r="Y38" s="1"/>
      <c r="Z38" s="1"/>
    </row>
    <row r="39" spans="1:26" ht="14.25" customHeight="1" x14ac:dyDescent="0.2">
      <c r="A39" s="24"/>
      <c r="B39" s="20">
        <v>18</v>
      </c>
      <c r="C39" s="7">
        <v>43147.395138888889</v>
      </c>
      <c r="D39" s="1">
        <v>4</v>
      </c>
      <c r="E39" s="2">
        <v>5</v>
      </c>
      <c r="F39" s="2">
        <v>4</v>
      </c>
      <c r="G39" s="1">
        <f t="shared" si="3"/>
        <v>4.333333333333333</v>
      </c>
      <c r="H39" s="2" t="s">
        <v>17</v>
      </c>
      <c r="I39" s="2" t="s">
        <v>17</v>
      </c>
      <c r="J39" s="1">
        <f>G39-G38</f>
        <v>3</v>
      </c>
      <c r="K39" s="1"/>
      <c r="L39" s="1"/>
      <c r="M39" s="1"/>
      <c r="N39" s="24"/>
      <c r="O39" s="28" t="s">
        <v>54</v>
      </c>
      <c r="P39" s="9" t="s">
        <v>55</v>
      </c>
      <c r="Q39" s="2">
        <v>6</v>
      </c>
      <c r="R39" s="2">
        <v>6</v>
      </c>
      <c r="S39" s="2">
        <v>8</v>
      </c>
      <c r="T39" s="1">
        <f t="shared" si="5"/>
        <v>6.666666666666667</v>
      </c>
      <c r="U39" s="1">
        <f t="shared" si="6"/>
        <v>1</v>
      </c>
      <c r="V39" s="2">
        <v>-500</v>
      </c>
      <c r="W39" s="10">
        <f>T39-T38</f>
        <v>2.3333333333333339</v>
      </c>
      <c r="X39" s="1"/>
      <c r="Y39" s="1"/>
      <c r="Z39" s="1"/>
    </row>
    <row r="40" spans="1:26" ht="14.25" customHeight="1" x14ac:dyDescent="0.2">
      <c r="A40" s="24"/>
      <c r="B40" s="19">
        <v>18</v>
      </c>
      <c r="C40" s="7">
        <v>43148.010416666664</v>
      </c>
      <c r="D40" s="1">
        <v>1</v>
      </c>
      <c r="E40" s="2">
        <v>2</v>
      </c>
      <c r="F40" s="2">
        <v>2</v>
      </c>
      <c r="G40" s="1">
        <f t="shared" si="3"/>
        <v>1.6666666666666667</v>
      </c>
      <c r="H40" s="1">
        <f>G40-G38</f>
        <v>0.33333333333333348</v>
      </c>
      <c r="I40" s="1">
        <f>-300-(H40-0)*200</f>
        <v>-366.66666666666669</v>
      </c>
      <c r="J40" s="2" t="s">
        <v>17</v>
      </c>
      <c r="K40" s="2"/>
      <c r="L40" s="2"/>
      <c r="M40" s="2"/>
      <c r="N40" s="24"/>
      <c r="O40" s="27"/>
      <c r="P40" s="2" t="s">
        <v>56</v>
      </c>
      <c r="Q40" s="2">
        <v>2</v>
      </c>
      <c r="R40" s="2">
        <v>2</v>
      </c>
      <c r="S40" s="2">
        <v>2</v>
      </c>
      <c r="T40" s="1">
        <f t="shared" si="5"/>
        <v>2</v>
      </c>
      <c r="U40" s="1">
        <f t="shared" si="6"/>
        <v>-2.333333333333333</v>
      </c>
      <c r="V40" s="1">
        <f>1260 + (-2-U40)*140</f>
        <v>1306.6666666666665</v>
      </c>
      <c r="W40" s="2" t="s">
        <v>17</v>
      </c>
      <c r="X40" s="1"/>
      <c r="Y40" s="1"/>
      <c r="Z40" s="1"/>
    </row>
    <row r="41" spans="1:26" ht="14.25" customHeight="1" x14ac:dyDescent="0.2">
      <c r="A41" s="24"/>
      <c r="B41" s="20">
        <v>19</v>
      </c>
      <c r="C41" s="7">
        <v>43148.511111111111</v>
      </c>
      <c r="D41" s="1">
        <v>3</v>
      </c>
      <c r="E41" s="2">
        <v>4</v>
      </c>
      <c r="F41" s="2">
        <v>3</v>
      </c>
      <c r="G41" s="1">
        <f t="shared" si="3"/>
        <v>3.3333333333333335</v>
      </c>
      <c r="H41" s="1">
        <f>G41-G39</f>
        <v>-0.99999999999999956</v>
      </c>
      <c r="I41" s="2">
        <v>500</v>
      </c>
      <c r="J41" s="1">
        <f>G41-G40</f>
        <v>1.6666666666666667</v>
      </c>
      <c r="K41" s="1"/>
      <c r="L41" s="1"/>
      <c r="M41" s="1"/>
      <c r="N41" s="24"/>
      <c r="O41" s="28" t="s">
        <v>57</v>
      </c>
      <c r="P41" s="2" t="s">
        <v>58</v>
      </c>
      <c r="Q41" s="2">
        <v>5</v>
      </c>
      <c r="R41" s="2">
        <v>5</v>
      </c>
      <c r="S41" s="2">
        <v>5</v>
      </c>
      <c r="T41" s="1">
        <f t="shared" si="5"/>
        <v>5</v>
      </c>
      <c r="U41" s="1">
        <f t="shared" si="6"/>
        <v>-1.666666666666667</v>
      </c>
      <c r="V41" s="1">
        <f>500 +(-1-U41)*760</f>
        <v>1006.666666666667</v>
      </c>
      <c r="W41" s="1">
        <f>T41-T40</f>
        <v>3</v>
      </c>
      <c r="X41" s="1"/>
      <c r="Y41" s="1"/>
      <c r="Z41" s="1"/>
    </row>
    <row r="42" spans="1:26" ht="14.25" customHeight="1" x14ac:dyDescent="0.2">
      <c r="A42" s="24"/>
      <c r="B42" s="19">
        <v>19</v>
      </c>
      <c r="C42" s="7">
        <v>43149.027777777781</v>
      </c>
      <c r="D42" s="1">
        <v>1</v>
      </c>
      <c r="E42" s="2">
        <v>1</v>
      </c>
      <c r="F42" s="2">
        <v>1</v>
      </c>
      <c r="G42" s="1">
        <f t="shared" si="3"/>
        <v>1</v>
      </c>
      <c r="H42" s="1">
        <f>G42-G40</f>
        <v>-0.66666666666666674</v>
      </c>
      <c r="I42" s="1">
        <f>-300-H42*800</f>
        <v>233.33333333333337</v>
      </c>
      <c r="J42" s="2" t="s">
        <v>17</v>
      </c>
      <c r="K42" s="2"/>
      <c r="L42" s="2"/>
      <c r="M42" s="2"/>
      <c r="N42" s="24"/>
      <c r="O42" s="27"/>
      <c r="P42" s="2" t="s">
        <v>59</v>
      </c>
      <c r="Q42" s="2">
        <v>2</v>
      </c>
      <c r="R42" s="2">
        <v>2</v>
      </c>
      <c r="S42" s="2">
        <v>3</v>
      </c>
      <c r="T42" s="1">
        <f t="shared" si="5"/>
        <v>2.3333333333333335</v>
      </c>
      <c r="U42" s="1">
        <f t="shared" si="6"/>
        <v>0.33333333333333348</v>
      </c>
      <c r="V42" s="1"/>
      <c r="W42" s="2" t="s">
        <v>17</v>
      </c>
      <c r="X42" s="1"/>
      <c r="Y42" s="1"/>
      <c r="Z42" s="1"/>
    </row>
    <row r="43" spans="1:26" ht="14.25" customHeight="1" x14ac:dyDescent="0.2">
      <c r="A43" s="24"/>
      <c r="B43" s="20">
        <v>20</v>
      </c>
      <c r="C43" s="7">
        <v>43149.592361111114</v>
      </c>
      <c r="D43" s="1">
        <v>5</v>
      </c>
      <c r="E43" s="2">
        <v>5</v>
      </c>
      <c r="F43" s="2">
        <v>6</v>
      </c>
      <c r="G43" s="1">
        <f t="shared" si="3"/>
        <v>5.333333333333333</v>
      </c>
      <c r="H43" s="1">
        <f>G43-G41</f>
        <v>1.9999999999999996</v>
      </c>
      <c r="I43" s="2">
        <v>-1300</v>
      </c>
      <c r="J43" s="2" t="s">
        <v>17</v>
      </c>
      <c r="K43" s="2"/>
      <c r="L43" s="2"/>
      <c r="M43" s="2"/>
      <c r="N43" s="24"/>
      <c r="O43" s="28" t="s">
        <v>60</v>
      </c>
      <c r="P43" s="2" t="s">
        <v>61</v>
      </c>
      <c r="Q43" s="2">
        <v>5</v>
      </c>
      <c r="R43" s="2">
        <v>5</v>
      </c>
      <c r="S43" s="2">
        <v>5</v>
      </c>
      <c r="T43" s="1">
        <f t="shared" si="5"/>
        <v>5</v>
      </c>
      <c r="U43" s="1">
        <f t="shared" si="6"/>
        <v>0</v>
      </c>
      <c r="V43" s="2">
        <v>-300</v>
      </c>
      <c r="W43" s="1">
        <f>T43-T42</f>
        <v>2.6666666666666665</v>
      </c>
      <c r="X43" s="1"/>
      <c r="Y43" s="1"/>
      <c r="Z43" s="1"/>
    </row>
    <row r="44" spans="1:26" ht="14.25" customHeight="1" x14ac:dyDescent="0.2">
      <c r="A44" s="24"/>
      <c r="B44" s="19">
        <v>20</v>
      </c>
      <c r="C44" s="7">
        <v>43149.972916666666</v>
      </c>
      <c r="D44" s="1">
        <v>2</v>
      </c>
      <c r="E44" s="2">
        <v>2</v>
      </c>
      <c r="F44" s="2">
        <v>2</v>
      </c>
      <c r="G44" s="1">
        <f t="shared" si="3"/>
        <v>2</v>
      </c>
      <c r="H44" s="1">
        <f>G44-G42</f>
        <v>1</v>
      </c>
      <c r="I44" s="2">
        <v>-500</v>
      </c>
      <c r="J44" s="2" t="s">
        <v>17</v>
      </c>
      <c r="K44" s="2"/>
      <c r="L44" s="2"/>
      <c r="M44" s="2"/>
      <c r="N44" s="24"/>
      <c r="O44" s="27"/>
      <c r="P44" s="2" t="s">
        <v>62</v>
      </c>
      <c r="Q44" s="2">
        <v>4</v>
      </c>
      <c r="R44" s="2">
        <v>4</v>
      </c>
      <c r="S44" s="2">
        <v>5</v>
      </c>
      <c r="T44" s="1">
        <f t="shared" si="5"/>
        <v>4.333333333333333</v>
      </c>
      <c r="U44" s="1">
        <f t="shared" si="6"/>
        <v>1.9999999999999996</v>
      </c>
      <c r="V44" s="1"/>
      <c r="W44" s="2" t="s">
        <v>17</v>
      </c>
      <c r="X44" s="1"/>
      <c r="Y44" s="1"/>
      <c r="Z44" s="1"/>
    </row>
    <row r="45" spans="1:26" ht="14.25" customHeight="1" x14ac:dyDescent="0.2">
      <c r="A45" s="24"/>
      <c r="B45" s="19">
        <v>20</v>
      </c>
      <c r="C45" s="7">
        <v>43150.094444444447</v>
      </c>
      <c r="D45" s="1">
        <v>2</v>
      </c>
      <c r="E45" s="2">
        <v>2</v>
      </c>
      <c r="F45" s="2">
        <v>3</v>
      </c>
      <c r="G45" s="1">
        <f t="shared" si="3"/>
        <v>2.3333333333333335</v>
      </c>
      <c r="H45" s="1">
        <f>G45-G42</f>
        <v>1.3333333333333335</v>
      </c>
      <c r="I45" s="1">
        <f>-500-(H45-1)*800</f>
        <v>-766.66666666666674</v>
      </c>
      <c r="J45" s="2" t="s">
        <v>17</v>
      </c>
      <c r="K45" s="2"/>
      <c r="L45" s="2"/>
      <c r="M45" s="2"/>
      <c r="N45" s="24"/>
      <c r="O45" s="28" t="s">
        <v>63</v>
      </c>
      <c r="P45" s="2" t="s">
        <v>64</v>
      </c>
      <c r="Q45" s="2">
        <v>5</v>
      </c>
      <c r="R45" s="2">
        <v>6</v>
      </c>
      <c r="S45" s="2">
        <v>7</v>
      </c>
      <c r="T45" s="1">
        <f t="shared" si="5"/>
        <v>6</v>
      </c>
      <c r="U45" s="1">
        <f t="shared" si="6"/>
        <v>1</v>
      </c>
      <c r="V45" s="2">
        <v>-500</v>
      </c>
      <c r="W45" s="1">
        <f>T45-T44</f>
        <v>1.666666666666667</v>
      </c>
      <c r="X45" s="1"/>
      <c r="Y45" s="1"/>
      <c r="Z45" s="1"/>
    </row>
    <row r="46" spans="1:26" ht="14.25" customHeight="1" x14ac:dyDescent="0.2">
      <c r="A46" s="24"/>
      <c r="B46" s="20">
        <v>21</v>
      </c>
      <c r="C46" s="7">
        <v>43150.482638888891</v>
      </c>
      <c r="D46" s="1">
        <v>3</v>
      </c>
      <c r="E46" s="2">
        <v>4</v>
      </c>
      <c r="F46" s="2">
        <v>4</v>
      </c>
      <c r="G46" s="1">
        <f t="shared" si="3"/>
        <v>3.6666666666666665</v>
      </c>
      <c r="H46" s="2" t="s">
        <v>17</v>
      </c>
      <c r="I46" s="2" t="s">
        <v>17</v>
      </c>
      <c r="J46" s="1">
        <f>G46-G45</f>
        <v>1.333333333333333</v>
      </c>
      <c r="K46" s="1"/>
      <c r="L46" s="1"/>
      <c r="M46" s="1"/>
      <c r="N46" s="24"/>
      <c r="O46" s="27"/>
      <c r="P46" s="2" t="s">
        <v>65</v>
      </c>
      <c r="Q46" s="2">
        <v>4</v>
      </c>
      <c r="R46" s="2">
        <v>3</v>
      </c>
      <c r="S46" s="2">
        <v>4</v>
      </c>
      <c r="T46" s="1">
        <f t="shared" si="5"/>
        <v>3.6666666666666665</v>
      </c>
      <c r="U46" s="1">
        <f t="shared" si="6"/>
        <v>-0.66666666666666652</v>
      </c>
      <c r="V46" s="1"/>
      <c r="W46" s="2" t="s">
        <v>17</v>
      </c>
      <c r="X46" s="1"/>
      <c r="Y46" s="1"/>
      <c r="Z46" s="1"/>
    </row>
    <row r="47" spans="1:26" ht="14.25" customHeight="1" x14ac:dyDescent="0.2">
      <c r="A47" s="24"/>
      <c r="B47" s="19">
        <v>21</v>
      </c>
      <c r="C47" s="7">
        <v>43150.998611111114</v>
      </c>
      <c r="D47" s="1">
        <v>1</v>
      </c>
      <c r="E47" s="2">
        <v>1</v>
      </c>
      <c r="F47" s="2">
        <v>1</v>
      </c>
      <c r="G47" s="1">
        <f t="shared" si="3"/>
        <v>1</v>
      </c>
      <c r="H47" s="1">
        <f>G47-G44</f>
        <v>-1</v>
      </c>
      <c r="I47" s="2">
        <v>500</v>
      </c>
      <c r="J47" s="2" t="s">
        <v>17</v>
      </c>
      <c r="K47" s="2"/>
      <c r="L47" s="2"/>
      <c r="M47" s="2"/>
      <c r="N47" s="24"/>
      <c r="O47" s="28" t="s">
        <v>66</v>
      </c>
      <c r="P47" s="2" t="s">
        <v>67</v>
      </c>
      <c r="Q47" s="2">
        <v>3</v>
      </c>
      <c r="R47" s="2">
        <v>3</v>
      </c>
      <c r="S47" s="2">
        <v>3</v>
      </c>
      <c r="T47" s="1">
        <f t="shared" si="5"/>
        <v>3</v>
      </c>
      <c r="U47" s="1">
        <f t="shared" si="6"/>
        <v>-3</v>
      </c>
      <c r="V47" s="1"/>
      <c r="W47" s="1">
        <f>T47-T46</f>
        <v>-0.66666666666666652</v>
      </c>
      <c r="X47" s="1"/>
      <c r="Y47" s="1"/>
      <c r="Z47" s="1"/>
    </row>
    <row r="48" spans="1:26" ht="14.25" customHeight="1" x14ac:dyDescent="0.2">
      <c r="A48" s="24"/>
      <c r="B48" s="20">
        <v>22</v>
      </c>
      <c r="C48" s="7">
        <v>43151.402083333334</v>
      </c>
      <c r="D48" s="1">
        <v>4</v>
      </c>
      <c r="E48" s="2">
        <v>5</v>
      </c>
      <c r="F48" s="2">
        <v>4</v>
      </c>
      <c r="G48" s="1">
        <f t="shared" si="3"/>
        <v>4.333333333333333</v>
      </c>
      <c r="H48" s="1">
        <f>G48-G46</f>
        <v>0.66666666666666652</v>
      </c>
      <c r="I48" s="1">
        <f>-300-(H48-0)*200</f>
        <v>-433.33333333333331</v>
      </c>
      <c r="J48" s="1">
        <f>G48-G47</f>
        <v>3.333333333333333</v>
      </c>
      <c r="K48" s="1"/>
      <c r="L48" s="1"/>
      <c r="M48" s="1"/>
      <c r="N48" s="24"/>
      <c r="O48" s="27"/>
      <c r="P48" s="2" t="s">
        <v>68</v>
      </c>
      <c r="Q48" s="2">
        <v>3</v>
      </c>
      <c r="R48" s="2">
        <v>2</v>
      </c>
      <c r="S48" s="2">
        <v>3</v>
      </c>
      <c r="T48" s="1">
        <f t="shared" si="5"/>
        <v>2.6666666666666665</v>
      </c>
      <c r="U48" s="1">
        <f t="shared" si="6"/>
        <v>-1</v>
      </c>
      <c r="V48" s="1">
        <f>500 +(-1-U48)*760</f>
        <v>500</v>
      </c>
      <c r="W48" s="2" t="s">
        <v>17</v>
      </c>
      <c r="X48" s="1"/>
      <c r="Y48" s="1"/>
      <c r="Z48" s="1"/>
    </row>
    <row r="49" spans="1:26" ht="14.25" customHeight="1" x14ac:dyDescent="0.2">
      <c r="A49" s="24"/>
      <c r="B49" s="19">
        <v>22</v>
      </c>
      <c r="C49" s="7">
        <v>43152.114583333336</v>
      </c>
      <c r="D49" s="1">
        <v>2</v>
      </c>
      <c r="E49" s="2">
        <v>1</v>
      </c>
      <c r="F49" s="2">
        <v>1</v>
      </c>
      <c r="G49" s="1">
        <f t="shared" si="3"/>
        <v>1.3333333333333333</v>
      </c>
      <c r="H49" s="1">
        <f>G49-G47</f>
        <v>0.33333333333333326</v>
      </c>
      <c r="I49" s="1">
        <f>-300-(H49-0)*200</f>
        <v>-366.66666666666663</v>
      </c>
      <c r="J49" s="2" t="s">
        <v>17</v>
      </c>
      <c r="K49" s="2"/>
      <c r="L49" s="2"/>
      <c r="M49" s="2"/>
      <c r="N49" s="24"/>
      <c r="O49" s="28" t="s">
        <v>69</v>
      </c>
      <c r="P49" s="2" t="s">
        <v>70</v>
      </c>
      <c r="Q49" s="2">
        <v>5</v>
      </c>
      <c r="R49" s="2">
        <v>2</v>
      </c>
      <c r="S49" s="2">
        <v>5</v>
      </c>
      <c r="T49" s="1">
        <f t="shared" si="5"/>
        <v>4</v>
      </c>
      <c r="U49" s="1">
        <f t="shared" si="6"/>
        <v>1</v>
      </c>
      <c r="V49" s="2">
        <v>-500</v>
      </c>
      <c r="W49" s="1">
        <f>T49-T48</f>
        <v>1.3333333333333335</v>
      </c>
      <c r="X49" s="1"/>
      <c r="Y49" s="1"/>
      <c r="Z49" s="1"/>
    </row>
    <row r="50" spans="1:26" ht="14.25" customHeight="1" x14ac:dyDescent="0.2">
      <c r="A50" s="24"/>
      <c r="B50" s="20">
        <v>23</v>
      </c>
      <c r="C50" s="7">
        <v>43152.373611111114</v>
      </c>
      <c r="D50" s="1">
        <v>5</v>
      </c>
      <c r="E50" s="2">
        <v>6</v>
      </c>
      <c r="F50" s="2">
        <v>5</v>
      </c>
      <c r="G50" s="1">
        <f t="shared" si="3"/>
        <v>5.333333333333333</v>
      </c>
      <c r="H50" s="1">
        <f>G50-G48</f>
        <v>1</v>
      </c>
      <c r="I50" s="2">
        <v>-500</v>
      </c>
      <c r="J50" s="1">
        <f>G50-G49</f>
        <v>4</v>
      </c>
      <c r="K50" s="1"/>
      <c r="L50" s="1"/>
      <c r="M50" s="1"/>
      <c r="N50" s="24"/>
      <c r="O50" s="27"/>
      <c r="P50" s="2" t="s">
        <v>71</v>
      </c>
      <c r="Q50" s="2">
        <v>2</v>
      </c>
      <c r="R50" s="2">
        <v>1</v>
      </c>
      <c r="S50" s="2">
        <v>1</v>
      </c>
      <c r="T50" s="1">
        <f t="shared" si="5"/>
        <v>1.3333333333333333</v>
      </c>
      <c r="U50" s="2" t="s">
        <v>17</v>
      </c>
      <c r="V50" s="2" t="s">
        <v>17</v>
      </c>
      <c r="W50" s="2" t="s">
        <v>17</v>
      </c>
      <c r="X50" s="1"/>
      <c r="Y50" s="1"/>
      <c r="Z50" s="1"/>
    </row>
    <row r="51" spans="1:26" ht="14.25" customHeight="1" x14ac:dyDescent="0.2">
      <c r="A51" s="24"/>
      <c r="B51" s="19"/>
      <c r="C51" s="7"/>
      <c r="D51" s="1"/>
      <c r="E51" s="2"/>
      <c r="F51" s="2"/>
      <c r="G51" s="1"/>
      <c r="H51" s="2"/>
      <c r="I51" s="2"/>
      <c r="J51" s="2"/>
      <c r="K51" s="2"/>
      <c r="L51" s="2"/>
      <c r="M51" s="2"/>
      <c r="N51" s="24"/>
      <c r="O51" s="28" t="s">
        <v>72</v>
      </c>
      <c r="P51" s="2" t="s">
        <v>73</v>
      </c>
      <c r="Q51" s="2">
        <v>4</v>
      </c>
      <c r="R51" s="2">
        <v>4</v>
      </c>
      <c r="S51" s="2">
        <v>4</v>
      </c>
      <c r="T51" s="1">
        <f t="shared" si="5"/>
        <v>4</v>
      </c>
      <c r="U51" s="1">
        <f>T51-T49</f>
        <v>0</v>
      </c>
      <c r="V51" s="2">
        <v>-300</v>
      </c>
      <c r="W51" s="1">
        <f>T51-T50</f>
        <v>2.666666666666667</v>
      </c>
      <c r="X51" s="1"/>
      <c r="Y51" s="1"/>
      <c r="Z51" s="1"/>
    </row>
    <row r="52" spans="1:26" ht="14.25" customHeight="1" x14ac:dyDescent="0.2">
      <c r="A52" s="24"/>
      <c r="B52" s="19">
        <v>24</v>
      </c>
      <c r="C52" s="11">
        <v>43153.422222222223</v>
      </c>
      <c r="D52" s="2">
        <v>6</v>
      </c>
      <c r="E52" s="2">
        <v>6</v>
      </c>
      <c r="F52" s="2">
        <v>6</v>
      </c>
      <c r="G52" s="1">
        <f t="shared" si="3"/>
        <v>6</v>
      </c>
      <c r="H52" s="1">
        <f>G52-G50</f>
        <v>0.66666666666666696</v>
      </c>
      <c r="I52" s="1">
        <f>-300-(H52-0)*200</f>
        <v>-433.33333333333337</v>
      </c>
      <c r="J52" s="2" t="s">
        <v>17</v>
      </c>
      <c r="K52" s="2"/>
      <c r="L52" s="2"/>
      <c r="M52" s="2"/>
      <c r="N52" s="24"/>
      <c r="O52" s="27"/>
      <c r="P52" s="12">
        <v>43103.03125</v>
      </c>
      <c r="Q52" s="2">
        <v>5</v>
      </c>
      <c r="R52" s="2">
        <v>5</v>
      </c>
      <c r="S52" s="2">
        <v>5</v>
      </c>
      <c r="T52" s="1">
        <f t="shared" si="5"/>
        <v>5</v>
      </c>
      <c r="U52" s="2">
        <f>T52-T50</f>
        <v>3.666666666666667</v>
      </c>
      <c r="V52" s="1"/>
      <c r="W52" s="2" t="s">
        <v>17</v>
      </c>
      <c r="X52" s="1"/>
      <c r="Y52" s="1"/>
      <c r="Z52" s="1"/>
    </row>
    <row r="53" spans="1:26" ht="14.25" customHeight="1" x14ac:dyDescent="0.2">
      <c r="A53" s="24"/>
      <c r="B53" s="19">
        <v>24</v>
      </c>
      <c r="C53" s="13">
        <v>43154.031944444447</v>
      </c>
      <c r="D53" s="2">
        <v>2</v>
      </c>
      <c r="E53" s="2">
        <v>1</v>
      </c>
      <c r="F53" s="2">
        <v>2</v>
      </c>
      <c r="G53" s="1">
        <f t="shared" si="3"/>
        <v>1.6666666666666667</v>
      </c>
      <c r="H53" s="2" t="s">
        <v>17</v>
      </c>
      <c r="I53" s="2" t="s">
        <v>17</v>
      </c>
      <c r="J53" s="2" t="s">
        <v>17</v>
      </c>
      <c r="K53" s="2"/>
      <c r="L53" s="2"/>
      <c r="M53" s="2"/>
      <c r="N53" s="24"/>
      <c r="O53" s="28" t="s">
        <v>74</v>
      </c>
      <c r="P53" s="12">
        <v>43103.32708333333</v>
      </c>
      <c r="Q53" s="2">
        <v>3</v>
      </c>
      <c r="R53" s="2">
        <v>2</v>
      </c>
      <c r="S53" s="2">
        <v>3</v>
      </c>
      <c r="T53" s="1">
        <f t="shared" si="5"/>
        <v>2.6666666666666665</v>
      </c>
      <c r="U53" s="2">
        <f>T53-T51</f>
        <v>-1.3333333333333335</v>
      </c>
      <c r="V53" s="1">
        <f>500 +(-1-U53)*760</f>
        <v>753.33333333333348</v>
      </c>
      <c r="W53" s="1">
        <f>T53-T52</f>
        <v>-2.3333333333333335</v>
      </c>
      <c r="X53" s="1"/>
      <c r="Y53" s="1"/>
      <c r="Z53" s="1"/>
    </row>
    <row r="54" spans="1:26" ht="14.25" customHeight="1" x14ac:dyDescent="0.2">
      <c r="A54" s="24"/>
      <c r="B54" s="19">
        <v>25</v>
      </c>
      <c r="C54" s="13">
        <v>43154.450694444444</v>
      </c>
      <c r="D54" s="2">
        <v>7</v>
      </c>
      <c r="E54" s="2">
        <v>7</v>
      </c>
      <c r="F54" s="2">
        <v>7</v>
      </c>
      <c r="G54" s="1">
        <f t="shared" si="3"/>
        <v>7</v>
      </c>
      <c r="H54" s="1">
        <f>G54-G52</f>
        <v>1</v>
      </c>
      <c r="I54" s="2">
        <v>-500</v>
      </c>
      <c r="J54" s="1">
        <f>G54-G53</f>
        <v>5.333333333333333</v>
      </c>
      <c r="K54" s="1"/>
      <c r="L54" s="1"/>
      <c r="M54" s="1"/>
      <c r="N54" s="24"/>
      <c r="O54" s="27"/>
      <c r="P54" s="12">
        <v>43134.10833333333</v>
      </c>
      <c r="Q54" s="2">
        <v>4</v>
      </c>
      <c r="R54" s="2">
        <v>4</v>
      </c>
      <c r="S54" s="2">
        <v>4</v>
      </c>
      <c r="T54" s="1">
        <f t="shared" si="5"/>
        <v>4</v>
      </c>
      <c r="U54" s="2">
        <f>T54-T52</f>
        <v>-1</v>
      </c>
      <c r="V54" s="1">
        <f>500 +(-1-U54)*760</f>
        <v>500</v>
      </c>
      <c r="W54" s="2" t="s">
        <v>17</v>
      </c>
      <c r="X54" s="1"/>
      <c r="Y54" s="1"/>
      <c r="Z54" s="1"/>
    </row>
    <row r="55" spans="1:26" ht="14.25" customHeight="1" x14ac:dyDescent="0.2">
      <c r="A55" s="24"/>
      <c r="B55" s="19">
        <v>25</v>
      </c>
      <c r="C55" s="13">
        <v>43155.006944444445</v>
      </c>
      <c r="D55" s="2">
        <v>1</v>
      </c>
      <c r="E55" s="2">
        <v>1</v>
      </c>
      <c r="F55" s="2">
        <v>1</v>
      </c>
      <c r="G55" s="1">
        <f t="shared" si="3"/>
        <v>1</v>
      </c>
      <c r="H55" s="1">
        <f>G55-G53</f>
        <v>-0.66666666666666674</v>
      </c>
      <c r="I55" s="1">
        <f>-300-H55*800</f>
        <v>233.33333333333337</v>
      </c>
      <c r="J55" s="2" t="s">
        <v>17</v>
      </c>
      <c r="K55" s="2"/>
      <c r="L55" s="2"/>
      <c r="M55" s="2"/>
      <c r="N55" s="24"/>
      <c r="O55" s="28" t="s">
        <v>75</v>
      </c>
      <c r="P55" s="12">
        <v>43134.460416666669</v>
      </c>
      <c r="Q55" s="2">
        <v>3</v>
      </c>
      <c r="R55" s="2">
        <v>2</v>
      </c>
      <c r="S55" s="2">
        <v>2</v>
      </c>
      <c r="T55" s="1">
        <f t="shared" si="5"/>
        <v>2.3333333333333335</v>
      </c>
      <c r="U55" s="2" t="s">
        <v>17</v>
      </c>
      <c r="V55" s="2" t="s">
        <v>17</v>
      </c>
      <c r="W55" s="1">
        <f>T55-T54</f>
        <v>-1.6666666666666665</v>
      </c>
      <c r="X55" s="1"/>
      <c r="Y55" s="1"/>
      <c r="Z55" s="1"/>
    </row>
    <row r="56" spans="1:26" ht="14.25" customHeight="1" x14ac:dyDescent="0.2">
      <c r="A56" s="24"/>
      <c r="B56" s="19">
        <v>25</v>
      </c>
      <c r="C56" s="13">
        <v>43155.078472222223</v>
      </c>
      <c r="D56" s="2">
        <v>2</v>
      </c>
      <c r="E56" s="2">
        <v>1</v>
      </c>
      <c r="F56" s="2">
        <v>1</v>
      </c>
      <c r="G56" s="1">
        <f t="shared" si="3"/>
        <v>1.3333333333333333</v>
      </c>
      <c r="H56" s="1">
        <f>G56-G53</f>
        <v>-0.33333333333333348</v>
      </c>
      <c r="I56" s="1">
        <f>-300-H56*800</f>
        <v>-33.333333333333201</v>
      </c>
      <c r="J56" s="2" t="s">
        <v>17</v>
      </c>
      <c r="K56" s="2"/>
      <c r="L56" s="2"/>
      <c r="M56" s="2"/>
      <c r="N56" s="24"/>
      <c r="O56" s="27"/>
      <c r="P56" s="12">
        <v>43162.06527777778</v>
      </c>
      <c r="Q56" s="2">
        <v>4</v>
      </c>
      <c r="R56" s="2">
        <v>3</v>
      </c>
      <c r="S56" s="2">
        <v>4</v>
      </c>
      <c r="T56" s="1">
        <f t="shared" si="5"/>
        <v>3.6666666666666665</v>
      </c>
      <c r="U56" s="1">
        <f>T56-T54</f>
        <v>-0.33333333333333348</v>
      </c>
      <c r="V56" s="1"/>
      <c r="W56" s="2" t="s">
        <v>17</v>
      </c>
      <c r="X56" s="1"/>
      <c r="Y56" s="1"/>
      <c r="Z56" s="1"/>
    </row>
    <row r="57" spans="1:26" ht="14.25" customHeight="1" x14ac:dyDescent="0.2">
      <c r="A57" s="24"/>
      <c r="B57" s="19">
        <v>26</v>
      </c>
      <c r="C57" s="13">
        <v>43155.35</v>
      </c>
      <c r="D57" s="2">
        <v>5</v>
      </c>
      <c r="E57" s="2">
        <v>5</v>
      </c>
      <c r="F57" s="2">
        <v>5</v>
      </c>
      <c r="G57" s="1">
        <f t="shared" si="3"/>
        <v>5</v>
      </c>
      <c r="H57" s="1">
        <f>G57-G54</f>
        <v>-2</v>
      </c>
      <c r="I57" s="2">
        <v>1260</v>
      </c>
      <c r="J57" s="1">
        <f>G57-G56</f>
        <v>3.666666666666667</v>
      </c>
      <c r="K57" s="1"/>
      <c r="L57" s="1"/>
      <c r="M57" s="1"/>
      <c r="N57" s="24"/>
      <c r="O57" s="28" t="s">
        <v>76</v>
      </c>
      <c r="P57" s="12">
        <v>43162.424305555556</v>
      </c>
      <c r="Q57" s="2">
        <v>4</v>
      </c>
      <c r="R57" s="2">
        <v>2</v>
      </c>
      <c r="S57" s="2">
        <v>3</v>
      </c>
      <c r="T57" s="1">
        <f t="shared" si="5"/>
        <v>3</v>
      </c>
      <c r="U57" s="1">
        <f>T57-T55</f>
        <v>0.66666666666666652</v>
      </c>
      <c r="V57" s="1"/>
      <c r="W57" s="1">
        <f>T57-T56</f>
        <v>-0.66666666666666652</v>
      </c>
      <c r="X57" s="1"/>
      <c r="Y57" s="1"/>
      <c r="Z57" s="1"/>
    </row>
    <row r="58" spans="1:26" ht="14.25" customHeight="1" x14ac:dyDescent="0.2">
      <c r="A58" s="24"/>
      <c r="B58" s="19">
        <v>26</v>
      </c>
      <c r="C58" s="13">
        <v>43156.058333333334</v>
      </c>
      <c r="D58" s="2">
        <v>2</v>
      </c>
      <c r="E58" s="2">
        <v>1</v>
      </c>
      <c r="F58" s="2">
        <v>1</v>
      </c>
      <c r="G58" s="1">
        <f t="shared" si="3"/>
        <v>1.3333333333333333</v>
      </c>
      <c r="H58" s="1">
        <f>G58-G56</f>
        <v>0</v>
      </c>
      <c r="I58" s="2">
        <v>-300</v>
      </c>
      <c r="J58" s="2" t="s">
        <v>17</v>
      </c>
      <c r="K58" s="2"/>
      <c r="L58" s="2"/>
      <c r="M58" s="2"/>
      <c r="N58" s="24"/>
      <c r="O58" s="27"/>
      <c r="P58" s="12">
        <v>43193.152777777781</v>
      </c>
      <c r="Q58" s="2">
        <v>4</v>
      </c>
      <c r="R58" s="2">
        <v>5</v>
      </c>
      <c r="S58" s="2">
        <v>4</v>
      </c>
      <c r="T58" s="1">
        <f t="shared" si="5"/>
        <v>4.333333333333333</v>
      </c>
      <c r="U58" s="2" t="s">
        <v>17</v>
      </c>
      <c r="V58" s="2" t="s">
        <v>17</v>
      </c>
      <c r="W58" s="2" t="s">
        <v>17</v>
      </c>
      <c r="X58" s="1"/>
      <c r="Y58" s="1"/>
      <c r="Z58" s="1"/>
    </row>
    <row r="59" spans="1:26" ht="14.25" customHeight="1" x14ac:dyDescent="0.2">
      <c r="A59" s="24"/>
      <c r="B59" s="19">
        <v>27</v>
      </c>
      <c r="C59" s="13">
        <v>43156.318055555559</v>
      </c>
      <c r="D59" s="2">
        <v>7</v>
      </c>
      <c r="E59" s="2">
        <v>7</v>
      </c>
      <c r="F59" s="2">
        <v>7</v>
      </c>
      <c r="G59" s="1">
        <f t="shared" si="3"/>
        <v>7</v>
      </c>
      <c r="H59" s="1">
        <f>G59-G57</f>
        <v>2</v>
      </c>
      <c r="I59" s="2">
        <v>-1300</v>
      </c>
      <c r="J59" s="1">
        <f>G59-G58</f>
        <v>5.666666666666667</v>
      </c>
      <c r="K59" s="1"/>
      <c r="L59" s="1"/>
      <c r="M59" s="1"/>
      <c r="N59" s="24"/>
      <c r="O59" s="28" t="s">
        <v>77</v>
      </c>
      <c r="P59" s="12">
        <v>43193.455555555556</v>
      </c>
      <c r="Q59" s="2">
        <v>4</v>
      </c>
      <c r="R59" s="2">
        <v>3</v>
      </c>
      <c r="S59" s="2">
        <v>3</v>
      </c>
      <c r="T59" s="1">
        <f t="shared" si="5"/>
        <v>3.3333333333333335</v>
      </c>
      <c r="U59" s="1">
        <f>T59-T57</f>
        <v>0.33333333333333348</v>
      </c>
      <c r="V59" s="1"/>
      <c r="W59" s="1">
        <f>T59-T58</f>
        <v>-0.99999999999999956</v>
      </c>
      <c r="X59" s="1"/>
      <c r="Y59" s="1"/>
      <c r="Z59" s="1"/>
    </row>
    <row r="60" spans="1:26" ht="14.25" customHeight="1" x14ac:dyDescent="0.2">
      <c r="A60" s="24"/>
      <c r="B60" s="19"/>
      <c r="C60" s="13"/>
      <c r="D60" s="2"/>
      <c r="E60" s="2"/>
      <c r="F60" s="2"/>
      <c r="G60" s="1"/>
      <c r="H60" s="2"/>
      <c r="I60" s="2"/>
      <c r="J60" s="2"/>
      <c r="K60" s="2"/>
      <c r="L60" s="2"/>
      <c r="M60" s="2"/>
      <c r="N60" s="24"/>
      <c r="O60" s="27"/>
      <c r="P60" s="12">
        <v>43223.089583333334</v>
      </c>
      <c r="Q60" s="2">
        <v>4</v>
      </c>
      <c r="R60" s="2">
        <v>5</v>
      </c>
      <c r="S60" s="2">
        <v>7</v>
      </c>
      <c r="T60" s="1">
        <f t="shared" si="5"/>
        <v>5.333333333333333</v>
      </c>
      <c r="U60" s="1">
        <f>T60-T58</f>
        <v>1</v>
      </c>
      <c r="V60" s="2">
        <v>-500</v>
      </c>
      <c r="W60" s="2" t="s">
        <v>17</v>
      </c>
      <c r="X60" s="1"/>
      <c r="Y60" s="1"/>
      <c r="Z60" s="1"/>
    </row>
    <row r="61" spans="1:26" ht="14.25" customHeight="1" x14ac:dyDescent="0.2">
      <c r="A61" s="24"/>
      <c r="B61" s="19">
        <v>27</v>
      </c>
      <c r="C61" s="13">
        <v>43156.994444444441</v>
      </c>
      <c r="D61" s="2">
        <v>1</v>
      </c>
      <c r="E61" s="2">
        <v>1</v>
      </c>
      <c r="F61" s="2">
        <v>2</v>
      </c>
      <c r="G61" s="1">
        <f t="shared" si="3"/>
        <v>1.3333333333333333</v>
      </c>
      <c r="H61" s="1">
        <f>G61-G58</f>
        <v>0</v>
      </c>
      <c r="I61" s="2">
        <v>-300</v>
      </c>
      <c r="J61" s="2" t="s">
        <v>17</v>
      </c>
      <c r="K61" s="2"/>
      <c r="L61" s="2"/>
      <c r="M61" s="2"/>
      <c r="N61" s="24"/>
      <c r="O61" s="28" t="s">
        <v>78</v>
      </c>
      <c r="P61" s="12">
        <v>43223.47152777778</v>
      </c>
      <c r="Q61" s="2">
        <v>6</v>
      </c>
      <c r="R61" s="2">
        <v>6</v>
      </c>
      <c r="S61" s="2">
        <v>7</v>
      </c>
      <c r="T61" s="1">
        <f t="shared" si="5"/>
        <v>6.333333333333333</v>
      </c>
      <c r="U61" s="1">
        <f>T61-T59</f>
        <v>2.9999999999999996</v>
      </c>
      <c r="V61" s="1"/>
      <c r="W61" s="1">
        <f>T61-T60</f>
        <v>1</v>
      </c>
      <c r="X61" s="1"/>
      <c r="Y61" s="1"/>
      <c r="Z61" s="1"/>
    </row>
    <row r="62" spans="1:26" ht="14.25" customHeight="1" x14ac:dyDescent="0.2">
      <c r="A62" s="24"/>
      <c r="B62" s="19">
        <v>28</v>
      </c>
      <c r="C62" s="13">
        <v>43157.375694444447</v>
      </c>
      <c r="D62" s="2">
        <v>7</v>
      </c>
      <c r="E62" s="2">
        <v>7</v>
      </c>
      <c r="F62" s="2">
        <v>7</v>
      </c>
      <c r="G62" s="1">
        <f t="shared" si="3"/>
        <v>7</v>
      </c>
      <c r="H62" s="1">
        <f>G62-G59</f>
        <v>0</v>
      </c>
      <c r="I62" s="2">
        <v>-300</v>
      </c>
      <c r="J62" s="1">
        <f>G62-G61</f>
        <v>5.666666666666667</v>
      </c>
      <c r="K62" s="1"/>
      <c r="L62" s="1"/>
      <c r="M62" s="1"/>
      <c r="N62" s="24"/>
      <c r="O62" s="27"/>
      <c r="P62" s="12">
        <v>43254.01666666667</v>
      </c>
      <c r="Q62" s="2">
        <v>6</v>
      </c>
      <c r="R62" s="2">
        <v>6</v>
      </c>
      <c r="S62" s="2">
        <v>7</v>
      </c>
      <c r="T62" s="1">
        <f t="shared" si="5"/>
        <v>6.333333333333333</v>
      </c>
      <c r="U62" s="1">
        <f>T62-T60</f>
        <v>1</v>
      </c>
      <c r="V62" s="2">
        <v>-500</v>
      </c>
      <c r="W62" s="2" t="s">
        <v>17</v>
      </c>
      <c r="X62" s="1"/>
      <c r="Y62" s="1"/>
      <c r="Z62" s="1"/>
    </row>
    <row r="63" spans="1:26" ht="14.25" customHeight="1" x14ac:dyDescent="0.2">
      <c r="A63" s="24"/>
      <c r="B63" s="19">
        <v>28</v>
      </c>
      <c r="C63" s="13">
        <v>43158.072222222225</v>
      </c>
      <c r="D63" s="2">
        <v>4</v>
      </c>
      <c r="E63" s="2">
        <v>5</v>
      </c>
      <c r="F63" s="2">
        <v>5</v>
      </c>
      <c r="G63" s="1">
        <f t="shared" si="3"/>
        <v>4.666666666666667</v>
      </c>
      <c r="H63" s="1">
        <f>G63-G61</f>
        <v>3.3333333333333339</v>
      </c>
      <c r="I63" s="1">
        <f>-1400 -(H63-3)*100</f>
        <v>-1433.3333333333335</v>
      </c>
      <c r="J63" s="2" t="s">
        <v>17</v>
      </c>
      <c r="K63" s="2"/>
      <c r="L63" s="2"/>
      <c r="M63" s="2"/>
      <c r="N63" s="24"/>
      <c r="O63" s="28" t="s">
        <v>79</v>
      </c>
      <c r="P63" s="12">
        <v>43254.343055555553</v>
      </c>
      <c r="Q63" s="2">
        <v>4</v>
      </c>
      <c r="R63" s="2">
        <v>4</v>
      </c>
      <c r="S63" s="2">
        <v>3</v>
      </c>
      <c r="T63" s="1">
        <f t="shared" si="5"/>
        <v>3.6666666666666665</v>
      </c>
      <c r="U63" s="2" t="s">
        <v>17</v>
      </c>
      <c r="V63" s="2" t="s">
        <v>17</v>
      </c>
      <c r="W63" s="1">
        <f>T63-T62</f>
        <v>-2.6666666666666665</v>
      </c>
      <c r="X63" s="1"/>
      <c r="Y63" s="1"/>
      <c r="Z63" s="1"/>
    </row>
    <row r="64" spans="1:26" ht="14.25" customHeight="1" x14ac:dyDescent="0.2">
      <c r="A64" s="24"/>
      <c r="B64" s="19">
        <v>29</v>
      </c>
      <c r="C64" s="13">
        <v>43158.328472222223</v>
      </c>
      <c r="D64" s="2">
        <v>7</v>
      </c>
      <c r="E64" s="2">
        <v>7</v>
      </c>
      <c r="F64" s="2">
        <v>7</v>
      </c>
      <c r="G64" s="1">
        <f t="shared" si="3"/>
        <v>7</v>
      </c>
      <c r="H64" s="1">
        <f>G64-G62</f>
        <v>0</v>
      </c>
      <c r="I64" s="2">
        <v>-300</v>
      </c>
      <c r="J64" s="1">
        <f>G64-G63</f>
        <v>2.333333333333333</v>
      </c>
      <c r="K64" s="1"/>
      <c r="L64" s="1"/>
      <c r="M64" s="1"/>
      <c r="N64" s="24"/>
      <c r="O64" s="27"/>
      <c r="P64" s="12">
        <v>43284.010416666664</v>
      </c>
      <c r="Q64" s="2">
        <v>6</v>
      </c>
      <c r="R64" s="2">
        <v>5</v>
      </c>
      <c r="S64" s="2">
        <v>4</v>
      </c>
      <c r="T64" s="1">
        <f t="shared" si="5"/>
        <v>5</v>
      </c>
      <c r="U64" s="1">
        <f>T64-T62</f>
        <v>-1.333333333333333</v>
      </c>
      <c r="V64" s="1">
        <f>500 +(-1-U64)*760</f>
        <v>753.33333333333314</v>
      </c>
      <c r="W64" s="2" t="s">
        <v>17</v>
      </c>
      <c r="X64" s="1"/>
      <c r="Y64" s="1"/>
      <c r="Z64" s="1"/>
    </row>
    <row r="65" spans="1:26" ht="14.25" customHeight="1" x14ac:dyDescent="0.2">
      <c r="A65" s="24"/>
      <c r="B65" s="19">
        <v>29</v>
      </c>
      <c r="C65" s="13">
        <v>43158.926388888889</v>
      </c>
      <c r="D65" s="2">
        <v>1</v>
      </c>
      <c r="E65" s="2">
        <v>1</v>
      </c>
      <c r="F65" s="2">
        <v>1</v>
      </c>
      <c r="G65" s="1">
        <f t="shared" si="3"/>
        <v>1</v>
      </c>
      <c r="H65" s="2" t="s">
        <v>17</v>
      </c>
      <c r="I65" s="2" t="s">
        <v>17</v>
      </c>
      <c r="J65" s="2" t="s">
        <v>17</v>
      </c>
      <c r="K65" s="2"/>
      <c r="L65" s="2"/>
      <c r="M65" s="2"/>
      <c r="N65" s="24"/>
      <c r="O65" s="28" t="s">
        <v>80</v>
      </c>
      <c r="P65" s="12">
        <v>43284.484027777777</v>
      </c>
      <c r="Q65" s="2">
        <v>3</v>
      </c>
      <c r="R65" s="2">
        <v>2</v>
      </c>
      <c r="S65" s="2">
        <v>2</v>
      </c>
      <c r="T65" s="1">
        <f t="shared" si="5"/>
        <v>2.3333333333333335</v>
      </c>
      <c r="U65" s="2" t="s">
        <v>17</v>
      </c>
      <c r="V65" s="2" t="s">
        <v>17</v>
      </c>
      <c r="W65" s="1">
        <f>T65-T64</f>
        <v>-2.6666666666666665</v>
      </c>
      <c r="X65" s="1"/>
      <c r="Y65" s="1"/>
      <c r="Z65" s="1"/>
    </row>
    <row r="66" spans="1:26" ht="14.25" customHeight="1" x14ac:dyDescent="0.2">
      <c r="A66" s="24"/>
      <c r="B66" s="19">
        <v>30</v>
      </c>
      <c r="C66" s="13">
        <v>43159.447222222225</v>
      </c>
      <c r="D66" s="2">
        <v>6</v>
      </c>
      <c r="E66" s="2">
        <v>4</v>
      </c>
      <c r="F66" s="2">
        <v>4</v>
      </c>
      <c r="G66" s="1">
        <f t="shared" si="3"/>
        <v>4.666666666666667</v>
      </c>
      <c r="H66" s="2" t="s">
        <v>17</v>
      </c>
      <c r="I66" s="2" t="s">
        <v>17</v>
      </c>
      <c r="J66" s="1">
        <f>G66-G65</f>
        <v>3.666666666666667</v>
      </c>
      <c r="K66" s="1"/>
      <c r="L66" s="1"/>
      <c r="M66" s="1"/>
      <c r="N66" s="24"/>
      <c r="O66" s="27"/>
      <c r="P66" s="12">
        <v>43284.929861111108</v>
      </c>
      <c r="Q66" s="2">
        <v>3</v>
      </c>
      <c r="R66" s="2">
        <v>2</v>
      </c>
      <c r="S66" s="2">
        <v>3</v>
      </c>
      <c r="T66" s="1">
        <f t="shared" si="5"/>
        <v>2.6666666666666665</v>
      </c>
      <c r="U66" s="1">
        <f>T66-T64</f>
        <v>-2.3333333333333335</v>
      </c>
      <c r="V66" s="1">
        <f>1260 + (-2-U66)*140</f>
        <v>1306.6666666666667</v>
      </c>
      <c r="W66" s="2" t="s">
        <v>17</v>
      </c>
      <c r="X66" s="1"/>
      <c r="Y66" s="1"/>
      <c r="Z66" s="1"/>
    </row>
    <row r="67" spans="1:26" ht="14.25" customHeight="1" x14ac:dyDescent="0.2">
      <c r="A67" s="24"/>
      <c r="B67" s="19">
        <v>30</v>
      </c>
      <c r="C67" s="7">
        <v>43160.011805555558</v>
      </c>
      <c r="D67" s="2">
        <v>2</v>
      </c>
      <c r="E67" s="2">
        <v>1</v>
      </c>
      <c r="F67" s="2">
        <v>1</v>
      </c>
      <c r="G67" s="1">
        <f t="shared" si="3"/>
        <v>1.3333333333333333</v>
      </c>
      <c r="H67" s="2">
        <f>G67-G65</f>
        <v>0.33333333333333326</v>
      </c>
      <c r="I67" s="1">
        <f>-300-(H67-0)*200</f>
        <v>-366.66666666666663</v>
      </c>
      <c r="J67" s="2" t="s">
        <v>17</v>
      </c>
      <c r="K67" s="2"/>
      <c r="L67" s="2"/>
      <c r="M67" s="2"/>
      <c r="N67" s="24"/>
      <c r="O67" s="28" t="s">
        <v>81</v>
      </c>
      <c r="P67" s="12">
        <v>43315.334722222222</v>
      </c>
      <c r="Q67" s="2">
        <v>4</v>
      </c>
      <c r="R67" s="2">
        <v>4</v>
      </c>
      <c r="S67" s="2">
        <v>5</v>
      </c>
      <c r="T67" s="1">
        <f t="shared" si="5"/>
        <v>4.333333333333333</v>
      </c>
      <c r="U67" s="1">
        <f>T67-T65</f>
        <v>1.9999999999999996</v>
      </c>
      <c r="V67" s="2">
        <v>-1300</v>
      </c>
      <c r="W67" s="1">
        <f>T67-T66</f>
        <v>1.6666666666666665</v>
      </c>
      <c r="X67" s="1"/>
      <c r="Y67" s="1"/>
      <c r="Z67" s="1"/>
    </row>
    <row r="68" spans="1:26" ht="14.25" customHeight="1" x14ac:dyDescent="0.2">
      <c r="A68" s="24"/>
      <c r="B68" s="19">
        <v>31</v>
      </c>
      <c r="C68" s="13">
        <v>43160.334027777775</v>
      </c>
      <c r="D68" s="2">
        <v>5</v>
      </c>
      <c r="E68" s="2">
        <v>3</v>
      </c>
      <c r="F68" s="2">
        <v>3</v>
      </c>
      <c r="G68" s="1">
        <f t="shared" si="3"/>
        <v>3.6666666666666665</v>
      </c>
      <c r="H68" s="1">
        <f>G68-G66</f>
        <v>-1.0000000000000004</v>
      </c>
      <c r="I68" s="1">
        <f>-300-H68*800</f>
        <v>500.00000000000034</v>
      </c>
      <c r="J68" s="1">
        <f>G68-G67</f>
        <v>2.333333333333333</v>
      </c>
      <c r="K68" s="1"/>
      <c r="L68" s="1"/>
      <c r="M68" s="1"/>
      <c r="N68" s="24"/>
      <c r="O68" s="27"/>
      <c r="P68" s="12">
        <v>43346.040277777778</v>
      </c>
      <c r="Q68" s="2">
        <v>4</v>
      </c>
      <c r="R68" s="2">
        <v>5</v>
      </c>
      <c r="S68" s="2">
        <v>4</v>
      </c>
      <c r="T68" s="1">
        <f t="shared" si="5"/>
        <v>4.333333333333333</v>
      </c>
      <c r="U68" s="2" t="s">
        <v>17</v>
      </c>
      <c r="V68" s="2" t="s">
        <v>17</v>
      </c>
      <c r="W68" s="2" t="s">
        <v>17</v>
      </c>
      <c r="X68" s="1"/>
      <c r="Y68" s="1"/>
      <c r="Z68" s="1"/>
    </row>
    <row r="69" spans="1:26" ht="14.25" customHeight="1" x14ac:dyDescent="0.2">
      <c r="A69" s="24"/>
      <c r="B69" s="19">
        <v>31</v>
      </c>
      <c r="C69" s="13">
        <v>43161.00277777778</v>
      </c>
      <c r="D69" s="2">
        <v>1</v>
      </c>
      <c r="E69" s="2">
        <v>1</v>
      </c>
      <c r="F69" s="2">
        <v>1</v>
      </c>
      <c r="G69" s="1">
        <f t="shared" si="3"/>
        <v>1</v>
      </c>
      <c r="H69" s="1">
        <f>G69-G67</f>
        <v>-0.33333333333333326</v>
      </c>
      <c r="I69" s="1">
        <f>-300-H69*800</f>
        <v>-33.333333333333371</v>
      </c>
      <c r="J69" s="2" t="s">
        <v>17</v>
      </c>
      <c r="K69" s="2"/>
      <c r="L69" s="2"/>
      <c r="M69" s="2"/>
      <c r="N69" s="24"/>
      <c r="O69" s="28" t="s">
        <v>82</v>
      </c>
      <c r="P69" s="12">
        <v>43346.443749999999</v>
      </c>
      <c r="Q69" s="2">
        <v>4</v>
      </c>
      <c r="R69" s="2">
        <v>4</v>
      </c>
      <c r="S69" s="2">
        <v>3</v>
      </c>
      <c r="T69" s="1">
        <f t="shared" si="5"/>
        <v>3.6666666666666665</v>
      </c>
      <c r="U69" s="2" t="s">
        <v>17</v>
      </c>
      <c r="V69" s="2" t="s">
        <v>17</v>
      </c>
      <c r="W69" s="1">
        <f>T69-T68</f>
        <v>-0.66666666666666652</v>
      </c>
      <c r="X69" s="1"/>
      <c r="Y69" s="1"/>
      <c r="Z69" s="1"/>
    </row>
    <row r="70" spans="1:26" ht="14.25" customHeight="1" x14ac:dyDescent="0.2">
      <c r="A70" s="24"/>
      <c r="B70" s="19">
        <v>31</v>
      </c>
      <c r="C70" s="13">
        <v>43161.116666666669</v>
      </c>
      <c r="D70" s="2">
        <v>1</v>
      </c>
      <c r="E70" s="2">
        <v>1</v>
      </c>
      <c r="F70" s="2">
        <v>1</v>
      </c>
      <c r="G70" s="1">
        <f t="shared" si="3"/>
        <v>1</v>
      </c>
      <c r="H70" s="1">
        <f>G70-G67</f>
        <v>-0.33333333333333326</v>
      </c>
      <c r="I70" s="1">
        <f>-300-H70*800</f>
        <v>-33.333333333333371</v>
      </c>
      <c r="J70" s="2" t="s">
        <v>17</v>
      </c>
      <c r="K70" s="2"/>
      <c r="L70" s="2"/>
      <c r="M70" s="2"/>
      <c r="N70" s="24"/>
      <c r="O70" s="27"/>
      <c r="P70" s="12">
        <v>43376.09652777778</v>
      </c>
      <c r="Q70" s="2">
        <v>3</v>
      </c>
      <c r="R70" s="2">
        <v>2</v>
      </c>
      <c r="S70" s="2">
        <v>2</v>
      </c>
      <c r="T70" s="1">
        <f t="shared" si="5"/>
        <v>2.3333333333333335</v>
      </c>
      <c r="U70" s="1">
        <f>T70-T68</f>
        <v>-1.9999999999999996</v>
      </c>
      <c r="V70" s="2">
        <v>1260</v>
      </c>
      <c r="W70" s="2" t="s">
        <v>17</v>
      </c>
      <c r="X70" s="1"/>
      <c r="Y70" s="1"/>
      <c r="Z70" s="1"/>
    </row>
    <row r="71" spans="1:26" ht="14.25" customHeight="1" x14ac:dyDescent="0.2">
      <c r="A71" s="24"/>
      <c r="B71" s="19">
        <v>32</v>
      </c>
      <c r="C71" s="13">
        <v>43161.405555555553</v>
      </c>
      <c r="D71" s="2">
        <v>5</v>
      </c>
      <c r="E71" s="2">
        <v>2</v>
      </c>
      <c r="F71" s="2">
        <v>3</v>
      </c>
      <c r="G71" s="1">
        <f t="shared" si="3"/>
        <v>3.3333333333333335</v>
      </c>
      <c r="H71" s="1">
        <f>G71-G68</f>
        <v>-0.33333333333333304</v>
      </c>
      <c r="I71" s="1">
        <f>-300-H71*800</f>
        <v>-33.333333333333599</v>
      </c>
      <c r="J71" s="2">
        <f>G71-G70</f>
        <v>2.3333333333333335</v>
      </c>
      <c r="K71" s="2"/>
      <c r="L71" s="2"/>
      <c r="M71" s="2"/>
      <c r="N71" s="24"/>
      <c r="O71" s="28" t="s">
        <v>83</v>
      </c>
      <c r="P71" s="12">
        <v>43376.462500000001</v>
      </c>
      <c r="Q71" s="2">
        <v>4</v>
      </c>
      <c r="R71" s="2">
        <v>6</v>
      </c>
      <c r="S71" s="2">
        <v>7</v>
      </c>
      <c r="T71" s="1">
        <f t="shared" si="5"/>
        <v>5.666666666666667</v>
      </c>
      <c r="U71" s="1">
        <f>T71-T69</f>
        <v>2.0000000000000004</v>
      </c>
      <c r="V71" s="2">
        <v>-1300</v>
      </c>
      <c r="W71" s="1">
        <f>T71-T70</f>
        <v>3.3333333333333335</v>
      </c>
      <c r="X71" s="1"/>
      <c r="Y71" s="1"/>
      <c r="Z71" s="1"/>
    </row>
    <row r="72" spans="1:26" ht="14.25" customHeight="1" x14ac:dyDescent="0.2">
      <c r="A72" s="24"/>
      <c r="B72" s="19">
        <v>32</v>
      </c>
      <c r="C72" s="13">
        <v>43162.003472222219</v>
      </c>
      <c r="D72" s="2">
        <v>1</v>
      </c>
      <c r="E72" s="2">
        <v>1</v>
      </c>
      <c r="F72" s="2">
        <v>1</v>
      </c>
      <c r="G72" s="1">
        <f t="shared" si="3"/>
        <v>1</v>
      </c>
      <c r="H72" s="1">
        <f>G72-G69</f>
        <v>0</v>
      </c>
      <c r="I72" s="1">
        <f>-300-H72*800</f>
        <v>-300</v>
      </c>
      <c r="J72" s="2" t="s">
        <v>17</v>
      </c>
      <c r="K72" s="2"/>
      <c r="L72" s="2"/>
      <c r="M72" s="2"/>
      <c r="N72" s="24"/>
      <c r="O72" s="27"/>
      <c r="P72" s="1"/>
      <c r="Q72" s="1"/>
      <c r="R72" s="1"/>
      <c r="S72" s="1"/>
      <c r="T72" s="1"/>
      <c r="U72" s="1"/>
      <c r="V72" s="1"/>
      <c r="W72" s="1"/>
      <c r="X72" s="1"/>
      <c r="Y72" s="1"/>
      <c r="Z72" s="1"/>
    </row>
    <row r="73" spans="1:26" ht="14.25" customHeight="1" x14ac:dyDescent="0.2">
      <c r="A73" s="24"/>
      <c r="B73" s="19">
        <v>33</v>
      </c>
      <c r="C73" s="13">
        <v>43162.433333333334</v>
      </c>
      <c r="D73" s="2">
        <v>6</v>
      </c>
      <c r="E73" s="2">
        <v>6</v>
      </c>
      <c r="F73" s="2">
        <v>6</v>
      </c>
      <c r="G73" s="1">
        <f t="shared" si="3"/>
        <v>6</v>
      </c>
      <c r="H73" s="1">
        <f>G73-G71</f>
        <v>2.6666666666666665</v>
      </c>
      <c r="I73" s="1">
        <f>-1300-(H73-2)*100</f>
        <v>-1366.6666666666667</v>
      </c>
      <c r="J73" s="2">
        <f>G73-G72</f>
        <v>5</v>
      </c>
      <c r="K73" s="2"/>
      <c r="L73" s="2"/>
      <c r="M73" s="2"/>
      <c r="N73" s="1"/>
      <c r="O73" s="1"/>
      <c r="P73" s="1"/>
      <c r="Q73" s="1"/>
      <c r="R73" s="1"/>
      <c r="S73" s="1"/>
      <c r="T73" s="1"/>
      <c r="U73" s="1"/>
      <c r="V73" s="1"/>
      <c r="W73" s="1"/>
      <c r="X73" s="1"/>
      <c r="Y73" s="1"/>
      <c r="Z73" s="1"/>
    </row>
    <row r="74" spans="1:26" ht="14.25" customHeight="1" x14ac:dyDescent="0.2">
      <c r="A74" s="24"/>
      <c r="B74" s="19">
        <v>33</v>
      </c>
      <c r="C74" s="13">
        <v>43163.013888888891</v>
      </c>
      <c r="D74" s="2">
        <v>1</v>
      </c>
      <c r="E74" s="2">
        <v>1</v>
      </c>
      <c r="F74" s="2">
        <v>1</v>
      </c>
      <c r="G74" s="1">
        <f t="shared" si="3"/>
        <v>1</v>
      </c>
      <c r="H74" s="1">
        <f>G74-G72</f>
        <v>0</v>
      </c>
      <c r="I74" s="1">
        <f>-300-H74*800</f>
        <v>-300</v>
      </c>
      <c r="J74" s="2" t="s">
        <v>17</v>
      </c>
      <c r="K74" s="2"/>
      <c r="L74" s="2"/>
      <c r="M74" s="2"/>
      <c r="N74" s="1"/>
      <c r="O74" s="1"/>
      <c r="P74" s="1"/>
      <c r="Q74" s="1"/>
      <c r="R74" s="1"/>
      <c r="S74" s="1"/>
      <c r="T74" s="1"/>
      <c r="U74" s="1"/>
      <c r="V74" s="1"/>
      <c r="W74" s="1"/>
      <c r="X74" s="1"/>
      <c r="Y74" s="1"/>
      <c r="Z74" s="1"/>
    </row>
    <row r="75" spans="1:26" ht="14.25" customHeight="1" x14ac:dyDescent="0.2">
      <c r="A75" s="24"/>
      <c r="B75" s="19">
        <v>33</v>
      </c>
      <c r="C75" s="13">
        <v>43163.054861111108</v>
      </c>
      <c r="D75" s="2">
        <v>1</v>
      </c>
      <c r="E75" s="2">
        <v>1</v>
      </c>
      <c r="F75" s="2">
        <v>1</v>
      </c>
      <c r="G75" s="1">
        <f t="shared" si="3"/>
        <v>1</v>
      </c>
      <c r="H75" s="1">
        <f>G75-G72</f>
        <v>0</v>
      </c>
      <c r="I75" s="1">
        <f>-300-H75*800</f>
        <v>-300</v>
      </c>
      <c r="J75" s="2" t="s">
        <v>17</v>
      </c>
      <c r="K75" s="2"/>
      <c r="L75" s="2"/>
      <c r="M75" s="2"/>
      <c r="N75" s="1"/>
      <c r="O75" s="1"/>
      <c r="P75" s="1"/>
      <c r="Q75" s="1"/>
      <c r="R75" s="1"/>
      <c r="S75" s="1"/>
      <c r="T75" s="1"/>
      <c r="U75" s="1"/>
      <c r="V75" s="1"/>
      <c r="W75" s="1"/>
      <c r="X75" s="1"/>
      <c r="Y75" s="1"/>
      <c r="Z75" s="1"/>
    </row>
    <row r="76" spans="1:26" ht="14.25" customHeight="1" x14ac:dyDescent="0.2">
      <c r="A76" s="24"/>
      <c r="B76" s="19">
        <v>34</v>
      </c>
      <c r="C76" s="13">
        <v>43163.458333333336</v>
      </c>
      <c r="D76" s="2">
        <v>5</v>
      </c>
      <c r="E76" s="2">
        <v>2</v>
      </c>
      <c r="F76" s="2">
        <v>5</v>
      </c>
      <c r="G76" s="1">
        <f t="shared" si="3"/>
        <v>4</v>
      </c>
      <c r="H76" s="1">
        <f>G76-G73</f>
        <v>-2</v>
      </c>
      <c r="I76" s="1"/>
      <c r="J76" s="1">
        <f>G76-G75</f>
        <v>3</v>
      </c>
      <c r="K76" s="1"/>
      <c r="L76" s="1"/>
      <c r="M76" s="1"/>
      <c r="N76" s="1"/>
      <c r="O76" s="1"/>
      <c r="P76" s="1"/>
      <c r="Q76" s="1"/>
      <c r="R76" s="1"/>
      <c r="S76" s="1"/>
      <c r="T76" s="1"/>
      <c r="U76" s="1"/>
      <c r="V76" s="1"/>
      <c r="W76" s="1"/>
      <c r="X76" s="1"/>
      <c r="Y76" s="1"/>
      <c r="Z76" s="1"/>
    </row>
    <row r="77" spans="1:26" ht="14.25" customHeight="1" x14ac:dyDescent="0.2">
      <c r="A77" s="24"/>
      <c r="B77" s="19">
        <v>34</v>
      </c>
      <c r="C77" s="13">
        <v>43164.004861111112</v>
      </c>
      <c r="D77" s="2">
        <v>1</v>
      </c>
      <c r="E77" s="2">
        <v>1</v>
      </c>
      <c r="F77" s="2">
        <v>1</v>
      </c>
      <c r="G77" s="1">
        <f t="shared" si="3"/>
        <v>1</v>
      </c>
      <c r="H77" s="1">
        <f>G77-G75</f>
        <v>0</v>
      </c>
      <c r="I77" s="1">
        <f>-300-H77*800</f>
        <v>-300</v>
      </c>
      <c r="J77" s="2" t="s">
        <v>17</v>
      </c>
      <c r="K77" s="2"/>
      <c r="L77" s="2"/>
      <c r="M77" s="2"/>
      <c r="N77" s="1"/>
      <c r="O77" s="1"/>
      <c r="P77" s="1"/>
      <c r="Q77" s="1"/>
      <c r="R77" s="1"/>
      <c r="S77" s="1"/>
      <c r="T77" s="1"/>
      <c r="U77" s="1"/>
      <c r="V77" s="1"/>
      <c r="W77" s="1"/>
      <c r="X77" s="1"/>
      <c r="Y77" s="1"/>
      <c r="Z77" s="1"/>
    </row>
    <row r="78" spans="1:26" ht="14.25" customHeight="1" x14ac:dyDescent="0.2">
      <c r="A78" s="24"/>
      <c r="B78" s="19">
        <v>35</v>
      </c>
      <c r="C78" s="13">
        <v>43164.417361111111</v>
      </c>
      <c r="D78" s="2">
        <v>5</v>
      </c>
      <c r="E78" s="2">
        <v>3</v>
      </c>
      <c r="F78" s="2">
        <v>3</v>
      </c>
      <c r="G78" s="1">
        <f t="shared" si="3"/>
        <v>3.6666666666666665</v>
      </c>
      <c r="H78" s="1">
        <f>G78-G76</f>
        <v>-0.33333333333333348</v>
      </c>
      <c r="I78" s="1">
        <f>-300-H78*800</f>
        <v>-33.333333333333201</v>
      </c>
      <c r="J78" s="1">
        <f>G78-G77</f>
        <v>2.6666666666666665</v>
      </c>
      <c r="K78" s="1"/>
      <c r="L78" s="1"/>
      <c r="M78" s="1"/>
      <c r="N78" s="1"/>
      <c r="O78" s="1"/>
      <c r="P78" s="1"/>
      <c r="Q78" s="1"/>
      <c r="R78" s="1"/>
      <c r="S78" s="1"/>
      <c r="T78" s="1"/>
      <c r="U78" s="1"/>
      <c r="V78" s="1"/>
      <c r="W78" s="1"/>
      <c r="X78" s="1"/>
      <c r="Y78" s="1"/>
      <c r="Z78" s="1"/>
    </row>
    <row r="79" spans="1:26" ht="14.25" customHeight="1" x14ac:dyDescent="0.2">
      <c r="A79" s="24"/>
      <c r="B79" s="19">
        <v>35</v>
      </c>
      <c r="C79" s="13">
        <v>43165.056944444441</v>
      </c>
      <c r="D79" s="2">
        <v>2</v>
      </c>
      <c r="E79" s="2">
        <v>1</v>
      </c>
      <c r="F79" s="2">
        <v>2</v>
      </c>
      <c r="G79" s="1">
        <f t="shared" si="3"/>
        <v>1.6666666666666667</v>
      </c>
      <c r="H79" s="1">
        <f>G79-G77</f>
        <v>0.66666666666666674</v>
      </c>
      <c r="I79" s="1">
        <f>-300-(H79-0)*200</f>
        <v>-433.33333333333337</v>
      </c>
      <c r="J79" s="2" t="s">
        <v>17</v>
      </c>
      <c r="K79" s="2"/>
      <c r="L79" s="2"/>
      <c r="M79" s="2"/>
      <c r="N79" s="1"/>
      <c r="O79" s="1"/>
      <c r="P79" s="1"/>
      <c r="Q79" s="1"/>
      <c r="R79" s="1"/>
      <c r="S79" s="1"/>
      <c r="T79" s="1"/>
      <c r="U79" s="1"/>
      <c r="V79" s="1"/>
      <c r="W79" s="1"/>
      <c r="X79" s="1"/>
      <c r="Y79" s="1"/>
      <c r="Z79" s="1"/>
    </row>
    <row r="80" spans="1:26" ht="14.25" customHeight="1" x14ac:dyDescent="0.2">
      <c r="A80" s="24"/>
      <c r="B80" s="19">
        <v>36</v>
      </c>
      <c r="C80" s="14">
        <v>43165.424305555556</v>
      </c>
      <c r="D80" s="2">
        <v>6</v>
      </c>
      <c r="E80" s="2">
        <v>7</v>
      </c>
      <c r="F80" s="2">
        <v>7</v>
      </c>
      <c r="G80" s="1">
        <f t="shared" si="3"/>
        <v>6.666666666666667</v>
      </c>
      <c r="H80" s="1">
        <f>G80-G78</f>
        <v>3.0000000000000004</v>
      </c>
      <c r="I80" s="2">
        <v>-1400</v>
      </c>
      <c r="J80" s="1">
        <f>G80-G79</f>
        <v>5</v>
      </c>
      <c r="K80" s="1"/>
      <c r="L80" s="1"/>
      <c r="M80" s="1"/>
      <c r="N80" s="1"/>
      <c r="O80" s="1"/>
      <c r="P80" s="1"/>
      <c r="Q80" s="1"/>
      <c r="R80" s="1"/>
      <c r="S80" s="1"/>
      <c r="T80" s="1"/>
      <c r="U80" s="1"/>
      <c r="V80" s="1"/>
      <c r="W80" s="1"/>
      <c r="X80" s="1"/>
      <c r="Y80" s="1"/>
      <c r="Z80" s="1"/>
    </row>
    <row r="81" spans="1:26" ht="14.25" customHeight="1" x14ac:dyDescent="0.2">
      <c r="A81" s="24"/>
      <c r="B81" s="19">
        <v>36</v>
      </c>
      <c r="C81" s="13">
        <v>43166.072916666664</v>
      </c>
      <c r="D81" s="2">
        <v>1</v>
      </c>
      <c r="E81" s="2">
        <v>1</v>
      </c>
      <c r="F81" s="2">
        <v>1</v>
      </c>
      <c r="G81" s="1">
        <f t="shared" si="3"/>
        <v>1</v>
      </c>
      <c r="H81" s="1">
        <f>G81-G79</f>
        <v>-0.66666666666666674</v>
      </c>
      <c r="I81" s="1">
        <f>-300-H81*800</f>
        <v>233.33333333333337</v>
      </c>
      <c r="J81" s="2" t="s">
        <v>17</v>
      </c>
      <c r="K81" s="2"/>
      <c r="L81" s="2"/>
      <c r="M81" s="2"/>
      <c r="N81" s="1"/>
      <c r="O81" s="1"/>
      <c r="P81" s="1"/>
      <c r="Q81" s="1"/>
      <c r="R81" s="1"/>
      <c r="S81" s="1"/>
      <c r="T81" s="1"/>
      <c r="U81" s="1"/>
      <c r="V81" s="1"/>
      <c r="W81" s="1"/>
      <c r="X81" s="1"/>
      <c r="Y81" s="1"/>
      <c r="Z81" s="1"/>
    </row>
    <row r="82" spans="1:26" ht="14.25" customHeight="1" x14ac:dyDescent="0.2">
      <c r="A82" s="24"/>
      <c r="B82" s="19">
        <v>37</v>
      </c>
      <c r="C82" s="13">
        <v>43167.054861111108</v>
      </c>
      <c r="D82" s="2">
        <v>2</v>
      </c>
      <c r="E82" s="2">
        <v>1</v>
      </c>
      <c r="F82" s="2">
        <v>1</v>
      </c>
      <c r="G82" s="1">
        <f t="shared" si="3"/>
        <v>1.3333333333333333</v>
      </c>
      <c r="H82" s="1">
        <f>G82-G81</f>
        <v>0.33333333333333326</v>
      </c>
      <c r="I82" s="1">
        <f>-300-(H82-0)*200</f>
        <v>-366.66666666666663</v>
      </c>
      <c r="J82" s="2" t="s">
        <v>17</v>
      </c>
      <c r="K82" s="2"/>
      <c r="L82" s="2"/>
      <c r="M82" s="2"/>
      <c r="N82" s="1"/>
      <c r="O82" s="1"/>
      <c r="P82" s="1"/>
      <c r="Q82" s="1"/>
      <c r="R82" s="1"/>
      <c r="S82" s="1"/>
      <c r="T82" s="1"/>
      <c r="U82" s="1"/>
      <c r="V82" s="1"/>
      <c r="W82" s="1"/>
      <c r="X82" s="1"/>
      <c r="Y82" s="1"/>
      <c r="Z82" s="1"/>
    </row>
    <row r="83" spans="1:26" ht="14.25" customHeight="1" x14ac:dyDescent="0.2">
      <c r="A83" s="24"/>
      <c r="B83" s="19">
        <v>38</v>
      </c>
      <c r="C83" s="13">
        <v>43167.498611111114</v>
      </c>
      <c r="D83" s="2">
        <v>7</v>
      </c>
      <c r="E83" s="2">
        <v>8</v>
      </c>
      <c r="F83" s="2">
        <v>8</v>
      </c>
      <c r="G83" s="1">
        <f t="shared" si="3"/>
        <v>7.666666666666667</v>
      </c>
      <c r="H83" s="2" t="s">
        <v>17</v>
      </c>
      <c r="I83" s="2" t="s">
        <v>17</v>
      </c>
      <c r="J83" s="1">
        <f>G83-G82</f>
        <v>6.3333333333333339</v>
      </c>
      <c r="K83" s="1"/>
      <c r="L83" s="1"/>
      <c r="M83" s="1"/>
      <c r="N83" s="1"/>
      <c r="O83" s="1"/>
      <c r="P83" s="1"/>
      <c r="Q83" s="1"/>
      <c r="R83" s="1"/>
      <c r="S83" s="1"/>
      <c r="T83" s="1"/>
      <c r="U83" s="1"/>
      <c r="V83" s="1"/>
      <c r="W83" s="1"/>
      <c r="X83" s="1"/>
      <c r="Y83" s="1"/>
      <c r="Z83" s="1"/>
    </row>
    <row r="84" spans="1:26" ht="14.25" customHeight="1" x14ac:dyDescent="0.2">
      <c r="A84" s="24"/>
      <c r="B84" s="19">
        <v>38</v>
      </c>
      <c r="C84" s="13">
        <v>43168.000694444447</v>
      </c>
      <c r="D84" s="2">
        <v>3</v>
      </c>
      <c r="E84" s="2">
        <v>2</v>
      </c>
      <c r="F84" s="2">
        <v>3</v>
      </c>
      <c r="G84" s="1">
        <f t="shared" si="3"/>
        <v>2.6666666666666665</v>
      </c>
      <c r="H84" s="1">
        <f>G84-G82</f>
        <v>1.3333333333333333</v>
      </c>
      <c r="I84" s="1">
        <f>-500 - (H84-1)*800</f>
        <v>-766.66666666666663</v>
      </c>
      <c r="J84" s="2" t="s">
        <v>17</v>
      </c>
      <c r="K84" s="2"/>
      <c r="L84" s="2"/>
      <c r="M84" s="2"/>
      <c r="N84" s="1"/>
      <c r="O84" s="1"/>
      <c r="P84" s="1"/>
      <c r="Q84" s="1"/>
      <c r="R84" s="1"/>
      <c r="S84" s="1"/>
      <c r="T84" s="1"/>
      <c r="U84" s="1"/>
      <c r="V84" s="1"/>
      <c r="W84" s="1"/>
      <c r="X84" s="1"/>
      <c r="Y84" s="1"/>
      <c r="Z84" s="1"/>
    </row>
    <row r="85" spans="1:26" ht="14.25" customHeight="1" x14ac:dyDescent="0.2">
      <c r="A85" s="24"/>
      <c r="B85" s="19">
        <v>39</v>
      </c>
      <c r="C85" s="13">
        <v>43168.398611111108</v>
      </c>
      <c r="D85" s="2">
        <v>6</v>
      </c>
      <c r="E85" s="9">
        <v>4</v>
      </c>
      <c r="F85" s="2">
        <v>5</v>
      </c>
      <c r="G85" s="1">
        <f t="shared" si="3"/>
        <v>5</v>
      </c>
      <c r="H85" s="1">
        <f>G85-G83</f>
        <v>-2.666666666666667</v>
      </c>
      <c r="I85" s="1">
        <f>1260 + (-2-H85)*140</f>
        <v>1353.3333333333335</v>
      </c>
      <c r="J85" s="1">
        <f>G85-G84</f>
        <v>2.3333333333333335</v>
      </c>
      <c r="K85" s="1"/>
      <c r="L85" s="1"/>
      <c r="M85" s="1"/>
      <c r="N85" s="1"/>
      <c r="O85" s="1"/>
      <c r="P85" s="1"/>
      <c r="Q85" s="1"/>
      <c r="R85" s="1"/>
      <c r="S85" s="1"/>
      <c r="T85" s="1"/>
      <c r="U85" s="1"/>
      <c r="V85" s="1"/>
      <c r="W85" s="1"/>
      <c r="X85" s="1"/>
      <c r="Y85" s="1"/>
      <c r="Z85" s="1"/>
    </row>
    <row r="86" spans="1:26" ht="14.25" customHeight="1" x14ac:dyDescent="0.2">
      <c r="A86" s="24"/>
      <c r="B86" s="19">
        <v>39</v>
      </c>
      <c r="C86" s="13">
        <v>43169.068749999999</v>
      </c>
      <c r="D86" s="2">
        <v>1</v>
      </c>
      <c r="E86" s="2">
        <v>1</v>
      </c>
      <c r="F86" s="2">
        <v>1</v>
      </c>
      <c r="G86" s="1">
        <f t="shared" si="3"/>
        <v>1</v>
      </c>
      <c r="H86" s="1">
        <f>G86-G84</f>
        <v>-1.6666666666666665</v>
      </c>
      <c r="I86" s="1">
        <f>500 + (-1 -H86)*760</f>
        <v>1006.6666666666665</v>
      </c>
      <c r="J86" s="2" t="s">
        <v>17</v>
      </c>
      <c r="K86" s="2"/>
      <c r="L86" s="2"/>
      <c r="M86" s="2"/>
      <c r="N86" s="1"/>
      <c r="O86" s="1"/>
      <c r="P86" s="1"/>
      <c r="Q86" s="1"/>
      <c r="R86" s="1"/>
      <c r="S86" s="1"/>
      <c r="T86" s="1"/>
      <c r="U86" s="1"/>
      <c r="V86" s="1"/>
      <c r="W86" s="1"/>
      <c r="X86" s="1"/>
      <c r="Y86" s="1"/>
      <c r="Z86" s="1"/>
    </row>
    <row r="87" spans="1:26" ht="14.25" customHeight="1" x14ac:dyDescent="0.2">
      <c r="A87" s="25"/>
      <c r="B87" s="19">
        <v>40</v>
      </c>
      <c r="C87" s="13">
        <v>43169.474305555559</v>
      </c>
      <c r="D87" s="2">
        <v>3</v>
      </c>
      <c r="E87" s="2">
        <v>2</v>
      </c>
      <c r="F87" s="2">
        <v>3</v>
      </c>
      <c r="G87" s="1">
        <f t="shared" si="3"/>
        <v>2.6666666666666665</v>
      </c>
      <c r="H87" s="1">
        <f>G87-G85</f>
        <v>-2.3333333333333335</v>
      </c>
      <c r="I87" s="1">
        <f>1260 + (-2-H87)*140</f>
        <v>1306.6666666666667</v>
      </c>
      <c r="J87" s="1">
        <f>G87-G86</f>
        <v>1.6666666666666665</v>
      </c>
      <c r="K87" s="1"/>
      <c r="L87" s="1"/>
      <c r="M87" s="1"/>
      <c r="N87" s="1"/>
      <c r="O87" s="1"/>
      <c r="P87" s="1"/>
      <c r="Q87" s="1"/>
      <c r="R87" s="1"/>
      <c r="S87" s="1"/>
      <c r="T87" s="1"/>
      <c r="U87" s="1"/>
      <c r="V87" s="1"/>
      <c r="W87" s="1"/>
      <c r="X87" s="1"/>
      <c r="Y87" s="1"/>
      <c r="Z87" s="1"/>
    </row>
    <row r="88" spans="1:26" ht="14.25" customHeight="1" x14ac:dyDescent="0.2">
      <c r="A88" s="31"/>
      <c r="B88" s="27"/>
      <c r="C88" s="27"/>
      <c r="D88" s="27"/>
      <c r="E88" s="27"/>
      <c r="F88" s="27"/>
      <c r="G88" s="27"/>
      <c r="H88" s="27"/>
      <c r="I88" s="27"/>
      <c r="J88" s="27"/>
      <c r="K88" s="27"/>
      <c r="L88" s="27"/>
      <c r="M88" s="27"/>
      <c r="N88" s="27"/>
      <c r="O88" s="27"/>
      <c r="P88" s="27"/>
      <c r="Q88" s="27"/>
      <c r="R88" s="27"/>
      <c r="S88" s="27"/>
      <c r="T88" s="27"/>
      <c r="U88" s="27"/>
      <c r="V88" s="27"/>
      <c r="W88" s="27"/>
      <c r="X88" s="27"/>
      <c r="Y88" s="27"/>
      <c r="Z88" s="27"/>
    </row>
    <row r="89" spans="1:26" ht="14.25" customHeight="1" x14ac:dyDescent="0.2">
      <c r="A89" s="27"/>
      <c r="B89" s="27"/>
      <c r="C89" s="27"/>
      <c r="D89" s="27"/>
      <c r="E89" s="27"/>
      <c r="F89" s="27"/>
      <c r="G89" s="27"/>
      <c r="H89" s="27"/>
      <c r="I89" s="27"/>
      <c r="J89" s="27"/>
      <c r="K89" s="27"/>
      <c r="L89" s="27"/>
      <c r="M89" s="27"/>
      <c r="N89" s="27"/>
      <c r="O89" s="27"/>
      <c r="P89" s="27"/>
      <c r="Q89" s="27"/>
      <c r="R89" s="27"/>
      <c r="S89" s="27"/>
      <c r="T89" s="27"/>
      <c r="U89" s="27"/>
      <c r="V89" s="27"/>
      <c r="W89" s="27"/>
      <c r="X89" s="27"/>
      <c r="Y89" s="27"/>
      <c r="Z89" s="27"/>
    </row>
    <row r="90" spans="1:26" ht="14.25" customHeight="1" x14ac:dyDescent="0.2">
      <c r="A90" s="27"/>
      <c r="B90" s="27"/>
      <c r="C90" s="27"/>
      <c r="D90" s="27"/>
      <c r="E90" s="27"/>
      <c r="F90" s="27"/>
      <c r="G90" s="27"/>
      <c r="H90" s="27"/>
      <c r="I90" s="27"/>
      <c r="J90" s="27"/>
      <c r="K90" s="27"/>
      <c r="L90" s="27"/>
      <c r="M90" s="27"/>
      <c r="N90" s="27"/>
      <c r="O90" s="27"/>
      <c r="P90" s="27"/>
      <c r="Q90" s="27"/>
      <c r="R90" s="27"/>
      <c r="S90" s="27"/>
      <c r="T90" s="27"/>
      <c r="U90" s="27"/>
      <c r="V90" s="27"/>
      <c r="W90" s="27"/>
      <c r="X90" s="27"/>
      <c r="Y90" s="27"/>
      <c r="Z90" s="27"/>
    </row>
    <row r="91" spans="1:26" ht="14.25" customHeight="1" x14ac:dyDescent="0.2">
      <c r="A91" s="27"/>
      <c r="B91" s="27"/>
      <c r="C91" s="27"/>
      <c r="D91" s="27"/>
      <c r="E91" s="27"/>
      <c r="F91" s="27"/>
      <c r="G91" s="27"/>
      <c r="H91" s="27"/>
      <c r="I91" s="27"/>
      <c r="J91" s="27"/>
      <c r="K91" s="27"/>
      <c r="L91" s="27"/>
      <c r="M91" s="27"/>
      <c r="N91" s="27"/>
      <c r="O91" s="27"/>
      <c r="P91" s="27"/>
      <c r="Q91" s="27"/>
      <c r="R91" s="27"/>
      <c r="S91" s="27"/>
      <c r="T91" s="27"/>
      <c r="U91" s="27"/>
      <c r="V91" s="27"/>
      <c r="W91" s="27"/>
      <c r="X91" s="27"/>
      <c r="Y91" s="27"/>
      <c r="Z91" s="27"/>
    </row>
    <row r="92" spans="1:26" ht="14.25" customHeight="1" x14ac:dyDescent="0.2">
      <c r="A92" s="15"/>
      <c r="B92" s="19" t="s">
        <v>6</v>
      </c>
      <c r="C92" s="1"/>
      <c r="D92" s="1"/>
      <c r="E92" s="1"/>
      <c r="F92" s="1"/>
      <c r="G92" s="1"/>
      <c r="H92" s="1"/>
      <c r="I92" s="1"/>
      <c r="J92" s="1"/>
      <c r="K92" s="1"/>
      <c r="L92" s="1"/>
      <c r="M92" s="1"/>
      <c r="N92" s="1"/>
      <c r="O92" s="1"/>
      <c r="P92" s="1"/>
      <c r="Q92" s="1"/>
      <c r="R92" s="1"/>
      <c r="S92" s="1"/>
      <c r="T92" s="1"/>
      <c r="U92" s="1"/>
      <c r="V92" s="1"/>
      <c r="W92" s="1"/>
      <c r="X92" s="1"/>
      <c r="Y92" s="1"/>
      <c r="Z92" s="1"/>
    </row>
    <row r="93" spans="1:26" ht="14.25" customHeight="1" x14ac:dyDescent="0.2">
      <c r="A93" s="15"/>
      <c r="B93" s="19" t="s">
        <v>13</v>
      </c>
      <c r="C93" s="2" t="s">
        <v>85</v>
      </c>
      <c r="D93" s="2" t="s">
        <v>15</v>
      </c>
      <c r="E93" s="1"/>
      <c r="F93" s="1"/>
      <c r="G93" s="1"/>
      <c r="H93" s="1"/>
      <c r="I93" s="1"/>
      <c r="J93" s="1"/>
      <c r="K93" s="1"/>
      <c r="L93" s="1"/>
      <c r="M93" s="1"/>
      <c r="N93" s="1"/>
      <c r="O93" s="1"/>
      <c r="P93" s="1"/>
      <c r="Q93" s="1"/>
      <c r="R93" s="1"/>
      <c r="S93" s="1"/>
      <c r="T93" s="1"/>
      <c r="U93" s="1"/>
      <c r="V93" s="1"/>
      <c r="W93" s="1"/>
      <c r="X93" s="1"/>
      <c r="Y93" s="1"/>
      <c r="Z93" s="1"/>
    </row>
    <row r="94" spans="1:26" ht="14.25" customHeight="1" x14ac:dyDescent="0.2">
      <c r="A94" s="15"/>
      <c r="B94" s="29">
        <v>-5</v>
      </c>
      <c r="C94" s="26">
        <v>1600</v>
      </c>
      <c r="D94" s="2" t="s">
        <v>18</v>
      </c>
      <c r="E94" s="1"/>
      <c r="F94" s="1"/>
      <c r="G94" s="1"/>
      <c r="H94" s="1"/>
      <c r="I94" s="1"/>
      <c r="J94" s="1"/>
      <c r="K94" s="1"/>
      <c r="L94" s="1"/>
      <c r="M94" s="1"/>
      <c r="N94" s="1"/>
      <c r="O94" s="1"/>
      <c r="P94" s="1"/>
      <c r="Q94" s="1"/>
      <c r="R94" s="1"/>
      <c r="S94" s="1"/>
      <c r="T94" s="1"/>
      <c r="U94" s="1"/>
      <c r="V94" s="1"/>
      <c r="W94" s="1"/>
      <c r="X94" s="1"/>
      <c r="Y94" s="1"/>
      <c r="Z94" s="1"/>
    </row>
    <row r="95" spans="1:26" ht="14.25" customHeight="1" x14ac:dyDescent="0.2">
      <c r="A95" s="15"/>
      <c r="B95" s="30"/>
      <c r="C95" s="27"/>
      <c r="D95" s="26" t="s">
        <v>19</v>
      </c>
      <c r="E95" s="1"/>
      <c r="F95" s="1"/>
      <c r="G95" s="1"/>
      <c r="H95" s="1"/>
      <c r="I95" s="1"/>
      <c r="J95" s="1"/>
      <c r="K95" s="1"/>
      <c r="L95" s="1"/>
      <c r="M95" s="1"/>
      <c r="N95" s="1"/>
      <c r="O95" s="1"/>
      <c r="P95" s="1"/>
      <c r="Q95" s="1"/>
      <c r="R95" s="1"/>
      <c r="S95" s="1"/>
      <c r="T95" s="1"/>
      <c r="U95" s="1"/>
      <c r="V95" s="1"/>
      <c r="W95" s="1"/>
      <c r="X95" s="1"/>
      <c r="Y95" s="1"/>
      <c r="Z95" s="1"/>
    </row>
    <row r="96" spans="1:26" ht="14.25" customHeight="1" x14ac:dyDescent="0.2">
      <c r="A96" s="15"/>
      <c r="B96" s="29">
        <v>-4</v>
      </c>
      <c r="C96" s="26">
        <v>1500</v>
      </c>
      <c r="D96" s="27"/>
      <c r="E96" s="1"/>
      <c r="F96" s="1"/>
      <c r="G96" s="1"/>
      <c r="H96" s="1"/>
      <c r="I96" s="1"/>
      <c r="J96" s="1"/>
      <c r="K96" s="1"/>
      <c r="L96" s="1"/>
      <c r="M96" s="1"/>
      <c r="N96" s="1"/>
      <c r="O96" s="1"/>
      <c r="P96" s="1"/>
      <c r="Q96" s="1"/>
      <c r="R96" s="1"/>
      <c r="S96" s="1"/>
      <c r="T96" s="1"/>
      <c r="U96" s="1"/>
      <c r="V96" s="1"/>
      <c r="W96" s="1"/>
      <c r="X96" s="1"/>
      <c r="Y96" s="1"/>
      <c r="Z96" s="1"/>
    </row>
    <row r="97" spans="1:26" ht="14.25" customHeight="1" x14ac:dyDescent="0.2">
      <c r="A97" s="15"/>
      <c r="B97" s="30"/>
      <c r="C97" s="27"/>
      <c r="D97" s="26" t="s">
        <v>22</v>
      </c>
      <c r="E97" s="1"/>
      <c r="F97" s="1"/>
      <c r="G97" s="1"/>
      <c r="H97" s="1"/>
      <c r="I97" s="1"/>
      <c r="J97" s="1"/>
      <c r="K97" s="1"/>
      <c r="L97" s="1"/>
      <c r="M97" s="1"/>
      <c r="N97" s="1"/>
      <c r="O97" s="1"/>
      <c r="P97" s="1"/>
      <c r="Q97" s="1"/>
      <c r="R97" s="1"/>
      <c r="S97" s="1"/>
      <c r="T97" s="1"/>
      <c r="U97" s="1"/>
      <c r="V97" s="1"/>
      <c r="W97" s="1"/>
      <c r="X97" s="1"/>
      <c r="Y97" s="1"/>
      <c r="Z97" s="1"/>
    </row>
    <row r="98" spans="1:26" ht="14.25" customHeight="1" x14ac:dyDescent="0.2">
      <c r="A98" s="15"/>
      <c r="B98" s="29">
        <v>-3</v>
      </c>
      <c r="C98" s="26">
        <v>1400</v>
      </c>
      <c r="D98" s="27"/>
      <c r="E98" s="1"/>
      <c r="F98" s="1"/>
      <c r="G98" s="1"/>
      <c r="H98" s="1"/>
      <c r="I98" s="1"/>
      <c r="J98" s="1"/>
      <c r="K98" s="1"/>
      <c r="L98" s="1"/>
      <c r="M98" s="1"/>
      <c r="N98" s="1"/>
      <c r="O98" s="1"/>
      <c r="P98" s="1"/>
      <c r="Q98" s="1"/>
      <c r="R98" s="1"/>
      <c r="S98" s="1"/>
      <c r="T98" s="1"/>
      <c r="U98" s="1"/>
      <c r="V98" s="1"/>
      <c r="W98" s="1"/>
      <c r="X98" s="1"/>
      <c r="Y98" s="1"/>
      <c r="Z98" s="1"/>
    </row>
    <row r="99" spans="1:26" ht="14.25" customHeight="1" x14ac:dyDescent="0.2">
      <c r="A99" s="15"/>
      <c r="B99" s="30"/>
      <c r="C99" s="27"/>
      <c r="D99" s="26" t="s">
        <v>24</v>
      </c>
      <c r="E99" s="1"/>
      <c r="F99" s="1"/>
      <c r="G99" s="1"/>
      <c r="H99" s="1"/>
      <c r="I99" s="1"/>
      <c r="J99" s="1"/>
      <c r="K99" s="1"/>
      <c r="L99" s="1"/>
      <c r="M99" s="1"/>
      <c r="N99" s="1"/>
      <c r="O99" s="1"/>
      <c r="P99" s="1"/>
      <c r="Q99" s="1"/>
      <c r="R99" s="1"/>
      <c r="S99" s="1"/>
      <c r="T99" s="1"/>
      <c r="U99" s="1"/>
      <c r="V99" s="1"/>
      <c r="W99" s="1"/>
      <c r="X99" s="1"/>
      <c r="Y99" s="1"/>
      <c r="Z99" s="1"/>
    </row>
    <row r="100" spans="1:26" ht="14.25" customHeight="1" x14ac:dyDescent="0.2">
      <c r="A100" s="15"/>
      <c r="B100" s="29">
        <v>-2</v>
      </c>
      <c r="C100" s="26">
        <v>1260</v>
      </c>
      <c r="D100" s="27"/>
      <c r="E100" s="1"/>
      <c r="F100" s="1"/>
      <c r="G100" s="1"/>
      <c r="H100" s="1"/>
      <c r="I100" s="1"/>
      <c r="J100" s="1"/>
      <c r="K100" s="1"/>
      <c r="L100" s="1"/>
      <c r="M100" s="1"/>
      <c r="N100" s="1"/>
      <c r="O100" s="1"/>
      <c r="P100" s="1"/>
      <c r="Q100" s="1"/>
      <c r="R100" s="1"/>
      <c r="S100" s="1"/>
      <c r="T100" s="1"/>
      <c r="U100" s="1"/>
      <c r="V100" s="1"/>
      <c r="W100" s="1"/>
      <c r="X100" s="1"/>
      <c r="Y100" s="1"/>
      <c r="Z100" s="1"/>
    </row>
    <row r="101" spans="1:26" ht="14.25" customHeight="1" x14ac:dyDescent="0.2">
      <c r="A101" s="15"/>
      <c r="B101" s="30"/>
      <c r="C101" s="27"/>
      <c r="D101" s="26" t="s">
        <v>27</v>
      </c>
      <c r="E101" s="1"/>
      <c r="F101" s="1"/>
      <c r="G101" s="1"/>
      <c r="H101" s="1"/>
      <c r="I101" s="1"/>
      <c r="J101" s="1"/>
      <c r="K101" s="1"/>
      <c r="L101" s="1"/>
      <c r="M101" s="1"/>
      <c r="N101" s="1"/>
      <c r="O101" s="1"/>
      <c r="P101" s="1"/>
      <c r="Q101" s="1"/>
      <c r="R101" s="1"/>
      <c r="S101" s="1"/>
      <c r="T101" s="1"/>
      <c r="U101" s="1"/>
      <c r="V101" s="1"/>
      <c r="W101" s="1"/>
      <c r="X101" s="1"/>
      <c r="Y101" s="1"/>
      <c r="Z101" s="1"/>
    </row>
    <row r="102" spans="1:26" ht="14.25" customHeight="1" x14ac:dyDescent="0.2">
      <c r="A102" s="15"/>
      <c r="B102" s="29">
        <v>-1</v>
      </c>
      <c r="C102" s="26">
        <v>500</v>
      </c>
      <c r="D102" s="27"/>
      <c r="E102" s="1"/>
      <c r="F102" s="1"/>
      <c r="G102" s="1"/>
      <c r="H102" s="1"/>
      <c r="I102" s="1"/>
      <c r="J102" s="1"/>
      <c r="K102" s="1"/>
      <c r="L102" s="1"/>
      <c r="M102" s="1"/>
      <c r="N102" s="1"/>
      <c r="O102" s="1"/>
      <c r="P102" s="1"/>
      <c r="Q102" s="1"/>
      <c r="R102" s="1"/>
      <c r="S102" s="1"/>
      <c r="T102" s="1"/>
      <c r="U102" s="1"/>
      <c r="V102" s="1"/>
      <c r="W102" s="1"/>
      <c r="X102" s="1"/>
      <c r="Y102" s="1"/>
      <c r="Z102" s="1"/>
    </row>
    <row r="103" spans="1:26" ht="14.25" customHeight="1" x14ac:dyDescent="0.2">
      <c r="A103" s="15"/>
      <c r="B103" s="30"/>
      <c r="C103" s="27"/>
      <c r="D103" s="26" t="s">
        <v>29</v>
      </c>
      <c r="E103" s="1"/>
      <c r="F103" s="1"/>
      <c r="G103" s="1"/>
      <c r="H103" s="1"/>
      <c r="I103" s="1"/>
      <c r="J103" s="1"/>
      <c r="K103" s="1"/>
      <c r="L103" s="1"/>
      <c r="M103" s="1"/>
      <c r="N103" s="1"/>
      <c r="O103" s="1"/>
      <c r="P103" s="1"/>
      <c r="Q103" s="1"/>
      <c r="R103" s="1"/>
      <c r="S103" s="1"/>
      <c r="T103" s="1"/>
      <c r="U103" s="1"/>
      <c r="V103" s="1"/>
      <c r="W103" s="1"/>
      <c r="X103" s="1"/>
      <c r="Y103" s="1"/>
      <c r="Z103" s="1"/>
    </row>
    <row r="104" spans="1:26" ht="14.25" customHeight="1" x14ac:dyDescent="0.2">
      <c r="A104" s="15"/>
      <c r="B104" s="29">
        <v>0</v>
      </c>
      <c r="C104" s="26">
        <v>-300</v>
      </c>
      <c r="D104" s="27"/>
      <c r="E104" s="1"/>
      <c r="F104" s="1"/>
      <c r="G104" s="1"/>
      <c r="H104" s="1"/>
      <c r="I104" s="1"/>
      <c r="J104" s="1"/>
      <c r="K104" s="1"/>
      <c r="L104" s="1"/>
      <c r="M104" s="1"/>
      <c r="N104" s="1"/>
      <c r="O104" s="1"/>
      <c r="P104" s="1"/>
      <c r="Q104" s="1"/>
      <c r="R104" s="1"/>
      <c r="S104" s="1"/>
      <c r="T104" s="1"/>
      <c r="U104" s="1"/>
      <c r="V104" s="1"/>
      <c r="W104" s="1"/>
      <c r="X104" s="1"/>
      <c r="Y104" s="1"/>
      <c r="Z104" s="1"/>
    </row>
    <row r="105" spans="1:26" ht="14.25" customHeight="1" x14ac:dyDescent="0.2">
      <c r="A105" s="15"/>
      <c r="B105" s="30"/>
      <c r="C105" s="27"/>
      <c r="D105" s="26" t="s">
        <v>31</v>
      </c>
      <c r="E105" s="1"/>
      <c r="F105" s="1"/>
      <c r="G105" s="1"/>
      <c r="H105" s="1"/>
      <c r="I105" s="1"/>
      <c r="J105" s="1"/>
      <c r="K105" s="1"/>
      <c r="L105" s="1"/>
      <c r="M105" s="1"/>
      <c r="N105" s="1"/>
      <c r="O105" s="1"/>
      <c r="P105" s="1"/>
      <c r="Q105" s="1"/>
      <c r="R105" s="1"/>
      <c r="S105" s="1"/>
      <c r="T105" s="1"/>
      <c r="U105" s="1"/>
      <c r="V105" s="1"/>
      <c r="W105" s="1"/>
      <c r="X105" s="1"/>
      <c r="Y105" s="1"/>
      <c r="Z105" s="1"/>
    </row>
    <row r="106" spans="1:26" ht="14.25" customHeight="1" x14ac:dyDescent="0.2">
      <c r="A106" s="15"/>
      <c r="B106" s="29">
        <v>1</v>
      </c>
      <c r="C106" s="26">
        <v>-500</v>
      </c>
      <c r="D106" s="27"/>
      <c r="E106" s="1"/>
      <c r="F106" s="1"/>
      <c r="G106" s="1"/>
      <c r="H106" s="1"/>
      <c r="I106" s="1"/>
      <c r="J106" s="1"/>
      <c r="K106" s="1"/>
      <c r="L106" s="1"/>
      <c r="M106" s="1"/>
      <c r="N106" s="1"/>
      <c r="O106" s="1"/>
      <c r="P106" s="1"/>
      <c r="Q106" s="1"/>
      <c r="R106" s="1"/>
      <c r="S106" s="1"/>
      <c r="T106" s="1"/>
      <c r="U106" s="1"/>
      <c r="V106" s="1"/>
      <c r="W106" s="1"/>
      <c r="X106" s="1"/>
      <c r="Y106" s="1"/>
      <c r="Z106" s="1"/>
    </row>
    <row r="107" spans="1:26" ht="14.25" customHeight="1" x14ac:dyDescent="0.2">
      <c r="A107" s="15"/>
      <c r="B107" s="30"/>
      <c r="C107" s="27"/>
      <c r="D107" s="26" t="s">
        <v>33</v>
      </c>
      <c r="E107" s="1"/>
      <c r="F107" s="1"/>
      <c r="G107" s="1"/>
      <c r="H107" s="1"/>
      <c r="I107" s="1"/>
      <c r="J107" s="1"/>
      <c r="K107" s="1"/>
      <c r="L107" s="1"/>
      <c r="M107" s="1"/>
      <c r="N107" s="1"/>
      <c r="O107" s="1"/>
      <c r="P107" s="1"/>
      <c r="Q107" s="1"/>
      <c r="R107" s="1"/>
      <c r="S107" s="1"/>
      <c r="T107" s="1"/>
      <c r="U107" s="1"/>
      <c r="V107" s="1"/>
      <c r="W107" s="1"/>
      <c r="X107" s="1"/>
      <c r="Y107" s="1"/>
      <c r="Z107" s="1"/>
    </row>
    <row r="108" spans="1:26" ht="14.25" customHeight="1" x14ac:dyDescent="0.2">
      <c r="A108" s="15"/>
      <c r="B108" s="29">
        <v>2</v>
      </c>
      <c r="C108" s="26">
        <v>-1300</v>
      </c>
      <c r="D108" s="27"/>
      <c r="E108" s="1"/>
      <c r="F108" s="1"/>
      <c r="G108" s="1"/>
      <c r="H108" s="1"/>
      <c r="I108" s="1"/>
      <c r="J108" s="1"/>
      <c r="K108" s="1"/>
      <c r="L108" s="1"/>
      <c r="M108" s="1"/>
      <c r="N108" s="1"/>
      <c r="O108" s="1"/>
      <c r="P108" s="1"/>
      <c r="Q108" s="1"/>
      <c r="R108" s="1"/>
      <c r="S108" s="1"/>
      <c r="T108" s="1"/>
      <c r="U108" s="1"/>
      <c r="V108" s="1"/>
      <c r="W108" s="1"/>
      <c r="X108" s="1"/>
      <c r="Y108" s="1"/>
      <c r="Z108" s="1"/>
    </row>
    <row r="109" spans="1:26" ht="14.25" customHeight="1" x14ac:dyDescent="0.2">
      <c r="A109" s="15"/>
      <c r="B109" s="30"/>
      <c r="C109" s="27"/>
      <c r="D109" s="26" t="s">
        <v>35</v>
      </c>
      <c r="E109" s="1"/>
      <c r="F109" s="1"/>
      <c r="G109" s="1"/>
      <c r="H109" s="1"/>
      <c r="I109" s="1"/>
      <c r="J109" s="1"/>
      <c r="K109" s="1"/>
      <c r="L109" s="1"/>
      <c r="M109" s="1"/>
      <c r="N109" s="1"/>
      <c r="O109" s="1"/>
      <c r="P109" s="1"/>
      <c r="Q109" s="1"/>
      <c r="R109" s="1"/>
      <c r="S109" s="1"/>
      <c r="T109" s="1"/>
      <c r="U109" s="1"/>
      <c r="V109" s="1"/>
      <c r="W109" s="1"/>
      <c r="X109" s="1"/>
      <c r="Y109" s="1"/>
      <c r="Z109" s="1"/>
    </row>
    <row r="110" spans="1:26" ht="14.25" customHeight="1" x14ac:dyDescent="0.2">
      <c r="A110" s="15"/>
      <c r="B110" s="29">
        <v>3</v>
      </c>
      <c r="C110" s="26">
        <v>-1400</v>
      </c>
      <c r="D110" s="27"/>
      <c r="E110" s="1"/>
      <c r="F110" s="1"/>
      <c r="G110" s="1"/>
      <c r="H110" s="1"/>
      <c r="I110" s="1"/>
      <c r="J110" s="1"/>
      <c r="K110" s="1"/>
      <c r="L110" s="1"/>
      <c r="M110" s="1"/>
      <c r="N110" s="1"/>
      <c r="O110" s="1"/>
      <c r="P110" s="1"/>
      <c r="Q110" s="1"/>
      <c r="R110" s="1"/>
      <c r="S110" s="1"/>
      <c r="T110" s="1"/>
      <c r="U110" s="1"/>
      <c r="V110" s="1"/>
      <c r="W110" s="1"/>
      <c r="X110" s="1"/>
      <c r="Y110" s="1"/>
      <c r="Z110" s="1"/>
    </row>
    <row r="111" spans="1:26" ht="14.25" customHeight="1" x14ac:dyDescent="0.2">
      <c r="A111" s="15"/>
      <c r="B111" s="30"/>
      <c r="C111" s="27"/>
      <c r="D111" s="33" t="s">
        <v>91</v>
      </c>
      <c r="E111" s="1"/>
      <c r="F111" s="1"/>
      <c r="G111" s="1"/>
      <c r="H111" s="1"/>
      <c r="I111" s="1"/>
      <c r="J111" s="1"/>
      <c r="K111" s="1"/>
      <c r="L111" s="1"/>
      <c r="M111" s="1"/>
      <c r="N111" s="1"/>
      <c r="O111" s="1"/>
      <c r="P111" s="1"/>
      <c r="Q111" s="1"/>
      <c r="R111" s="1"/>
      <c r="S111" s="1"/>
      <c r="T111" s="1"/>
      <c r="U111" s="1"/>
      <c r="V111" s="1"/>
      <c r="W111" s="1"/>
      <c r="X111" s="1"/>
      <c r="Y111" s="1"/>
      <c r="Z111" s="1"/>
    </row>
    <row r="112" spans="1:26" ht="14.25" customHeight="1" x14ac:dyDescent="0.2">
      <c r="A112" s="15"/>
      <c r="B112" s="29">
        <v>4</v>
      </c>
      <c r="C112" s="26">
        <v>-1500</v>
      </c>
      <c r="D112" s="34"/>
      <c r="E112" s="1"/>
      <c r="F112" s="1"/>
      <c r="G112" s="1"/>
      <c r="H112" s="1"/>
      <c r="I112" s="1"/>
      <c r="J112" s="1"/>
      <c r="K112" s="1"/>
      <c r="L112" s="1"/>
      <c r="M112" s="1"/>
      <c r="N112" s="1"/>
      <c r="O112" s="1"/>
      <c r="P112" s="1"/>
      <c r="Q112" s="1"/>
      <c r="R112" s="1"/>
      <c r="S112" s="1"/>
      <c r="T112" s="1"/>
      <c r="U112" s="1"/>
      <c r="V112" s="1"/>
      <c r="W112" s="1"/>
      <c r="X112" s="1"/>
      <c r="Y112" s="1"/>
      <c r="Z112" s="1"/>
    </row>
    <row r="113" spans="1:26" ht="14.25" customHeight="1" x14ac:dyDescent="0.2">
      <c r="A113" s="15"/>
      <c r="B113" s="30"/>
      <c r="C113" s="27"/>
      <c r="D113" s="1"/>
      <c r="E113" s="1"/>
      <c r="F113" s="1"/>
      <c r="G113" s="1"/>
      <c r="H113" s="1"/>
      <c r="I113" s="1"/>
      <c r="J113" s="1"/>
      <c r="K113" s="1"/>
      <c r="L113" s="1"/>
      <c r="M113" s="1"/>
      <c r="N113" s="1"/>
      <c r="O113" s="1"/>
      <c r="P113" s="1"/>
      <c r="Q113" s="1"/>
      <c r="R113" s="1"/>
      <c r="S113" s="1"/>
      <c r="T113" s="1"/>
      <c r="U113" s="1"/>
      <c r="V113" s="1"/>
      <c r="W113" s="1"/>
      <c r="X113" s="1"/>
      <c r="Y113" s="1"/>
      <c r="Z113" s="1"/>
    </row>
    <row r="114" spans="1:26" ht="14.25" customHeight="1" x14ac:dyDescent="0.2">
      <c r="A114" s="15"/>
      <c r="B114" s="19"/>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4.25" customHeight="1" x14ac:dyDescent="0.2">
      <c r="A115" s="15"/>
      <c r="B115" s="19"/>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4.25" customHeight="1" x14ac:dyDescent="0.2">
      <c r="A116" s="15"/>
      <c r="B116" s="19" t="s">
        <v>86</v>
      </c>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4.25" customHeight="1" x14ac:dyDescent="0.2">
      <c r="A117" s="23"/>
      <c r="B117" s="26" t="s">
        <v>1</v>
      </c>
      <c r="C117" s="27"/>
      <c r="D117" s="26" t="s">
        <v>2</v>
      </c>
      <c r="E117" s="27"/>
      <c r="F117" s="27"/>
      <c r="G117" s="27"/>
      <c r="K117" s="1"/>
      <c r="L117" s="1"/>
      <c r="M117" s="1"/>
      <c r="N117" s="1"/>
      <c r="O117" s="1"/>
      <c r="P117" s="1"/>
      <c r="Q117" s="1"/>
      <c r="R117" s="1"/>
      <c r="S117" s="1"/>
      <c r="T117" s="1"/>
      <c r="U117" s="1"/>
      <c r="V117" s="1"/>
      <c r="W117" s="1"/>
      <c r="X117" s="1"/>
      <c r="Y117" s="1"/>
      <c r="Z117" s="1"/>
    </row>
    <row r="118" spans="1:26" ht="14.25" customHeight="1" x14ac:dyDescent="0.2">
      <c r="A118" s="24"/>
      <c r="B118" s="27"/>
      <c r="C118" s="27"/>
      <c r="D118" s="16" t="s">
        <v>8</v>
      </c>
      <c r="E118" s="16" t="s">
        <v>9</v>
      </c>
      <c r="F118" s="16" t="s">
        <v>10</v>
      </c>
      <c r="G118" s="16" t="s">
        <v>11</v>
      </c>
      <c r="K118" s="1"/>
      <c r="L118" s="1"/>
      <c r="M118" s="1"/>
      <c r="N118" s="1"/>
      <c r="O118" s="1"/>
      <c r="P118" s="1"/>
      <c r="Q118" s="1"/>
      <c r="R118" s="1"/>
      <c r="S118" s="1"/>
      <c r="T118" s="1"/>
      <c r="U118" s="1"/>
      <c r="V118" s="1"/>
      <c r="W118" s="1"/>
      <c r="X118" s="1"/>
      <c r="Y118" s="1"/>
      <c r="Z118" s="1"/>
    </row>
    <row r="119" spans="1:26" ht="14.25" customHeight="1" x14ac:dyDescent="0.2">
      <c r="A119" s="24"/>
      <c r="B119" s="19"/>
      <c r="C119" s="7"/>
      <c r="D119" s="16"/>
      <c r="E119" s="16"/>
      <c r="F119" s="16"/>
      <c r="G119" s="16"/>
      <c r="K119" s="1"/>
      <c r="L119" s="1"/>
      <c r="M119" s="1"/>
      <c r="N119" s="1"/>
      <c r="O119" s="1"/>
      <c r="P119" s="1"/>
      <c r="Q119" s="1"/>
      <c r="R119" s="1"/>
      <c r="S119" s="1"/>
      <c r="T119" s="1"/>
      <c r="U119" s="1"/>
      <c r="V119" s="1"/>
      <c r="W119" s="1"/>
      <c r="X119" s="1"/>
      <c r="Y119" s="1"/>
      <c r="Z119" s="1"/>
    </row>
    <row r="120" spans="1:26" ht="14.25" customHeight="1" x14ac:dyDescent="0.2">
      <c r="A120" s="24"/>
      <c r="B120" s="19"/>
      <c r="C120" s="7"/>
      <c r="D120" s="16"/>
      <c r="E120" s="16"/>
      <c r="F120" s="16"/>
      <c r="G120" s="16"/>
      <c r="I120" t="s">
        <v>90</v>
      </c>
      <c r="K120" s="1"/>
      <c r="L120" s="1"/>
      <c r="M120" s="1"/>
      <c r="N120" s="1"/>
      <c r="O120" s="1"/>
      <c r="P120" s="1"/>
      <c r="Q120" s="1"/>
      <c r="R120" s="1"/>
      <c r="S120" s="1"/>
      <c r="T120" s="1"/>
      <c r="U120" s="1"/>
      <c r="V120" s="1"/>
      <c r="W120" s="1"/>
      <c r="X120" s="1"/>
      <c r="Y120" s="1"/>
      <c r="Z120" s="1"/>
    </row>
    <row r="121" spans="1:26" ht="14.25" customHeight="1" x14ac:dyDescent="0.2">
      <c r="A121" s="24"/>
      <c r="B121" s="20">
        <v>2</v>
      </c>
      <c r="C121" s="7">
        <v>43131.456250000003</v>
      </c>
      <c r="D121" s="16">
        <v>5</v>
      </c>
      <c r="E121" s="16">
        <v>4</v>
      </c>
      <c r="F121" s="16">
        <v>4</v>
      </c>
      <c r="G121" s="16">
        <f t="shared" ref="G121:G122" si="7">AVERAGE(D121:F121)</f>
        <v>4.333333333333333</v>
      </c>
      <c r="H121" s="32" t="s">
        <v>17</v>
      </c>
      <c r="I121" s="18" t="s">
        <v>17</v>
      </c>
      <c r="K121" s="1"/>
      <c r="L121" s="1"/>
      <c r="M121" s="1"/>
      <c r="N121" s="1"/>
      <c r="O121" s="1"/>
      <c r="P121" s="1"/>
      <c r="Q121" s="1"/>
      <c r="R121" s="1"/>
      <c r="S121" s="1"/>
      <c r="T121" s="1"/>
      <c r="U121" s="1"/>
      <c r="V121" s="1"/>
      <c r="W121" s="1"/>
      <c r="X121" s="1"/>
      <c r="Y121" s="1"/>
      <c r="Z121" s="1"/>
    </row>
    <row r="122" spans="1:26" ht="14.25" customHeight="1" x14ac:dyDescent="0.2">
      <c r="A122" s="24"/>
      <c r="B122" s="20">
        <v>3</v>
      </c>
      <c r="C122" s="7">
        <v>43132.445138888892</v>
      </c>
      <c r="D122" s="16">
        <v>4</v>
      </c>
      <c r="E122" s="16">
        <v>3</v>
      </c>
      <c r="F122" s="16">
        <v>3</v>
      </c>
      <c r="G122" s="16">
        <f t="shared" si="7"/>
        <v>3.3333333333333335</v>
      </c>
      <c r="H122">
        <f>G122-G121</f>
        <v>-0.99999999999999956</v>
      </c>
      <c r="I122" s="18">
        <v>500</v>
      </c>
      <c r="K122" s="1"/>
      <c r="L122" s="1"/>
      <c r="M122" s="1"/>
      <c r="N122" s="1"/>
      <c r="O122" s="1"/>
      <c r="P122" s="1"/>
      <c r="Q122" s="1"/>
      <c r="R122" s="1"/>
      <c r="S122" s="1"/>
      <c r="T122" s="1"/>
      <c r="U122" s="1"/>
      <c r="V122" s="1"/>
      <c r="W122" s="1"/>
      <c r="X122" s="1"/>
      <c r="Y122" s="1"/>
      <c r="Z122" s="1"/>
    </row>
    <row r="123" spans="1:26" ht="14.25" customHeight="1" x14ac:dyDescent="0.2">
      <c r="A123" s="24"/>
      <c r="B123" s="20">
        <v>4</v>
      </c>
      <c r="C123" s="7">
        <v>43133.390972222223</v>
      </c>
      <c r="D123" s="16">
        <v>2</v>
      </c>
      <c r="E123" s="16">
        <v>5</v>
      </c>
      <c r="F123" s="16">
        <v>3</v>
      </c>
      <c r="G123" s="16">
        <f t="shared" ref="G123" si="8">AVERAGE(D123:F123)</f>
        <v>3.3333333333333335</v>
      </c>
      <c r="H123" s="17">
        <f t="shared" ref="H123:H154" si="9">G123-G122</f>
        <v>0</v>
      </c>
      <c r="I123" s="18">
        <v>-300</v>
      </c>
      <c r="J123" s="21" t="s">
        <v>6</v>
      </c>
      <c r="K123" s="18"/>
      <c r="L123" s="18"/>
      <c r="M123" s="1"/>
      <c r="N123" s="1"/>
      <c r="O123" s="1"/>
      <c r="P123" s="1"/>
      <c r="Q123" s="1"/>
      <c r="R123" s="1"/>
      <c r="S123" s="1"/>
      <c r="T123" s="1"/>
      <c r="U123" s="1"/>
      <c r="V123" s="1"/>
      <c r="W123" s="1"/>
      <c r="X123" s="1"/>
      <c r="Y123" s="1"/>
      <c r="Z123" s="1"/>
    </row>
    <row r="124" spans="1:26" ht="14.25" customHeight="1" x14ac:dyDescent="0.2">
      <c r="A124" s="24"/>
      <c r="B124" s="19">
        <v>6</v>
      </c>
      <c r="C124" s="7">
        <v>43135.479166666664</v>
      </c>
      <c r="D124" s="16">
        <v>4</v>
      </c>
      <c r="E124" s="16">
        <v>4</v>
      </c>
      <c r="F124" s="16">
        <v>4</v>
      </c>
      <c r="G124" s="16">
        <f t="shared" ref="G124:G126" si="10">AVERAGE(D124:F124)</f>
        <v>4</v>
      </c>
      <c r="H124" s="17">
        <f t="shared" si="9"/>
        <v>0.66666666666666652</v>
      </c>
      <c r="I124" s="18">
        <f>-300-(H124-0)*200</f>
        <v>-433.33333333333331</v>
      </c>
      <c r="J124" s="21" t="s">
        <v>13</v>
      </c>
      <c r="K124" s="18" t="s">
        <v>85</v>
      </c>
      <c r="L124" s="18" t="s">
        <v>15</v>
      </c>
      <c r="M124" s="1"/>
      <c r="N124" s="1"/>
      <c r="O124" s="1"/>
      <c r="P124" s="1"/>
      <c r="Q124" s="1"/>
      <c r="R124" s="1"/>
      <c r="S124" s="1"/>
      <c r="T124" s="1"/>
      <c r="U124" s="1"/>
      <c r="V124" s="1"/>
      <c r="W124" s="1"/>
      <c r="X124" s="1"/>
      <c r="Y124" s="1"/>
      <c r="Z124" s="1"/>
    </row>
    <row r="125" spans="1:26" ht="14.25" customHeight="1" x14ac:dyDescent="0.2">
      <c r="A125" s="24"/>
      <c r="B125" s="20">
        <v>7</v>
      </c>
      <c r="C125" s="7">
        <v>43136.359027777777</v>
      </c>
      <c r="D125" s="16">
        <v>5</v>
      </c>
      <c r="E125" s="16">
        <v>5</v>
      </c>
      <c r="F125" s="16">
        <v>5</v>
      </c>
      <c r="G125" s="16">
        <f t="shared" si="10"/>
        <v>5</v>
      </c>
      <c r="H125" s="17">
        <f t="shared" si="9"/>
        <v>1</v>
      </c>
      <c r="I125" s="18">
        <v>-500</v>
      </c>
      <c r="J125" s="29">
        <v>-5</v>
      </c>
      <c r="K125" s="26">
        <v>1600</v>
      </c>
      <c r="L125" s="18" t="s">
        <v>18</v>
      </c>
      <c r="M125" s="1"/>
      <c r="N125" s="1"/>
      <c r="O125" s="1"/>
      <c r="P125" s="1"/>
      <c r="Q125" s="1"/>
      <c r="R125" s="1"/>
      <c r="S125" s="1"/>
      <c r="T125" s="1"/>
      <c r="U125" s="1"/>
      <c r="V125" s="1"/>
      <c r="W125" s="1"/>
      <c r="X125" s="1"/>
      <c r="Y125" s="1"/>
      <c r="Z125" s="1"/>
    </row>
    <row r="126" spans="1:26" ht="14.25" customHeight="1" x14ac:dyDescent="0.2">
      <c r="A126" s="24"/>
      <c r="B126" s="20">
        <v>8</v>
      </c>
      <c r="C126" s="7">
        <v>43137.444444444445</v>
      </c>
      <c r="D126" s="16">
        <v>3</v>
      </c>
      <c r="E126" s="16">
        <v>3</v>
      </c>
      <c r="F126" s="16">
        <v>3</v>
      </c>
      <c r="G126" s="16">
        <f t="shared" si="10"/>
        <v>3</v>
      </c>
      <c r="H126" s="17">
        <f t="shared" si="9"/>
        <v>-2</v>
      </c>
      <c r="I126" s="18">
        <v>1260</v>
      </c>
      <c r="J126" s="30"/>
      <c r="K126" s="27"/>
      <c r="L126" s="26" t="s">
        <v>19</v>
      </c>
      <c r="M126" s="1"/>
      <c r="N126" s="1"/>
      <c r="O126" s="1"/>
      <c r="P126" s="1"/>
      <c r="Q126" s="1"/>
      <c r="R126" s="1"/>
      <c r="S126" s="1"/>
      <c r="T126" s="1"/>
      <c r="U126" s="1"/>
      <c r="V126" s="1"/>
      <c r="W126" s="1"/>
      <c r="X126" s="1"/>
      <c r="Y126" s="1"/>
      <c r="Z126" s="1"/>
    </row>
    <row r="127" spans="1:26" ht="14.25" customHeight="1" x14ac:dyDescent="0.2">
      <c r="A127" s="24"/>
      <c r="B127" s="20">
        <v>9</v>
      </c>
      <c r="C127" s="7">
        <v>43138.470833333333</v>
      </c>
      <c r="D127" s="16">
        <v>3</v>
      </c>
      <c r="E127" s="16">
        <v>3</v>
      </c>
      <c r="F127" s="16">
        <v>2</v>
      </c>
      <c r="G127" s="16">
        <f t="shared" ref="G127:G128" si="11">AVERAGE(D127:F127)</f>
        <v>2.6666666666666665</v>
      </c>
      <c r="H127" s="17">
        <f t="shared" si="9"/>
        <v>-0.33333333333333348</v>
      </c>
      <c r="I127" s="18">
        <f>-300-H127*800</f>
        <v>-33.333333333333201</v>
      </c>
      <c r="J127" s="29">
        <v>-4</v>
      </c>
      <c r="K127" s="26">
        <v>1500</v>
      </c>
      <c r="L127" s="27"/>
      <c r="M127" s="1"/>
      <c r="N127" s="1"/>
      <c r="O127" s="1"/>
      <c r="P127" s="1"/>
      <c r="Q127" s="1"/>
      <c r="R127" s="1"/>
      <c r="S127" s="1"/>
      <c r="T127" s="1"/>
      <c r="U127" s="1"/>
      <c r="V127" s="1"/>
      <c r="W127" s="1"/>
      <c r="X127" s="1"/>
      <c r="Y127" s="1"/>
      <c r="Z127" s="1"/>
    </row>
    <row r="128" spans="1:26" ht="14.25" customHeight="1" x14ac:dyDescent="0.2">
      <c r="A128" s="24"/>
      <c r="B128" s="19">
        <v>11</v>
      </c>
      <c r="C128" s="7">
        <v>43140.333333333336</v>
      </c>
      <c r="D128" s="16">
        <v>3</v>
      </c>
      <c r="E128" s="16">
        <v>3</v>
      </c>
      <c r="F128" s="16">
        <v>4</v>
      </c>
      <c r="G128" s="16">
        <f t="shared" si="11"/>
        <v>3.3333333333333335</v>
      </c>
      <c r="H128" s="17">
        <f t="shared" si="9"/>
        <v>0.66666666666666696</v>
      </c>
      <c r="I128" s="18">
        <f>-300-(H128-0)*200</f>
        <v>-433.33333333333337</v>
      </c>
      <c r="J128" s="30"/>
      <c r="K128" s="27"/>
      <c r="L128" s="26" t="s">
        <v>22</v>
      </c>
      <c r="M128" s="1"/>
      <c r="N128" s="1"/>
      <c r="O128" s="1"/>
      <c r="P128" s="1"/>
      <c r="Q128" s="1"/>
      <c r="R128" s="1"/>
      <c r="S128" s="1"/>
      <c r="T128" s="1"/>
      <c r="U128" s="1"/>
      <c r="V128" s="1"/>
      <c r="W128" s="1"/>
      <c r="X128" s="1"/>
      <c r="Y128" s="1"/>
      <c r="Z128" s="1"/>
    </row>
    <row r="129" spans="1:26" ht="14.25" customHeight="1" x14ac:dyDescent="0.2">
      <c r="A129" s="24"/>
      <c r="B129" s="20">
        <v>13</v>
      </c>
      <c r="C129" s="7">
        <v>43142.467361111114</v>
      </c>
      <c r="D129" s="16">
        <v>5</v>
      </c>
      <c r="E129" s="16">
        <v>6</v>
      </c>
      <c r="F129" s="16">
        <v>5</v>
      </c>
      <c r="G129" s="16">
        <f t="shared" ref="G129:G132" si="12">AVERAGE(D129:F129)</f>
        <v>5.333333333333333</v>
      </c>
      <c r="H129" s="17">
        <f t="shared" si="9"/>
        <v>1.9999999999999996</v>
      </c>
      <c r="I129" s="18">
        <v>1260</v>
      </c>
      <c r="J129" s="29">
        <v>-3</v>
      </c>
      <c r="K129" s="26">
        <v>1400</v>
      </c>
      <c r="L129" s="27"/>
      <c r="M129" s="1"/>
      <c r="N129" s="1"/>
      <c r="O129" s="1"/>
      <c r="P129" s="1"/>
      <c r="Q129" s="1"/>
      <c r="R129" s="1"/>
      <c r="S129" s="1"/>
      <c r="T129" s="1"/>
      <c r="U129" s="1"/>
      <c r="V129" s="1"/>
      <c r="W129" s="1"/>
      <c r="X129" s="1"/>
      <c r="Y129" s="1"/>
      <c r="Z129" s="1"/>
    </row>
    <row r="130" spans="1:26" ht="14.25" customHeight="1" x14ac:dyDescent="0.2">
      <c r="A130" s="24"/>
      <c r="B130" s="20">
        <v>14</v>
      </c>
      <c r="C130" s="7">
        <v>43143.443749999999</v>
      </c>
      <c r="D130" s="16">
        <v>5</v>
      </c>
      <c r="E130" s="16">
        <v>5</v>
      </c>
      <c r="F130" s="16">
        <v>5</v>
      </c>
      <c r="G130" s="16">
        <f t="shared" si="12"/>
        <v>5</v>
      </c>
      <c r="H130" s="17">
        <f t="shared" si="9"/>
        <v>-0.33333333333333304</v>
      </c>
      <c r="I130" s="18">
        <f>-300-H130*800</f>
        <v>-33.333333333333599</v>
      </c>
      <c r="J130" s="30"/>
      <c r="K130" s="27"/>
      <c r="L130" s="26" t="s">
        <v>24</v>
      </c>
      <c r="M130" s="1"/>
      <c r="N130" s="1"/>
      <c r="O130" s="1"/>
      <c r="P130" s="1"/>
      <c r="Q130" s="1"/>
      <c r="R130" s="1"/>
      <c r="S130" s="1"/>
      <c r="T130" s="1"/>
      <c r="U130" s="1"/>
      <c r="V130" s="1"/>
      <c r="W130" s="1"/>
      <c r="X130" s="1"/>
      <c r="Y130" s="1"/>
      <c r="Z130" s="1"/>
    </row>
    <row r="131" spans="1:26" ht="14.25" customHeight="1" x14ac:dyDescent="0.2">
      <c r="A131" s="24"/>
      <c r="B131" s="20">
        <v>15</v>
      </c>
      <c r="C131" s="7">
        <v>43144.407638888886</v>
      </c>
      <c r="D131" s="16">
        <v>3</v>
      </c>
      <c r="E131" s="16">
        <v>4</v>
      </c>
      <c r="F131" s="16">
        <v>3</v>
      </c>
      <c r="G131" s="16">
        <f t="shared" si="12"/>
        <v>3.3333333333333335</v>
      </c>
      <c r="H131" s="17">
        <f t="shared" si="9"/>
        <v>-1.6666666666666665</v>
      </c>
      <c r="I131" s="18">
        <f>500+(-1-H131)*760</f>
        <v>1006.6666666666665</v>
      </c>
      <c r="J131" s="29">
        <v>-2</v>
      </c>
      <c r="K131" s="26">
        <v>1260</v>
      </c>
      <c r="L131" s="27"/>
      <c r="M131" s="1"/>
      <c r="N131" s="1"/>
      <c r="O131" s="1"/>
      <c r="P131" s="1"/>
      <c r="Q131" s="1"/>
      <c r="R131" s="1"/>
      <c r="S131" s="1"/>
      <c r="T131" s="1"/>
      <c r="U131" s="1"/>
      <c r="V131" s="1"/>
      <c r="W131" s="1"/>
      <c r="X131" s="1"/>
      <c r="Y131" s="1"/>
      <c r="Z131" s="1"/>
    </row>
    <row r="132" spans="1:26" ht="14.25" customHeight="1" x14ac:dyDescent="0.2">
      <c r="A132" s="24"/>
      <c r="B132" s="20">
        <v>16</v>
      </c>
      <c r="C132" s="7">
        <v>43145.429166666669</v>
      </c>
      <c r="D132" s="16">
        <v>4</v>
      </c>
      <c r="E132" s="16">
        <v>4</v>
      </c>
      <c r="F132" s="16">
        <v>4</v>
      </c>
      <c r="G132" s="16">
        <f t="shared" si="12"/>
        <v>4</v>
      </c>
      <c r="H132" s="17">
        <f t="shared" si="9"/>
        <v>0.66666666666666652</v>
      </c>
      <c r="I132" s="18">
        <f>-300-(H132-0)*200</f>
        <v>-433.33333333333331</v>
      </c>
      <c r="J132" s="30"/>
      <c r="K132" s="27"/>
      <c r="L132" s="26" t="s">
        <v>27</v>
      </c>
      <c r="M132" s="1"/>
      <c r="N132" s="1"/>
      <c r="O132" s="1"/>
      <c r="P132" s="1"/>
      <c r="Q132" s="1"/>
      <c r="R132" s="1"/>
      <c r="S132" s="1"/>
      <c r="T132" s="1"/>
      <c r="U132" s="1"/>
      <c r="V132" s="1"/>
      <c r="W132" s="1"/>
      <c r="X132" s="1"/>
      <c r="Y132" s="1"/>
      <c r="Z132" s="1"/>
    </row>
    <row r="133" spans="1:26" ht="14.25" customHeight="1" x14ac:dyDescent="0.2">
      <c r="A133" s="24"/>
      <c r="B133" s="20">
        <v>18</v>
      </c>
      <c r="C133" s="7">
        <v>43147.395138888889</v>
      </c>
      <c r="D133" s="16">
        <v>4</v>
      </c>
      <c r="E133" s="16">
        <v>5</v>
      </c>
      <c r="F133" s="16">
        <v>4</v>
      </c>
      <c r="G133" s="16">
        <f t="shared" ref="G133:G137" si="13">AVERAGE(D133:F133)</f>
        <v>4.333333333333333</v>
      </c>
      <c r="H133" s="17">
        <f t="shared" si="9"/>
        <v>0.33333333333333304</v>
      </c>
      <c r="I133" s="18">
        <f>-300-(H133-0)*200</f>
        <v>-366.66666666666663</v>
      </c>
      <c r="J133" s="29">
        <v>-1</v>
      </c>
      <c r="K133" s="26">
        <v>500</v>
      </c>
      <c r="L133" s="27"/>
      <c r="M133" s="1"/>
      <c r="N133" s="1"/>
      <c r="O133" s="1"/>
      <c r="P133" s="1"/>
      <c r="Q133" s="1"/>
      <c r="R133" s="1"/>
      <c r="S133" s="1"/>
      <c r="T133" s="1"/>
      <c r="U133" s="1"/>
      <c r="V133" s="1"/>
      <c r="W133" s="1"/>
      <c r="X133" s="1"/>
      <c r="Y133" s="1"/>
      <c r="Z133" s="1"/>
    </row>
    <row r="134" spans="1:26" ht="14.25" customHeight="1" x14ac:dyDescent="0.2">
      <c r="A134" s="24"/>
      <c r="B134" s="20">
        <v>19</v>
      </c>
      <c r="C134" s="7">
        <v>43148.511111111111</v>
      </c>
      <c r="D134" s="16">
        <v>3</v>
      </c>
      <c r="E134" s="16">
        <v>4</v>
      </c>
      <c r="F134" s="16">
        <v>3</v>
      </c>
      <c r="G134" s="16">
        <f t="shared" si="13"/>
        <v>3.3333333333333335</v>
      </c>
      <c r="H134" s="17">
        <f t="shared" si="9"/>
        <v>-0.99999999999999956</v>
      </c>
      <c r="I134" s="18">
        <f>-300-H134*800</f>
        <v>499.99999999999966</v>
      </c>
      <c r="J134" s="30"/>
      <c r="K134" s="27"/>
      <c r="L134" s="26" t="s">
        <v>29</v>
      </c>
      <c r="M134" s="1"/>
      <c r="N134" s="1"/>
      <c r="O134" s="1"/>
      <c r="P134" s="1"/>
      <c r="Q134" s="1"/>
      <c r="R134" s="1"/>
      <c r="S134" s="1"/>
      <c r="T134" s="1"/>
      <c r="U134" s="1"/>
      <c r="V134" s="1"/>
      <c r="W134" s="1"/>
      <c r="X134" s="1"/>
      <c r="Y134" s="1"/>
      <c r="Z134" s="1"/>
    </row>
    <row r="135" spans="1:26" ht="14.25" customHeight="1" x14ac:dyDescent="0.2">
      <c r="A135" s="24"/>
      <c r="B135" s="20">
        <v>21</v>
      </c>
      <c r="C135" s="7">
        <v>43150.482638888891</v>
      </c>
      <c r="D135" s="16">
        <v>3</v>
      </c>
      <c r="E135" s="16">
        <v>4</v>
      </c>
      <c r="F135" s="16">
        <v>4</v>
      </c>
      <c r="G135" s="16">
        <f t="shared" si="13"/>
        <v>3.6666666666666665</v>
      </c>
      <c r="H135" s="17">
        <f t="shared" si="9"/>
        <v>0.33333333333333304</v>
      </c>
      <c r="I135" s="18">
        <f>-300-(H135-0)*200</f>
        <v>-366.66666666666663</v>
      </c>
      <c r="J135" s="29">
        <v>0</v>
      </c>
      <c r="K135" s="26">
        <v>-300</v>
      </c>
      <c r="L135" s="27"/>
      <c r="M135" s="1"/>
      <c r="N135" s="1"/>
      <c r="O135" s="1"/>
      <c r="P135" s="1"/>
      <c r="Q135" s="1"/>
      <c r="R135" s="1"/>
      <c r="S135" s="1"/>
      <c r="T135" s="1"/>
      <c r="U135" s="1"/>
      <c r="V135" s="1"/>
      <c r="W135" s="1"/>
      <c r="X135" s="1"/>
      <c r="Y135" s="1"/>
      <c r="Z135" s="1"/>
    </row>
    <row r="136" spans="1:26" ht="14.25" customHeight="1" x14ac:dyDescent="0.2">
      <c r="A136" s="24"/>
      <c r="B136" s="20">
        <v>22</v>
      </c>
      <c r="C136" s="7">
        <v>43151.402083333334</v>
      </c>
      <c r="D136" s="16">
        <v>4</v>
      </c>
      <c r="E136" s="16">
        <v>5</v>
      </c>
      <c r="F136" s="16">
        <v>4</v>
      </c>
      <c r="G136" s="16">
        <f t="shared" si="13"/>
        <v>4.333333333333333</v>
      </c>
      <c r="H136" s="17">
        <f t="shared" si="9"/>
        <v>0.66666666666666652</v>
      </c>
      <c r="I136" s="18">
        <f>-300-(H136-0)*200</f>
        <v>-433.33333333333331</v>
      </c>
      <c r="J136" s="30"/>
      <c r="K136" s="27"/>
      <c r="L136" s="26" t="s">
        <v>31</v>
      </c>
      <c r="M136" s="1"/>
      <c r="N136" s="1"/>
      <c r="O136" s="1"/>
      <c r="P136" s="1"/>
      <c r="Q136" s="1"/>
      <c r="R136" s="1"/>
      <c r="S136" s="1"/>
      <c r="T136" s="1"/>
      <c r="U136" s="1"/>
      <c r="V136" s="1"/>
      <c r="W136" s="1"/>
      <c r="X136" s="1"/>
      <c r="Y136" s="1"/>
      <c r="Z136" s="1"/>
    </row>
    <row r="137" spans="1:26" ht="14.25" customHeight="1" x14ac:dyDescent="0.2">
      <c r="A137" s="24"/>
      <c r="B137" s="20">
        <v>23</v>
      </c>
      <c r="C137" s="7">
        <v>43152.373611111114</v>
      </c>
      <c r="D137" s="16">
        <v>5</v>
      </c>
      <c r="E137" s="16">
        <v>6</v>
      </c>
      <c r="F137" s="16">
        <v>5</v>
      </c>
      <c r="G137" s="16">
        <f t="shared" si="13"/>
        <v>5.333333333333333</v>
      </c>
      <c r="H137" s="17">
        <f t="shared" si="9"/>
        <v>1</v>
      </c>
      <c r="I137" s="18">
        <f>-300-(H137-0)*200</f>
        <v>-500</v>
      </c>
      <c r="J137" s="29">
        <v>1</v>
      </c>
      <c r="K137" s="26">
        <v>-500</v>
      </c>
      <c r="L137" s="27"/>
      <c r="M137" s="1"/>
      <c r="N137" s="1"/>
      <c r="O137" s="1"/>
      <c r="P137" s="1"/>
      <c r="Q137" s="1"/>
      <c r="R137" s="1"/>
      <c r="S137" s="1"/>
      <c r="T137" s="1"/>
      <c r="U137" s="1"/>
      <c r="V137" s="1"/>
      <c r="W137" s="1"/>
      <c r="X137" s="1"/>
      <c r="Y137" s="1"/>
      <c r="Z137" s="1"/>
    </row>
    <row r="138" spans="1:26" ht="14.25" customHeight="1" x14ac:dyDescent="0.2">
      <c r="A138" s="24"/>
      <c r="B138" s="19">
        <v>24</v>
      </c>
      <c r="C138" s="11">
        <v>43153.422222222223</v>
      </c>
      <c r="D138" s="16">
        <v>6</v>
      </c>
      <c r="E138" s="16">
        <v>6</v>
      </c>
      <c r="F138" s="16">
        <v>6</v>
      </c>
      <c r="G138" s="16">
        <f t="shared" ref="G138:G141" si="14">AVERAGE(D138:F138)</f>
        <v>6</v>
      </c>
      <c r="H138" s="17">
        <f t="shared" si="9"/>
        <v>0.66666666666666696</v>
      </c>
      <c r="I138" s="18">
        <f>-300-(H138-0)*200</f>
        <v>-433.33333333333337</v>
      </c>
      <c r="J138" s="30"/>
      <c r="K138" s="27"/>
      <c r="L138" s="26" t="s">
        <v>33</v>
      </c>
      <c r="M138" s="1"/>
      <c r="N138" s="1"/>
      <c r="O138" s="1"/>
      <c r="P138" s="1"/>
      <c r="Q138" s="1"/>
      <c r="R138" s="1"/>
      <c r="S138" s="1"/>
      <c r="T138" s="1"/>
      <c r="U138" s="1"/>
      <c r="V138" s="1"/>
      <c r="W138" s="1"/>
      <c r="X138" s="1"/>
      <c r="Y138" s="1"/>
      <c r="Z138" s="1"/>
    </row>
    <row r="139" spans="1:26" ht="14.25" customHeight="1" x14ac:dyDescent="0.2">
      <c r="A139" s="24"/>
      <c r="B139" s="19">
        <v>25</v>
      </c>
      <c r="C139" s="13">
        <v>43154.450694444444</v>
      </c>
      <c r="D139" s="16">
        <v>7</v>
      </c>
      <c r="E139" s="16">
        <v>7</v>
      </c>
      <c r="F139" s="16">
        <v>7</v>
      </c>
      <c r="G139" s="16">
        <f t="shared" si="14"/>
        <v>7</v>
      </c>
      <c r="H139" s="17">
        <f t="shared" si="9"/>
        <v>1</v>
      </c>
      <c r="I139" s="18">
        <f>-300-(H139-0)*200</f>
        <v>-500</v>
      </c>
      <c r="J139" s="29">
        <v>2</v>
      </c>
      <c r="K139" s="26">
        <v>-1300</v>
      </c>
      <c r="L139" s="27"/>
      <c r="M139" s="1"/>
      <c r="N139" s="1"/>
      <c r="O139" s="1"/>
      <c r="P139" s="1"/>
      <c r="Q139" s="1"/>
      <c r="R139" s="1"/>
      <c r="S139" s="1"/>
      <c r="T139" s="1"/>
      <c r="U139" s="1"/>
      <c r="V139" s="1"/>
      <c r="W139" s="1"/>
      <c r="X139" s="1"/>
      <c r="Y139" s="1"/>
      <c r="Z139" s="1"/>
    </row>
    <row r="140" spans="1:26" ht="14.25" customHeight="1" x14ac:dyDescent="0.2">
      <c r="A140" s="24"/>
      <c r="B140" s="19">
        <v>26</v>
      </c>
      <c r="C140" s="13">
        <v>43155.35</v>
      </c>
      <c r="D140" s="16">
        <v>5</v>
      </c>
      <c r="E140" s="16">
        <v>5</v>
      </c>
      <c r="F140" s="16">
        <v>5</v>
      </c>
      <c r="G140" s="16">
        <f t="shared" si="14"/>
        <v>5</v>
      </c>
      <c r="H140" s="17">
        <f t="shared" si="9"/>
        <v>-2</v>
      </c>
      <c r="I140" s="18">
        <f>500+(-1-H140)*760</f>
        <v>1260</v>
      </c>
      <c r="J140" s="30"/>
      <c r="K140" s="27"/>
      <c r="L140" s="26" t="s">
        <v>35</v>
      </c>
      <c r="M140" s="1"/>
      <c r="N140" s="1"/>
      <c r="O140" s="1"/>
      <c r="P140" s="1"/>
      <c r="Q140" s="1"/>
      <c r="R140" s="1"/>
      <c r="S140" s="1"/>
      <c r="T140" s="1"/>
      <c r="U140" s="1"/>
      <c r="V140" s="1"/>
      <c r="W140" s="1"/>
      <c r="X140" s="1"/>
      <c r="Y140" s="1"/>
      <c r="Z140" s="1"/>
    </row>
    <row r="141" spans="1:26" ht="14.25" customHeight="1" x14ac:dyDescent="0.2">
      <c r="A141" s="24"/>
      <c r="B141" s="19">
        <v>27</v>
      </c>
      <c r="C141" s="13">
        <v>43156.318055555559</v>
      </c>
      <c r="D141" s="16">
        <v>7</v>
      </c>
      <c r="E141" s="16">
        <v>7</v>
      </c>
      <c r="F141" s="16">
        <v>7</v>
      </c>
      <c r="G141" s="16">
        <f t="shared" si="14"/>
        <v>7</v>
      </c>
      <c r="H141" s="17">
        <f t="shared" si="9"/>
        <v>2</v>
      </c>
      <c r="I141" s="18">
        <v>-1300</v>
      </c>
      <c r="J141" s="29">
        <v>3</v>
      </c>
      <c r="K141" s="26">
        <v>-1400</v>
      </c>
      <c r="L141" s="27"/>
      <c r="M141" s="1"/>
      <c r="N141" s="1"/>
      <c r="O141" s="1"/>
      <c r="P141" s="1"/>
      <c r="Q141" s="1"/>
      <c r="R141" s="1"/>
      <c r="S141" s="1"/>
      <c r="T141" s="1"/>
      <c r="U141" s="1"/>
      <c r="V141" s="1"/>
      <c r="W141" s="1"/>
      <c r="X141" s="1"/>
      <c r="Y141" s="1"/>
      <c r="Z141" s="1"/>
    </row>
    <row r="142" spans="1:26" ht="14.25" customHeight="1" x14ac:dyDescent="0.2">
      <c r="A142" s="24"/>
      <c r="B142" s="19">
        <v>28</v>
      </c>
      <c r="C142" s="13">
        <v>43157.375694444447</v>
      </c>
      <c r="D142" s="16">
        <v>7</v>
      </c>
      <c r="E142" s="16">
        <v>7</v>
      </c>
      <c r="F142" s="16">
        <v>7</v>
      </c>
      <c r="G142" s="16">
        <f t="shared" ref="G142:G153" si="15">AVERAGE(D142:F142)</f>
        <v>7</v>
      </c>
      <c r="H142" s="17">
        <f t="shared" si="9"/>
        <v>0</v>
      </c>
      <c r="I142" s="18">
        <f>-300-(H142-0)*200</f>
        <v>-300</v>
      </c>
      <c r="J142" s="30"/>
      <c r="K142" s="27"/>
      <c r="L142" s="26" t="s">
        <v>84</v>
      </c>
      <c r="M142" s="1"/>
      <c r="N142" s="1"/>
      <c r="O142" s="1"/>
      <c r="P142" s="1"/>
      <c r="Q142" s="1"/>
      <c r="R142" s="1"/>
      <c r="S142" s="1"/>
      <c r="T142" s="1"/>
      <c r="U142" s="1"/>
      <c r="V142" s="1"/>
      <c r="W142" s="1"/>
      <c r="X142" s="1"/>
      <c r="Y142" s="1"/>
      <c r="Z142" s="1"/>
    </row>
    <row r="143" spans="1:26" ht="14.25" customHeight="1" x14ac:dyDescent="0.2">
      <c r="A143" s="24"/>
      <c r="B143" s="19">
        <v>29</v>
      </c>
      <c r="C143" s="13">
        <v>43158.328472222223</v>
      </c>
      <c r="D143" s="16">
        <v>7</v>
      </c>
      <c r="E143" s="16">
        <v>7</v>
      </c>
      <c r="F143" s="16">
        <v>7</v>
      </c>
      <c r="G143" s="16">
        <f t="shared" si="15"/>
        <v>7</v>
      </c>
      <c r="H143" s="17">
        <f t="shared" si="9"/>
        <v>0</v>
      </c>
      <c r="I143" s="18">
        <f>-300-(H143-0)*200</f>
        <v>-300</v>
      </c>
      <c r="J143" s="29">
        <v>4</v>
      </c>
      <c r="K143" s="26">
        <v>-1500</v>
      </c>
      <c r="L143" s="27"/>
      <c r="M143" s="1"/>
      <c r="N143" s="1"/>
      <c r="O143" s="1"/>
      <c r="P143" s="1"/>
      <c r="Q143" s="1"/>
      <c r="R143" s="1"/>
      <c r="S143" s="1"/>
      <c r="T143" s="1"/>
      <c r="U143" s="1"/>
      <c r="V143" s="1"/>
      <c r="W143" s="1"/>
      <c r="X143" s="1"/>
      <c r="Y143" s="1"/>
      <c r="Z143" s="1"/>
    </row>
    <row r="144" spans="1:26" ht="14.25" customHeight="1" x14ac:dyDescent="0.2">
      <c r="A144" s="24"/>
      <c r="B144" s="19">
        <v>30</v>
      </c>
      <c r="C144" s="13">
        <v>43159.447222222225</v>
      </c>
      <c r="D144" s="16">
        <v>6</v>
      </c>
      <c r="E144" s="16">
        <v>4</v>
      </c>
      <c r="F144" s="16">
        <v>4</v>
      </c>
      <c r="G144" s="16">
        <f t="shared" si="15"/>
        <v>4.666666666666667</v>
      </c>
      <c r="H144" s="17">
        <f t="shared" si="9"/>
        <v>-2.333333333333333</v>
      </c>
      <c r="I144" s="18">
        <f>1260+(-2-H144)*140</f>
        <v>1306.6666666666665</v>
      </c>
      <c r="J144" s="30"/>
      <c r="K144" s="27"/>
      <c r="L144" s="18"/>
      <c r="M144" s="1"/>
      <c r="N144" s="1"/>
      <c r="O144" s="1"/>
      <c r="P144" s="1"/>
      <c r="Q144" s="1"/>
      <c r="R144" s="1"/>
      <c r="S144" s="1"/>
      <c r="T144" s="1"/>
      <c r="U144" s="1"/>
      <c r="V144" s="1"/>
      <c r="W144" s="1"/>
      <c r="X144" s="1"/>
      <c r="Y144" s="1"/>
      <c r="Z144" s="1"/>
    </row>
    <row r="145" spans="1:26" ht="14.25" customHeight="1" x14ac:dyDescent="0.2">
      <c r="A145" s="24"/>
      <c r="B145" s="19">
        <v>31</v>
      </c>
      <c r="C145" s="13">
        <v>43160.334027777775</v>
      </c>
      <c r="D145" s="16">
        <v>5</v>
      </c>
      <c r="E145" s="16">
        <v>3</v>
      </c>
      <c r="F145" s="16">
        <v>3</v>
      </c>
      <c r="G145" s="16">
        <f t="shared" si="15"/>
        <v>3.6666666666666665</v>
      </c>
      <c r="H145" s="17">
        <f t="shared" si="9"/>
        <v>-1.0000000000000004</v>
      </c>
      <c r="I145" s="18">
        <f>-300-H145*800</f>
        <v>500.00000000000034</v>
      </c>
      <c r="K145" s="1"/>
      <c r="L145" s="1"/>
      <c r="M145" s="1"/>
      <c r="N145" s="1"/>
      <c r="O145" s="1"/>
      <c r="P145" s="1"/>
      <c r="Q145" s="1"/>
      <c r="R145" s="1"/>
      <c r="S145" s="1"/>
      <c r="T145" s="1"/>
      <c r="U145" s="1"/>
      <c r="V145" s="1"/>
      <c r="W145" s="1"/>
      <c r="X145" s="1"/>
      <c r="Y145" s="1"/>
      <c r="Z145" s="1"/>
    </row>
    <row r="146" spans="1:26" ht="14.25" customHeight="1" x14ac:dyDescent="0.2">
      <c r="A146" s="24"/>
      <c r="B146" s="19">
        <v>32</v>
      </c>
      <c r="C146" s="13">
        <v>43161.405555555553</v>
      </c>
      <c r="D146" s="16">
        <v>5</v>
      </c>
      <c r="E146" s="16">
        <v>2</v>
      </c>
      <c r="F146" s="16">
        <v>3</v>
      </c>
      <c r="G146" s="16">
        <f t="shared" si="15"/>
        <v>3.3333333333333335</v>
      </c>
      <c r="H146" s="17">
        <f t="shared" si="9"/>
        <v>-0.33333333333333304</v>
      </c>
      <c r="I146" s="18">
        <f>-300-H146*800</f>
        <v>-33.333333333333599</v>
      </c>
      <c r="K146" s="1"/>
      <c r="L146" s="1"/>
      <c r="M146" s="1"/>
      <c r="N146" s="1"/>
      <c r="O146" s="1"/>
      <c r="P146" s="1"/>
      <c r="Q146" s="1"/>
      <c r="R146" s="1"/>
      <c r="S146" s="1"/>
      <c r="T146" s="1"/>
      <c r="U146" s="1"/>
      <c r="V146" s="1"/>
      <c r="W146" s="1"/>
      <c r="X146" s="1"/>
      <c r="Y146" s="1"/>
      <c r="Z146" s="1"/>
    </row>
    <row r="147" spans="1:26" ht="14.25" customHeight="1" x14ac:dyDescent="0.2">
      <c r="A147" s="24"/>
      <c r="B147" s="19">
        <v>33</v>
      </c>
      <c r="C147" s="13">
        <v>43162.433333333334</v>
      </c>
      <c r="D147" s="16">
        <v>6</v>
      </c>
      <c r="E147" s="16">
        <v>6</v>
      </c>
      <c r="F147" s="16">
        <v>6</v>
      </c>
      <c r="G147" s="16">
        <f t="shared" si="15"/>
        <v>6</v>
      </c>
      <c r="H147" s="17">
        <f t="shared" si="9"/>
        <v>2.6666666666666665</v>
      </c>
      <c r="I147" s="18">
        <f>-1300-(H147-2)*100</f>
        <v>-1366.6666666666667</v>
      </c>
      <c r="K147" s="1"/>
      <c r="L147" s="1"/>
      <c r="M147" s="1"/>
      <c r="N147" s="1"/>
      <c r="O147" s="1"/>
      <c r="P147" s="1"/>
      <c r="Q147" s="1"/>
      <c r="R147" s="1"/>
      <c r="S147" s="1"/>
      <c r="T147" s="1"/>
      <c r="U147" s="1"/>
      <c r="V147" s="1"/>
      <c r="W147" s="1"/>
      <c r="X147" s="1"/>
      <c r="Y147" s="1"/>
      <c r="Z147" s="1"/>
    </row>
    <row r="148" spans="1:26" ht="14.25" customHeight="1" x14ac:dyDescent="0.2">
      <c r="A148" s="24"/>
      <c r="B148" s="19">
        <v>34</v>
      </c>
      <c r="C148" s="13">
        <v>43163.458333333336</v>
      </c>
      <c r="D148" s="16">
        <v>5</v>
      </c>
      <c r="E148" s="16">
        <v>2</v>
      </c>
      <c r="F148" s="16">
        <v>5</v>
      </c>
      <c r="G148" s="16">
        <f t="shared" si="15"/>
        <v>4</v>
      </c>
      <c r="H148" s="17">
        <f t="shared" si="9"/>
        <v>-2</v>
      </c>
      <c r="I148" s="18">
        <f>500+(-1-H148)*760</f>
        <v>1260</v>
      </c>
      <c r="K148" s="1"/>
      <c r="L148" s="1"/>
      <c r="M148" s="1"/>
      <c r="N148" s="1"/>
      <c r="O148" s="1"/>
      <c r="P148" s="1"/>
      <c r="Q148" s="1"/>
      <c r="R148" s="1"/>
      <c r="S148" s="1"/>
      <c r="T148" s="1"/>
      <c r="U148" s="1"/>
      <c r="V148" s="1"/>
      <c r="W148" s="1"/>
      <c r="X148" s="1"/>
      <c r="Y148" s="1"/>
      <c r="Z148" s="1"/>
    </row>
    <row r="149" spans="1:26" ht="14.25" customHeight="1" x14ac:dyDescent="0.2">
      <c r="A149" s="24"/>
      <c r="B149" s="19">
        <v>35</v>
      </c>
      <c r="C149" s="13">
        <v>43164.417361111111</v>
      </c>
      <c r="D149" s="16">
        <v>5</v>
      </c>
      <c r="E149" s="16">
        <v>3</v>
      </c>
      <c r="F149" s="16">
        <v>3</v>
      </c>
      <c r="G149" s="16">
        <f t="shared" si="15"/>
        <v>3.6666666666666665</v>
      </c>
      <c r="H149" s="17">
        <f t="shared" si="9"/>
        <v>-0.33333333333333348</v>
      </c>
      <c r="I149" s="18">
        <f>-300-H149*800</f>
        <v>-33.333333333333201</v>
      </c>
      <c r="K149" s="1"/>
      <c r="L149" s="1"/>
      <c r="M149" s="1"/>
      <c r="N149" s="1"/>
      <c r="O149" s="1"/>
      <c r="P149" s="1"/>
      <c r="Q149" s="1"/>
      <c r="R149" s="1"/>
      <c r="S149" s="1"/>
      <c r="T149" s="1"/>
      <c r="U149" s="1"/>
      <c r="V149" s="1"/>
      <c r="W149" s="1"/>
      <c r="X149" s="1"/>
      <c r="Y149" s="1"/>
      <c r="Z149" s="1"/>
    </row>
    <row r="150" spans="1:26" ht="14.25" customHeight="1" x14ac:dyDescent="0.2">
      <c r="A150" s="24"/>
      <c r="B150" s="19">
        <v>36</v>
      </c>
      <c r="C150" s="14">
        <v>43165.424305555556</v>
      </c>
      <c r="D150" s="16">
        <v>6</v>
      </c>
      <c r="E150" s="16">
        <v>7</v>
      </c>
      <c r="F150" s="16">
        <v>7</v>
      </c>
      <c r="G150" s="16">
        <f t="shared" si="15"/>
        <v>6.666666666666667</v>
      </c>
      <c r="H150" s="17">
        <f t="shared" si="9"/>
        <v>3.0000000000000004</v>
      </c>
      <c r="I150" s="18">
        <f>-1300-(H150-2)*100</f>
        <v>-1400</v>
      </c>
      <c r="K150" s="1"/>
      <c r="L150" s="1"/>
      <c r="M150" s="1"/>
      <c r="N150" s="1"/>
      <c r="O150" s="1"/>
      <c r="P150" s="1"/>
      <c r="Q150" s="1"/>
      <c r="R150" s="1"/>
      <c r="S150" s="1"/>
      <c r="T150" s="1"/>
      <c r="U150" s="1"/>
      <c r="V150" s="1"/>
      <c r="W150" s="1"/>
      <c r="X150" s="1"/>
      <c r="Y150" s="1"/>
      <c r="Z150" s="1"/>
    </row>
    <row r="151" spans="1:26" ht="14.25" customHeight="1" x14ac:dyDescent="0.2">
      <c r="A151" s="24"/>
      <c r="B151" s="19">
        <v>38</v>
      </c>
      <c r="C151" s="13">
        <v>43167.498611111114</v>
      </c>
      <c r="D151" s="16">
        <v>7</v>
      </c>
      <c r="E151" s="16">
        <v>8</v>
      </c>
      <c r="F151" s="16">
        <v>8</v>
      </c>
      <c r="G151" s="16">
        <f t="shared" si="15"/>
        <v>7.666666666666667</v>
      </c>
      <c r="H151" s="17">
        <f t="shared" si="9"/>
        <v>1</v>
      </c>
      <c r="I151" s="18">
        <f>-300-(H151-0)*200</f>
        <v>-500</v>
      </c>
      <c r="K151" s="1"/>
      <c r="L151" s="1"/>
      <c r="M151" s="1"/>
      <c r="N151" s="1"/>
      <c r="O151" s="1"/>
      <c r="P151" s="1"/>
      <c r="Q151" s="1"/>
      <c r="R151" s="1"/>
      <c r="S151" s="1"/>
      <c r="T151" s="1"/>
      <c r="U151" s="1"/>
      <c r="V151" s="1"/>
      <c r="W151" s="1"/>
      <c r="X151" s="1"/>
      <c r="Y151" s="1"/>
      <c r="Z151" s="1"/>
    </row>
    <row r="152" spans="1:26" ht="14.25" customHeight="1" x14ac:dyDescent="0.2">
      <c r="A152" s="24"/>
      <c r="B152" s="19">
        <v>39</v>
      </c>
      <c r="C152" s="13">
        <v>43168.398611111108</v>
      </c>
      <c r="D152" s="16">
        <v>6</v>
      </c>
      <c r="E152" s="9">
        <v>4</v>
      </c>
      <c r="F152" s="16">
        <v>5</v>
      </c>
      <c r="G152" s="16">
        <f t="shared" si="15"/>
        <v>5</v>
      </c>
      <c r="H152" s="17">
        <f t="shared" si="9"/>
        <v>-2.666666666666667</v>
      </c>
      <c r="I152" s="18">
        <f>1260+(-2-H152)*140</f>
        <v>1353.3333333333335</v>
      </c>
      <c r="K152" s="1"/>
      <c r="L152" s="1"/>
      <c r="M152" s="1"/>
      <c r="N152" s="1"/>
      <c r="O152" s="1"/>
      <c r="P152" s="1"/>
      <c r="Q152" s="1"/>
      <c r="R152" s="1"/>
      <c r="S152" s="1"/>
      <c r="T152" s="1"/>
      <c r="U152" s="1"/>
      <c r="V152" s="1"/>
      <c r="W152" s="1"/>
      <c r="X152" s="1"/>
      <c r="Y152" s="1"/>
      <c r="Z152" s="1"/>
    </row>
    <row r="153" spans="1:26" ht="14.25" customHeight="1" x14ac:dyDescent="0.2">
      <c r="A153" s="25"/>
      <c r="B153" s="19">
        <v>40</v>
      </c>
      <c r="C153" s="13">
        <v>43169.474305555559</v>
      </c>
      <c r="D153" s="16">
        <v>3</v>
      </c>
      <c r="E153" s="16">
        <v>2</v>
      </c>
      <c r="F153" s="16">
        <v>3</v>
      </c>
      <c r="G153" s="16">
        <f t="shared" si="15"/>
        <v>2.6666666666666665</v>
      </c>
      <c r="H153" s="17">
        <f t="shared" si="9"/>
        <v>-2.3333333333333335</v>
      </c>
      <c r="I153" s="18">
        <f>1260+(-2-H153)*140</f>
        <v>1306.6666666666667</v>
      </c>
      <c r="K153" s="1"/>
      <c r="L153" s="1"/>
      <c r="M153" s="1"/>
      <c r="N153" s="1"/>
      <c r="O153" s="1"/>
      <c r="P153" s="1"/>
      <c r="Q153" s="1"/>
      <c r="R153" s="1"/>
      <c r="S153" s="1"/>
      <c r="T153" s="1"/>
      <c r="U153" s="1"/>
      <c r="V153" s="1"/>
      <c r="W153" s="1"/>
      <c r="X153" s="1"/>
      <c r="Y153" s="1"/>
      <c r="Z153" s="1"/>
    </row>
    <row r="154" spans="1:26" ht="14.25" customHeight="1" x14ac:dyDescent="0.2">
      <c r="A154" s="15"/>
      <c r="B154" s="19"/>
      <c r="C154" s="1"/>
      <c r="D154" s="1"/>
      <c r="E154" s="1"/>
      <c r="F154" s="1"/>
      <c r="G154" s="1">
        <f>MEDIAN(G121:G153)</f>
        <v>4.333333333333333</v>
      </c>
      <c r="H154" s="17"/>
      <c r="I154" s="1"/>
      <c r="J154" s="1"/>
      <c r="K154" s="1"/>
      <c r="L154" s="1"/>
      <c r="M154" s="1"/>
      <c r="N154" s="1"/>
      <c r="O154" s="1"/>
      <c r="P154" s="1"/>
      <c r="Q154" s="1"/>
      <c r="R154" s="1"/>
      <c r="S154" s="1"/>
      <c r="T154" s="1"/>
      <c r="U154" s="1"/>
      <c r="V154" s="1"/>
      <c r="W154" s="1"/>
      <c r="X154" s="1"/>
      <c r="Y154" s="1"/>
      <c r="Z154" s="1"/>
    </row>
    <row r="155" spans="1:26" ht="14.25" customHeight="1" x14ac:dyDescent="0.2">
      <c r="A155" s="15"/>
      <c r="B155" s="19"/>
      <c r="C155" s="1"/>
      <c r="D155" s="1"/>
      <c r="E155" s="1"/>
      <c r="F155" s="1"/>
      <c r="G155" s="1">
        <f>AVERAGE(G121:G153)</f>
        <v>4.6666666666666661</v>
      </c>
      <c r="H155" s="1" t="s">
        <v>88</v>
      </c>
      <c r="I155" s="1"/>
      <c r="J155" s="1"/>
      <c r="K155" s="1"/>
      <c r="L155" s="1"/>
      <c r="M155" s="1"/>
      <c r="N155" s="1"/>
      <c r="O155" s="1"/>
      <c r="P155" s="1"/>
      <c r="Q155" s="1"/>
      <c r="R155" s="1"/>
      <c r="S155" s="1"/>
      <c r="T155" s="1"/>
      <c r="U155" s="1"/>
      <c r="V155" s="1"/>
      <c r="W155" s="1"/>
      <c r="X155" s="1"/>
      <c r="Y155" s="1"/>
      <c r="Z155" s="1"/>
    </row>
    <row r="156" spans="1:26" ht="14.25" customHeight="1" x14ac:dyDescent="0.2">
      <c r="A156" s="15"/>
      <c r="B156" s="19"/>
      <c r="C156" s="1"/>
      <c r="D156" s="1"/>
      <c r="E156" s="1"/>
      <c r="F156" s="1"/>
      <c r="G156" s="1">
        <f>_xlfn.VAR.S(G121:G153)</f>
        <v>2.0555555555555678</v>
      </c>
      <c r="H156" s="26" t="s">
        <v>87</v>
      </c>
      <c r="I156" s="26"/>
      <c r="J156" s="26"/>
      <c r="K156" s="26"/>
      <c r="L156" s="26"/>
      <c r="M156" s="1"/>
      <c r="N156" s="1"/>
      <c r="O156" s="1"/>
      <c r="P156" s="1"/>
      <c r="Q156" s="1"/>
      <c r="R156" s="1"/>
      <c r="S156" s="1"/>
      <c r="T156" s="1"/>
      <c r="U156" s="1"/>
      <c r="V156" s="1"/>
      <c r="W156" s="1"/>
      <c r="X156" s="1"/>
      <c r="Y156" s="1"/>
      <c r="Z156" s="1"/>
    </row>
    <row r="157" spans="1:26" ht="14.25" customHeight="1" x14ac:dyDescent="0.2">
      <c r="A157" s="15"/>
      <c r="B157" s="19"/>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4.25" customHeight="1" x14ac:dyDescent="0.2">
      <c r="A158" s="23" t="s">
        <v>0</v>
      </c>
      <c r="B158" s="26" t="s">
        <v>1</v>
      </c>
      <c r="C158" s="27"/>
      <c r="D158" s="26" t="s">
        <v>2</v>
      </c>
      <c r="E158" s="27"/>
      <c r="F158" s="27"/>
      <c r="G158" s="27"/>
      <c r="H158" s="1"/>
      <c r="I158" s="1"/>
      <c r="J158" s="1"/>
      <c r="K158" s="1"/>
      <c r="L158" s="1"/>
      <c r="M158" s="1"/>
      <c r="N158" s="1"/>
      <c r="O158" s="1"/>
      <c r="P158" s="1"/>
      <c r="Q158" s="1"/>
      <c r="R158" s="1"/>
      <c r="S158" s="1"/>
      <c r="T158" s="1"/>
      <c r="U158" s="1"/>
      <c r="V158" s="1"/>
      <c r="W158" s="1"/>
      <c r="X158" s="1"/>
      <c r="Y158" s="1"/>
      <c r="Z158" s="1"/>
    </row>
    <row r="159" spans="1:26" ht="14.25" customHeight="1" x14ac:dyDescent="0.2">
      <c r="A159" s="24"/>
      <c r="B159" s="27"/>
      <c r="C159" s="27"/>
      <c r="D159" s="16" t="s">
        <v>8</v>
      </c>
      <c r="E159" s="16" t="s">
        <v>9</v>
      </c>
      <c r="F159" s="16" t="s">
        <v>10</v>
      </c>
      <c r="G159" s="16" t="s">
        <v>11</v>
      </c>
      <c r="H159" s="1"/>
      <c r="I159" s="1"/>
      <c r="J159" s="1"/>
      <c r="K159" s="1"/>
      <c r="L159" s="1"/>
      <c r="M159" s="1"/>
      <c r="N159" s="1"/>
      <c r="O159" s="1"/>
      <c r="P159" s="1"/>
      <c r="Q159" s="1"/>
      <c r="R159" s="1"/>
      <c r="S159" s="1"/>
      <c r="T159" s="1"/>
      <c r="U159" s="1"/>
      <c r="V159" s="1"/>
      <c r="W159" s="1"/>
      <c r="X159" s="1"/>
      <c r="Y159" s="1"/>
      <c r="Z159" s="1"/>
    </row>
    <row r="160" spans="1:26" ht="14.25" customHeight="1" x14ac:dyDescent="0.2">
      <c r="A160" s="24"/>
      <c r="B160" s="19"/>
      <c r="C160" s="7"/>
      <c r="D160" s="16"/>
      <c r="E160" s="16"/>
      <c r="F160" s="16"/>
      <c r="G160" s="16"/>
      <c r="H160" s="32"/>
      <c r="I160" s="17" t="s">
        <v>90</v>
      </c>
      <c r="J160" s="1"/>
      <c r="K160" s="1"/>
      <c r="L160" s="1"/>
      <c r="M160" s="1"/>
      <c r="N160" s="1"/>
      <c r="O160" s="1"/>
      <c r="P160" s="1"/>
      <c r="Q160" s="1"/>
      <c r="R160" s="1"/>
      <c r="S160" s="1"/>
      <c r="T160" s="1"/>
      <c r="U160" s="1"/>
      <c r="V160" s="1"/>
      <c r="W160" s="1"/>
      <c r="X160" s="1"/>
      <c r="Y160" s="1"/>
      <c r="Z160" s="1"/>
    </row>
    <row r="161" spans="1:26" ht="14.25" customHeight="1" x14ac:dyDescent="0.2">
      <c r="A161" s="24"/>
      <c r="B161" s="19">
        <v>1</v>
      </c>
      <c r="C161" s="7">
        <v>43130.90347222222</v>
      </c>
      <c r="D161" s="16">
        <v>2</v>
      </c>
      <c r="E161" s="16">
        <v>2</v>
      </c>
      <c r="F161" s="16">
        <v>2</v>
      </c>
      <c r="G161" s="16">
        <f t="shared" ref="G161:G163" si="16">AVERAGE(D161:F161)</f>
        <v>2</v>
      </c>
      <c r="H161" s="32" t="s">
        <v>17</v>
      </c>
      <c r="I161" s="18" t="s">
        <v>17</v>
      </c>
      <c r="J161" s="1"/>
      <c r="K161" s="1"/>
      <c r="L161" s="1"/>
      <c r="M161" s="1"/>
      <c r="N161" s="1"/>
      <c r="O161" s="1"/>
      <c r="P161" s="1"/>
      <c r="Q161" s="1"/>
      <c r="R161" s="1"/>
      <c r="S161" s="1"/>
      <c r="T161" s="1"/>
      <c r="U161" s="1"/>
      <c r="V161" s="1"/>
      <c r="W161" s="1"/>
      <c r="X161" s="1"/>
      <c r="Y161" s="1"/>
      <c r="Z161" s="1"/>
    </row>
    <row r="162" spans="1:26" ht="14.25" customHeight="1" x14ac:dyDescent="0.2">
      <c r="A162" s="24"/>
      <c r="B162" s="19">
        <v>2</v>
      </c>
      <c r="C162" s="7">
        <v>43131.847222222219</v>
      </c>
      <c r="D162" s="16">
        <v>1</v>
      </c>
      <c r="E162" s="16">
        <v>1</v>
      </c>
      <c r="F162" s="16">
        <v>1</v>
      </c>
      <c r="G162" s="16">
        <f t="shared" si="16"/>
        <v>1</v>
      </c>
      <c r="H162" s="32">
        <f>G162-G161</f>
        <v>-1</v>
      </c>
      <c r="I162" s="18">
        <f>-300-H162*800</f>
        <v>500</v>
      </c>
      <c r="J162" s="1"/>
      <c r="K162" s="1"/>
      <c r="L162" s="1"/>
      <c r="M162" s="1"/>
      <c r="N162" s="1"/>
      <c r="O162" s="1"/>
      <c r="P162" s="1"/>
      <c r="Q162" s="1"/>
      <c r="R162" s="1"/>
      <c r="S162" s="1"/>
      <c r="T162" s="1"/>
      <c r="U162" s="1"/>
      <c r="V162" s="1"/>
      <c r="W162" s="1"/>
      <c r="X162" s="1"/>
      <c r="Y162" s="1"/>
      <c r="Z162" s="1"/>
    </row>
    <row r="163" spans="1:26" ht="14.25" customHeight="1" x14ac:dyDescent="0.2">
      <c r="A163" s="24"/>
      <c r="B163" s="19">
        <v>2</v>
      </c>
      <c r="C163" s="7">
        <v>43132.004166666666</v>
      </c>
      <c r="D163" s="16">
        <v>2</v>
      </c>
      <c r="E163" s="16">
        <v>2</v>
      </c>
      <c r="F163" s="16">
        <v>2</v>
      </c>
      <c r="G163" s="16">
        <f t="shared" si="16"/>
        <v>2</v>
      </c>
      <c r="H163" s="32">
        <f t="shared" ref="H163:H201" si="17">G163-G162</f>
        <v>1</v>
      </c>
      <c r="I163" s="18">
        <f>-300-(H163-0)*200</f>
        <v>-500</v>
      </c>
      <c r="J163" s="1"/>
      <c r="K163" s="1"/>
      <c r="L163" s="1"/>
      <c r="M163" s="1"/>
      <c r="N163" s="1"/>
      <c r="O163" s="1"/>
      <c r="P163" s="1"/>
      <c r="Q163" s="1"/>
      <c r="R163" s="1"/>
      <c r="S163" s="1"/>
      <c r="T163" s="1"/>
      <c r="U163" s="1"/>
      <c r="V163" s="1"/>
      <c r="W163" s="1"/>
      <c r="X163" s="1"/>
      <c r="Y163" s="1"/>
      <c r="Z163" s="1"/>
    </row>
    <row r="164" spans="1:26" ht="14.25" customHeight="1" x14ac:dyDescent="0.2">
      <c r="A164" s="24"/>
      <c r="B164" s="19">
        <v>3</v>
      </c>
      <c r="C164" s="7">
        <v>43133.046527777777</v>
      </c>
      <c r="D164" s="16">
        <v>2</v>
      </c>
      <c r="E164" s="16">
        <v>3</v>
      </c>
      <c r="F164" s="16">
        <v>3</v>
      </c>
      <c r="G164" s="16">
        <f t="shared" ref="G164" si="18">AVERAGE(D164:F164)</f>
        <v>2.6666666666666665</v>
      </c>
      <c r="H164" s="32">
        <f t="shared" si="17"/>
        <v>0.66666666666666652</v>
      </c>
      <c r="I164" s="18">
        <f>-300-(H164-0)*200</f>
        <v>-433.33333333333331</v>
      </c>
      <c r="J164" s="1"/>
      <c r="K164" s="1"/>
      <c r="L164" s="1"/>
      <c r="M164" s="1"/>
      <c r="N164" s="1"/>
      <c r="O164" s="1"/>
      <c r="P164" s="1"/>
      <c r="Q164" s="1"/>
      <c r="R164" s="1"/>
      <c r="S164" s="1"/>
      <c r="T164" s="1"/>
      <c r="U164" s="1"/>
      <c r="V164" s="1"/>
      <c r="W164" s="1"/>
      <c r="X164" s="1"/>
      <c r="Y164" s="1"/>
      <c r="Z164" s="1"/>
    </row>
    <row r="165" spans="1:26" ht="14.25" customHeight="1" x14ac:dyDescent="0.2">
      <c r="A165" s="24"/>
      <c r="B165" s="19">
        <v>5</v>
      </c>
      <c r="C165" s="7">
        <v>43135.037499999999</v>
      </c>
      <c r="D165" s="16">
        <v>3</v>
      </c>
      <c r="E165" s="16">
        <v>4</v>
      </c>
      <c r="F165" s="16">
        <v>3</v>
      </c>
      <c r="G165" s="16">
        <f t="shared" ref="G165:G166" si="19">AVERAGE(D165:F165)</f>
        <v>3.3333333333333335</v>
      </c>
      <c r="H165" s="32">
        <f t="shared" si="17"/>
        <v>0.66666666666666696</v>
      </c>
      <c r="I165" s="18">
        <f>-300-(H165-0)*200</f>
        <v>-433.33333333333337</v>
      </c>
      <c r="J165" s="1"/>
      <c r="K165" s="1"/>
      <c r="L165" s="1"/>
      <c r="M165" s="1"/>
      <c r="N165" s="1"/>
      <c r="O165" s="1"/>
      <c r="P165" s="1"/>
      <c r="Q165" s="1"/>
      <c r="R165" s="1"/>
      <c r="S165" s="1"/>
      <c r="T165" s="1"/>
      <c r="U165" s="1"/>
      <c r="V165" s="1"/>
      <c r="W165" s="1"/>
      <c r="X165" s="1"/>
      <c r="Y165" s="1"/>
      <c r="Z165" s="1"/>
    </row>
    <row r="166" spans="1:26" ht="14.25" customHeight="1" x14ac:dyDescent="0.2">
      <c r="A166" s="24"/>
      <c r="B166" s="19">
        <v>7</v>
      </c>
      <c r="C166" s="7">
        <v>43136.992361111108</v>
      </c>
      <c r="D166" s="16">
        <v>1</v>
      </c>
      <c r="E166" s="16">
        <v>1</v>
      </c>
      <c r="F166" s="16">
        <v>1</v>
      </c>
      <c r="G166" s="16">
        <f t="shared" si="19"/>
        <v>1</v>
      </c>
      <c r="H166" s="32">
        <f t="shared" si="17"/>
        <v>-2.3333333333333335</v>
      </c>
      <c r="I166" s="18">
        <f>1260+(-2-H166)*140</f>
        <v>1306.6666666666667</v>
      </c>
      <c r="J166" s="1"/>
      <c r="K166" s="1"/>
      <c r="L166" s="1"/>
      <c r="M166" s="1"/>
      <c r="N166" s="1"/>
      <c r="O166" s="1"/>
      <c r="P166" s="1"/>
      <c r="Q166" s="1"/>
      <c r="R166" s="1"/>
      <c r="S166" s="1"/>
      <c r="T166" s="1"/>
      <c r="U166" s="1"/>
      <c r="V166" s="1"/>
      <c r="W166" s="1"/>
      <c r="X166" s="1"/>
      <c r="Y166" s="1"/>
      <c r="Z166" s="1"/>
    </row>
    <row r="167" spans="1:26" ht="14.25" customHeight="1" x14ac:dyDescent="0.2">
      <c r="A167" s="24"/>
      <c r="B167" s="19">
        <v>8</v>
      </c>
      <c r="C167" s="7">
        <v>43138.070138888892</v>
      </c>
      <c r="D167" s="16">
        <v>2</v>
      </c>
      <c r="E167" s="16">
        <v>1</v>
      </c>
      <c r="F167" s="16">
        <v>1</v>
      </c>
      <c r="G167" s="16">
        <f t="shared" ref="G167:G169" si="20">AVERAGE(D167:F167)</f>
        <v>1.3333333333333333</v>
      </c>
      <c r="H167" s="32">
        <f t="shared" si="17"/>
        <v>0.33333333333333326</v>
      </c>
      <c r="I167" s="18">
        <f>-300-(H167-0)*200</f>
        <v>-366.66666666666663</v>
      </c>
      <c r="J167" s="1"/>
      <c r="K167" s="1"/>
      <c r="L167" s="1"/>
      <c r="M167" s="1"/>
      <c r="N167" s="1"/>
      <c r="O167" s="1"/>
      <c r="P167" s="1"/>
      <c r="Q167" s="1"/>
      <c r="R167" s="1"/>
      <c r="S167" s="1"/>
      <c r="T167" s="1"/>
      <c r="U167" s="1"/>
      <c r="V167" s="1"/>
      <c r="W167" s="1"/>
      <c r="X167" s="1"/>
      <c r="Y167" s="1"/>
      <c r="Z167" s="1"/>
    </row>
    <row r="168" spans="1:26" ht="14.25" customHeight="1" x14ac:dyDescent="0.2">
      <c r="A168" s="24"/>
      <c r="B168" s="19">
        <v>9</v>
      </c>
      <c r="C168" s="7">
        <v>43139.01666666667</v>
      </c>
      <c r="D168" s="16">
        <v>1</v>
      </c>
      <c r="E168" s="16">
        <v>1</v>
      </c>
      <c r="F168" s="16">
        <v>2</v>
      </c>
      <c r="G168" s="16">
        <f t="shared" si="20"/>
        <v>1.3333333333333333</v>
      </c>
      <c r="H168" s="32">
        <f t="shared" si="17"/>
        <v>0</v>
      </c>
      <c r="I168" s="18">
        <f>-300-(H168-0)*200</f>
        <v>-300</v>
      </c>
      <c r="J168" s="1"/>
      <c r="K168" s="1"/>
      <c r="L168" s="1"/>
      <c r="M168" s="1"/>
      <c r="N168" s="1"/>
      <c r="O168" s="1"/>
      <c r="P168" s="1"/>
      <c r="Q168" s="1"/>
      <c r="R168" s="1"/>
      <c r="S168" s="1"/>
      <c r="T168" s="1"/>
      <c r="U168" s="1"/>
      <c r="V168" s="1"/>
      <c r="W168" s="1"/>
      <c r="X168" s="1"/>
      <c r="Y168" s="1"/>
      <c r="Z168" s="1"/>
    </row>
    <row r="169" spans="1:26" ht="14.25" customHeight="1" x14ac:dyDescent="0.2">
      <c r="A169" s="24"/>
      <c r="B169" s="20">
        <v>10</v>
      </c>
      <c r="C169" s="7">
        <v>43140.013888888891</v>
      </c>
      <c r="D169" s="16">
        <v>1</v>
      </c>
      <c r="E169" s="16">
        <v>1</v>
      </c>
      <c r="F169" s="16">
        <v>1</v>
      </c>
      <c r="G169" s="16">
        <f t="shared" si="20"/>
        <v>1</v>
      </c>
      <c r="H169" s="32">
        <f t="shared" si="17"/>
        <v>-0.33333333333333326</v>
      </c>
      <c r="I169" s="18">
        <f>-300-H169*800</f>
        <v>-33.333333333333371</v>
      </c>
      <c r="J169" s="1"/>
      <c r="K169" s="1"/>
      <c r="L169" s="1"/>
      <c r="M169" s="1"/>
      <c r="N169" s="1"/>
      <c r="O169" s="1"/>
      <c r="P169" s="1"/>
      <c r="Q169" s="1"/>
      <c r="R169" s="1"/>
      <c r="S169" s="1"/>
      <c r="T169" s="1"/>
      <c r="U169" s="1"/>
      <c r="V169" s="1"/>
      <c r="W169" s="1"/>
      <c r="X169" s="1"/>
      <c r="Y169" s="1"/>
      <c r="Z169" s="1"/>
    </row>
    <row r="170" spans="1:26" ht="14.25" customHeight="1" x14ac:dyDescent="0.2">
      <c r="A170" s="24"/>
      <c r="B170" s="19">
        <v>12</v>
      </c>
      <c r="C170" s="7">
        <v>43142.11041666667</v>
      </c>
      <c r="D170" s="16">
        <v>1</v>
      </c>
      <c r="E170" s="16">
        <v>1</v>
      </c>
      <c r="F170" s="16">
        <v>2</v>
      </c>
      <c r="G170" s="16">
        <f t="shared" ref="G170:G173" si="21">AVERAGE(D170:F170)</f>
        <v>1.3333333333333333</v>
      </c>
      <c r="H170" s="32">
        <f t="shared" si="17"/>
        <v>0.33333333333333326</v>
      </c>
      <c r="I170" s="18">
        <f>-300-(H170-0)*200</f>
        <v>-366.66666666666663</v>
      </c>
      <c r="J170" s="1"/>
      <c r="K170" s="1"/>
      <c r="L170" s="1"/>
      <c r="M170" s="1"/>
      <c r="N170" s="1"/>
      <c r="O170" s="1"/>
      <c r="P170" s="1"/>
      <c r="Q170" s="1"/>
      <c r="R170" s="1"/>
      <c r="S170" s="1"/>
      <c r="T170" s="1"/>
      <c r="U170" s="1"/>
      <c r="V170" s="1"/>
      <c r="W170" s="1"/>
      <c r="X170" s="1"/>
      <c r="Y170" s="1"/>
      <c r="Z170" s="1"/>
    </row>
    <row r="171" spans="1:26" ht="14.25" customHeight="1" x14ac:dyDescent="0.2">
      <c r="A171" s="24"/>
      <c r="B171" s="19">
        <v>13</v>
      </c>
      <c r="C171" s="7">
        <v>43142.990277777775</v>
      </c>
      <c r="D171" s="16">
        <v>1</v>
      </c>
      <c r="E171" s="16">
        <v>1</v>
      </c>
      <c r="F171" s="16">
        <v>1</v>
      </c>
      <c r="G171" s="16">
        <f t="shared" si="21"/>
        <v>1</v>
      </c>
      <c r="H171" s="32">
        <f t="shared" si="17"/>
        <v>-0.33333333333333326</v>
      </c>
      <c r="I171" s="18">
        <f>-300-H171*800</f>
        <v>-33.333333333333371</v>
      </c>
      <c r="J171" s="1"/>
      <c r="K171" s="1"/>
      <c r="L171" s="1"/>
      <c r="M171" s="1"/>
      <c r="N171" s="1"/>
      <c r="O171" s="1"/>
      <c r="P171" s="1"/>
      <c r="Q171" s="1"/>
      <c r="R171" s="1"/>
      <c r="S171" s="1"/>
      <c r="T171" s="1"/>
      <c r="U171" s="1"/>
      <c r="V171" s="1"/>
      <c r="W171" s="1"/>
      <c r="X171" s="1"/>
      <c r="Y171" s="1"/>
      <c r="Z171" s="1"/>
    </row>
    <row r="172" spans="1:26" ht="14.25" customHeight="1" x14ac:dyDescent="0.2">
      <c r="A172" s="24"/>
      <c r="B172" s="19">
        <v>14</v>
      </c>
      <c r="C172" s="7">
        <v>43144.009027777778</v>
      </c>
      <c r="D172" s="16">
        <v>2</v>
      </c>
      <c r="E172" s="16">
        <v>2</v>
      </c>
      <c r="F172" s="16">
        <v>3</v>
      </c>
      <c r="G172" s="16">
        <f t="shared" si="21"/>
        <v>2.3333333333333335</v>
      </c>
      <c r="H172" s="32">
        <f t="shared" si="17"/>
        <v>1.3333333333333335</v>
      </c>
      <c r="I172" s="18">
        <f>-300-(H172-0)*200</f>
        <v>-566.66666666666674</v>
      </c>
      <c r="J172" s="21" t="s">
        <v>6</v>
      </c>
      <c r="K172" s="18"/>
      <c r="L172" s="18"/>
      <c r="M172" s="1"/>
      <c r="N172" s="1"/>
      <c r="O172" s="1"/>
      <c r="P172" s="1"/>
      <c r="Q172" s="1"/>
      <c r="R172" s="1"/>
      <c r="S172" s="1"/>
      <c r="T172" s="1"/>
      <c r="U172" s="1"/>
      <c r="V172" s="1"/>
      <c r="W172" s="1"/>
      <c r="X172" s="1"/>
      <c r="Y172" s="1"/>
      <c r="Z172" s="1"/>
    </row>
    <row r="173" spans="1:26" ht="14.25" customHeight="1" x14ac:dyDescent="0.2">
      <c r="A173" s="24"/>
      <c r="B173" s="19">
        <v>15</v>
      </c>
      <c r="C173" s="7">
        <v>43145.015277777777</v>
      </c>
      <c r="D173" s="16">
        <v>3</v>
      </c>
      <c r="E173" s="16">
        <v>2</v>
      </c>
      <c r="F173" s="16">
        <v>2</v>
      </c>
      <c r="G173" s="16">
        <f t="shared" si="21"/>
        <v>2.3333333333333335</v>
      </c>
      <c r="H173" s="32">
        <f t="shared" si="17"/>
        <v>0</v>
      </c>
      <c r="I173" s="18">
        <f>-300-(H173-0)*200</f>
        <v>-300</v>
      </c>
      <c r="J173" s="21" t="s">
        <v>13</v>
      </c>
      <c r="K173" s="18" t="s">
        <v>85</v>
      </c>
      <c r="L173" s="18" t="s">
        <v>15</v>
      </c>
      <c r="M173" s="1"/>
      <c r="N173" s="1"/>
      <c r="O173" s="1"/>
      <c r="P173" s="1"/>
      <c r="Q173" s="1"/>
      <c r="R173" s="1"/>
      <c r="S173" s="1"/>
      <c r="T173" s="1"/>
      <c r="U173" s="1"/>
      <c r="V173" s="1"/>
      <c r="W173" s="1"/>
      <c r="X173" s="1"/>
      <c r="Y173" s="1"/>
      <c r="Z173" s="1"/>
    </row>
    <row r="174" spans="1:26" ht="14.25" customHeight="1" x14ac:dyDescent="0.2">
      <c r="A174" s="24"/>
      <c r="B174" s="19">
        <v>16</v>
      </c>
      <c r="C174" s="7">
        <v>43146.024305555555</v>
      </c>
      <c r="D174" s="16">
        <v>1</v>
      </c>
      <c r="E174" s="16">
        <v>1</v>
      </c>
      <c r="F174" s="16">
        <v>1</v>
      </c>
      <c r="G174" s="16">
        <f t="shared" ref="G174:G182" si="22">AVERAGE(D174:F174)</f>
        <v>1</v>
      </c>
      <c r="H174" s="32">
        <f t="shared" si="17"/>
        <v>-1.3333333333333335</v>
      </c>
      <c r="I174" s="18">
        <f>500+(-1-H174)*760</f>
        <v>753.33333333333348</v>
      </c>
      <c r="J174" s="29">
        <v>-5</v>
      </c>
      <c r="K174" s="26">
        <v>1600</v>
      </c>
      <c r="L174" s="18" t="s">
        <v>18</v>
      </c>
      <c r="M174" s="1"/>
      <c r="N174" s="1"/>
      <c r="O174" s="1"/>
      <c r="P174" s="1"/>
      <c r="Q174" s="1"/>
      <c r="R174" s="1"/>
      <c r="S174" s="1"/>
      <c r="T174" s="1"/>
      <c r="U174" s="1"/>
      <c r="V174" s="1"/>
      <c r="W174" s="1"/>
      <c r="X174" s="1"/>
      <c r="Y174" s="1"/>
      <c r="Z174" s="1"/>
    </row>
    <row r="175" spans="1:26" ht="14.25" customHeight="1" x14ac:dyDescent="0.2">
      <c r="A175" s="24"/>
      <c r="B175" s="20">
        <v>17</v>
      </c>
      <c r="C175" s="7">
        <v>43146.977083333331</v>
      </c>
      <c r="D175" s="16">
        <v>2</v>
      </c>
      <c r="E175" s="16">
        <v>2</v>
      </c>
      <c r="F175" s="16">
        <v>3</v>
      </c>
      <c r="G175" s="16">
        <f t="shared" si="22"/>
        <v>2.3333333333333335</v>
      </c>
      <c r="H175" s="32">
        <f t="shared" si="17"/>
        <v>1.3333333333333335</v>
      </c>
      <c r="I175" s="18">
        <f>-300-(H175-0)*200</f>
        <v>-566.66666666666674</v>
      </c>
      <c r="J175" s="30"/>
      <c r="K175" s="27"/>
      <c r="L175" s="26" t="s">
        <v>19</v>
      </c>
      <c r="M175" s="1"/>
      <c r="N175" s="1"/>
      <c r="O175" s="1"/>
      <c r="P175" s="1"/>
      <c r="Q175" s="1"/>
      <c r="R175" s="1"/>
      <c r="S175" s="1"/>
      <c r="T175" s="1"/>
      <c r="U175" s="1"/>
      <c r="V175" s="1"/>
      <c r="W175" s="1"/>
      <c r="X175" s="1"/>
      <c r="Y175" s="1"/>
      <c r="Z175" s="1"/>
    </row>
    <row r="176" spans="1:26" ht="14.25" customHeight="1" x14ac:dyDescent="0.2">
      <c r="A176" s="24"/>
      <c r="B176" s="19">
        <v>17</v>
      </c>
      <c r="C176" s="7">
        <v>43147.063888888886</v>
      </c>
      <c r="D176" s="16">
        <v>1</v>
      </c>
      <c r="E176" s="16">
        <v>1</v>
      </c>
      <c r="F176" s="16">
        <v>2</v>
      </c>
      <c r="G176" s="16">
        <f t="shared" si="22"/>
        <v>1.3333333333333333</v>
      </c>
      <c r="H176" s="32">
        <f t="shared" si="17"/>
        <v>-1.0000000000000002</v>
      </c>
      <c r="I176" s="18">
        <f>500+(-1-H176)*760</f>
        <v>500.00000000000017</v>
      </c>
      <c r="J176" s="29">
        <v>-4</v>
      </c>
      <c r="K176" s="26">
        <v>1500</v>
      </c>
      <c r="L176" s="27"/>
      <c r="M176" s="1"/>
      <c r="N176" s="1"/>
      <c r="O176" s="1"/>
      <c r="P176" s="1"/>
      <c r="Q176" s="1"/>
      <c r="R176" s="1"/>
      <c r="S176" s="1"/>
      <c r="T176" s="1"/>
      <c r="U176" s="1"/>
      <c r="V176" s="1"/>
      <c r="W176" s="1"/>
      <c r="X176" s="1"/>
      <c r="Y176" s="1"/>
      <c r="Z176" s="1"/>
    </row>
    <row r="177" spans="1:26" ht="14.25" customHeight="1" x14ac:dyDescent="0.2">
      <c r="A177" s="24"/>
      <c r="B177" s="19">
        <v>18</v>
      </c>
      <c r="C177" s="7">
        <v>43148.010416666664</v>
      </c>
      <c r="D177" s="16">
        <v>1</v>
      </c>
      <c r="E177" s="16">
        <v>2</v>
      </c>
      <c r="F177" s="16">
        <v>2</v>
      </c>
      <c r="G177" s="16">
        <f t="shared" si="22"/>
        <v>1.6666666666666667</v>
      </c>
      <c r="H177" s="32">
        <f t="shared" si="17"/>
        <v>0.33333333333333348</v>
      </c>
      <c r="I177" s="18">
        <f>-300-(H177-0)*200</f>
        <v>-366.66666666666669</v>
      </c>
      <c r="J177" s="30"/>
      <c r="K177" s="27"/>
      <c r="L177" s="26" t="s">
        <v>22</v>
      </c>
      <c r="M177" s="1"/>
      <c r="N177" s="1"/>
      <c r="O177" s="1"/>
      <c r="P177" s="1"/>
      <c r="Q177" s="1"/>
      <c r="R177" s="1"/>
      <c r="S177" s="1"/>
      <c r="T177" s="1"/>
      <c r="U177" s="1"/>
      <c r="V177" s="1"/>
      <c r="W177" s="1"/>
      <c r="X177" s="1"/>
      <c r="Y177" s="1"/>
      <c r="Z177" s="1"/>
    </row>
    <row r="178" spans="1:26" ht="14.25" customHeight="1" x14ac:dyDescent="0.2">
      <c r="A178" s="24"/>
      <c r="B178" s="19">
        <v>19</v>
      </c>
      <c r="C178" s="7">
        <v>43149.027777777781</v>
      </c>
      <c r="D178" s="16">
        <v>1</v>
      </c>
      <c r="E178" s="16">
        <v>1</v>
      </c>
      <c r="F178" s="16">
        <v>1</v>
      </c>
      <c r="G178" s="16">
        <f t="shared" si="22"/>
        <v>1</v>
      </c>
      <c r="H178" s="32">
        <f t="shared" si="17"/>
        <v>-0.66666666666666674</v>
      </c>
      <c r="I178" s="18">
        <f>-300-H178*800</f>
        <v>233.33333333333337</v>
      </c>
      <c r="J178" s="29">
        <v>-3</v>
      </c>
      <c r="K178" s="26">
        <v>1400</v>
      </c>
      <c r="L178" s="27"/>
      <c r="M178" s="1"/>
      <c r="N178" s="1"/>
      <c r="O178" s="1"/>
      <c r="P178" s="1"/>
      <c r="Q178" s="1"/>
      <c r="R178" s="1"/>
      <c r="S178" s="1"/>
      <c r="T178" s="1"/>
      <c r="U178" s="1"/>
      <c r="V178" s="1"/>
      <c r="W178" s="1"/>
      <c r="X178" s="1"/>
      <c r="Y178" s="1"/>
      <c r="Z178" s="1"/>
    </row>
    <row r="179" spans="1:26" ht="14.25" customHeight="1" x14ac:dyDescent="0.2">
      <c r="A179" s="24"/>
      <c r="B179" s="19">
        <v>20</v>
      </c>
      <c r="C179" s="7">
        <v>43149.972916666666</v>
      </c>
      <c r="D179" s="16">
        <v>2</v>
      </c>
      <c r="E179" s="16">
        <v>2</v>
      </c>
      <c r="F179" s="16">
        <v>2</v>
      </c>
      <c r="G179" s="16">
        <f t="shared" si="22"/>
        <v>2</v>
      </c>
      <c r="H179" s="32">
        <f t="shared" si="17"/>
        <v>1</v>
      </c>
      <c r="I179" s="18">
        <f>-300-(H179-0)*200</f>
        <v>-500</v>
      </c>
      <c r="J179" s="30"/>
      <c r="K179" s="27"/>
      <c r="L179" s="26" t="s">
        <v>24</v>
      </c>
      <c r="M179" s="1"/>
      <c r="N179" s="1"/>
      <c r="O179" s="1"/>
      <c r="P179" s="1"/>
      <c r="Q179" s="1"/>
      <c r="R179" s="1"/>
      <c r="S179" s="1"/>
      <c r="T179" s="1"/>
      <c r="U179" s="1"/>
      <c r="V179" s="1"/>
      <c r="W179" s="1"/>
      <c r="X179" s="1"/>
      <c r="Y179" s="1"/>
      <c r="Z179" s="1"/>
    </row>
    <row r="180" spans="1:26" ht="14.25" customHeight="1" x14ac:dyDescent="0.2">
      <c r="A180" s="24"/>
      <c r="B180" s="19">
        <v>20</v>
      </c>
      <c r="C180" s="7">
        <v>43150.094444444447</v>
      </c>
      <c r="D180" s="16">
        <v>2</v>
      </c>
      <c r="E180" s="16">
        <v>2</v>
      </c>
      <c r="F180" s="16">
        <v>3</v>
      </c>
      <c r="G180" s="16">
        <f t="shared" si="22"/>
        <v>2.3333333333333335</v>
      </c>
      <c r="H180" s="32">
        <f t="shared" si="17"/>
        <v>0.33333333333333348</v>
      </c>
      <c r="I180" s="18">
        <f>-300-(H180-0)*200</f>
        <v>-366.66666666666669</v>
      </c>
      <c r="J180" s="29">
        <v>-2</v>
      </c>
      <c r="K180" s="26">
        <v>1260</v>
      </c>
      <c r="L180" s="27"/>
      <c r="M180" s="1"/>
      <c r="N180" s="1"/>
      <c r="O180" s="1"/>
      <c r="P180" s="1"/>
      <c r="Q180" s="1"/>
      <c r="R180" s="1"/>
      <c r="S180" s="1"/>
      <c r="T180" s="1"/>
      <c r="U180" s="1"/>
      <c r="V180" s="1"/>
      <c r="W180" s="1"/>
      <c r="X180" s="1"/>
      <c r="Y180" s="1"/>
      <c r="Z180" s="1"/>
    </row>
    <row r="181" spans="1:26" ht="14.25" customHeight="1" x14ac:dyDescent="0.2">
      <c r="A181" s="24"/>
      <c r="B181" s="19">
        <v>21</v>
      </c>
      <c r="C181" s="7">
        <v>43150.998611111114</v>
      </c>
      <c r="D181" s="16">
        <v>1</v>
      </c>
      <c r="E181" s="16">
        <v>1</v>
      </c>
      <c r="F181" s="16">
        <v>1</v>
      </c>
      <c r="G181" s="16">
        <f t="shared" si="22"/>
        <v>1</v>
      </c>
      <c r="H181" s="32">
        <f t="shared" si="17"/>
        <v>-1.3333333333333335</v>
      </c>
      <c r="I181" s="18">
        <f>500+(-1-H181)*760</f>
        <v>753.33333333333348</v>
      </c>
      <c r="J181" s="30"/>
      <c r="K181" s="27"/>
      <c r="L181" s="26" t="s">
        <v>27</v>
      </c>
      <c r="M181" s="1"/>
      <c r="N181" s="1"/>
      <c r="O181" s="1"/>
      <c r="P181" s="1"/>
      <c r="Q181" s="1"/>
      <c r="R181" s="1"/>
      <c r="S181" s="1"/>
      <c r="T181" s="1"/>
      <c r="U181" s="1"/>
      <c r="V181" s="1"/>
      <c r="W181" s="1"/>
      <c r="X181" s="1"/>
      <c r="Y181" s="1"/>
      <c r="Z181" s="1"/>
    </row>
    <row r="182" spans="1:26" ht="14.25" customHeight="1" x14ac:dyDescent="0.2">
      <c r="A182" s="24"/>
      <c r="B182" s="19">
        <v>22</v>
      </c>
      <c r="C182" s="7">
        <v>43152.114583333336</v>
      </c>
      <c r="D182" s="16">
        <v>2</v>
      </c>
      <c r="E182" s="16">
        <v>1</v>
      </c>
      <c r="F182" s="16">
        <v>1</v>
      </c>
      <c r="G182" s="16">
        <f t="shared" si="22"/>
        <v>1.3333333333333333</v>
      </c>
      <c r="H182" s="32">
        <f t="shared" si="17"/>
        <v>0.33333333333333326</v>
      </c>
      <c r="I182" s="18">
        <f>-300-(H182-0)*200</f>
        <v>-366.66666666666663</v>
      </c>
      <c r="J182" s="29">
        <v>-1</v>
      </c>
      <c r="K182" s="26">
        <v>500</v>
      </c>
      <c r="L182" s="27"/>
      <c r="M182" s="1"/>
      <c r="N182" s="1"/>
      <c r="O182" s="1"/>
      <c r="P182" s="1"/>
      <c r="Q182" s="1"/>
      <c r="R182" s="1"/>
      <c r="S182" s="1"/>
      <c r="T182" s="1"/>
      <c r="U182" s="1"/>
      <c r="V182" s="1"/>
      <c r="W182" s="1"/>
      <c r="X182" s="1"/>
      <c r="Y182" s="1"/>
      <c r="Z182" s="1"/>
    </row>
    <row r="183" spans="1:26" ht="14.25" customHeight="1" x14ac:dyDescent="0.2">
      <c r="A183" s="24"/>
      <c r="B183" s="19">
        <v>24</v>
      </c>
      <c r="C183" s="13">
        <v>43154.031944444447</v>
      </c>
      <c r="D183" s="16">
        <v>2</v>
      </c>
      <c r="E183" s="16">
        <v>1</v>
      </c>
      <c r="F183" s="16">
        <v>2</v>
      </c>
      <c r="G183" s="16">
        <f t="shared" ref="G183:G186" si="23">AVERAGE(D183:F183)</f>
        <v>1.6666666666666667</v>
      </c>
      <c r="H183" s="32">
        <f t="shared" si="17"/>
        <v>0.33333333333333348</v>
      </c>
      <c r="I183" s="18">
        <f>-300-(H183-0)*200</f>
        <v>-366.66666666666669</v>
      </c>
      <c r="J183" s="30"/>
      <c r="K183" s="27"/>
      <c r="L183" s="26" t="s">
        <v>29</v>
      </c>
      <c r="M183" s="1"/>
      <c r="N183" s="1"/>
      <c r="O183" s="1"/>
      <c r="P183" s="1"/>
      <c r="Q183" s="1"/>
      <c r="R183" s="1"/>
      <c r="S183" s="1"/>
      <c r="T183" s="1"/>
      <c r="U183" s="1"/>
      <c r="V183" s="1"/>
      <c r="W183" s="1"/>
      <c r="X183" s="1"/>
      <c r="Y183" s="1"/>
      <c r="Z183" s="1"/>
    </row>
    <row r="184" spans="1:26" ht="14.25" customHeight="1" x14ac:dyDescent="0.2">
      <c r="A184" s="24"/>
      <c r="B184" s="19">
        <v>25</v>
      </c>
      <c r="C184" s="13">
        <v>43155.006944444445</v>
      </c>
      <c r="D184" s="16">
        <v>1</v>
      </c>
      <c r="E184" s="16">
        <v>1</v>
      </c>
      <c r="F184" s="16">
        <v>1</v>
      </c>
      <c r="G184" s="16">
        <f t="shared" si="23"/>
        <v>1</v>
      </c>
      <c r="H184" s="32">
        <f t="shared" si="17"/>
        <v>-0.66666666666666674</v>
      </c>
      <c r="I184" s="18">
        <f>-300-H184*800</f>
        <v>233.33333333333337</v>
      </c>
      <c r="J184" s="29">
        <v>0</v>
      </c>
      <c r="K184" s="26">
        <v>-300</v>
      </c>
      <c r="L184" s="27"/>
      <c r="M184" s="1"/>
      <c r="N184" s="1"/>
      <c r="O184" s="1"/>
      <c r="P184" s="1"/>
      <c r="Q184" s="1"/>
      <c r="R184" s="1"/>
      <c r="S184" s="1"/>
      <c r="T184" s="1"/>
      <c r="U184" s="1"/>
      <c r="V184" s="1"/>
      <c r="W184" s="1"/>
      <c r="X184" s="1"/>
      <c r="Y184" s="1"/>
      <c r="Z184" s="1"/>
    </row>
    <row r="185" spans="1:26" ht="14.25" customHeight="1" x14ac:dyDescent="0.2">
      <c r="A185" s="24"/>
      <c r="B185" s="19">
        <v>25</v>
      </c>
      <c r="C185" s="13">
        <v>43155.078472222223</v>
      </c>
      <c r="D185" s="16">
        <v>2</v>
      </c>
      <c r="E185" s="16">
        <v>1</v>
      </c>
      <c r="F185" s="16">
        <v>1</v>
      </c>
      <c r="G185" s="16">
        <f t="shared" si="23"/>
        <v>1.3333333333333333</v>
      </c>
      <c r="H185" s="32">
        <f t="shared" si="17"/>
        <v>0.33333333333333326</v>
      </c>
      <c r="I185" s="18">
        <f>-300-(H185-0)*200</f>
        <v>-366.66666666666663</v>
      </c>
      <c r="J185" s="30"/>
      <c r="K185" s="27"/>
      <c r="L185" s="26" t="s">
        <v>31</v>
      </c>
      <c r="M185" s="1"/>
      <c r="N185" s="1"/>
      <c r="O185" s="1"/>
      <c r="P185" s="1"/>
      <c r="Q185" s="1"/>
      <c r="R185" s="1"/>
      <c r="S185" s="1"/>
      <c r="T185" s="1"/>
      <c r="U185" s="1"/>
      <c r="V185" s="1"/>
      <c r="W185" s="1"/>
      <c r="X185" s="1"/>
      <c r="Y185" s="1"/>
      <c r="Z185" s="1"/>
    </row>
    <row r="186" spans="1:26" ht="14.25" customHeight="1" x14ac:dyDescent="0.2">
      <c r="A186" s="24"/>
      <c r="B186" s="19">
        <v>26</v>
      </c>
      <c r="C186" s="13">
        <v>43156.058333333334</v>
      </c>
      <c r="D186" s="16">
        <v>2</v>
      </c>
      <c r="E186" s="16">
        <v>1</v>
      </c>
      <c r="F186" s="16">
        <v>1</v>
      </c>
      <c r="G186" s="16">
        <f t="shared" si="23"/>
        <v>1.3333333333333333</v>
      </c>
      <c r="H186" s="32">
        <f t="shared" si="17"/>
        <v>0</v>
      </c>
      <c r="I186" s="18">
        <f>-300-(H186-0)*200</f>
        <v>-300</v>
      </c>
      <c r="J186" s="29">
        <v>1</v>
      </c>
      <c r="K186" s="26">
        <v>-500</v>
      </c>
      <c r="L186" s="27"/>
      <c r="M186" s="1"/>
      <c r="N186" s="1"/>
      <c r="O186" s="1"/>
      <c r="P186" s="1"/>
      <c r="Q186" s="1"/>
      <c r="R186" s="1"/>
      <c r="S186" s="1"/>
      <c r="T186" s="1"/>
      <c r="U186" s="1"/>
      <c r="V186" s="1"/>
      <c r="W186" s="1"/>
      <c r="X186" s="1"/>
      <c r="Y186" s="1"/>
      <c r="Z186" s="1"/>
    </row>
    <row r="187" spans="1:26" ht="14.25" customHeight="1" x14ac:dyDescent="0.2">
      <c r="A187" s="24"/>
      <c r="B187" s="19">
        <v>27</v>
      </c>
      <c r="C187" s="13">
        <v>43156.994444444441</v>
      </c>
      <c r="D187" s="16">
        <v>1</v>
      </c>
      <c r="E187" s="16">
        <v>1</v>
      </c>
      <c r="F187" s="16">
        <v>2</v>
      </c>
      <c r="G187" s="16">
        <f t="shared" ref="G187:G201" si="24">AVERAGE(D187:F187)</f>
        <v>1.3333333333333333</v>
      </c>
      <c r="H187" s="32">
        <f t="shared" si="17"/>
        <v>0</v>
      </c>
      <c r="I187" s="18">
        <f>-300-(H187-0)*200</f>
        <v>-300</v>
      </c>
      <c r="J187" s="30"/>
      <c r="K187" s="27"/>
      <c r="L187" s="26" t="s">
        <v>33</v>
      </c>
      <c r="M187" s="1"/>
      <c r="N187" s="1"/>
      <c r="O187" s="1"/>
      <c r="P187" s="1"/>
      <c r="Q187" s="1"/>
      <c r="R187" s="1"/>
      <c r="S187" s="1"/>
      <c r="T187" s="1"/>
      <c r="U187" s="1"/>
      <c r="V187" s="1"/>
      <c r="W187" s="1"/>
      <c r="X187" s="1"/>
      <c r="Y187" s="1"/>
      <c r="Z187" s="1"/>
    </row>
    <row r="188" spans="1:26" ht="14.25" customHeight="1" x14ac:dyDescent="0.2">
      <c r="A188" s="24"/>
      <c r="B188" s="19">
        <v>28</v>
      </c>
      <c r="C188" s="13">
        <v>43158.072222222225</v>
      </c>
      <c r="D188" s="16">
        <v>4</v>
      </c>
      <c r="E188" s="16">
        <v>5</v>
      </c>
      <c r="F188" s="16">
        <v>5</v>
      </c>
      <c r="G188" s="16">
        <f t="shared" si="24"/>
        <v>4.666666666666667</v>
      </c>
      <c r="H188" s="32">
        <f t="shared" si="17"/>
        <v>3.3333333333333339</v>
      </c>
      <c r="I188" s="18">
        <f>-1400 -(H188-3)*100</f>
        <v>-1433.3333333333335</v>
      </c>
      <c r="J188" s="29">
        <v>2</v>
      </c>
      <c r="K188" s="26">
        <v>-1300</v>
      </c>
      <c r="L188" s="27"/>
      <c r="M188" s="1"/>
      <c r="N188" s="1"/>
      <c r="O188" s="1"/>
      <c r="P188" s="1"/>
      <c r="Q188" s="1"/>
      <c r="R188" s="1"/>
      <c r="S188" s="1"/>
      <c r="T188" s="1"/>
      <c r="U188" s="1"/>
      <c r="V188" s="1"/>
      <c r="W188" s="1"/>
      <c r="X188" s="1"/>
      <c r="Y188" s="1"/>
      <c r="Z188" s="1"/>
    </row>
    <row r="189" spans="1:26" ht="14.25" customHeight="1" x14ac:dyDescent="0.2">
      <c r="A189" s="24"/>
      <c r="B189" s="19">
        <v>29</v>
      </c>
      <c r="C189" s="13">
        <v>43158.926388888889</v>
      </c>
      <c r="D189" s="16">
        <v>1</v>
      </c>
      <c r="E189" s="16">
        <v>1</v>
      </c>
      <c r="F189" s="16">
        <v>1</v>
      </c>
      <c r="G189" s="16">
        <f t="shared" si="24"/>
        <v>1</v>
      </c>
      <c r="H189" s="32">
        <f t="shared" si="17"/>
        <v>-3.666666666666667</v>
      </c>
      <c r="I189" s="18">
        <f>1400 + (-3-H189)*100</f>
        <v>1466.6666666666667</v>
      </c>
      <c r="J189" s="30"/>
      <c r="K189" s="27"/>
      <c r="L189" s="26" t="s">
        <v>35</v>
      </c>
      <c r="M189" s="1"/>
      <c r="N189" s="1"/>
      <c r="O189" s="1"/>
      <c r="P189" s="1"/>
      <c r="Q189" s="1"/>
      <c r="R189" s="1"/>
      <c r="S189" s="1"/>
      <c r="T189" s="1"/>
      <c r="U189" s="1"/>
      <c r="V189" s="1"/>
      <c r="W189" s="1"/>
      <c r="X189" s="1"/>
      <c r="Y189" s="1"/>
      <c r="Z189" s="1"/>
    </row>
    <row r="190" spans="1:26" ht="14.25" customHeight="1" x14ac:dyDescent="0.2">
      <c r="A190" s="24"/>
      <c r="B190" s="19">
        <v>30</v>
      </c>
      <c r="C190" s="7">
        <v>43160.011805555558</v>
      </c>
      <c r="D190" s="16">
        <v>2</v>
      </c>
      <c r="E190" s="16">
        <v>1</v>
      </c>
      <c r="F190" s="16">
        <v>1</v>
      </c>
      <c r="G190" s="16">
        <f t="shared" si="24"/>
        <v>1.3333333333333333</v>
      </c>
      <c r="H190" s="32">
        <f t="shared" si="17"/>
        <v>0.33333333333333326</v>
      </c>
      <c r="I190" s="18">
        <f>-300-(H190-0)*200</f>
        <v>-366.66666666666663</v>
      </c>
      <c r="J190" s="29">
        <v>3</v>
      </c>
      <c r="K190" s="26">
        <v>-1400</v>
      </c>
      <c r="L190" s="27"/>
      <c r="M190" s="1"/>
      <c r="N190" s="1"/>
      <c r="O190" s="1"/>
      <c r="P190" s="1"/>
      <c r="Q190" s="1"/>
      <c r="R190" s="1"/>
      <c r="S190" s="1"/>
      <c r="T190" s="1"/>
      <c r="U190" s="1"/>
      <c r="V190" s="1"/>
      <c r="W190" s="1"/>
      <c r="X190" s="1"/>
      <c r="Y190" s="1"/>
      <c r="Z190" s="1"/>
    </row>
    <row r="191" spans="1:26" ht="14.25" customHeight="1" x14ac:dyDescent="0.2">
      <c r="A191" s="24"/>
      <c r="B191" s="19">
        <v>31</v>
      </c>
      <c r="C191" s="13">
        <v>43161.00277777778</v>
      </c>
      <c r="D191" s="16">
        <v>1</v>
      </c>
      <c r="E191" s="16">
        <v>1</v>
      </c>
      <c r="F191" s="16">
        <v>1</v>
      </c>
      <c r="G191" s="16">
        <f t="shared" si="24"/>
        <v>1</v>
      </c>
      <c r="H191" s="32">
        <f t="shared" si="17"/>
        <v>-0.33333333333333326</v>
      </c>
      <c r="I191" s="18">
        <f>-300-H191*800</f>
        <v>-33.333333333333371</v>
      </c>
      <c r="J191" s="30"/>
      <c r="K191" s="27"/>
      <c r="L191" s="26" t="s">
        <v>84</v>
      </c>
      <c r="M191" s="1"/>
      <c r="N191" s="1"/>
      <c r="O191" s="1"/>
      <c r="P191" s="1"/>
      <c r="Q191" s="1"/>
      <c r="R191" s="1"/>
      <c r="S191" s="1"/>
      <c r="T191" s="1"/>
      <c r="U191" s="1"/>
      <c r="V191" s="1"/>
      <c r="W191" s="1"/>
      <c r="X191" s="1"/>
      <c r="Y191" s="1"/>
      <c r="Z191" s="1"/>
    </row>
    <row r="192" spans="1:26" ht="14.25" customHeight="1" x14ac:dyDescent="0.2">
      <c r="A192" s="24"/>
      <c r="B192" s="19">
        <v>31</v>
      </c>
      <c r="C192" s="13">
        <v>43161.116666666669</v>
      </c>
      <c r="D192" s="16">
        <v>1</v>
      </c>
      <c r="E192" s="16">
        <v>1</v>
      </c>
      <c r="F192" s="16">
        <v>1</v>
      </c>
      <c r="G192" s="16">
        <f t="shared" si="24"/>
        <v>1</v>
      </c>
      <c r="H192" s="32">
        <f t="shared" si="17"/>
        <v>0</v>
      </c>
      <c r="I192" s="18">
        <f>-300-(H192-0)*200</f>
        <v>-300</v>
      </c>
      <c r="J192" s="29">
        <v>4</v>
      </c>
      <c r="K192" s="26">
        <v>-1500</v>
      </c>
      <c r="L192" s="27"/>
      <c r="M192" s="1"/>
      <c r="N192" s="1"/>
      <c r="O192" s="1"/>
      <c r="P192" s="1"/>
      <c r="Q192" s="1"/>
      <c r="R192" s="1"/>
      <c r="S192" s="1"/>
      <c r="T192" s="1"/>
      <c r="U192" s="1"/>
      <c r="V192" s="1"/>
      <c r="W192" s="1"/>
      <c r="X192" s="1"/>
      <c r="Y192" s="1"/>
      <c r="Z192" s="1"/>
    </row>
    <row r="193" spans="1:26" ht="14.25" customHeight="1" x14ac:dyDescent="0.2">
      <c r="A193" s="24"/>
      <c r="B193" s="19">
        <v>32</v>
      </c>
      <c r="C193" s="13">
        <v>43162.003472222219</v>
      </c>
      <c r="D193" s="16">
        <v>1</v>
      </c>
      <c r="E193" s="16">
        <v>1</v>
      </c>
      <c r="F193" s="16">
        <v>1</v>
      </c>
      <c r="G193" s="16">
        <f t="shared" si="24"/>
        <v>1</v>
      </c>
      <c r="H193" s="32">
        <f t="shared" si="17"/>
        <v>0</v>
      </c>
      <c r="I193" s="18">
        <f>-300-(H193-0)*200</f>
        <v>-300</v>
      </c>
      <c r="J193" s="30"/>
      <c r="K193" s="27"/>
      <c r="L193" s="18"/>
      <c r="M193" s="1"/>
      <c r="N193" s="1"/>
      <c r="O193" s="1"/>
      <c r="P193" s="1"/>
      <c r="Q193" s="1"/>
      <c r="R193" s="1"/>
      <c r="S193" s="1"/>
      <c r="T193" s="1"/>
      <c r="U193" s="1"/>
      <c r="V193" s="1"/>
      <c r="W193" s="1"/>
      <c r="X193" s="1"/>
      <c r="Y193" s="1"/>
      <c r="Z193" s="1"/>
    </row>
    <row r="194" spans="1:26" ht="14.25" customHeight="1" x14ac:dyDescent="0.2">
      <c r="A194" s="24"/>
      <c r="B194" s="19">
        <v>33</v>
      </c>
      <c r="C194" s="13">
        <v>43163.013888888891</v>
      </c>
      <c r="D194" s="16">
        <v>1</v>
      </c>
      <c r="E194" s="16">
        <v>1</v>
      </c>
      <c r="F194" s="16">
        <v>1</v>
      </c>
      <c r="G194" s="16">
        <f t="shared" si="24"/>
        <v>1</v>
      </c>
      <c r="H194" s="32">
        <f t="shared" si="17"/>
        <v>0</v>
      </c>
      <c r="I194" s="18">
        <f>-300-(H194-0)*200</f>
        <v>-300</v>
      </c>
      <c r="J194" s="1"/>
      <c r="K194" s="1"/>
      <c r="L194" s="1"/>
      <c r="M194" s="1"/>
      <c r="N194" s="1"/>
      <c r="O194" s="1"/>
      <c r="P194" s="1"/>
      <c r="Q194" s="1"/>
      <c r="R194" s="1"/>
      <c r="S194" s="1"/>
      <c r="T194" s="1"/>
      <c r="U194" s="1"/>
      <c r="V194" s="1"/>
      <c r="W194" s="1"/>
      <c r="X194" s="1"/>
      <c r="Y194" s="1"/>
      <c r="Z194" s="1"/>
    </row>
    <row r="195" spans="1:26" ht="14.25" customHeight="1" x14ac:dyDescent="0.2">
      <c r="A195" s="24"/>
      <c r="B195" s="19">
        <v>33</v>
      </c>
      <c r="C195" s="13">
        <v>43163.054861111108</v>
      </c>
      <c r="D195" s="16">
        <v>1</v>
      </c>
      <c r="E195" s="16">
        <v>1</v>
      </c>
      <c r="F195" s="16">
        <v>1</v>
      </c>
      <c r="G195" s="16">
        <f t="shared" si="24"/>
        <v>1</v>
      </c>
      <c r="H195" s="32">
        <f t="shared" si="17"/>
        <v>0</v>
      </c>
      <c r="I195" s="18">
        <f>-300-(H195-0)*200</f>
        <v>-300</v>
      </c>
      <c r="J195" s="1"/>
      <c r="K195" s="1"/>
      <c r="L195" s="1"/>
      <c r="M195" s="1"/>
      <c r="N195" s="1"/>
      <c r="O195" s="1"/>
      <c r="P195" s="1"/>
      <c r="Q195" s="1"/>
      <c r="R195" s="1"/>
      <c r="S195" s="1"/>
      <c r="T195" s="1"/>
      <c r="U195" s="1"/>
      <c r="V195" s="1"/>
      <c r="W195" s="1"/>
      <c r="X195" s="1"/>
      <c r="Y195" s="1"/>
      <c r="Z195" s="1"/>
    </row>
    <row r="196" spans="1:26" ht="14.25" customHeight="1" x14ac:dyDescent="0.2">
      <c r="A196" s="24"/>
      <c r="B196" s="19">
        <v>34</v>
      </c>
      <c r="C196" s="13">
        <v>43164.004861111112</v>
      </c>
      <c r="D196" s="16">
        <v>1</v>
      </c>
      <c r="E196" s="16">
        <v>1</v>
      </c>
      <c r="F196" s="16">
        <v>1</v>
      </c>
      <c r="G196" s="16">
        <f t="shared" si="24"/>
        <v>1</v>
      </c>
      <c r="H196" s="32">
        <f t="shared" si="17"/>
        <v>0</v>
      </c>
      <c r="I196" s="18">
        <f>-300-(H196-0)*200</f>
        <v>-300</v>
      </c>
      <c r="J196" s="1"/>
      <c r="K196" s="1"/>
      <c r="L196" s="1"/>
      <c r="M196" s="1"/>
      <c r="N196" s="1"/>
      <c r="O196" s="1"/>
      <c r="P196" s="1"/>
      <c r="Q196" s="1"/>
      <c r="R196" s="1"/>
      <c r="S196" s="1"/>
      <c r="T196" s="1"/>
      <c r="U196" s="1"/>
      <c r="V196" s="1"/>
      <c r="W196" s="1"/>
      <c r="X196" s="1"/>
      <c r="Y196" s="1"/>
      <c r="Z196" s="1"/>
    </row>
    <row r="197" spans="1:26" ht="14.25" customHeight="1" x14ac:dyDescent="0.2">
      <c r="A197" s="24"/>
      <c r="B197" s="19">
        <v>35</v>
      </c>
      <c r="C197" s="13">
        <v>43165.056944444441</v>
      </c>
      <c r="D197" s="16">
        <v>2</v>
      </c>
      <c r="E197" s="16">
        <v>1</v>
      </c>
      <c r="F197" s="16">
        <v>2</v>
      </c>
      <c r="G197" s="16">
        <f t="shared" si="24"/>
        <v>1.6666666666666667</v>
      </c>
      <c r="H197" s="32">
        <f t="shared" si="17"/>
        <v>0.66666666666666674</v>
      </c>
      <c r="I197" s="18">
        <f>-300-(H197-0)*200</f>
        <v>-433.33333333333337</v>
      </c>
      <c r="J197" s="1"/>
      <c r="K197" s="1"/>
      <c r="L197" s="1"/>
      <c r="M197" s="1"/>
      <c r="N197" s="1"/>
      <c r="O197" s="1"/>
      <c r="P197" s="1"/>
      <c r="Q197" s="1"/>
      <c r="R197" s="1"/>
      <c r="S197" s="1"/>
      <c r="T197" s="1"/>
      <c r="U197" s="1"/>
      <c r="V197" s="1"/>
      <c r="W197" s="1"/>
      <c r="X197" s="1"/>
      <c r="Y197" s="1"/>
      <c r="Z197" s="1"/>
    </row>
    <row r="198" spans="1:26" ht="14.25" customHeight="1" x14ac:dyDescent="0.2">
      <c r="A198" s="24"/>
      <c r="B198" s="19">
        <v>36</v>
      </c>
      <c r="C198" s="13">
        <v>43166.072916666664</v>
      </c>
      <c r="D198" s="16">
        <v>1</v>
      </c>
      <c r="E198" s="16">
        <v>1</v>
      </c>
      <c r="F198" s="16">
        <v>1</v>
      </c>
      <c r="G198" s="16">
        <f t="shared" si="24"/>
        <v>1</v>
      </c>
      <c r="H198" s="32">
        <f t="shared" si="17"/>
        <v>-0.66666666666666674</v>
      </c>
      <c r="I198" s="18">
        <f>-300-H198*800</f>
        <v>233.33333333333337</v>
      </c>
      <c r="J198" s="1"/>
      <c r="K198" s="1"/>
      <c r="L198" s="1"/>
      <c r="M198" s="1"/>
      <c r="N198" s="1"/>
      <c r="O198" s="1"/>
      <c r="P198" s="1"/>
      <c r="Q198" s="1"/>
      <c r="R198" s="1"/>
      <c r="S198" s="1"/>
      <c r="T198" s="1"/>
      <c r="U198" s="1"/>
      <c r="V198" s="1"/>
      <c r="W198" s="1"/>
      <c r="X198" s="1"/>
      <c r="Y198" s="1"/>
      <c r="Z198" s="1"/>
    </row>
    <row r="199" spans="1:26" ht="14.25" customHeight="1" x14ac:dyDescent="0.2">
      <c r="A199" s="24"/>
      <c r="B199" s="19">
        <v>37</v>
      </c>
      <c r="C199" s="13">
        <v>43167.054861111108</v>
      </c>
      <c r="D199" s="16">
        <v>2</v>
      </c>
      <c r="E199" s="16">
        <v>1</v>
      </c>
      <c r="F199" s="16">
        <v>1</v>
      </c>
      <c r="G199" s="16">
        <f t="shared" si="24"/>
        <v>1.3333333333333333</v>
      </c>
      <c r="H199" s="32">
        <f t="shared" si="17"/>
        <v>0.33333333333333326</v>
      </c>
      <c r="I199" s="18">
        <f>-300-(H199-0)*200</f>
        <v>-366.66666666666663</v>
      </c>
      <c r="J199" s="1"/>
      <c r="K199" s="1"/>
      <c r="L199" s="1"/>
      <c r="M199" s="1"/>
      <c r="N199" s="1"/>
      <c r="O199" s="1"/>
      <c r="P199" s="1"/>
      <c r="Q199" s="1"/>
      <c r="R199" s="1"/>
      <c r="S199" s="1"/>
      <c r="T199" s="1"/>
      <c r="U199" s="1"/>
      <c r="V199" s="1"/>
      <c r="W199" s="1"/>
      <c r="X199" s="1"/>
      <c r="Y199" s="1"/>
      <c r="Z199" s="1"/>
    </row>
    <row r="200" spans="1:26" ht="14.25" customHeight="1" x14ac:dyDescent="0.2">
      <c r="A200" s="24"/>
      <c r="B200" s="19">
        <v>38</v>
      </c>
      <c r="C200" s="13">
        <v>43168.000694444447</v>
      </c>
      <c r="D200" s="16">
        <v>3</v>
      </c>
      <c r="E200" s="16">
        <v>2</v>
      </c>
      <c r="F200" s="16">
        <v>3</v>
      </c>
      <c r="G200" s="16">
        <f t="shared" si="24"/>
        <v>2.6666666666666665</v>
      </c>
      <c r="H200" s="32">
        <f t="shared" si="17"/>
        <v>1.3333333333333333</v>
      </c>
      <c r="I200" s="18">
        <f>-500-(H200-1)*800</f>
        <v>-766.66666666666663</v>
      </c>
      <c r="J200" s="1"/>
      <c r="K200" s="1"/>
      <c r="L200" s="1"/>
      <c r="M200" s="1"/>
      <c r="N200" s="1"/>
      <c r="O200" s="1"/>
      <c r="P200" s="1"/>
      <c r="Q200" s="1"/>
      <c r="R200" s="1"/>
      <c r="S200" s="1"/>
      <c r="T200" s="1"/>
      <c r="U200" s="1"/>
      <c r="V200" s="1"/>
      <c r="W200" s="1"/>
      <c r="X200" s="1"/>
      <c r="Y200" s="1"/>
      <c r="Z200" s="1"/>
    </row>
    <row r="201" spans="1:26" ht="14.25" customHeight="1" x14ac:dyDescent="0.2">
      <c r="A201" s="24"/>
      <c r="B201" s="19">
        <v>39</v>
      </c>
      <c r="C201" s="13">
        <v>43169.068749999999</v>
      </c>
      <c r="D201" s="16">
        <v>1</v>
      </c>
      <c r="E201" s="16">
        <v>1</v>
      </c>
      <c r="F201" s="16">
        <v>1</v>
      </c>
      <c r="G201" s="16">
        <f t="shared" si="24"/>
        <v>1</v>
      </c>
      <c r="H201" s="32">
        <f t="shared" si="17"/>
        <v>-1.6666666666666665</v>
      </c>
      <c r="I201" s="18">
        <f>500+(-1-H201)*760</f>
        <v>1006.6666666666665</v>
      </c>
      <c r="J201" s="1"/>
      <c r="K201" s="1"/>
      <c r="L201" s="1"/>
      <c r="M201" s="1"/>
      <c r="N201" s="1"/>
      <c r="O201" s="1"/>
      <c r="P201" s="1"/>
      <c r="Q201" s="1"/>
      <c r="R201" s="1"/>
      <c r="S201" s="1"/>
      <c r="T201" s="1"/>
      <c r="U201" s="1"/>
      <c r="V201" s="1"/>
      <c r="W201" s="1"/>
      <c r="X201" s="1"/>
      <c r="Y201" s="1"/>
      <c r="Z201" s="1"/>
    </row>
    <row r="202" spans="1:26" ht="14.25" customHeight="1" x14ac:dyDescent="0.2">
      <c r="A202" s="15"/>
      <c r="B202" s="19"/>
      <c r="C202" s="1"/>
      <c r="D202" s="1"/>
      <c r="E202" s="1"/>
      <c r="F202" s="1"/>
      <c r="G202" s="1">
        <f>MEDIAN(G161:G201)</f>
        <v>1.3333333333333333</v>
      </c>
      <c r="H202" s="32"/>
      <c r="I202" s="1"/>
      <c r="J202" s="1"/>
      <c r="K202" s="1"/>
      <c r="L202" s="1"/>
      <c r="M202" s="1"/>
      <c r="N202" s="1"/>
      <c r="O202" s="1"/>
      <c r="P202" s="1"/>
      <c r="Q202" s="1"/>
      <c r="R202" s="1"/>
      <c r="S202" s="1"/>
      <c r="T202" s="1"/>
      <c r="U202" s="1"/>
      <c r="V202" s="1"/>
      <c r="W202" s="1"/>
      <c r="X202" s="1"/>
      <c r="Y202" s="1"/>
      <c r="Z202" s="1"/>
    </row>
    <row r="203" spans="1:26" ht="14.25" customHeight="1" x14ac:dyDescent="0.2">
      <c r="A203" s="15"/>
      <c r="B203" s="19"/>
      <c r="C203" s="1"/>
      <c r="D203" s="1"/>
      <c r="E203" s="1"/>
      <c r="F203" s="1"/>
      <c r="G203" s="1">
        <f>AVERAGE(G161:G201)</f>
        <v>1.5609756097560976</v>
      </c>
      <c r="H203" s="16" t="s">
        <v>88</v>
      </c>
      <c r="I203" s="1"/>
      <c r="J203" s="1"/>
      <c r="K203" s="1"/>
      <c r="L203" s="1"/>
      <c r="M203" s="1"/>
      <c r="N203" s="1"/>
      <c r="O203" s="1"/>
      <c r="P203" s="1"/>
      <c r="Q203" s="1"/>
      <c r="R203" s="1"/>
      <c r="S203" s="1"/>
      <c r="T203" s="1"/>
      <c r="U203" s="1"/>
      <c r="V203" s="1"/>
      <c r="W203" s="1"/>
      <c r="X203" s="1"/>
      <c r="Y203" s="1"/>
      <c r="Z203" s="1"/>
    </row>
    <row r="204" spans="1:26" ht="14.25" customHeight="1" x14ac:dyDescent="0.2">
      <c r="A204" s="15"/>
      <c r="B204" s="19"/>
      <c r="C204" s="1"/>
      <c r="D204" s="1"/>
      <c r="E204" s="1"/>
      <c r="F204" s="1"/>
      <c r="G204" s="1">
        <f>_xlfn.VAR.S(G161:G201)</f>
        <v>0.60243902439024277</v>
      </c>
      <c r="H204" s="1" t="s">
        <v>89</v>
      </c>
      <c r="I204" s="1"/>
      <c r="J204" s="1"/>
      <c r="K204" s="1"/>
      <c r="L204" s="1"/>
      <c r="M204" s="1"/>
      <c r="N204" s="1"/>
      <c r="O204" s="1"/>
      <c r="P204" s="1"/>
      <c r="Q204" s="1"/>
      <c r="R204" s="1"/>
      <c r="S204" s="1"/>
      <c r="T204" s="1"/>
      <c r="U204" s="1"/>
      <c r="V204" s="1"/>
      <c r="W204" s="1"/>
      <c r="X204" s="1"/>
      <c r="Y204" s="1"/>
      <c r="Z204" s="1"/>
    </row>
    <row r="205" spans="1:26" ht="14.25" customHeight="1" x14ac:dyDescent="0.2">
      <c r="A205" s="15"/>
      <c r="B205" s="19"/>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4.25" customHeight="1" x14ac:dyDescent="0.2">
      <c r="A206" s="15"/>
      <c r="B206" s="19"/>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4.25" customHeight="1" x14ac:dyDescent="0.2">
      <c r="A207" s="15"/>
      <c r="B207" s="19"/>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4.25" customHeight="1" x14ac:dyDescent="0.2">
      <c r="A208" s="15"/>
      <c r="B208" s="19"/>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4.25" customHeight="1" x14ac:dyDescent="0.2">
      <c r="A209" s="15"/>
      <c r="B209" s="19"/>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4.25" customHeight="1" x14ac:dyDescent="0.2">
      <c r="A210" s="15"/>
      <c r="B210" s="19"/>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4.25" customHeight="1" x14ac:dyDescent="0.2">
      <c r="A211" s="15"/>
      <c r="B211" s="19"/>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4.25" customHeight="1" x14ac:dyDescent="0.2">
      <c r="A212" s="15"/>
      <c r="B212" s="19"/>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4.25" customHeight="1" x14ac:dyDescent="0.2">
      <c r="A213" s="15"/>
      <c r="B213" s="19"/>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4.25" customHeight="1" x14ac:dyDescent="0.2">
      <c r="A214" s="15"/>
      <c r="B214" s="19"/>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4.25" customHeight="1" x14ac:dyDescent="0.2">
      <c r="A215" s="15"/>
      <c r="B215" s="19"/>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4.25" customHeight="1" x14ac:dyDescent="0.2">
      <c r="A216" s="15"/>
      <c r="B216" s="19"/>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4.25" customHeight="1" x14ac:dyDescent="0.2">
      <c r="A217" s="15"/>
      <c r="B217" s="19"/>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4.25" customHeight="1" x14ac:dyDescent="0.2">
      <c r="A218" s="15"/>
      <c r="B218" s="19"/>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4.25" customHeight="1" x14ac:dyDescent="0.2">
      <c r="A219" s="15"/>
      <c r="B219" s="19"/>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4.25" customHeight="1" x14ac:dyDescent="0.2">
      <c r="A220" s="15"/>
      <c r="B220" s="19"/>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4.25" customHeight="1" x14ac:dyDescent="0.2">
      <c r="A221" s="15"/>
      <c r="B221" s="19"/>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4.25" customHeight="1" x14ac:dyDescent="0.2">
      <c r="A222" s="15"/>
      <c r="B222" s="19"/>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4.25" customHeight="1" x14ac:dyDescent="0.2">
      <c r="A223" s="15"/>
      <c r="B223" s="19"/>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4.25" customHeight="1" x14ac:dyDescent="0.2">
      <c r="A224" s="15"/>
      <c r="B224" s="19"/>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4.25" customHeight="1" x14ac:dyDescent="0.2">
      <c r="A225" s="15"/>
      <c r="B225" s="19"/>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4.25" customHeight="1" x14ac:dyDescent="0.2">
      <c r="A226" s="15"/>
      <c r="B226" s="19"/>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4.25" customHeight="1" x14ac:dyDescent="0.2">
      <c r="A227" s="15"/>
      <c r="B227" s="19"/>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4.25" customHeight="1" x14ac:dyDescent="0.2">
      <c r="A228" s="15"/>
      <c r="B228" s="19"/>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4.25" customHeight="1" x14ac:dyDescent="0.2">
      <c r="A229" s="15"/>
      <c r="B229" s="19"/>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4.25" customHeight="1" x14ac:dyDescent="0.2">
      <c r="A230" s="15"/>
      <c r="B230" s="19"/>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4.25" customHeight="1" x14ac:dyDescent="0.2">
      <c r="A231" s="15"/>
      <c r="B231" s="19"/>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4.25" customHeight="1" x14ac:dyDescent="0.2">
      <c r="A232" s="15"/>
      <c r="B232" s="19"/>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4.25" customHeight="1" x14ac:dyDescent="0.2">
      <c r="A233" s="15"/>
      <c r="B233" s="19"/>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4.25" customHeight="1" x14ac:dyDescent="0.2">
      <c r="A234" s="15"/>
      <c r="B234" s="19"/>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4.25" customHeight="1" x14ac:dyDescent="0.2">
      <c r="A235" s="15"/>
      <c r="B235" s="19"/>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4.25" customHeight="1" x14ac:dyDescent="0.2">
      <c r="A236" s="15"/>
      <c r="B236" s="19"/>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4.25" customHeight="1" x14ac:dyDescent="0.2">
      <c r="A237" s="15"/>
      <c r="B237" s="19"/>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4.25" customHeight="1" x14ac:dyDescent="0.2">
      <c r="A238" s="15"/>
      <c r="B238" s="19"/>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4.25" customHeight="1" x14ac:dyDescent="0.2">
      <c r="A239" s="15"/>
      <c r="B239" s="19"/>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4.25" customHeight="1" x14ac:dyDescent="0.2">
      <c r="A240" s="15"/>
      <c r="B240" s="19"/>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4.25" customHeight="1" x14ac:dyDescent="0.2">
      <c r="A241" s="15"/>
      <c r="B241" s="19"/>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4.25" customHeight="1" x14ac:dyDescent="0.2">
      <c r="A242" s="15"/>
      <c r="B242" s="19"/>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4.25" customHeight="1" x14ac:dyDescent="0.2">
      <c r="A243" s="15"/>
      <c r="B243" s="19"/>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4.25" customHeight="1" x14ac:dyDescent="0.2">
      <c r="A244" s="15"/>
      <c r="B244" s="19"/>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4.25" customHeight="1" x14ac:dyDescent="0.2">
      <c r="A245" s="15"/>
      <c r="B245" s="19"/>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4.25" customHeight="1" x14ac:dyDescent="0.2">
      <c r="A246" s="15"/>
      <c r="B246" s="19"/>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4.25" customHeight="1" x14ac:dyDescent="0.2">
      <c r="A247" s="15"/>
      <c r="B247" s="19"/>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4.25" customHeight="1" x14ac:dyDescent="0.2">
      <c r="A248" s="15"/>
      <c r="B248" s="19"/>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4.25" customHeight="1" x14ac:dyDescent="0.2">
      <c r="A249" s="15"/>
      <c r="B249" s="19"/>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4.25" customHeight="1" x14ac:dyDescent="0.2">
      <c r="A250" s="15"/>
      <c r="B250" s="19"/>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4.25" customHeight="1" x14ac:dyDescent="0.2">
      <c r="A251" s="15"/>
      <c r="B251" s="19"/>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4.25" customHeight="1" x14ac:dyDescent="0.2">
      <c r="A252" s="15"/>
      <c r="B252" s="19"/>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4.25" customHeight="1" x14ac:dyDescent="0.2">
      <c r="A253" s="15"/>
      <c r="B253" s="19"/>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4.25" customHeight="1" x14ac:dyDescent="0.2">
      <c r="A254" s="15"/>
      <c r="B254" s="19"/>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4.25" customHeight="1" x14ac:dyDescent="0.2">
      <c r="A255" s="15"/>
      <c r="B255" s="19"/>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4.25" customHeight="1" x14ac:dyDescent="0.2">
      <c r="A256" s="15"/>
      <c r="B256" s="19"/>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4.25" customHeight="1" x14ac:dyDescent="0.2">
      <c r="A257" s="15"/>
      <c r="B257" s="19"/>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4.25" customHeight="1" x14ac:dyDescent="0.2">
      <c r="A258" s="15"/>
      <c r="B258" s="19"/>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4.25" customHeight="1" x14ac:dyDescent="0.2">
      <c r="A259" s="15"/>
      <c r="B259" s="19"/>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4.25" customHeight="1" x14ac:dyDescent="0.2">
      <c r="A260" s="15"/>
      <c r="B260" s="19"/>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4.25" customHeight="1" x14ac:dyDescent="0.2">
      <c r="A261" s="15"/>
      <c r="B261" s="19"/>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4.25" customHeight="1" x14ac:dyDescent="0.2">
      <c r="A262" s="15"/>
      <c r="B262" s="19"/>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4.25" customHeight="1" x14ac:dyDescent="0.2">
      <c r="A263" s="15"/>
      <c r="B263" s="19"/>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4.25" customHeight="1" x14ac:dyDescent="0.2">
      <c r="A264" s="15"/>
      <c r="B264" s="19"/>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4.25" customHeight="1" x14ac:dyDescent="0.2">
      <c r="A265" s="15"/>
      <c r="B265" s="19"/>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4.25" customHeight="1" x14ac:dyDescent="0.2">
      <c r="A266" s="15"/>
      <c r="B266" s="19"/>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4.25" customHeight="1" x14ac:dyDescent="0.2">
      <c r="A267" s="15"/>
      <c r="B267" s="19"/>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4.25" customHeight="1" x14ac:dyDescent="0.2">
      <c r="A268" s="15"/>
      <c r="B268" s="19"/>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4.25" customHeight="1" x14ac:dyDescent="0.2">
      <c r="A269" s="15"/>
      <c r="B269" s="19"/>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4.25" customHeight="1" x14ac:dyDescent="0.2">
      <c r="A270" s="15"/>
      <c r="B270" s="19"/>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4.25" customHeight="1" x14ac:dyDescent="0.2">
      <c r="A271" s="15"/>
      <c r="B271" s="19"/>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4.25" customHeight="1" x14ac:dyDescent="0.2">
      <c r="A272" s="15"/>
      <c r="B272" s="19"/>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4.25" customHeight="1" x14ac:dyDescent="0.2">
      <c r="A273" s="15"/>
      <c r="B273" s="19"/>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4.25" customHeight="1" x14ac:dyDescent="0.2">
      <c r="A274" s="15"/>
      <c r="B274" s="19"/>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4.25" customHeight="1" x14ac:dyDescent="0.2">
      <c r="A275" s="15"/>
      <c r="B275" s="19"/>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4.25" customHeight="1" x14ac:dyDescent="0.2">
      <c r="A276" s="15"/>
      <c r="B276" s="19"/>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4.25" customHeight="1" x14ac:dyDescent="0.2">
      <c r="A277" s="15"/>
      <c r="B277" s="19"/>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4.25" customHeight="1" x14ac:dyDescent="0.2">
      <c r="A278" s="15"/>
      <c r="B278" s="19"/>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4.25" customHeight="1" x14ac:dyDescent="0.2">
      <c r="A279" s="15"/>
      <c r="B279" s="19"/>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4.25" customHeight="1" x14ac:dyDescent="0.2">
      <c r="A280" s="15"/>
      <c r="B280" s="19"/>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4.25" customHeight="1" x14ac:dyDescent="0.2">
      <c r="A281" s="15"/>
      <c r="B281" s="19"/>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4.25" customHeight="1" x14ac:dyDescent="0.2">
      <c r="A282" s="15"/>
      <c r="B282" s="19"/>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4.25" customHeight="1" x14ac:dyDescent="0.2">
      <c r="A283" s="15"/>
      <c r="B283" s="19"/>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4.25" customHeight="1" x14ac:dyDescent="0.2">
      <c r="A284" s="15"/>
      <c r="B284" s="19"/>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4.25" customHeight="1" x14ac:dyDescent="0.2">
      <c r="A285" s="15"/>
      <c r="B285" s="19"/>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4.25" customHeight="1" x14ac:dyDescent="0.2">
      <c r="A286" s="15"/>
      <c r="B286" s="19"/>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4.25" customHeight="1" x14ac:dyDescent="0.2">
      <c r="A287" s="15"/>
      <c r="B287" s="19"/>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4.25" customHeight="1" x14ac:dyDescent="0.2">
      <c r="A288" s="15"/>
      <c r="B288" s="19"/>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4.25" customHeight="1" x14ac:dyDescent="0.2">
      <c r="A289" s="15"/>
      <c r="B289" s="19"/>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4.25" customHeight="1" x14ac:dyDescent="0.2">
      <c r="A290" s="15"/>
      <c r="B290" s="19"/>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4.25" customHeight="1" x14ac:dyDescent="0.2">
      <c r="A291" s="15"/>
      <c r="B291" s="19"/>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4.25" customHeight="1" x14ac:dyDescent="0.2">
      <c r="A292" s="15"/>
      <c r="B292" s="19"/>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4.25" customHeight="1" x14ac:dyDescent="0.2">
      <c r="A293" s="15"/>
      <c r="B293" s="19"/>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4.25" customHeight="1" x14ac:dyDescent="0.2">
      <c r="A294" s="15"/>
      <c r="B294" s="19"/>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4.25" customHeight="1" x14ac:dyDescent="0.2">
      <c r="A295" s="15"/>
      <c r="B295" s="19"/>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4.25" customHeight="1" x14ac:dyDescent="0.2">
      <c r="A296" s="15"/>
      <c r="B296" s="19"/>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4.25" customHeight="1" x14ac:dyDescent="0.2">
      <c r="A297" s="15"/>
      <c r="B297" s="19"/>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4.25" customHeight="1" x14ac:dyDescent="0.2">
      <c r="A298" s="15"/>
      <c r="B298" s="19"/>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4.25" customHeight="1" x14ac:dyDescent="0.2">
      <c r="A299" s="15"/>
      <c r="B299" s="19"/>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4.25" customHeight="1" x14ac:dyDescent="0.2">
      <c r="A300" s="15"/>
      <c r="B300" s="19"/>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4.25" customHeight="1" x14ac:dyDescent="0.2">
      <c r="A301" s="15"/>
      <c r="B301" s="19"/>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4.25" customHeight="1" x14ac:dyDescent="0.2">
      <c r="A302" s="15"/>
      <c r="B302" s="19"/>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4.25" customHeight="1" x14ac:dyDescent="0.2">
      <c r="A303" s="15"/>
      <c r="B303" s="19"/>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4.25" customHeight="1" x14ac:dyDescent="0.2">
      <c r="A304" s="15"/>
      <c r="B304" s="19"/>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4.25" customHeight="1" x14ac:dyDescent="0.2">
      <c r="A305" s="15"/>
      <c r="B305" s="19"/>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4.25" customHeight="1" x14ac:dyDescent="0.2">
      <c r="A306" s="15"/>
      <c r="B306" s="19"/>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4.25" customHeight="1" x14ac:dyDescent="0.2">
      <c r="A307" s="15"/>
      <c r="B307" s="19"/>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4.25" customHeight="1" x14ac:dyDescent="0.2">
      <c r="A308" s="15"/>
      <c r="B308" s="19"/>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4.25" customHeight="1" x14ac:dyDescent="0.2">
      <c r="A309" s="15"/>
      <c r="B309" s="19"/>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4.25" customHeight="1" x14ac:dyDescent="0.2">
      <c r="A310" s="15"/>
      <c r="B310" s="19"/>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4.25" customHeight="1" x14ac:dyDescent="0.2">
      <c r="A311" s="15"/>
      <c r="B311" s="19"/>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4.25" customHeight="1" x14ac:dyDescent="0.2">
      <c r="A312" s="15"/>
      <c r="B312" s="19"/>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4.25" customHeight="1" x14ac:dyDescent="0.2">
      <c r="A313" s="15"/>
      <c r="B313" s="19"/>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4.25" customHeight="1" x14ac:dyDescent="0.2">
      <c r="A314" s="15"/>
      <c r="B314" s="19"/>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4.25" customHeight="1" x14ac:dyDescent="0.2">
      <c r="A315" s="15"/>
      <c r="B315" s="19"/>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4.25" customHeight="1" x14ac:dyDescent="0.2">
      <c r="A316" s="15"/>
      <c r="B316" s="19"/>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4.25" customHeight="1" x14ac:dyDescent="0.2">
      <c r="A317" s="15"/>
      <c r="B317" s="19"/>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4.25" customHeight="1" x14ac:dyDescent="0.2">
      <c r="A318" s="15"/>
      <c r="B318" s="19"/>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4.25" customHeight="1" x14ac:dyDescent="0.2">
      <c r="A319" s="15"/>
      <c r="B319" s="19"/>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4.25" customHeight="1" x14ac:dyDescent="0.2">
      <c r="A320" s="15"/>
      <c r="B320" s="19"/>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4.25" customHeight="1" x14ac:dyDescent="0.2">
      <c r="A321" s="15"/>
      <c r="B321" s="19"/>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4.25" customHeight="1" x14ac:dyDescent="0.2">
      <c r="A322" s="15"/>
      <c r="B322" s="19"/>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4.25" customHeight="1" x14ac:dyDescent="0.2">
      <c r="A323" s="15"/>
      <c r="B323" s="19"/>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4.25" customHeight="1" x14ac:dyDescent="0.2">
      <c r="A324" s="15"/>
      <c r="B324" s="19"/>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4.25" customHeight="1" x14ac:dyDescent="0.2">
      <c r="A325" s="15"/>
      <c r="B325" s="19"/>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4.25" customHeight="1" x14ac:dyDescent="0.2">
      <c r="A326" s="15"/>
      <c r="B326" s="19"/>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4.25" customHeight="1" x14ac:dyDescent="0.2">
      <c r="A327" s="15"/>
      <c r="B327" s="19"/>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4.25" customHeight="1" x14ac:dyDescent="0.2">
      <c r="A328" s="15"/>
      <c r="B328" s="19"/>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4.25" customHeight="1" x14ac:dyDescent="0.2">
      <c r="A329" s="15"/>
      <c r="B329" s="19"/>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4.25" customHeight="1" x14ac:dyDescent="0.2">
      <c r="A330" s="15"/>
      <c r="B330" s="19"/>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4.25" customHeight="1" x14ac:dyDescent="0.2">
      <c r="A331" s="15"/>
      <c r="B331" s="19"/>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4.25" customHeight="1" x14ac:dyDescent="0.2">
      <c r="A332" s="15"/>
      <c r="B332" s="19"/>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4.25" customHeight="1" x14ac:dyDescent="0.2">
      <c r="A333" s="15"/>
      <c r="B333" s="19"/>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4.25" customHeight="1" x14ac:dyDescent="0.2">
      <c r="A334" s="15"/>
      <c r="B334" s="19"/>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4.25" customHeight="1" x14ac:dyDescent="0.2">
      <c r="A335" s="15"/>
      <c r="B335" s="19"/>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4.25" customHeight="1" x14ac:dyDescent="0.2">
      <c r="A336" s="15"/>
      <c r="B336" s="19"/>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4.25" customHeight="1" x14ac:dyDescent="0.2">
      <c r="A337" s="15"/>
      <c r="B337" s="19"/>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4.25" customHeight="1" x14ac:dyDescent="0.2">
      <c r="A338" s="15"/>
      <c r="B338" s="19"/>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4.25" customHeight="1" x14ac:dyDescent="0.2">
      <c r="A339" s="15"/>
      <c r="B339" s="19"/>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4.25" customHeight="1" x14ac:dyDescent="0.2">
      <c r="A340" s="15"/>
      <c r="B340" s="19"/>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4.25" customHeight="1" x14ac:dyDescent="0.2">
      <c r="A341" s="15"/>
      <c r="B341" s="19"/>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4.25" customHeight="1" x14ac:dyDescent="0.2">
      <c r="A342" s="15"/>
      <c r="B342" s="19"/>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4.25" customHeight="1" x14ac:dyDescent="0.2">
      <c r="A343" s="15"/>
      <c r="B343" s="19"/>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4.25" customHeight="1" x14ac:dyDescent="0.2">
      <c r="A344" s="15"/>
      <c r="B344" s="19"/>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4.25" customHeight="1" x14ac:dyDescent="0.2">
      <c r="A345" s="15"/>
      <c r="B345" s="19"/>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4.25" customHeight="1" x14ac:dyDescent="0.2">
      <c r="A346" s="15"/>
      <c r="B346" s="19"/>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4.25" customHeight="1" x14ac:dyDescent="0.2">
      <c r="A347" s="15"/>
      <c r="B347" s="19"/>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4.25" customHeight="1" x14ac:dyDescent="0.2">
      <c r="A348" s="15"/>
      <c r="B348" s="19"/>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4.25" customHeight="1" x14ac:dyDescent="0.2">
      <c r="A349" s="15"/>
      <c r="B349" s="19"/>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4.25" customHeight="1" x14ac:dyDescent="0.2">
      <c r="A350" s="15"/>
      <c r="B350" s="19"/>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4.25" customHeight="1" x14ac:dyDescent="0.2">
      <c r="A351" s="15"/>
      <c r="B351" s="19"/>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4.25" customHeight="1" x14ac:dyDescent="0.2">
      <c r="A352" s="15"/>
      <c r="B352" s="19"/>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4.25" customHeight="1" x14ac:dyDescent="0.2">
      <c r="A353" s="15"/>
      <c r="B353" s="19"/>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4.25" customHeight="1" x14ac:dyDescent="0.2">
      <c r="A354" s="15"/>
      <c r="B354" s="19"/>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4.25" customHeight="1" x14ac:dyDescent="0.2">
      <c r="A355" s="15"/>
      <c r="B355" s="19"/>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4.25" customHeight="1" x14ac:dyDescent="0.2">
      <c r="A356" s="15"/>
      <c r="B356" s="19"/>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4.25" customHeight="1" x14ac:dyDescent="0.2">
      <c r="A357" s="15"/>
      <c r="B357" s="19"/>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4.25" customHeight="1" x14ac:dyDescent="0.2">
      <c r="A358" s="15"/>
      <c r="B358" s="19"/>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4.25" customHeight="1" x14ac:dyDescent="0.2">
      <c r="A359" s="15"/>
      <c r="B359" s="19"/>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4.25" customHeight="1" x14ac:dyDescent="0.2">
      <c r="A360" s="15"/>
      <c r="B360" s="19"/>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4.25" customHeight="1" x14ac:dyDescent="0.2">
      <c r="A361" s="15"/>
      <c r="B361" s="19"/>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4.25" customHeight="1" x14ac:dyDescent="0.2">
      <c r="A362" s="15"/>
      <c r="B362" s="19"/>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4.25" customHeight="1" x14ac:dyDescent="0.2">
      <c r="A363" s="15"/>
      <c r="B363" s="19"/>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4.25" customHeight="1" x14ac:dyDescent="0.2">
      <c r="A364" s="15"/>
      <c r="B364" s="19"/>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4.25" customHeight="1" x14ac:dyDescent="0.2">
      <c r="A365" s="15"/>
      <c r="B365" s="19"/>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4.25" customHeight="1" x14ac:dyDescent="0.2">
      <c r="A366" s="15"/>
      <c r="B366" s="19"/>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4.25" customHeight="1" x14ac:dyDescent="0.2">
      <c r="A367" s="15"/>
      <c r="B367" s="19"/>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4.25" customHeight="1" x14ac:dyDescent="0.2">
      <c r="A368" s="15"/>
      <c r="B368" s="19"/>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4.25" customHeight="1" x14ac:dyDescent="0.2">
      <c r="A369" s="15"/>
      <c r="B369" s="19"/>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4.25" customHeight="1" x14ac:dyDescent="0.2">
      <c r="A370" s="15"/>
      <c r="B370" s="19"/>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4.25" customHeight="1" x14ac:dyDescent="0.2">
      <c r="A371" s="15"/>
      <c r="B371" s="19"/>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4.25" customHeight="1" x14ac:dyDescent="0.2">
      <c r="A372" s="15"/>
      <c r="B372" s="19"/>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4.25" customHeight="1" x14ac:dyDescent="0.2">
      <c r="A373" s="15"/>
      <c r="B373" s="19"/>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4.25" customHeight="1" x14ac:dyDescent="0.2">
      <c r="A374" s="15"/>
      <c r="B374" s="19"/>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4.25" customHeight="1" x14ac:dyDescent="0.2">
      <c r="A375" s="15"/>
      <c r="B375" s="19"/>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4.25" customHeight="1" x14ac:dyDescent="0.2">
      <c r="A376" s="15"/>
      <c r="B376" s="19"/>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4.25" customHeight="1" x14ac:dyDescent="0.2">
      <c r="A377" s="15"/>
      <c r="B377" s="19"/>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4.25" customHeight="1" x14ac:dyDescent="0.2">
      <c r="A378" s="15"/>
      <c r="B378" s="19"/>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4.25" customHeight="1" x14ac:dyDescent="0.2">
      <c r="A379" s="15"/>
      <c r="B379" s="19"/>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4.25" customHeight="1" x14ac:dyDescent="0.2">
      <c r="A380" s="15"/>
      <c r="B380" s="19"/>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4.25" customHeight="1" x14ac:dyDescent="0.2">
      <c r="A381" s="15"/>
      <c r="B381" s="19"/>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4.25" customHeight="1" x14ac:dyDescent="0.2">
      <c r="A382" s="15"/>
      <c r="B382" s="19"/>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4.25" customHeight="1" x14ac:dyDescent="0.2">
      <c r="A383" s="15"/>
      <c r="B383" s="19"/>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4.25" customHeight="1" x14ac:dyDescent="0.2">
      <c r="A384" s="15"/>
      <c r="B384" s="19"/>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4.25" customHeight="1" x14ac:dyDescent="0.2">
      <c r="A385" s="15"/>
      <c r="B385" s="19"/>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4.25" customHeight="1" x14ac:dyDescent="0.2">
      <c r="A386" s="15"/>
      <c r="B386" s="19"/>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4.25" customHeight="1" x14ac:dyDescent="0.2">
      <c r="A387" s="15"/>
      <c r="B387" s="19"/>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4.25" customHeight="1" x14ac:dyDescent="0.2">
      <c r="A388" s="15"/>
      <c r="B388" s="19"/>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4.25" customHeight="1" x14ac:dyDescent="0.2">
      <c r="A389" s="15"/>
      <c r="B389" s="19"/>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4.25" customHeight="1" x14ac:dyDescent="0.2">
      <c r="A390" s="15"/>
      <c r="B390" s="19"/>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4.25" customHeight="1" x14ac:dyDescent="0.2">
      <c r="A391" s="15"/>
      <c r="B391" s="19"/>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4.25" customHeight="1" x14ac:dyDescent="0.2">
      <c r="A392" s="15"/>
      <c r="B392" s="19"/>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4.25" customHeight="1" x14ac:dyDescent="0.2">
      <c r="A393" s="15"/>
      <c r="B393" s="19"/>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4.25" customHeight="1" x14ac:dyDescent="0.2">
      <c r="A394" s="15"/>
      <c r="B394" s="19"/>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4.25" customHeight="1" x14ac:dyDescent="0.2">
      <c r="A395" s="15"/>
      <c r="B395" s="19"/>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4.25" customHeight="1" x14ac:dyDescent="0.2">
      <c r="A396" s="15"/>
      <c r="B396" s="19"/>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4.25" customHeight="1" x14ac:dyDescent="0.2">
      <c r="A397" s="15"/>
      <c r="B397" s="19"/>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4.25" customHeight="1" x14ac:dyDescent="0.2">
      <c r="A398" s="15"/>
      <c r="B398" s="19"/>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4.25" customHeight="1" x14ac:dyDescent="0.2">
      <c r="A399" s="15"/>
      <c r="B399" s="19"/>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4.25" customHeight="1" x14ac:dyDescent="0.2">
      <c r="A400" s="15"/>
      <c r="B400" s="19"/>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4.25" customHeight="1" x14ac:dyDescent="0.2">
      <c r="A401" s="15"/>
      <c r="B401" s="19"/>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4.25" customHeight="1" x14ac:dyDescent="0.2">
      <c r="A402" s="15"/>
      <c r="B402" s="19"/>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4.25" customHeight="1" x14ac:dyDescent="0.2">
      <c r="A403" s="15"/>
      <c r="B403" s="19"/>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4.25" customHeight="1" x14ac:dyDescent="0.2">
      <c r="A404" s="15"/>
      <c r="B404" s="19"/>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4.25" customHeight="1" x14ac:dyDescent="0.2">
      <c r="A405" s="15"/>
      <c r="B405" s="19"/>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4.25" customHeight="1" x14ac:dyDescent="0.2">
      <c r="A406" s="15"/>
      <c r="B406" s="19"/>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4.25" customHeight="1" x14ac:dyDescent="0.2">
      <c r="A407" s="15"/>
      <c r="B407" s="19"/>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4.25" customHeight="1" x14ac:dyDescent="0.2">
      <c r="A408" s="15"/>
      <c r="B408" s="19"/>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4.25" customHeight="1" x14ac:dyDescent="0.2">
      <c r="A409" s="15"/>
      <c r="B409" s="19"/>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4.25" customHeight="1" x14ac:dyDescent="0.2">
      <c r="A410" s="15"/>
      <c r="B410" s="19"/>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4.25" customHeight="1" x14ac:dyDescent="0.2">
      <c r="A411" s="15"/>
      <c r="B411" s="19"/>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4.25" customHeight="1" x14ac:dyDescent="0.2">
      <c r="A412" s="15"/>
      <c r="B412" s="19"/>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4.25" customHeight="1" x14ac:dyDescent="0.2">
      <c r="A413" s="15"/>
      <c r="B413" s="19"/>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4.25" customHeight="1" x14ac:dyDescent="0.2">
      <c r="A414" s="15"/>
      <c r="B414" s="19"/>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4.25" customHeight="1" x14ac:dyDescent="0.2">
      <c r="A415" s="15"/>
      <c r="B415" s="19"/>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4.25" customHeight="1" x14ac:dyDescent="0.2">
      <c r="A416" s="15"/>
      <c r="B416" s="19"/>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4.25" customHeight="1" x14ac:dyDescent="0.2">
      <c r="A417" s="15"/>
      <c r="B417" s="19"/>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4.25" customHeight="1" x14ac:dyDescent="0.2">
      <c r="A418" s="15"/>
      <c r="B418" s="19"/>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4.25" customHeight="1" x14ac:dyDescent="0.2">
      <c r="A419" s="15"/>
      <c r="B419" s="19"/>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4.25" customHeight="1" x14ac:dyDescent="0.2">
      <c r="A420" s="15"/>
      <c r="B420" s="19"/>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4.25" customHeight="1" x14ac:dyDescent="0.2">
      <c r="A421" s="15"/>
      <c r="B421" s="19"/>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4.25" customHeight="1" x14ac:dyDescent="0.2">
      <c r="A422" s="15"/>
      <c r="B422" s="19"/>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4.25" customHeight="1" x14ac:dyDescent="0.2">
      <c r="A423" s="15"/>
      <c r="B423" s="19"/>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4.25" customHeight="1" x14ac:dyDescent="0.2">
      <c r="A424" s="15"/>
      <c r="B424" s="19"/>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4.25" customHeight="1" x14ac:dyDescent="0.2">
      <c r="A425" s="15"/>
      <c r="B425" s="19"/>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4.25" customHeight="1" x14ac:dyDescent="0.2">
      <c r="A426" s="15"/>
      <c r="B426" s="19"/>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4.25" customHeight="1" x14ac:dyDescent="0.2">
      <c r="A427" s="15"/>
      <c r="B427" s="19"/>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4.25" customHeight="1" x14ac:dyDescent="0.2">
      <c r="A428" s="15"/>
      <c r="B428" s="19"/>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4.25" customHeight="1" x14ac:dyDescent="0.2">
      <c r="A429" s="15"/>
      <c r="B429" s="19"/>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4.25" customHeight="1" x14ac:dyDescent="0.2">
      <c r="A430" s="15"/>
      <c r="B430" s="19"/>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4.25" customHeight="1" x14ac:dyDescent="0.2">
      <c r="A431" s="15"/>
      <c r="B431" s="19"/>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4.25" customHeight="1" x14ac:dyDescent="0.2">
      <c r="A432" s="15"/>
      <c r="B432" s="19"/>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4.25" customHeight="1" x14ac:dyDescent="0.2">
      <c r="A433" s="15"/>
      <c r="B433" s="19"/>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4.25" customHeight="1" x14ac:dyDescent="0.2">
      <c r="A434" s="15"/>
      <c r="B434" s="19"/>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4.25" customHeight="1" x14ac:dyDescent="0.2">
      <c r="A435" s="15"/>
      <c r="B435" s="19"/>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4.25" customHeight="1" x14ac:dyDescent="0.2">
      <c r="A436" s="15"/>
      <c r="B436" s="19"/>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4.25" customHeight="1" x14ac:dyDescent="0.2">
      <c r="A437" s="15"/>
      <c r="B437" s="19"/>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4.25" customHeight="1" x14ac:dyDescent="0.2">
      <c r="A438" s="15"/>
      <c r="B438" s="19"/>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4.25" customHeight="1" x14ac:dyDescent="0.2">
      <c r="A439" s="15"/>
      <c r="B439" s="19"/>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4.25" customHeight="1" x14ac:dyDescent="0.2">
      <c r="A440" s="15"/>
      <c r="B440" s="19"/>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4.25" customHeight="1" x14ac:dyDescent="0.2">
      <c r="A441" s="15"/>
      <c r="B441" s="19"/>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4.25" customHeight="1" x14ac:dyDescent="0.2">
      <c r="A442" s="15"/>
      <c r="B442" s="19"/>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4.25" customHeight="1" x14ac:dyDescent="0.2">
      <c r="A443" s="15"/>
      <c r="B443" s="19"/>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4.25" customHeight="1" x14ac:dyDescent="0.2">
      <c r="A444" s="15"/>
      <c r="B444" s="19"/>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4.25" customHeight="1" x14ac:dyDescent="0.2">
      <c r="A445" s="15"/>
      <c r="B445" s="19"/>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4.25" customHeight="1" x14ac:dyDescent="0.2">
      <c r="A446" s="15"/>
      <c r="B446" s="19"/>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4.25" customHeight="1" x14ac:dyDescent="0.2">
      <c r="A447" s="15"/>
      <c r="B447" s="19"/>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4.25" customHeight="1" x14ac:dyDescent="0.2">
      <c r="A448" s="15"/>
      <c r="B448" s="19"/>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4.25" customHeight="1" x14ac:dyDescent="0.2">
      <c r="A449" s="15"/>
      <c r="B449" s="19"/>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4.25" customHeight="1" x14ac:dyDescent="0.2">
      <c r="A450" s="15"/>
      <c r="B450" s="19"/>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4.25" customHeight="1" x14ac:dyDescent="0.2">
      <c r="A451" s="15"/>
      <c r="B451" s="19"/>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4.25" customHeight="1" x14ac:dyDescent="0.2">
      <c r="A452" s="15"/>
      <c r="B452" s="19"/>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4.25" customHeight="1" x14ac:dyDescent="0.2">
      <c r="A453" s="15"/>
      <c r="B453" s="19"/>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4.25" customHeight="1" x14ac:dyDescent="0.2">
      <c r="A454" s="15"/>
      <c r="B454" s="19"/>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4.25" customHeight="1" x14ac:dyDescent="0.2">
      <c r="A455" s="15"/>
      <c r="B455" s="19"/>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4.25" customHeight="1" x14ac:dyDescent="0.2">
      <c r="A456" s="15"/>
      <c r="B456" s="19"/>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4.25" customHeight="1" x14ac:dyDescent="0.2">
      <c r="A457" s="15"/>
      <c r="B457" s="19"/>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4.25" customHeight="1" x14ac:dyDescent="0.2">
      <c r="A458" s="15"/>
      <c r="B458" s="19"/>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4.25" customHeight="1" x14ac:dyDescent="0.2">
      <c r="A459" s="15"/>
      <c r="B459" s="19"/>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4.25" customHeight="1" x14ac:dyDescent="0.2">
      <c r="A460" s="15"/>
      <c r="B460" s="19"/>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4.25" customHeight="1" x14ac:dyDescent="0.2">
      <c r="A461" s="15"/>
      <c r="B461" s="19"/>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4.25" customHeight="1" x14ac:dyDescent="0.2">
      <c r="A462" s="15"/>
      <c r="B462" s="19"/>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4.25" customHeight="1" x14ac:dyDescent="0.2">
      <c r="A463" s="15"/>
      <c r="B463" s="19"/>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4.25" customHeight="1" x14ac:dyDescent="0.2">
      <c r="A464" s="15"/>
      <c r="B464" s="19"/>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4.25" customHeight="1" x14ac:dyDescent="0.2">
      <c r="A465" s="15"/>
      <c r="B465" s="19"/>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4.25" customHeight="1" x14ac:dyDescent="0.2">
      <c r="A466" s="15"/>
      <c r="B466" s="19"/>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4.25" customHeight="1" x14ac:dyDescent="0.2">
      <c r="A467" s="15"/>
      <c r="B467" s="19"/>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4.25" customHeight="1" x14ac:dyDescent="0.2">
      <c r="A468" s="15"/>
      <c r="B468" s="19"/>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4.25" customHeight="1" x14ac:dyDescent="0.2">
      <c r="A469" s="15"/>
      <c r="B469" s="19"/>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4.25" customHeight="1" x14ac:dyDescent="0.2">
      <c r="A470" s="15"/>
      <c r="B470" s="19"/>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4.25" customHeight="1" x14ac:dyDescent="0.2">
      <c r="A471" s="15"/>
      <c r="B471" s="19"/>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4.25" customHeight="1" x14ac:dyDescent="0.2">
      <c r="A472" s="15"/>
      <c r="B472" s="19"/>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4.25" customHeight="1" x14ac:dyDescent="0.2">
      <c r="A473" s="15"/>
      <c r="B473" s="19"/>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4.25" customHeight="1" x14ac:dyDescent="0.2">
      <c r="A474" s="15"/>
      <c r="B474" s="19"/>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4.25" customHeight="1" x14ac:dyDescent="0.2">
      <c r="A475" s="15"/>
      <c r="B475" s="19"/>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4.25" customHeight="1" x14ac:dyDescent="0.2">
      <c r="A476" s="15"/>
      <c r="B476" s="19"/>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4.25" customHeight="1" x14ac:dyDescent="0.2">
      <c r="A477" s="15"/>
      <c r="B477" s="19"/>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4.25" customHeight="1" x14ac:dyDescent="0.2">
      <c r="A478" s="15"/>
      <c r="B478" s="19"/>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4.25" customHeight="1" x14ac:dyDescent="0.2">
      <c r="A479" s="15"/>
      <c r="B479" s="19"/>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4.25" customHeight="1" x14ac:dyDescent="0.2">
      <c r="A480" s="15"/>
      <c r="B480" s="19"/>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4.25" customHeight="1" x14ac:dyDescent="0.2">
      <c r="A481" s="15"/>
      <c r="B481" s="19"/>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4.25" customHeight="1" x14ac:dyDescent="0.2">
      <c r="A482" s="15"/>
      <c r="B482" s="19"/>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4.25" customHeight="1" x14ac:dyDescent="0.2">
      <c r="A483" s="15"/>
      <c r="B483" s="19"/>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4.25" customHeight="1" x14ac:dyDescent="0.2">
      <c r="A484" s="15"/>
      <c r="B484" s="19"/>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4.25" customHeight="1" x14ac:dyDescent="0.2">
      <c r="A485" s="15"/>
      <c r="B485" s="19"/>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4.25" customHeight="1" x14ac:dyDescent="0.2">
      <c r="A486" s="15"/>
      <c r="B486" s="19"/>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4.25" customHeight="1" x14ac:dyDescent="0.2">
      <c r="A487" s="15"/>
      <c r="B487" s="19"/>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4.25" customHeight="1" x14ac:dyDescent="0.2">
      <c r="A488" s="15"/>
      <c r="B488" s="19"/>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4.25" customHeight="1" x14ac:dyDescent="0.2">
      <c r="A489" s="15"/>
      <c r="B489" s="19"/>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4.25" customHeight="1" x14ac:dyDescent="0.2">
      <c r="A490" s="15"/>
      <c r="B490" s="19"/>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4.25" customHeight="1" x14ac:dyDescent="0.2">
      <c r="A491" s="15"/>
      <c r="B491" s="19"/>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4.25" customHeight="1" x14ac:dyDescent="0.2">
      <c r="A492" s="15"/>
      <c r="B492" s="19"/>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4.25" customHeight="1" x14ac:dyDescent="0.2">
      <c r="A493" s="15"/>
      <c r="B493" s="19"/>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4.25" customHeight="1" x14ac:dyDescent="0.2">
      <c r="A494" s="15"/>
      <c r="B494" s="19"/>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4.25" customHeight="1" x14ac:dyDescent="0.2">
      <c r="A495" s="15"/>
      <c r="B495" s="19"/>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4.25" customHeight="1" x14ac:dyDescent="0.2">
      <c r="A496" s="15"/>
      <c r="B496" s="19"/>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4.25" customHeight="1" x14ac:dyDescent="0.2">
      <c r="A497" s="15"/>
      <c r="B497" s="19"/>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4.25" customHeight="1" x14ac:dyDescent="0.2">
      <c r="A498" s="15"/>
      <c r="B498" s="19"/>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4.25" customHeight="1" x14ac:dyDescent="0.2">
      <c r="A499" s="15"/>
      <c r="B499" s="19"/>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4.25" customHeight="1" x14ac:dyDescent="0.2">
      <c r="A500" s="15"/>
      <c r="B500" s="19"/>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4.25" customHeight="1" x14ac:dyDescent="0.2">
      <c r="A501" s="15"/>
      <c r="B501" s="19"/>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4.25" customHeight="1" x14ac:dyDescent="0.2">
      <c r="A502" s="15"/>
      <c r="B502" s="19"/>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4.25" customHeight="1" x14ac:dyDescent="0.2">
      <c r="A503" s="15"/>
      <c r="B503" s="19"/>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4.25" customHeight="1" x14ac:dyDescent="0.2">
      <c r="A504" s="15"/>
      <c r="B504" s="19"/>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4.25" customHeight="1" x14ac:dyDescent="0.2">
      <c r="A505" s="15"/>
      <c r="B505" s="19"/>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4.25" customHeight="1" x14ac:dyDescent="0.2">
      <c r="A506" s="15"/>
      <c r="B506" s="19"/>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4.25" customHeight="1" x14ac:dyDescent="0.2">
      <c r="A507" s="15"/>
      <c r="B507" s="19"/>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4.25" customHeight="1" x14ac:dyDescent="0.2">
      <c r="A508" s="15"/>
      <c r="B508" s="19"/>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4.25" customHeight="1" x14ac:dyDescent="0.2">
      <c r="A509" s="15"/>
      <c r="B509" s="19"/>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4.25" customHeight="1" x14ac:dyDescent="0.2">
      <c r="A510" s="15"/>
      <c r="B510" s="19"/>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4.25" customHeight="1" x14ac:dyDescent="0.2">
      <c r="A511" s="15"/>
      <c r="B511" s="19"/>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4.25" customHeight="1" x14ac:dyDescent="0.2">
      <c r="A512" s="15"/>
      <c r="B512" s="19"/>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4.25" customHeight="1" x14ac:dyDescent="0.2">
      <c r="A513" s="15"/>
      <c r="B513" s="19"/>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4.25" customHeight="1" x14ac:dyDescent="0.2">
      <c r="A514" s="15"/>
      <c r="B514" s="19"/>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4.25" customHeight="1" x14ac:dyDescent="0.2">
      <c r="A515" s="15"/>
      <c r="B515" s="19"/>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4.25" customHeight="1" x14ac:dyDescent="0.2">
      <c r="A516" s="15"/>
      <c r="B516" s="19"/>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4.25" customHeight="1" x14ac:dyDescent="0.2">
      <c r="A517" s="15"/>
      <c r="B517" s="19"/>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4.25" customHeight="1" x14ac:dyDescent="0.2">
      <c r="A518" s="15"/>
      <c r="B518" s="19"/>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4.25" customHeight="1" x14ac:dyDescent="0.2">
      <c r="A519" s="15"/>
      <c r="B519" s="19"/>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4.25" customHeight="1" x14ac:dyDescent="0.2">
      <c r="A520" s="15"/>
      <c r="B520" s="19"/>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4.25" customHeight="1" x14ac:dyDescent="0.2">
      <c r="A521" s="15"/>
      <c r="B521" s="19"/>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4.25" customHeight="1" x14ac:dyDescent="0.2">
      <c r="A522" s="15"/>
      <c r="B522" s="19"/>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4.25" customHeight="1" x14ac:dyDescent="0.2">
      <c r="A523" s="15"/>
      <c r="B523" s="19"/>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4.25" customHeight="1" x14ac:dyDescent="0.2">
      <c r="A524" s="15"/>
      <c r="B524" s="19"/>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4.25" customHeight="1" x14ac:dyDescent="0.2">
      <c r="A525" s="15"/>
      <c r="B525" s="19"/>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4.25" customHeight="1" x14ac:dyDescent="0.2">
      <c r="A526" s="15"/>
      <c r="B526" s="19"/>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4.25" customHeight="1" x14ac:dyDescent="0.2">
      <c r="A527" s="15"/>
      <c r="B527" s="19"/>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4.25" customHeight="1" x14ac:dyDescent="0.2">
      <c r="A528" s="15"/>
      <c r="B528" s="19"/>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4.25" customHeight="1" x14ac:dyDescent="0.2">
      <c r="A529" s="15"/>
      <c r="B529" s="19"/>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4.25" customHeight="1" x14ac:dyDescent="0.2">
      <c r="A530" s="15"/>
      <c r="B530" s="19"/>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4.25" customHeight="1" x14ac:dyDescent="0.2">
      <c r="A531" s="15"/>
      <c r="B531" s="19"/>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4.25" customHeight="1" x14ac:dyDescent="0.2">
      <c r="A532" s="15"/>
      <c r="B532" s="19"/>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4.25" customHeight="1" x14ac:dyDescent="0.2">
      <c r="A533" s="15"/>
      <c r="B533" s="19"/>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4.25" customHeight="1" x14ac:dyDescent="0.2">
      <c r="A534" s="15"/>
      <c r="B534" s="19"/>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4.25" customHeight="1" x14ac:dyDescent="0.2">
      <c r="A535" s="15"/>
      <c r="B535" s="19"/>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4.25" customHeight="1" x14ac:dyDescent="0.2">
      <c r="A536" s="15"/>
      <c r="B536" s="19"/>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4.25" customHeight="1" x14ac:dyDescent="0.2">
      <c r="A537" s="15"/>
      <c r="B537" s="19"/>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4.25" customHeight="1" x14ac:dyDescent="0.2">
      <c r="A538" s="15"/>
      <c r="B538" s="19"/>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4.25" customHeight="1" x14ac:dyDescent="0.2">
      <c r="A539" s="15"/>
      <c r="B539" s="19"/>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4.25" customHeight="1" x14ac:dyDescent="0.2">
      <c r="A540" s="15"/>
      <c r="B540" s="19"/>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4.25" customHeight="1" x14ac:dyDescent="0.2">
      <c r="A541" s="15"/>
      <c r="B541" s="19"/>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4.25" customHeight="1" x14ac:dyDescent="0.2">
      <c r="A542" s="15"/>
      <c r="B542" s="19"/>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4.25" customHeight="1" x14ac:dyDescent="0.2">
      <c r="A543" s="15"/>
      <c r="B543" s="19"/>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4.25" customHeight="1" x14ac:dyDescent="0.2">
      <c r="A544" s="15"/>
      <c r="B544" s="19"/>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4.25" customHeight="1" x14ac:dyDescent="0.2">
      <c r="A545" s="15"/>
      <c r="B545" s="19"/>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4.25" customHeight="1" x14ac:dyDescent="0.2">
      <c r="A546" s="15"/>
      <c r="B546" s="19"/>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4.25" customHeight="1" x14ac:dyDescent="0.2">
      <c r="A547" s="15"/>
      <c r="B547" s="19"/>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4.25" customHeight="1" x14ac:dyDescent="0.2">
      <c r="A548" s="15"/>
      <c r="B548" s="19"/>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4.25" customHeight="1" x14ac:dyDescent="0.2">
      <c r="A549" s="15"/>
      <c r="B549" s="19"/>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4.25" customHeight="1" x14ac:dyDescent="0.2">
      <c r="A550" s="15"/>
      <c r="B550" s="19"/>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4.25" customHeight="1" x14ac:dyDescent="0.2">
      <c r="A551" s="15"/>
      <c r="B551" s="19"/>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4.25" customHeight="1" x14ac:dyDescent="0.2">
      <c r="A552" s="15"/>
      <c r="B552" s="19"/>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4.25" customHeight="1" x14ac:dyDescent="0.2">
      <c r="A553" s="15"/>
      <c r="B553" s="19"/>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4.25" customHeight="1" x14ac:dyDescent="0.2">
      <c r="A554" s="15"/>
      <c r="B554" s="19"/>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4.25" customHeight="1" x14ac:dyDescent="0.2">
      <c r="A555" s="15"/>
      <c r="B555" s="19"/>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4.25" customHeight="1" x14ac:dyDescent="0.2">
      <c r="A556" s="15"/>
      <c r="B556" s="19"/>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4.25" customHeight="1" x14ac:dyDescent="0.2">
      <c r="A557" s="15"/>
      <c r="B557" s="19"/>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4.25" customHeight="1" x14ac:dyDescent="0.2">
      <c r="A558" s="15"/>
      <c r="B558" s="19"/>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4.25" customHeight="1" x14ac:dyDescent="0.2">
      <c r="A559" s="15"/>
      <c r="B559" s="19"/>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4.25" customHeight="1" x14ac:dyDescent="0.2">
      <c r="A560" s="15"/>
      <c r="B560" s="19"/>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4.25" customHeight="1" x14ac:dyDescent="0.2">
      <c r="A561" s="15"/>
      <c r="B561" s="19"/>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4.25" customHeight="1" x14ac:dyDescent="0.2">
      <c r="A562" s="15"/>
      <c r="B562" s="19"/>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4.25" customHeight="1" x14ac:dyDescent="0.2">
      <c r="A563" s="15"/>
      <c r="B563" s="19"/>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4.25" customHeight="1" x14ac:dyDescent="0.2">
      <c r="A564" s="15"/>
      <c r="B564" s="19"/>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4.25" customHeight="1" x14ac:dyDescent="0.2">
      <c r="A565" s="15"/>
      <c r="B565" s="19"/>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4.25" customHeight="1" x14ac:dyDescent="0.2">
      <c r="A566" s="15"/>
      <c r="B566" s="19"/>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4.25" customHeight="1" x14ac:dyDescent="0.2">
      <c r="A567" s="15"/>
      <c r="B567" s="19"/>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4.25" customHeight="1" x14ac:dyDescent="0.2">
      <c r="A568" s="15"/>
      <c r="B568" s="19"/>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4.25" customHeight="1" x14ac:dyDescent="0.2">
      <c r="A569" s="15"/>
      <c r="B569" s="19"/>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4.25" customHeight="1" x14ac:dyDescent="0.2">
      <c r="A570" s="15"/>
      <c r="B570" s="19"/>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4.25" customHeight="1" x14ac:dyDescent="0.2">
      <c r="A571" s="15"/>
      <c r="B571" s="19"/>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4.25" customHeight="1" x14ac:dyDescent="0.2">
      <c r="A572" s="15"/>
      <c r="B572" s="19"/>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4.25" customHeight="1" x14ac:dyDescent="0.2">
      <c r="A573" s="15"/>
      <c r="B573" s="19"/>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4.25" customHeight="1" x14ac:dyDescent="0.2">
      <c r="A574" s="15"/>
      <c r="B574" s="19"/>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4.25" customHeight="1" x14ac:dyDescent="0.2">
      <c r="A575" s="15"/>
      <c r="B575" s="19"/>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4.25" customHeight="1" x14ac:dyDescent="0.2">
      <c r="A576" s="15"/>
      <c r="B576" s="19"/>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4.25" customHeight="1" x14ac:dyDescent="0.2">
      <c r="A577" s="15"/>
      <c r="B577" s="19"/>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4.25" customHeight="1" x14ac:dyDescent="0.2">
      <c r="A578" s="15"/>
      <c r="B578" s="19"/>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4.25" customHeight="1" x14ac:dyDescent="0.2">
      <c r="A579" s="15"/>
      <c r="B579" s="19"/>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4.25" customHeight="1" x14ac:dyDescent="0.2">
      <c r="A580" s="15"/>
      <c r="B580" s="19"/>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4.25" customHeight="1" x14ac:dyDescent="0.2">
      <c r="A581" s="15"/>
      <c r="B581" s="19"/>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4.25" customHeight="1" x14ac:dyDescent="0.2">
      <c r="A582" s="15"/>
      <c r="B582" s="19"/>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4.25" customHeight="1" x14ac:dyDescent="0.2">
      <c r="A583" s="15"/>
      <c r="B583" s="19"/>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4.25" customHeight="1" x14ac:dyDescent="0.2">
      <c r="A584" s="15"/>
      <c r="B584" s="19"/>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4.25" customHeight="1" x14ac:dyDescent="0.2">
      <c r="A585" s="15"/>
      <c r="B585" s="19"/>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4.25" customHeight="1" x14ac:dyDescent="0.2">
      <c r="A586" s="15"/>
      <c r="B586" s="19"/>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4.25" customHeight="1" x14ac:dyDescent="0.2">
      <c r="A587" s="15"/>
      <c r="B587" s="19"/>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4.25" customHeight="1" x14ac:dyDescent="0.2">
      <c r="A588" s="15"/>
      <c r="B588" s="19"/>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4.25" customHeight="1" x14ac:dyDescent="0.2">
      <c r="A589" s="15"/>
      <c r="B589" s="19"/>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4.25" customHeight="1" x14ac:dyDescent="0.2">
      <c r="A590" s="15"/>
      <c r="B590" s="19"/>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4.25" customHeight="1" x14ac:dyDescent="0.2">
      <c r="A591" s="15"/>
      <c r="B591" s="19"/>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4.25" customHeight="1" x14ac:dyDescent="0.2">
      <c r="A592" s="15"/>
      <c r="B592" s="19"/>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4.25" customHeight="1" x14ac:dyDescent="0.2">
      <c r="A593" s="15"/>
      <c r="B593" s="19"/>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4.25" customHeight="1" x14ac:dyDescent="0.2">
      <c r="A594" s="15"/>
      <c r="B594" s="19"/>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4.25" customHeight="1" x14ac:dyDescent="0.2">
      <c r="A595" s="15"/>
      <c r="B595" s="19"/>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4.25" customHeight="1" x14ac:dyDescent="0.2">
      <c r="A596" s="15"/>
      <c r="B596" s="19"/>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4.25" customHeight="1" x14ac:dyDescent="0.2">
      <c r="A597" s="15"/>
      <c r="B597" s="19"/>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4.25" customHeight="1" x14ac:dyDescent="0.2">
      <c r="A598" s="15"/>
      <c r="B598" s="19"/>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4.25" customHeight="1" x14ac:dyDescent="0.2">
      <c r="A599" s="15"/>
      <c r="B599" s="19"/>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4.25" customHeight="1" x14ac:dyDescent="0.2">
      <c r="A600" s="15"/>
      <c r="B600" s="19"/>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4.25" customHeight="1" x14ac:dyDescent="0.2">
      <c r="A601" s="15"/>
      <c r="B601" s="19"/>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4.25" customHeight="1" x14ac:dyDescent="0.2">
      <c r="A602" s="15"/>
      <c r="B602" s="19"/>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4.25" customHeight="1" x14ac:dyDescent="0.2">
      <c r="A603" s="15"/>
      <c r="B603" s="19"/>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4.25" customHeight="1" x14ac:dyDescent="0.2">
      <c r="A604" s="15"/>
      <c r="B604" s="19"/>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4.25" customHeight="1" x14ac:dyDescent="0.2">
      <c r="A605" s="15"/>
      <c r="B605" s="19"/>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4.25" customHeight="1" x14ac:dyDescent="0.2">
      <c r="A606" s="15"/>
      <c r="B606" s="19"/>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4.25" customHeight="1" x14ac:dyDescent="0.2">
      <c r="A607" s="15"/>
      <c r="B607" s="19"/>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4.25" customHeight="1" x14ac:dyDescent="0.2">
      <c r="A608" s="15"/>
      <c r="B608" s="19"/>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4.25" customHeight="1" x14ac:dyDescent="0.2">
      <c r="A609" s="15"/>
      <c r="B609" s="19"/>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4.25" customHeight="1" x14ac:dyDescent="0.2">
      <c r="A610" s="15"/>
      <c r="B610" s="19"/>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4.25" customHeight="1" x14ac:dyDescent="0.2">
      <c r="A611" s="15"/>
      <c r="B611" s="19"/>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4.25" customHeight="1" x14ac:dyDescent="0.2">
      <c r="A612" s="15"/>
      <c r="B612" s="19"/>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4.25" customHeight="1" x14ac:dyDescent="0.2">
      <c r="A613" s="15"/>
      <c r="B613" s="19"/>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4.25" customHeight="1" x14ac:dyDescent="0.2">
      <c r="A614" s="15"/>
      <c r="B614" s="19"/>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4.25" customHeight="1" x14ac:dyDescent="0.2">
      <c r="A615" s="15"/>
      <c r="B615" s="19"/>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4.25" customHeight="1" x14ac:dyDescent="0.2">
      <c r="A616" s="15"/>
      <c r="B616" s="19"/>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4.25" customHeight="1" x14ac:dyDescent="0.2">
      <c r="A617" s="15"/>
      <c r="B617" s="19"/>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4.25" customHeight="1" x14ac:dyDescent="0.2">
      <c r="A618" s="15"/>
      <c r="B618" s="19"/>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4.25" customHeight="1" x14ac:dyDescent="0.2">
      <c r="A619" s="15"/>
      <c r="B619" s="19"/>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4.25" customHeight="1" x14ac:dyDescent="0.2">
      <c r="A620" s="15"/>
      <c r="B620" s="19"/>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4.25" customHeight="1" x14ac:dyDescent="0.2">
      <c r="A621" s="15"/>
      <c r="B621" s="19"/>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4.25" customHeight="1" x14ac:dyDescent="0.2">
      <c r="A622" s="15"/>
      <c r="B622" s="19"/>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4.25" customHeight="1" x14ac:dyDescent="0.2">
      <c r="A623" s="15"/>
      <c r="B623" s="19"/>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4.25" customHeight="1" x14ac:dyDescent="0.2">
      <c r="A624" s="15"/>
      <c r="B624" s="19"/>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4.25" customHeight="1" x14ac:dyDescent="0.2">
      <c r="A625" s="15"/>
      <c r="B625" s="19"/>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4.25" customHeight="1" x14ac:dyDescent="0.2">
      <c r="A626" s="15"/>
      <c r="B626" s="19"/>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4.25" customHeight="1" x14ac:dyDescent="0.2">
      <c r="A627" s="15"/>
      <c r="B627" s="19"/>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4.25" customHeight="1" x14ac:dyDescent="0.2">
      <c r="A628" s="15"/>
      <c r="B628" s="19"/>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4.25" customHeight="1" x14ac:dyDescent="0.2">
      <c r="A629" s="15"/>
      <c r="B629" s="19"/>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4.25" customHeight="1" x14ac:dyDescent="0.2">
      <c r="A630" s="15"/>
      <c r="B630" s="19"/>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4.25" customHeight="1" x14ac:dyDescent="0.2">
      <c r="A631" s="15"/>
      <c r="B631" s="19"/>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4.25" customHeight="1" x14ac:dyDescent="0.2">
      <c r="A632" s="15"/>
      <c r="B632" s="19"/>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4.25" customHeight="1" x14ac:dyDescent="0.2">
      <c r="A633" s="15"/>
      <c r="B633" s="19"/>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4.25" customHeight="1" x14ac:dyDescent="0.2">
      <c r="A634" s="15"/>
      <c r="B634" s="19"/>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4.25" customHeight="1" x14ac:dyDescent="0.2">
      <c r="A635" s="15"/>
      <c r="B635" s="19"/>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4.25" customHeight="1" x14ac:dyDescent="0.2">
      <c r="A636" s="15"/>
      <c r="B636" s="19"/>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4.25" customHeight="1" x14ac:dyDescent="0.2">
      <c r="A637" s="15"/>
      <c r="B637" s="19"/>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4.25" customHeight="1" x14ac:dyDescent="0.2">
      <c r="A638" s="15"/>
      <c r="B638" s="19"/>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4.25" customHeight="1" x14ac:dyDescent="0.2">
      <c r="A639" s="15"/>
      <c r="B639" s="19"/>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4.25" customHeight="1" x14ac:dyDescent="0.2">
      <c r="A640" s="15"/>
      <c r="B640" s="19"/>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4.25" customHeight="1" x14ac:dyDescent="0.2">
      <c r="A641" s="15"/>
      <c r="B641" s="19"/>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4.25" customHeight="1" x14ac:dyDescent="0.2">
      <c r="A642" s="15"/>
      <c r="B642" s="19"/>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4.25" customHeight="1" x14ac:dyDescent="0.2">
      <c r="A643" s="15"/>
      <c r="B643" s="19"/>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4.25" customHeight="1" x14ac:dyDescent="0.2">
      <c r="A644" s="15"/>
      <c r="B644" s="19"/>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4.25" customHeight="1" x14ac:dyDescent="0.2">
      <c r="A645" s="15"/>
      <c r="B645" s="19"/>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4.25" customHeight="1" x14ac:dyDescent="0.2">
      <c r="A646" s="15"/>
      <c r="B646" s="19"/>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4.25" customHeight="1" x14ac:dyDescent="0.2">
      <c r="A647" s="15"/>
      <c r="B647" s="19"/>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4.25" customHeight="1" x14ac:dyDescent="0.2">
      <c r="A648" s="15"/>
      <c r="B648" s="19"/>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4.25" customHeight="1" x14ac:dyDescent="0.2">
      <c r="A649" s="15"/>
      <c r="B649" s="19"/>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4.25" customHeight="1" x14ac:dyDescent="0.2">
      <c r="A650" s="15"/>
      <c r="B650" s="19"/>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4.25" customHeight="1" x14ac:dyDescent="0.2">
      <c r="A651" s="15"/>
      <c r="B651" s="19"/>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4.25" customHeight="1" x14ac:dyDescent="0.2">
      <c r="A652" s="15"/>
      <c r="B652" s="19"/>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4.25" customHeight="1" x14ac:dyDescent="0.2">
      <c r="A653" s="15"/>
      <c r="B653" s="19"/>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4.25" customHeight="1" x14ac:dyDescent="0.2">
      <c r="A654" s="15"/>
      <c r="B654" s="19"/>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4.25" customHeight="1" x14ac:dyDescent="0.2">
      <c r="A655" s="15"/>
      <c r="B655" s="19"/>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4.25" customHeight="1" x14ac:dyDescent="0.2">
      <c r="A656" s="15"/>
      <c r="B656" s="19"/>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4.25" customHeight="1" x14ac:dyDescent="0.2">
      <c r="A657" s="15"/>
      <c r="B657" s="19"/>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4.25" customHeight="1" x14ac:dyDescent="0.2">
      <c r="A658" s="15"/>
      <c r="B658" s="19"/>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4.25" customHeight="1" x14ac:dyDescent="0.2">
      <c r="A659" s="15"/>
      <c r="B659" s="19"/>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4.25" customHeight="1" x14ac:dyDescent="0.2">
      <c r="A660" s="15"/>
      <c r="B660" s="19"/>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4.25" customHeight="1" x14ac:dyDescent="0.2">
      <c r="A661" s="15"/>
      <c r="B661" s="19"/>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4.25" customHeight="1" x14ac:dyDescent="0.2">
      <c r="A662" s="15"/>
      <c r="B662" s="19"/>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4.25" customHeight="1" x14ac:dyDescent="0.2">
      <c r="A663" s="15"/>
      <c r="B663" s="19"/>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4.25" customHeight="1" x14ac:dyDescent="0.2">
      <c r="A664" s="15"/>
      <c r="B664" s="19"/>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4.25" customHeight="1" x14ac:dyDescent="0.2">
      <c r="A665" s="15"/>
      <c r="B665" s="19"/>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4.25" customHeight="1" x14ac:dyDescent="0.2">
      <c r="A666" s="15"/>
      <c r="B666" s="19"/>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4.25" customHeight="1" x14ac:dyDescent="0.2">
      <c r="A667" s="15"/>
      <c r="B667" s="19"/>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4.25" customHeight="1" x14ac:dyDescent="0.2">
      <c r="A668" s="15"/>
      <c r="B668" s="19"/>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4.25" customHeight="1" x14ac:dyDescent="0.2">
      <c r="A669" s="15"/>
      <c r="B669" s="19"/>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4.25" customHeight="1" x14ac:dyDescent="0.2">
      <c r="A670" s="15"/>
      <c r="B670" s="19"/>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4.25" customHeight="1" x14ac:dyDescent="0.2">
      <c r="A671" s="15"/>
      <c r="B671" s="19"/>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4.25" customHeight="1" x14ac:dyDescent="0.2">
      <c r="A672" s="15"/>
      <c r="B672" s="19"/>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4.25" customHeight="1" x14ac:dyDescent="0.2">
      <c r="A673" s="15"/>
      <c r="B673" s="19"/>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4.25" customHeight="1" x14ac:dyDescent="0.2">
      <c r="A674" s="15"/>
      <c r="B674" s="19"/>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4.25" customHeight="1" x14ac:dyDescent="0.2">
      <c r="A675" s="15"/>
      <c r="B675" s="19"/>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4.25" customHeight="1" x14ac:dyDescent="0.2">
      <c r="A676" s="15"/>
      <c r="B676" s="19"/>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4.25" customHeight="1" x14ac:dyDescent="0.2">
      <c r="A677" s="15"/>
      <c r="B677" s="19"/>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4.25" customHeight="1" x14ac:dyDescent="0.2">
      <c r="A678" s="15"/>
      <c r="B678" s="19"/>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4.25" customHeight="1" x14ac:dyDescent="0.2">
      <c r="A679" s="15"/>
      <c r="B679" s="19"/>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4.25" customHeight="1" x14ac:dyDescent="0.2">
      <c r="A680" s="15"/>
      <c r="B680" s="19"/>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4.25" customHeight="1" x14ac:dyDescent="0.2">
      <c r="A681" s="15"/>
      <c r="B681" s="19"/>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4.25" customHeight="1" x14ac:dyDescent="0.2">
      <c r="A682" s="15"/>
      <c r="B682" s="19"/>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4.25" customHeight="1" x14ac:dyDescent="0.2">
      <c r="A683" s="15"/>
      <c r="B683" s="19"/>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4.25" customHeight="1" x14ac:dyDescent="0.2">
      <c r="A684" s="15"/>
      <c r="B684" s="19"/>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4.25" customHeight="1" x14ac:dyDescent="0.2">
      <c r="A685" s="15"/>
      <c r="B685" s="19"/>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4.25" customHeight="1" x14ac:dyDescent="0.2">
      <c r="A686" s="15"/>
      <c r="B686" s="19"/>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4.25" customHeight="1" x14ac:dyDescent="0.2">
      <c r="A687" s="15"/>
      <c r="B687" s="19"/>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4.25" customHeight="1" x14ac:dyDescent="0.2">
      <c r="A688" s="15"/>
      <c r="B688" s="19"/>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4.25" customHeight="1" x14ac:dyDescent="0.2">
      <c r="A689" s="15"/>
      <c r="B689" s="19"/>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4.25" customHeight="1" x14ac:dyDescent="0.2">
      <c r="A690" s="15"/>
      <c r="B690" s="19"/>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4.25" customHeight="1" x14ac:dyDescent="0.2">
      <c r="A691" s="15"/>
      <c r="B691" s="19"/>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4.25" customHeight="1" x14ac:dyDescent="0.2">
      <c r="A692" s="15"/>
      <c r="B692" s="19"/>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4.25" customHeight="1" x14ac:dyDescent="0.2">
      <c r="A693" s="15"/>
      <c r="B693" s="19"/>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4.25" customHeight="1" x14ac:dyDescent="0.2">
      <c r="A694" s="15"/>
      <c r="B694" s="19"/>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4.25" customHeight="1" x14ac:dyDescent="0.2">
      <c r="A695" s="15"/>
      <c r="B695" s="19"/>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4.25" customHeight="1" x14ac:dyDescent="0.2">
      <c r="A696" s="15"/>
      <c r="B696" s="19"/>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4.25" customHeight="1" x14ac:dyDescent="0.2">
      <c r="A697" s="15"/>
      <c r="B697" s="19"/>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4.25" customHeight="1" x14ac:dyDescent="0.2">
      <c r="A698" s="15"/>
      <c r="B698" s="19"/>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4.25" customHeight="1" x14ac:dyDescent="0.2">
      <c r="A699" s="15"/>
      <c r="B699" s="19"/>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4.25" customHeight="1" x14ac:dyDescent="0.2">
      <c r="A700" s="15"/>
      <c r="B700" s="19"/>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4.25" customHeight="1" x14ac:dyDescent="0.2">
      <c r="A701" s="15"/>
      <c r="B701" s="19"/>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4.25" customHeight="1" x14ac:dyDescent="0.2">
      <c r="A702" s="15"/>
      <c r="B702" s="19"/>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4.25" customHeight="1" x14ac:dyDescent="0.2">
      <c r="A703" s="15"/>
      <c r="B703" s="19"/>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4.25" customHeight="1" x14ac:dyDescent="0.2">
      <c r="A704" s="15"/>
      <c r="B704" s="19"/>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4.25" customHeight="1" x14ac:dyDescent="0.2">
      <c r="A705" s="15"/>
      <c r="B705" s="19"/>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4.25" customHeight="1" x14ac:dyDescent="0.2">
      <c r="A706" s="15"/>
      <c r="B706" s="19"/>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4.25" customHeight="1" x14ac:dyDescent="0.2">
      <c r="A707" s="15"/>
      <c r="B707" s="19"/>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4.25" customHeight="1" x14ac:dyDescent="0.2">
      <c r="A708" s="15"/>
      <c r="B708" s="19"/>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4.25" customHeight="1" x14ac:dyDescent="0.2">
      <c r="A709" s="15"/>
      <c r="B709" s="19"/>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4.25" customHeight="1" x14ac:dyDescent="0.2">
      <c r="A710" s="15"/>
      <c r="B710" s="19"/>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4.25" customHeight="1" x14ac:dyDescent="0.2">
      <c r="A711" s="15"/>
      <c r="B711" s="19"/>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4.25" customHeight="1" x14ac:dyDescent="0.2">
      <c r="A712" s="15"/>
      <c r="B712" s="19"/>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4.25" customHeight="1" x14ac:dyDescent="0.2">
      <c r="A713" s="15"/>
      <c r="B713" s="19"/>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4.25" customHeight="1" x14ac:dyDescent="0.2">
      <c r="A714" s="15"/>
      <c r="B714" s="19"/>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4.25" customHeight="1" x14ac:dyDescent="0.2">
      <c r="A715" s="15"/>
      <c r="B715" s="19"/>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4.25" customHeight="1" x14ac:dyDescent="0.2">
      <c r="A716" s="15"/>
      <c r="B716" s="19"/>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4.25" customHeight="1" x14ac:dyDescent="0.2">
      <c r="A717" s="15"/>
      <c r="B717" s="19"/>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4.25" customHeight="1" x14ac:dyDescent="0.2">
      <c r="A718" s="15"/>
      <c r="B718" s="19"/>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4.25" customHeight="1" x14ac:dyDescent="0.2">
      <c r="A719" s="15"/>
      <c r="B719" s="19"/>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4.25" customHeight="1" x14ac:dyDescent="0.2">
      <c r="A720" s="15"/>
      <c r="B720" s="19"/>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4.25" customHeight="1" x14ac:dyDescent="0.2">
      <c r="A721" s="15"/>
      <c r="B721" s="19"/>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4.25" customHeight="1" x14ac:dyDescent="0.2">
      <c r="A722" s="15"/>
      <c r="B722" s="19"/>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4.25" customHeight="1" x14ac:dyDescent="0.2">
      <c r="A723" s="15"/>
      <c r="B723" s="19"/>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4.25" customHeight="1" x14ac:dyDescent="0.2">
      <c r="A724" s="15"/>
      <c r="B724" s="19"/>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4.25" customHeight="1" x14ac:dyDescent="0.2">
      <c r="A725" s="15"/>
      <c r="B725" s="19"/>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4.25" customHeight="1" x14ac:dyDescent="0.2">
      <c r="A726" s="15"/>
      <c r="B726" s="19"/>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4.25" customHeight="1" x14ac:dyDescent="0.2">
      <c r="A727" s="15"/>
      <c r="B727" s="19"/>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4.25" customHeight="1" x14ac:dyDescent="0.2">
      <c r="A728" s="15"/>
      <c r="B728" s="19"/>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4.25" customHeight="1" x14ac:dyDescent="0.2">
      <c r="A729" s="15"/>
      <c r="B729" s="19"/>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4.25" customHeight="1" x14ac:dyDescent="0.2">
      <c r="A730" s="15"/>
      <c r="B730" s="19"/>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4.25" customHeight="1" x14ac:dyDescent="0.2">
      <c r="A731" s="15"/>
      <c r="B731" s="19"/>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4.25" customHeight="1" x14ac:dyDescent="0.2">
      <c r="A732" s="15"/>
      <c r="B732" s="19"/>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4.25" customHeight="1" x14ac:dyDescent="0.2">
      <c r="A733" s="15"/>
      <c r="B733" s="19"/>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4.25" customHeight="1" x14ac:dyDescent="0.2">
      <c r="A734" s="15"/>
      <c r="B734" s="19"/>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4.25" customHeight="1" x14ac:dyDescent="0.2">
      <c r="A735" s="15"/>
      <c r="B735" s="19"/>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4.25" customHeight="1" x14ac:dyDescent="0.2">
      <c r="A736" s="15"/>
      <c r="B736" s="19"/>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4.25" customHeight="1" x14ac:dyDescent="0.2">
      <c r="A737" s="15"/>
      <c r="B737" s="19"/>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4.25" customHeight="1" x14ac:dyDescent="0.2">
      <c r="A738" s="15"/>
      <c r="B738" s="19"/>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4.25" customHeight="1" x14ac:dyDescent="0.2">
      <c r="A739" s="15"/>
      <c r="B739" s="19"/>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4.25" customHeight="1" x14ac:dyDescent="0.2">
      <c r="A740" s="15"/>
      <c r="B740" s="19"/>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4.25" customHeight="1" x14ac:dyDescent="0.2">
      <c r="A741" s="15"/>
      <c r="B741" s="19"/>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4.25" customHeight="1" x14ac:dyDescent="0.2">
      <c r="A742" s="15"/>
      <c r="B742" s="19"/>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4.25" customHeight="1" x14ac:dyDescent="0.2">
      <c r="A743" s="15"/>
      <c r="B743" s="19"/>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4.25" customHeight="1" x14ac:dyDescent="0.2">
      <c r="A744" s="15"/>
      <c r="B744" s="19"/>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4.25" customHeight="1" x14ac:dyDescent="0.2">
      <c r="A745" s="15"/>
      <c r="B745" s="19"/>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4.25" customHeight="1" x14ac:dyDescent="0.2">
      <c r="A746" s="15"/>
      <c r="B746" s="19"/>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4.25" customHeight="1" x14ac:dyDescent="0.2">
      <c r="A747" s="15"/>
      <c r="B747" s="19"/>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4.25" customHeight="1" x14ac:dyDescent="0.2">
      <c r="A748" s="15"/>
      <c r="B748" s="19"/>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4.25" customHeight="1" x14ac:dyDescent="0.2">
      <c r="A749" s="15"/>
      <c r="B749" s="19"/>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4.25" customHeight="1" x14ac:dyDescent="0.2">
      <c r="A750" s="15"/>
      <c r="B750" s="19"/>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4.25" customHeight="1" x14ac:dyDescent="0.2">
      <c r="A751" s="15"/>
      <c r="B751" s="19"/>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4.25" customHeight="1" x14ac:dyDescent="0.2">
      <c r="A752" s="15"/>
      <c r="B752" s="19"/>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4.25" customHeight="1" x14ac:dyDescent="0.2">
      <c r="A753" s="15"/>
      <c r="B753" s="19"/>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4.25" customHeight="1" x14ac:dyDescent="0.2">
      <c r="A754" s="15"/>
      <c r="B754" s="19"/>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4.25" customHeight="1" x14ac:dyDescent="0.2">
      <c r="A755" s="15"/>
      <c r="B755" s="19"/>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4.25" customHeight="1" x14ac:dyDescent="0.2">
      <c r="A756" s="15"/>
      <c r="B756" s="19"/>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4.25" customHeight="1" x14ac:dyDescent="0.2">
      <c r="A757" s="15"/>
      <c r="B757" s="19"/>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4.25" customHeight="1" x14ac:dyDescent="0.2">
      <c r="A758" s="15"/>
      <c r="B758" s="19"/>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4.25" customHeight="1" x14ac:dyDescent="0.2">
      <c r="A759" s="15"/>
      <c r="B759" s="19"/>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4.25" customHeight="1" x14ac:dyDescent="0.2">
      <c r="A760" s="15"/>
      <c r="B760" s="19"/>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4.25" customHeight="1" x14ac:dyDescent="0.2">
      <c r="A761" s="15"/>
      <c r="B761" s="19"/>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4.25" customHeight="1" x14ac:dyDescent="0.2">
      <c r="A762" s="15"/>
      <c r="B762" s="19"/>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4.25" customHeight="1" x14ac:dyDescent="0.2">
      <c r="A763" s="15"/>
      <c r="B763" s="19"/>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4.25" customHeight="1" x14ac:dyDescent="0.2">
      <c r="A764" s="15"/>
      <c r="B764" s="19"/>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4.25" customHeight="1" x14ac:dyDescent="0.2">
      <c r="A765" s="15"/>
      <c r="B765" s="19"/>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4.25" customHeight="1" x14ac:dyDescent="0.2">
      <c r="A766" s="15"/>
      <c r="B766" s="19"/>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4.25" customHeight="1" x14ac:dyDescent="0.2">
      <c r="A767" s="15"/>
      <c r="B767" s="19"/>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4.25" customHeight="1" x14ac:dyDescent="0.2">
      <c r="A768" s="15"/>
      <c r="B768" s="19"/>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4.25" customHeight="1" x14ac:dyDescent="0.2">
      <c r="A769" s="15"/>
      <c r="B769" s="19"/>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4.25" customHeight="1" x14ac:dyDescent="0.2">
      <c r="A770" s="15"/>
      <c r="B770" s="19"/>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4.25" customHeight="1" x14ac:dyDescent="0.2">
      <c r="A771" s="15"/>
      <c r="B771" s="19"/>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4.25" customHeight="1" x14ac:dyDescent="0.2">
      <c r="A772" s="15"/>
      <c r="B772" s="19"/>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4.25" customHeight="1" x14ac:dyDescent="0.2">
      <c r="A773" s="15"/>
      <c r="B773" s="19"/>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4.25" customHeight="1" x14ac:dyDescent="0.2">
      <c r="A774" s="15"/>
      <c r="B774" s="19"/>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4.25" customHeight="1" x14ac:dyDescent="0.2">
      <c r="A775" s="15"/>
      <c r="B775" s="19"/>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4.25" customHeight="1" x14ac:dyDescent="0.2">
      <c r="A776" s="15"/>
      <c r="B776" s="19"/>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4.25" customHeight="1" x14ac:dyDescent="0.2">
      <c r="A777" s="15"/>
      <c r="B777" s="19"/>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4.25" customHeight="1" x14ac:dyDescent="0.2">
      <c r="A778" s="15"/>
      <c r="B778" s="19"/>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4.25" customHeight="1" x14ac:dyDescent="0.2">
      <c r="A779" s="15"/>
      <c r="B779" s="19"/>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4.25" customHeight="1" x14ac:dyDescent="0.2">
      <c r="A780" s="15"/>
      <c r="B780" s="19"/>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4.25" customHeight="1" x14ac:dyDescent="0.2">
      <c r="A781" s="15"/>
      <c r="B781" s="19"/>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4.25" customHeight="1" x14ac:dyDescent="0.2">
      <c r="A782" s="15"/>
      <c r="B782" s="19"/>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4.25" customHeight="1" x14ac:dyDescent="0.2">
      <c r="A783" s="15"/>
      <c r="B783" s="19"/>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4.25" customHeight="1" x14ac:dyDescent="0.2">
      <c r="A784" s="15"/>
      <c r="B784" s="19"/>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4.25" customHeight="1" x14ac:dyDescent="0.2">
      <c r="A785" s="15"/>
      <c r="B785" s="19"/>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4.25" customHeight="1" x14ac:dyDescent="0.2">
      <c r="A786" s="15"/>
      <c r="B786" s="19"/>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4.25" customHeight="1" x14ac:dyDescent="0.2">
      <c r="A787" s="15"/>
      <c r="B787" s="19"/>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4.25" customHeight="1" x14ac:dyDescent="0.2">
      <c r="A788" s="15"/>
      <c r="B788" s="19"/>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4.25" customHeight="1" x14ac:dyDescent="0.2">
      <c r="A789" s="15"/>
      <c r="B789" s="19"/>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4.25" customHeight="1" x14ac:dyDescent="0.2">
      <c r="A790" s="15"/>
      <c r="B790" s="19"/>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4.25" customHeight="1" x14ac:dyDescent="0.2">
      <c r="A791" s="15"/>
      <c r="B791" s="19"/>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4.25" customHeight="1" x14ac:dyDescent="0.2">
      <c r="A792" s="15"/>
      <c r="B792" s="19"/>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4.25" customHeight="1" x14ac:dyDescent="0.2">
      <c r="A793" s="15"/>
      <c r="B793" s="19"/>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4.25" customHeight="1" x14ac:dyDescent="0.2">
      <c r="A794" s="15"/>
      <c r="B794" s="19"/>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4.25" customHeight="1" x14ac:dyDescent="0.2">
      <c r="A795" s="15"/>
      <c r="B795" s="19"/>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4.25" customHeight="1" x14ac:dyDescent="0.2">
      <c r="A796" s="15"/>
      <c r="B796" s="19"/>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4.25" customHeight="1" x14ac:dyDescent="0.2">
      <c r="A797" s="15"/>
      <c r="B797" s="19"/>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4.25" customHeight="1" x14ac:dyDescent="0.2">
      <c r="A798" s="15"/>
      <c r="B798" s="19"/>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4.25" customHeight="1" x14ac:dyDescent="0.2">
      <c r="A799" s="15"/>
      <c r="B799" s="19"/>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4.25" customHeight="1" x14ac:dyDescent="0.2">
      <c r="A800" s="15"/>
      <c r="B800" s="19"/>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4.25" customHeight="1" x14ac:dyDescent="0.2">
      <c r="A801" s="15"/>
      <c r="B801" s="19"/>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4.25" customHeight="1" x14ac:dyDescent="0.2">
      <c r="A802" s="15"/>
      <c r="B802" s="19"/>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4.25" customHeight="1" x14ac:dyDescent="0.2">
      <c r="A803" s="15"/>
      <c r="B803" s="19"/>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4.25" customHeight="1" x14ac:dyDescent="0.2">
      <c r="A804" s="15"/>
      <c r="B804" s="19"/>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4.25" customHeight="1" x14ac:dyDescent="0.2">
      <c r="A805" s="15"/>
      <c r="B805" s="19"/>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4.25" customHeight="1" x14ac:dyDescent="0.2">
      <c r="A806" s="15"/>
      <c r="B806" s="19"/>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4.25" customHeight="1" x14ac:dyDescent="0.2">
      <c r="A807" s="15"/>
      <c r="B807" s="19"/>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4.25" customHeight="1" x14ac:dyDescent="0.2">
      <c r="A808" s="15"/>
      <c r="B808" s="19"/>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4.25" customHeight="1" x14ac:dyDescent="0.2">
      <c r="A809" s="15"/>
      <c r="B809" s="19"/>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4.25" customHeight="1" x14ac:dyDescent="0.2">
      <c r="A810" s="15"/>
      <c r="B810" s="19"/>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4.25" customHeight="1" x14ac:dyDescent="0.2">
      <c r="A811" s="15"/>
      <c r="B811" s="19"/>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4.25" customHeight="1" x14ac:dyDescent="0.2">
      <c r="A812" s="15"/>
      <c r="B812" s="19"/>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4.25" customHeight="1" x14ac:dyDescent="0.2">
      <c r="A813" s="15"/>
      <c r="B813" s="19"/>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4.25" customHeight="1" x14ac:dyDescent="0.2">
      <c r="A814" s="15"/>
      <c r="B814" s="19"/>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4.25" customHeight="1" x14ac:dyDescent="0.2">
      <c r="A815" s="15"/>
      <c r="B815" s="19"/>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4.25" customHeight="1" x14ac:dyDescent="0.2">
      <c r="A816" s="15"/>
      <c r="B816" s="19"/>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4.25" customHeight="1" x14ac:dyDescent="0.2">
      <c r="A817" s="15"/>
      <c r="B817" s="19"/>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4.25" customHeight="1" x14ac:dyDescent="0.2">
      <c r="A818" s="15"/>
      <c r="B818" s="19"/>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4.25" customHeight="1" x14ac:dyDescent="0.2">
      <c r="A819" s="15"/>
      <c r="B819" s="19"/>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4.25" customHeight="1" x14ac:dyDescent="0.2">
      <c r="A820" s="15"/>
      <c r="B820" s="19"/>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4.25" customHeight="1" x14ac:dyDescent="0.2">
      <c r="A821" s="15"/>
      <c r="B821" s="19"/>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4.25" customHeight="1" x14ac:dyDescent="0.2">
      <c r="A822" s="15"/>
      <c r="B822" s="19"/>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4.25" customHeight="1" x14ac:dyDescent="0.2">
      <c r="A823" s="15"/>
      <c r="B823" s="19"/>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4.25" customHeight="1" x14ac:dyDescent="0.2">
      <c r="A824" s="15"/>
      <c r="B824" s="19"/>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4.25" customHeight="1" x14ac:dyDescent="0.2">
      <c r="A825" s="15"/>
      <c r="B825" s="19"/>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4.25" customHeight="1" x14ac:dyDescent="0.2">
      <c r="A826" s="15"/>
      <c r="B826" s="19"/>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4.25" customHeight="1" x14ac:dyDescent="0.2">
      <c r="A827" s="15"/>
      <c r="B827" s="19"/>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4.25" customHeight="1" x14ac:dyDescent="0.2">
      <c r="A828" s="15"/>
      <c r="B828" s="19"/>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4.25" customHeight="1" x14ac:dyDescent="0.2">
      <c r="A829" s="15"/>
      <c r="B829" s="19"/>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4.25" customHeight="1" x14ac:dyDescent="0.2">
      <c r="A830" s="15"/>
      <c r="B830" s="19"/>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4.25" customHeight="1" x14ac:dyDescent="0.2">
      <c r="A831" s="15"/>
      <c r="B831" s="19"/>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4.25" customHeight="1" x14ac:dyDescent="0.2">
      <c r="A832" s="15"/>
      <c r="B832" s="19"/>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4.25" customHeight="1" x14ac:dyDescent="0.2">
      <c r="A833" s="15"/>
      <c r="B833" s="19"/>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4.25" customHeight="1" x14ac:dyDescent="0.2">
      <c r="A834" s="15"/>
      <c r="B834" s="19"/>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4.25" customHeight="1" x14ac:dyDescent="0.2">
      <c r="A835" s="15"/>
      <c r="B835" s="19"/>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4.25" customHeight="1" x14ac:dyDescent="0.2">
      <c r="A836" s="15"/>
      <c r="B836" s="19"/>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4.25" customHeight="1" x14ac:dyDescent="0.2">
      <c r="A837" s="15"/>
      <c r="B837" s="19"/>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4.25" customHeight="1" x14ac:dyDescent="0.2">
      <c r="A838" s="15"/>
      <c r="B838" s="19"/>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4.25" customHeight="1" x14ac:dyDescent="0.2">
      <c r="A839" s="15"/>
      <c r="B839" s="19"/>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4.25" customHeight="1" x14ac:dyDescent="0.2">
      <c r="A840" s="15"/>
      <c r="B840" s="19"/>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4.25" customHeight="1" x14ac:dyDescent="0.2">
      <c r="A841" s="15"/>
      <c r="B841" s="19"/>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4.25" customHeight="1" x14ac:dyDescent="0.2">
      <c r="A842" s="15"/>
      <c r="B842" s="19"/>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4.25" customHeight="1" x14ac:dyDescent="0.2">
      <c r="A843" s="15"/>
      <c r="B843" s="19"/>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4.25" customHeight="1" x14ac:dyDescent="0.2">
      <c r="A844" s="15"/>
      <c r="B844" s="19"/>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4.25" customHeight="1" x14ac:dyDescent="0.2">
      <c r="A845" s="15"/>
      <c r="B845" s="19"/>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4.25" customHeight="1" x14ac:dyDescent="0.2">
      <c r="A846" s="15"/>
      <c r="B846" s="19"/>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4.25" customHeight="1" x14ac:dyDescent="0.2">
      <c r="A847" s="15"/>
      <c r="B847" s="19"/>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4.25" customHeight="1" x14ac:dyDescent="0.2">
      <c r="A848" s="15"/>
      <c r="B848" s="19"/>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4.25" customHeight="1" x14ac:dyDescent="0.2">
      <c r="A849" s="15"/>
      <c r="B849" s="19"/>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4.25" customHeight="1" x14ac:dyDescent="0.2">
      <c r="A850" s="15"/>
      <c r="B850" s="19"/>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4.25" customHeight="1" x14ac:dyDescent="0.2">
      <c r="A851" s="15"/>
      <c r="B851" s="19"/>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4.25" customHeight="1" x14ac:dyDescent="0.2">
      <c r="A852" s="15"/>
      <c r="B852" s="19"/>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4.25" customHeight="1" x14ac:dyDescent="0.2">
      <c r="A853" s="15"/>
      <c r="B853" s="19"/>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4.25" customHeight="1" x14ac:dyDescent="0.2">
      <c r="A854" s="15"/>
      <c r="B854" s="19"/>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4.25" customHeight="1" x14ac:dyDescent="0.2">
      <c r="A855" s="15"/>
      <c r="B855" s="19"/>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4.25" customHeight="1" x14ac:dyDescent="0.2">
      <c r="A856" s="15"/>
      <c r="B856" s="19"/>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4.25" customHeight="1" x14ac:dyDescent="0.2">
      <c r="A857" s="15"/>
      <c r="B857" s="19"/>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4.25" customHeight="1" x14ac:dyDescent="0.2">
      <c r="A858" s="15"/>
      <c r="B858" s="19"/>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4.25" customHeight="1" x14ac:dyDescent="0.2">
      <c r="A859" s="15"/>
      <c r="B859" s="19"/>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4.25" customHeight="1" x14ac:dyDescent="0.2">
      <c r="A860" s="15"/>
      <c r="B860" s="19"/>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4.25" customHeight="1" x14ac:dyDescent="0.2">
      <c r="A861" s="15"/>
      <c r="B861" s="19"/>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4.25" customHeight="1" x14ac:dyDescent="0.2">
      <c r="A862" s="15"/>
      <c r="B862" s="19"/>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4.25" customHeight="1" x14ac:dyDescent="0.2">
      <c r="A863" s="15"/>
      <c r="B863" s="19"/>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4.25" customHeight="1" x14ac:dyDescent="0.2">
      <c r="A864" s="15"/>
      <c r="B864" s="19"/>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4.25" customHeight="1" x14ac:dyDescent="0.2">
      <c r="A865" s="15"/>
      <c r="B865" s="19"/>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4.25" customHeight="1" x14ac:dyDescent="0.2">
      <c r="A866" s="15"/>
      <c r="B866" s="19"/>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4.25" customHeight="1" x14ac:dyDescent="0.2">
      <c r="A867" s="15"/>
      <c r="B867" s="19"/>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4.25" customHeight="1" x14ac:dyDescent="0.2">
      <c r="A868" s="15"/>
      <c r="B868" s="19"/>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4.25" customHeight="1" x14ac:dyDescent="0.2">
      <c r="A869" s="15"/>
      <c r="B869" s="19"/>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4.25" customHeight="1" x14ac:dyDescent="0.2">
      <c r="A870" s="15"/>
      <c r="B870" s="19"/>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4.25" customHeight="1" x14ac:dyDescent="0.2">
      <c r="A871" s="15"/>
      <c r="B871" s="19"/>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4.25" customHeight="1" x14ac:dyDescent="0.2">
      <c r="A872" s="15"/>
      <c r="B872" s="19"/>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4.25" customHeight="1" x14ac:dyDescent="0.2">
      <c r="A873" s="15"/>
      <c r="B873" s="19"/>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4.25" customHeight="1" x14ac:dyDescent="0.2">
      <c r="A874" s="15"/>
      <c r="B874" s="19"/>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4.25" customHeight="1" x14ac:dyDescent="0.2">
      <c r="A875" s="15"/>
      <c r="B875" s="19"/>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4.25" customHeight="1" x14ac:dyDescent="0.2">
      <c r="A876" s="15"/>
      <c r="B876" s="19"/>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4.25" customHeight="1" x14ac:dyDescent="0.2">
      <c r="A877" s="15"/>
      <c r="B877" s="19"/>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4.25" customHeight="1" x14ac:dyDescent="0.2">
      <c r="A878" s="15"/>
      <c r="B878" s="19"/>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4.25" customHeight="1" x14ac:dyDescent="0.2">
      <c r="A879" s="15"/>
      <c r="B879" s="19"/>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4.25" customHeight="1" x14ac:dyDescent="0.2">
      <c r="A880" s="15"/>
      <c r="B880" s="19"/>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4.25" customHeight="1" x14ac:dyDescent="0.2">
      <c r="A881" s="15"/>
      <c r="B881" s="19"/>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4.25" customHeight="1" x14ac:dyDescent="0.2">
      <c r="A882" s="15"/>
      <c r="B882" s="19"/>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4.25" customHeight="1" x14ac:dyDescent="0.2">
      <c r="A883" s="15"/>
      <c r="B883" s="19"/>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4.25" customHeight="1" x14ac:dyDescent="0.2">
      <c r="A884" s="15"/>
      <c r="B884" s="19"/>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4.25" customHeight="1" x14ac:dyDescent="0.2">
      <c r="A885" s="15"/>
      <c r="B885" s="19"/>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4.25" customHeight="1" x14ac:dyDescent="0.2">
      <c r="A886" s="15"/>
      <c r="B886" s="19"/>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4.25" customHeight="1" x14ac:dyDescent="0.2">
      <c r="A887" s="15"/>
      <c r="B887" s="19"/>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4.25" customHeight="1" x14ac:dyDescent="0.2">
      <c r="A888" s="15"/>
      <c r="B888" s="19"/>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4.25" customHeight="1" x14ac:dyDescent="0.2">
      <c r="A889" s="15"/>
      <c r="B889" s="19"/>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4.25" customHeight="1" x14ac:dyDescent="0.2">
      <c r="A890" s="15"/>
      <c r="B890" s="19"/>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4.25" customHeight="1" x14ac:dyDescent="0.2">
      <c r="A891" s="15"/>
      <c r="B891" s="19"/>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4.25" customHeight="1" x14ac:dyDescent="0.2">
      <c r="A892" s="15"/>
      <c r="B892" s="19"/>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4.25" customHeight="1" x14ac:dyDescent="0.2">
      <c r="A893" s="15"/>
      <c r="B893" s="19"/>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4.25" customHeight="1" x14ac:dyDescent="0.2">
      <c r="A894" s="15"/>
      <c r="B894" s="19"/>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4.25" customHeight="1" x14ac:dyDescent="0.2">
      <c r="A895" s="15"/>
      <c r="B895" s="19"/>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4.25" customHeight="1" x14ac:dyDescent="0.2">
      <c r="A896" s="15"/>
      <c r="B896" s="19"/>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4.25" customHeight="1" x14ac:dyDescent="0.2">
      <c r="A897" s="15"/>
      <c r="B897" s="19"/>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4.25" customHeight="1" x14ac:dyDescent="0.2">
      <c r="A898" s="15"/>
      <c r="B898" s="19"/>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4.25" customHeight="1" x14ac:dyDescent="0.2">
      <c r="A899" s="15"/>
      <c r="B899" s="19"/>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4.25" customHeight="1" x14ac:dyDescent="0.2">
      <c r="A900" s="15"/>
      <c r="B900" s="19"/>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4.25" customHeight="1" x14ac:dyDescent="0.2">
      <c r="A901" s="15"/>
      <c r="B901" s="19"/>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4.25" customHeight="1" x14ac:dyDescent="0.2">
      <c r="A902" s="15"/>
      <c r="B902" s="19"/>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4.25" customHeight="1" x14ac:dyDescent="0.2">
      <c r="A903" s="15"/>
      <c r="B903" s="19"/>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4.25" customHeight="1" x14ac:dyDescent="0.2">
      <c r="A904" s="15"/>
      <c r="B904" s="19"/>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4.25" customHeight="1" x14ac:dyDescent="0.2">
      <c r="A905" s="15"/>
      <c r="B905" s="19"/>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4.25" customHeight="1" x14ac:dyDescent="0.2">
      <c r="A906" s="15"/>
      <c r="B906" s="19"/>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4.25" customHeight="1" x14ac:dyDescent="0.2">
      <c r="A907" s="15"/>
      <c r="B907" s="19"/>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4.25" customHeight="1" x14ac:dyDescent="0.2">
      <c r="A908" s="15"/>
      <c r="B908" s="19"/>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4.25" customHeight="1" x14ac:dyDescent="0.2">
      <c r="A909" s="15"/>
      <c r="B909" s="19"/>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4.25" customHeight="1" x14ac:dyDescent="0.2">
      <c r="A910" s="15"/>
      <c r="B910" s="19"/>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4.25" customHeight="1" x14ac:dyDescent="0.2">
      <c r="A911" s="15"/>
      <c r="B911" s="19"/>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4.25" customHeight="1" x14ac:dyDescent="0.2">
      <c r="A912" s="15"/>
      <c r="B912" s="19"/>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4.25" customHeight="1" x14ac:dyDescent="0.2">
      <c r="A913" s="15"/>
      <c r="B913" s="19"/>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4.25" customHeight="1" x14ac:dyDescent="0.2">
      <c r="A914" s="15"/>
      <c r="B914" s="19"/>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4.25" customHeight="1" x14ac:dyDescent="0.2">
      <c r="A915" s="15"/>
      <c r="B915" s="19"/>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4.25" customHeight="1" x14ac:dyDescent="0.2">
      <c r="A916" s="15"/>
      <c r="B916" s="19"/>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4.25" customHeight="1" x14ac:dyDescent="0.2">
      <c r="A917" s="15"/>
      <c r="B917" s="19"/>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4.25" customHeight="1" x14ac:dyDescent="0.2">
      <c r="A918" s="15"/>
      <c r="B918" s="19"/>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4.25" customHeight="1" x14ac:dyDescent="0.2">
      <c r="A919" s="15"/>
      <c r="B919" s="19"/>
      <c r="C919" s="1"/>
      <c r="D919" s="1"/>
      <c r="E919" s="1"/>
      <c r="F919" s="1"/>
      <c r="G919" s="1"/>
      <c r="H919" s="1"/>
      <c r="I919" s="1"/>
      <c r="J919" s="1"/>
      <c r="K919" s="1"/>
      <c r="L919" s="1"/>
      <c r="M919" s="1"/>
      <c r="N919" s="1"/>
      <c r="O919" s="1"/>
      <c r="P919" s="1"/>
      <c r="Q919" s="1"/>
      <c r="R919" s="1"/>
      <c r="S919" s="1"/>
      <c r="T919" s="1"/>
      <c r="U919" s="1"/>
      <c r="V919" s="1"/>
      <c r="W919" s="1"/>
      <c r="X919" s="1"/>
      <c r="Y919" s="1"/>
      <c r="Z919" s="1"/>
    </row>
  </sheetData>
  <mergeCells count="189">
    <mergeCell ref="J190:J191"/>
    <mergeCell ref="K190:K191"/>
    <mergeCell ref="L191:L192"/>
    <mergeCell ref="J192:J193"/>
    <mergeCell ref="K192:K193"/>
    <mergeCell ref="J174:J175"/>
    <mergeCell ref="K174:K175"/>
    <mergeCell ref="L175:L176"/>
    <mergeCell ref="J176:J177"/>
    <mergeCell ref="K176:K177"/>
    <mergeCell ref="L177:L178"/>
    <mergeCell ref="J178:J179"/>
    <mergeCell ref="K178:K179"/>
    <mergeCell ref="L179:L180"/>
    <mergeCell ref="J180:J181"/>
    <mergeCell ref="K180:K181"/>
    <mergeCell ref="L181:L182"/>
    <mergeCell ref="J182:J183"/>
    <mergeCell ref="K182:K183"/>
    <mergeCell ref="L183:L184"/>
    <mergeCell ref="J184:J185"/>
    <mergeCell ref="K184:K185"/>
    <mergeCell ref="L185:L186"/>
    <mergeCell ref="J186:J187"/>
    <mergeCell ref="K186:K187"/>
    <mergeCell ref="L187:L188"/>
    <mergeCell ref="J188:J189"/>
    <mergeCell ref="K188:K189"/>
    <mergeCell ref="L189:L190"/>
    <mergeCell ref="K137:K138"/>
    <mergeCell ref="L138:L139"/>
    <mergeCell ref="J139:J140"/>
    <mergeCell ref="K139:K140"/>
    <mergeCell ref="L140:L141"/>
    <mergeCell ref="J141:J142"/>
    <mergeCell ref="K141:K142"/>
    <mergeCell ref="L142:L143"/>
    <mergeCell ref="J143:J144"/>
    <mergeCell ref="K143:K144"/>
    <mergeCell ref="C98:C99"/>
    <mergeCell ref="D95:D96"/>
    <mergeCell ref="D97:D98"/>
    <mergeCell ref="D99:D100"/>
    <mergeCell ref="C100:C101"/>
    <mergeCell ref="J125:J126"/>
    <mergeCell ref="K125:K126"/>
    <mergeCell ref="L126:L127"/>
    <mergeCell ref="J127:J128"/>
    <mergeCell ref="K127:K128"/>
    <mergeCell ref="L128:L129"/>
    <mergeCell ref="J129:J130"/>
    <mergeCell ref="K129:K130"/>
    <mergeCell ref="L130:L131"/>
    <mergeCell ref="J131:J132"/>
    <mergeCell ref="K131:K132"/>
    <mergeCell ref="L132:L133"/>
    <mergeCell ref="J133:J134"/>
    <mergeCell ref="K133:K134"/>
    <mergeCell ref="L134:L135"/>
    <mergeCell ref="J135:J136"/>
    <mergeCell ref="K135:K136"/>
    <mergeCell ref="L136:L137"/>
    <mergeCell ref="J137:J138"/>
    <mergeCell ref="O37:O38"/>
    <mergeCell ref="O35:O36"/>
    <mergeCell ref="O33:O34"/>
    <mergeCell ref="C94:C95"/>
    <mergeCell ref="O69:O70"/>
    <mergeCell ref="A88:Z91"/>
    <mergeCell ref="O67:O68"/>
    <mergeCell ref="A1:A87"/>
    <mergeCell ref="O18:O19"/>
    <mergeCell ref="O20:O21"/>
    <mergeCell ref="B1:C2"/>
    <mergeCell ref="O28:O29"/>
    <mergeCell ref="B94:B95"/>
    <mergeCell ref="O63:O64"/>
    <mergeCell ref="O65:O66"/>
    <mergeCell ref="N1:N72"/>
    <mergeCell ref="O39:O40"/>
    <mergeCell ref="O10:O11"/>
    <mergeCell ref="O6:O7"/>
    <mergeCell ref="O47:O48"/>
    <mergeCell ref="O71:O72"/>
    <mergeCell ref="O41:O42"/>
    <mergeCell ref="O43:O44"/>
    <mergeCell ref="C108:C109"/>
    <mergeCell ref="C110:C111"/>
    <mergeCell ref="B108:B109"/>
    <mergeCell ref="B110:B111"/>
    <mergeCell ref="D107:D108"/>
    <mergeCell ref="D109:D110"/>
    <mergeCell ref="D111:D112"/>
    <mergeCell ref="D101:D102"/>
    <mergeCell ref="D103:D104"/>
    <mergeCell ref="B112:B113"/>
    <mergeCell ref="C112:C113"/>
    <mergeCell ref="C106:C107"/>
    <mergeCell ref="D105:D106"/>
    <mergeCell ref="C104:C105"/>
    <mergeCell ref="B102:B103"/>
    <mergeCell ref="B96:B97"/>
    <mergeCell ref="B98:B99"/>
    <mergeCell ref="B100:B101"/>
    <mergeCell ref="B104:B105"/>
    <mergeCell ref="C102:C103"/>
    <mergeCell ref="B106:B107"/>
    <mergeCell ref="C96:C97"/>
    <mergeCell ref="M4:M5"/>
    <mergeCell ref="M6:M7"/>
    <mergeCell ref="O1:P2"/>
    <mergeCell ref="Q1:T1"/>
    <mergeCell ref="X3:X4"/>
    <mergeCell ref="Y3:Y4"/>
    <mergeCell ref="D1:G1"/>
    <mergeCell ref="K3:K4"/>
    <mergeCell ref="L3:L4"/>
    <mergeCell ref="K5:K6"/>
    <mergeCell ref="L5:L6"/>
    <mergeCell ref="K7:K8"/>
    <mergeCell ref="L7:L8"/>
    <mergeCell ref="L9:L10"/>
    <mergeCell ref="K11:K12"/>
    <mergeCell ref="L11:L12"/>
    <mergeCell ref="L13:L14"/>
    <mergeCell ref="K17:K18"/>
    <mergeCell ref="M12:M13"/>
    <mergeCell ref="M14:M15"/>
    <mergeCell ref="O14:O15"/>
    <mergeCell ref="O12:O13"/>
    <mergeCell ref="M16:M17"/>
    <mergeCell ref="M8:M9"/>
    <mergeCell ref="M10:M11"/>
    <mergeCell ref="L15:L16"/>
    <mergeCell ref="L17:L18"/>
    <mergeCell ref="M18:M19"/>
    <mergeCell ref="K13:K14"/>
    <mergeCell ref="K15:K16"/>
    <mergeCell ref="K9:K10"/>
    <mergeCell ref="X5:X6"/>
    <mergeCell ref="Y17:Y18"/>
    <mergeCell ref="Z4:Z5"/>
    <mergeCell ref="Y5:Y6"/>
    <mergeCell ref="Z6:Z7"/>
    <mergeCell ref="Z14:Z15"/>
    <mergeCell ref="Z16:Z17"/>
    <mergeCell ref="X9:X10"/>
    <mergeCell ref="Y13:Y14"/>
    <mergeCell ref="Y11:Y12"/>
    <mergeCell ref="Z18:Z19"/>
    <mergeCell ref="X17:X18"/>
    <mergeCell ref="X11:X12"/>
    <mergeCell ref="X13:X14"/>
    <mergeCell ref="Y15:Y16"/>
    <mergeCell ref="X15:X16"/>
    <mergeCell ref="Y21:Y22"/>
    <mergeCell ref="O16:O17"/>
    <mergeCell ref="Y19:Y20"/>
    <mergeCell ref="Z8:Z9"/>
    <mergeCell ref="Z12:Z13"/>
    <mergeCell ref="Z10:Z11"/>
    <mergeCell ref="Y7:Y8"/>
    <mergeCell ref="Y9:Y10"/>
    <mergeCell ref="X7:X8"/>
    <mergeCell ref="Z20:Z21"/>
    <mergeCell ref="A117:A153"/>
    <mergeCell ref="B117:C118"/>
    <mergeCell ref="D117:G117"/>
    <mergeCell ref="H156:L156"/>
    <mergeCell ref="A158:A201"/>
    <mergeCell ref="B158:C159"/>
    <mergeCell ref="D158:G158"/>
    <mergeCell ref="X19:X20"/>
    <mergeCell ref="X21:X22"/>
    <mergeCell ref="O22:O23"/>
    <mergeCell ref="O26:O27"/>
    <mergeCell ref="K19:K20"/>
    <mergeCell ref="L19:L20"/>
    <mergeCell ref="M20:M21"/>
    <mergeCell ref="K21:K22"/>
    <mergeCell ref="L21:L22"/>
    <mergeCell ref="O61:O62"/>
    <mergeCell ref="O45:O46"/>
    <mergeCell ref="O59:O60"/>
    <mergeCell ref="O49:O50"/>
    <mergeCell ref="O51:O52"/>
    <mergeCell ref="O53:O54"/>
    <mergeCell ref="O55:O56"/>
    <mergeCell ref="O57:O58"/>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2018-03-18T13:47:31Z</dcterms:created>
  <dcterms:modified xsi:type="dcterms:W3CDTF">2018-03-23T13:35:44Z</dcterms:modified>
</cp:coreProperties>
</file>