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660"/>
  </bookViews>
  <sheets>
    <sheet name="Car ID,Make,Make (Full Name),Mo" sheetId="1" r:id="rId1"/>
  </sheets>
  <calcPr calcId="144525"/>
</workbook>
</file>

<file path=xl/sharedStrings.xml><?xml version="1.0" encoding="utf-8"?>
<sst xmlns="http://schemas.openxmlformats.org/spreadsheetml/2006/main" count="209" uniqueCount="125">
  <si>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</si>
  <si>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</si>
  <si>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</si>
  <si>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</si>
  <si>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</si>
  <si>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</si>
  <si>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</si>
  <si>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</si>
  <si>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</si>
  <si>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</si>
  <si>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</si>
  <si>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</si>
  <si>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</si>
  <si>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</si>
  <si>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</si>
  <si>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</si>
  <si>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</si>
  <si>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</si>
  <si>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</si>
  <si>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</si>
  <si>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</si>
  <si>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</si>
  <si>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</si>
  <si>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</si>
  <si>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</si>
  <si>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</si>
  <si>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</si>
  <si>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</si>
  <si>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</si>
  <si>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</si>
  <si>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</si>
  <si>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</si>
  <si>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</si>
  <si>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</si>
  <si>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</si>
  <si>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</si>
  <si>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</si>
  <si>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</si>
  <si>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</si>
  <si>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</si>
  <si>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</si>
  <si>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</si>
  <si>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</si>
  <si>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</si>
  <si>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</si>
  <si>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</si>
  <si>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</si>
  <si>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</si>
  <si>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</si>
  <si>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</si>
  <si>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</si>
  <si>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</si>
  <si>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</si>
  <si>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</si>
  <si>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</si>
  <si>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</si>
  <si>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</si>
  <si>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</si>
  <si>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</si>
  <si>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</si>
  <si>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</si>
  <si>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</si>
  <si>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</si>
  <si>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</si>
  <si>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</si>
  <si>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</si>
  <si>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</si>
  <si>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</si>
  <si>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</si>
  <si>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</si>
  <si>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</si>
  <si>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</si>
  <si>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</si>
  <si>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</si>
  <si>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</si>
  <si>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</si>
  <si>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</si>
  <si>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</si>
  <si>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</si>
  <si>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</si>
  <si>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</si>
  <si>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</si>
  <si>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</si>
  <si>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</si>
  <si>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</si>
  <si>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</si>
  <si>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</si>
  <si>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</si>
  <si>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VLOOKUPCHARTS</t>
  </si>
  <si>
    <t>short form</t>
  </si>
  <si>
    <t>full name</t>
  </si>
  <si>
    <t>CR</t>
  </si>
  <si>
    <t>CHRYSLER</t>
  </si>
  <si>
    <t>CAM</t>
  </si>
  <si>
    <t>CAMRY</t>
  </si>
  <si>
    <t>FD</t>
  </si>
  <si>
    <t xml:space="preserve">FORD </t>
  </si>
  <si>
    <t>CAR</t>
  </si>
  <si>
    <t>CARAVAN</t>
  </si>
  <si>
    <t>GM</t>
  </si>
  <si>
    <t xml:space="preserve">GENERAL </t>
  </si>
  <si>
    <t>CIV</t>
  </si>
  <si>
    <t>CIVIC</t>
  </si>
  <si>
    <t>HO</t>
  </si>
  <si>
    <t>HONDA</t>
  </si>
  <si>
    <t>CMR</t>
  </si>
  <si>
    <t>CAMARO</t>
  </si>
  <si>
    <t>HY</t>
  </si>
  <si>
    <t>HYUNDAI</t>
  </si>
  <si>
    <t>COR</t>
  </si>
  <si>
    <t>CORROLA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</si>
  <si>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</si>
  <si>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</si>
  <si>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</si>
  <si>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</si>
  <si>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</si>
  <si>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</si>
  <si>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</si>
  <si>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</si>
  <si>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</si>
  <si>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</si>
  <si>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</si>
  <si>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PTCRUISER</t>
  </si>
  <si>
    <t>SLV</t>
  </si>
  <si>
    <t>SILVERADO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</si>
</sst>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9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vertical="center" textRotation="180"/>
    </xf>
    <xf numFmtId="0" fontId="0" fillId="2" borderId="1" xfId="0" applyFill="1" applyBorder="1" applyAlignment="1">
      <alignment horizontal="center" vertical="center" textRotation="180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7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tabSelected="1" workbookViewId="0">
      <pane ySplit="1" topLeftCell="A14" activePane="bottomLeft" state="frozen"/>
      <selection/>
      <selection pane="bottomLeft" activeCell="A1" sqref="$A1:$XFD1"/>
    </sheetView>
  </sheetViews>
  <sheetFormatPr defaultColWidth="8.72727272727273" defaultRowHeight="14.5"/>
  <cols>
    <col min="1" max="1" width="14.3636363636364" customWidth="1"/>
    <col min="3" max="3" width="17" style="1" customWidth="1"/>
    <col min="5" max="5" width="17.8181818181818" customWidth="1"/>
    <col min="6" max="6" width="17.3636363636364" style="1" customWidth="1"/>
    <col min="7" max="7" width="8.72727272727273" style="1"/>
    <col min="8" max="8" width="9.54545454545454"/>
    <col min="9" max="9" width="12.9090909090909"/>
    <col min="12" max="12" width="15.3636363636364" style="1" customWidth="1"/>
    <col min="13" max="13" width="9.36363636363636" style="1" customWidth="1"/>
    <col min="14" max="14" width="17.3636363636364" customWidth="1"/>
  </cols>
  <sheetData>
    <row r="1" spans="1:14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</row>
    <row r="2" spans="1:14">
      <c r="A2" t="s">
        <v>14</v>
      </c>
      <c r="B2" t="str">
        <f>LEFT(A2,2)</f>
        <v>FD</v>
      </c>
      <c r="C2" s="1" t="str">
        <f>VLOOKUP(B2,B$57:C$62,2)</f>
        <v>FORD </v>
      </c>
      <c r="D2" t="str">
        <f>MID(A2,5,3)</f>
        <v>MTG</v>
      </c>
      <c r="E2" s="1" t="str">
        <f>VLOOKUP(D2,D$57:E$68,2)</f>
        <v>MUSTANG</v>
      </c>
      <c r="F2" s="1" t="str">
        <f>MID(A2,3,2)</f>
        <v>06</v>
      </c>
      <c r="G2" s="1">
        <f>IF(14-F2&lt;0,100-F2,14-F2)</f>
        <v>8</v>
      </c>
      <c r="H2">
        <v>40326.8</v>
      </c>
      <c r="I2" s="12">
        <f>H2/(G2+0.5)</f>
        <v>4744.32941176471</v>
      </c>
      <c r="J2" t="s">
        <v>15</v>
      </c>
      <c r="K2" t="s">
        <v>16</v>
      </c>
      <c r="L2" s="1">
        <v>50000</v>
      </c>
      <c r="M2" s="1" t="str">
        <f>IF(H2&lt;=L2,"YES","NO")</f>
        <v>YES</v>
      </c>
      <c r="N2" t="str">
        <f>CONCATENATE(B2,F2,D2,UPPER(LEFT(J2,2)),RIGHT(A2,3))</f>
        <v>FD06MTGBL001</v>
      </c>
    </row>
    <row r="3" spans="1:14">
      <c r="A3" t="s">
        <v>17</v>
      </c>
      <c r="B3" t="str">
        <f t="shared" ref="B3:B34" si="0">LEFT(A3,2)</f>
        <v>FD</v>
      </c>
      <c r="C3" s="1" t="str">
        <f t="shared" ref="C3:C12" si="1">VLOOKUP(B3,B$57:C$62,2)</f>
        <v>FORD </v>
      </c>
      <c r="D3" t="str">
        <f t="shared" ref="D3:D34" si="2">MID(A3,5,3)</f>
        <v>MTG</v>
      </c>
      <c r="E3" s="1" t="str">
        <f t="shared" ref="E3:E34" si="3">VLOOKUP(D3,D$57:E$68,2)</f>
        <v>MUSTANG</v>
      </c>
      <c r="F3" s="1" t="str">
        <f t="shared" ref="F3:F34" si="4">MID(A3,3,2)</f>
        <v>06</v>
      </c>
      <c r="G3" s="1">
        <f t="shared" ref="G3:G34" si="5">IF(14-F3&lt;0,100-F3,14-F3)</f>
        <v>8</v>
      </c>
      <c r="H3">
        <v>44974.8</v>
      </c>
      <c r="I3" s="12">
        <f t="shared" ref="I3:I34" si="6">H3/(G3+0.5)</f>
        <v>5291.15294117647</v>
      </c>
      <c r="J3" t="s">
        <v>18</v>
      </c>
      <c r="K3" t="s">
        <v>19</v>
      </c>
      <c r="L3" s="1">
        <v>50000</v>
      </c>
      <c r="M3" s="1" t="str">
        <f t="shared" ref="M3:M34" si="7">IF(H3&lt;=L3,"YES","NO")</f>
        <v>YES</v>
      </c>
      <c r="N3" t="str">
        <f t="shared" ref="N3:N34" si="8">CONCATENATE(B3,F3,D3,UPPER(LEFT(J3,2)),RIGHT(A3,3))</f>
        <v>FD06MTGWH002</v>
      </c>
    </row>
    <row r="4" spans="1:14">
      <c r="A4" t="s">
        <v>20</v>
      </c>
      <c r="B4" t="str">
        <f t="shared" si="0"/>
        <v>FD</v>
      </c>
      <c r="C4" s="1" t="str">
        <f t="shared" si="1"/>
        <v>FORD </v>
      </c>
      <c r="D4" t="str">
        <f t="shared" si="2"/>
        <v>MTG</v>
      </c>
      <c r="E4" s="1" t="str">
        <f t="shared" si="3"/>
        <v>MUSTANG</v>
      </c>
      <c r="F4" s="1" t="str">
        <f t="shared" si="4"/>
        <v>08</v>
      </c>
      <c r="G4" s="1">
        <f t="shared" si="5"/>
        <v>6</v>
      </c>
      <c r="H4">
        <v>44946.5</v>
      </c>
      <c r="I4" s="12">
        <f t="shared" si="6"/>
        <v>6914.84615384615</v>
      </c>
      <c r="J4" t="s">
        <v>21</v>
      </c>
      <c r="K4" t="s">
        <v>22</v>
      </c>
      <c r="L4" s="1">
        <v>50000</v>
      </c>
      <c r="M4" s="1" t="str">
        <f t="shared" si="7"/>
        <v>YES</v>
      </c>
      <c r="N4" t="str">
        <f t="shared" si="8"/>
        <v>FD08MTGGR003</v>
      </c>
    </row>
    <row r="5" spans="1:14">
      <c r="A5" t="s">
        <v>23</v>
      </c>
      <c r="B5" t="str">
        <f t="shared" si="0"/>
        <v>FD</v>
      </c>
      <c r="C5" s="1" t="str">
        <f t="shared" si="1"/>
        <v>FORD </v>
      </c>
      <c r="D5" t="str">
        <f t="shared" si="2"/>
        <v>MTG</v>
      </c>
      <c r="E5" s="1" t="str">
        <f t="shared" si="3"/>
        <v>MUSTANG</v>
      </c>
      <c r="F5" s="1" t="str">
        <f t="shared" si="4"/>
        <v>08</v>
      </c>
      <c r="G5" s="1">
        <f t="shared" si="5"/>
        <v>6</v>
      </c>
      <c r="H5">
        <v>37558.8</v>
      </c>
      <c r="I5" s="12">
        <f t="shared" si="6"/>
        <v>5778.27692307692</v>
      </c>
      <c r="J5" t="s">
        <v>15</v>
      </c>
      <c r="K5" t="s">
        <v>24</v>
      </c>
      <c r="L5" s="1">
        <v>50000</v>
      </c>
      <c r="M5" s="1" t="str">
        <f t="shared" si="7"/>
        <v>YES</v>
      </c>
      <c r="N5" t="str">
        <f t="shared" si="8"/>
        <v>FD08MTGBL004</v>
      </c>
    </row>
    <row r="6" spans="1:14">
      <c r="A6" t="s">
        <v>25</v>
      </c>
      <c r="B6" t="str">
        <f t="shared" si="0"/>
        <v>FD</v>
      </c>
      <c r="C6" s="1" t="str">
        <f t="shared" si="1"/>
        <v>FORD </v>
      </c>
      <c r="D6" t="str">
        <f t="shared" si="2"/>
        <v>MTG</v>
      </c>
      <c r="E6" s="1" t="str">
        <f t="shared" si="3"/>
        <v>MUSTANG</v>
      </c>
      <c r="F6" s="1" t="str">
        <f t="shared" si="4"/>
        <v>08</v>
      </c>
      <c r="G6" s="1">
        <f t="shared" si="5"/>
        <v>6</v>
      </c>
      <c r="H6">
        <v>36438.5</v>
      </c>
      <c r="I6" s="12">
        <f t="shared" si="6"/>
        <v>5605.92307692308</v>
      </c>
      <c r="J6" t="s">
        <v>18</v>
      </c>
      <c r="K6" t="s">
        <v>16</v>
      </c>
      <c r="L6" s="1">
        <v>50000</v>
      </c>
      <c r="M6" s="1" t="str">
        <f t="shared" si="7"/>
        <v>YES</v>
      </c>
      <c r="N6" t="str">
        <f t="shared" si="8"/>
        <v>FD08MTGWH005</v>
      </c>
    </row>
    <row r="7" spans="1:14">
      <c r="A7" t="s">
        <v>26</v>
      </c>
      <c r="B7" t="str">
        <f t="shared" si="0"/>
        <v>FD</v>
      </c>
      <c r="C7" s="1" t="str">
        <f t="shared" si="1"/>
        <v>FORD </v>
      </c>
      <c r="D7" t="str">
        <f t="shared" si="2"/>
        <v>FCS</v>
      </c>
      <c r="E7" s="1" t="str">
        <f t="shared" si="3"/>
        <v>FOCUS</v>
      </c>
      <c r="F7" s="1" t="str">
        <f t="shared" si="4"/>
        <v>06</v>
      </c>
      <c r="G7" s="1">
        <f t="shared" si="5"/>
        <v>8</v>
      </c>
      <c r="H7">
        <v>46311.4</v>
      </c>
      <c r="I7" s="12">
        <f t="shared" si="6"/>
        <v>5448.4</v>
      </c>
      <c r="J7" t="s">
        <v>21</v>
      </c>
      <c r="K7" t="s">
        <v>27</v>
      </c>
      <c r="L7" s="1">
        <v>75000</v>
      </c>
      <c r="M7" s="1" t="str">
        <f t="shared" si="7"/>
        <v>YES</v>
      </c>
      <c r="N7" t="str">
        <f t="shared" si="8"/>
        <v>FD06FCSGR006</v>
      </c>
    </row>
    <row r="8" spans="1:14">
      <c r="A8" t="s">
        <v>28</v>
      </c>
      <c r="B8" t="str">
        <f t="shared" si="0"/>
        <v>FD</v>
      </c>
      <c r="C8" s="1" t="str">
        <f t="shared" si="1"/>
        <v>FORD </v>
      </c>
      <c r="D8" t="str">
        <f t="shared" si="2"/>
        <v>FCS</v>
      </c>
      <c r="E8" s="1" t="str">
        <f t="shared" si="3"/>
        <v>FOCUS</v>
      </c>
      <c r="F8" s="1" t="str">
        <f t="shared" si="4"/>
        <v>06</v>
      </c>
      <c r="G8" s="1">
        <f t="shared" si="5"/>
        <v>8</v>
      </c>
      <c r="H8">
        <v>52229.5</v>
      </c>
      <c r="I8" s="12">
        <f t="shared" si="6"/>
        <v>6144.64705882353</v>
      </c>
      <c r="J8" t="s">
        <v>21</v>
      </c>
      <c r="K8" t="s">
        <v>22</v>
      </c>
      <c r="L8" s="1">
        <v>75000</v>
      </c>
      <c r="M8" s="1" t="str">
        <f t="shared" si="7"/>
        <v>YES</v>
      </c>
      <c r="N8" t="str">
        <f t="shared" si="8"/>
        <v>FD06FCSGR007</v>
      </c>
    </row>
    <row r="9" spans="1:14">
      <c r="A9" t="s">
        <v>29</v>
      </c>
      <c r="B9" t="str">
        <f t="shared" si="0"/>
        <v>FD</v>
      </c>
      <c r="C9" s="1" t="str">
        <f t="shared" si="1"/>
        <v>FORD </v>
      </c>
      <c r="D9" t="str">
        <f t="shared" si="2"/>
        <v>FCS</v>
      </c>
      <c r="E9" s="1" t="str">
        <f t="shared" si="3"/>
        <v>FOCUS</v>
      </c>
      <c r="F9" s="1" t="str">
        <f t="shared" si="4"/>
        <v>09</v>
      </c>
      <c r="G9" s="1">
        <f t="shared" si="5"/>
        <v>5</v>
      </c>
      <c r="H9">
        <v>35137</v>
      </c>
      <c r="I9" s="12">
        <f t="shared" si="6"/>
        <v>6388.54545454545</v>
      </c>
      <c r="J9" t="s">
        <v>15</v>
      </c>
      <c r="K9" t="s">
        <v>30</v>
      </c>
      <c r="L9" s="1">
        <v>75000</v>
      </c>
      <c r="M9" s="1" t="str">
        <f t="shared" si="7"/>
        <v>YES</v>
      </c>
      <c r="N9" t="str">
        <f t="shared" si="8"/>
        <v>FD09FCSBL008</v>
      </c>
    </row>
    <row r="10" spans="1:14">
      <c r="A10" t="s">
        <v>31</v>
      </c>
      <c r="B10" t="str">
        <f t="shared" si="0"/>
        <v>FD</v>
      </c>
      <c r="C10" s="1" t="str">
        <f t="shared" si="1"/>
        <v>FORD </v>
      </c>
      <c r="D10" t="str">
        <f t="shared" si="2"/>
        <v>FCS</v>
      </c>
      <c r="E10" s="1" t="str">
        <f t="shared" si="3"/>
        <v>FOCUS</v>
      </c>
      <c r="F10" s="1" t="str">
        <f t="shared" si="4"/>
        <v>13</v>
      </c>
      <c r="G10" s="1">
        <f t="shared" si="5"/>
        <v>1</v>
      </c>
      <c r="H10">
        <v>27637.1</v>
      </c>
      <c r="I10" s="12">
        <f t="shared" si="6"/>
        <v>18424.7333333333</v>
      </c>
      <c r="J10" t="s">
        <v>15</v>
      </c>
      <c r="K10" t="s">
        <v>16</v>
      </c>
      <c r="L10" s="1">
        <v>75000</v>
      </c>
      <c r="M10" s="1" t="str">
        <f t="shared" si="7"/>
        <v>YES</v>
      </c>
      <c r="N10" t="str">
        <f t="shared" si="8"/>
        <v>FD13FCSBL009</v>
      </c>
    </row>
    <row r="11" spans="1:14">
      <c r="A11" t="s">
        <v>32</v>
      </c>
      <c r="B11" t="str">
        <f t="shared" si="0"/>
        <v>FD</v>
      </c>
      <c r="C11" s="1" t="str">
        <f t="shared" si="1"/>
        <v>FORD </v>
      </c>
      <c r="D11" t="str">
        <f t="shared" si="2"/>
        <v>FCS</v>
      </c>
      <c r="E11" s="1" t="str">
        <f t="shared" si="3"/>
        <v>FOCUS</v>
      </c>
      <c r="F11" s="1" t="str">
        <f t="shared" si="4"/>
        <v>13</v>
      </c>
      <c r="G11" s="1">
        <f t="shared" si="5"/>
        <v>1</v>
      </c>
      <c r="H11">
        <v>27534.8</v>
      </c>
      <c r="I11" s="12">
        <f t="shared" si="6"/>
        <v>18356.5333333333</v>
      </c>
      <c r="J11" t="s">
        <v>18</v>
      </c>
      <c r="K11" t="s">
        <v>33</v>
      </c>
      <c r="L11" s="1">
        <v>75000</v>
      </c>
      <c r="M11" s="1" t="str">
        <f t="shared" si="7"/>
        <v>YES</v>
      </c>
      <c r="N11" t="str">
        <f t="shared" si="8"/>
        <v>FD13FCSWH010</v>
      </c>
    </row>
    <row r="12" spans="1:14">
      <c r="A12" t="s">
        <v>34</v>
      </c>
      <c r="B12" t="str">
        <f t="shared" si="0"/>
        <v>FD</v>
      </c>
      <c r="C12" s="1" t="str">
        <f t="shared" si="1"/>
        <v>FORD </v>
      </c>
      <c r="D12" t="str">
        <f t="shared" si="2"/>
        <v>FCS</v>
      </c>
      <c r="E12" s="1" t="str">
        <f t="shared" si="3"/>
        <v>FOCUS</v>
      </c>
      <c r="F12" s="1" t="str">
        <f t="shared" si="4"/>
        <v>12</v>
      </c>
      <c r="G12" s="1">
        <f t="shared" si="5"/>
        <v>2</v>
      </c>
      <c r="H12">
        <v>19341.7</v>
      </c>
      <c r="I12" s="12">
        <f t="shared" si="6"/>
        <v>7736.68</v>
      </c>
      <c r="J12" t="s">
        <v>18</v>
      </c>
      <c r="K12" t="s">
        <v>35</v>
      </c>
      <c r="L12" s="1">
        <v>75000</v>
      </c>
      <c r="M12" s="1" t="str">
        <f t="shared" si="7"/>
        <v>YES</v>
      </c>
      <c r="N12" t="str">
        <f t="shared" si="8"/>
        <v>FD12FCSWH011</v>
      </c>
    </row>
    <row r="13" spans="1:14">
      <c r="A13" t="s">
        <v>36</v>
      </c>
      <c r="B13" t="str">
        <f t="shared" si="0"/>
        <v>FD</v>
      </c>
      <c r="C13" s="1" t="str">
        <f t="shared" ref="C13:C53" si="9">VLOOKUP(B13,B$57:C$62,2)</f>
        <v>FORD </v>
      </c>
      <c r="D13" t="str">
        <f t="shared" si="2"/>
        <v>FCS</v>
      </c>
      <c r="E13" s="1" t="str">
        <f t="shared" si="3"/>
        <v>FOCUS</v>
      </c>
      <c r="F13" s="1" t="str">
        <f t="shared" si="4"/>
        <v>13</v>
      </c>
      <c r="G13" s="1">
        <f t="shared" si="5"/>
        <v>1</v>
      </c>
      <c r="H13">
        <v>22521.6</v>
      </c>
      <c r="I13" s="12">
        <f t="shared" si="6"/>
        <v>15014.4</v>
      </c>
      <c r="J13" t="s">
        <v>15</v>
      </c>
      <c r="K13" t="s">
        <v>37</v>
      </c>
      <c r="L13" s="1">
        <v>75000</v>
      </c>
      <c r="M13" s="1" t="str">
        <f t="shared" si="7"/>
        <v>YES</v>
      </c>
      <c r="N13" t="str">
        <f t="shared" si="8"/>
        <v>FD13FCSBL012</v>
      </c>
    </row>
    <row r="14" spans="1:14">
      <c r="A14" t="s">
        <v>38</v>
      </c>
      <c r="B14" t="str">
        <f t="shared" si="0"/>
        <v>FD</v>
      </c>
      <c r="C14" s="1" t="str">
        <f t="shared" si="9"/>
        <v>FORD </v>
      </c>
      <c r="D14" t="str">
        <f t="shared" si="2"/>
        <v>FCS</v>
      </c>
      <c r="E14" s="1" t="str">
        <f t="shared" si="3"/>
        <v>FOCUS</v>
      </c>
      <c r="F14" s="1" t="str">
        <f t="shared" si="4"/>
        <v>13</v>
      </c>
      <c r="G14" s="1">
        <f t="shared" si="5"/>
        <v>1</v>
      </c>
      <c r="H14">
        <v>13682.9</v>
      </c>
      <c r="I14" s="12">
        <f t="shared" si="6"/>
        <v>9121.93333333333</v>
      </c>
      <c r="J14" t="s">
        <v>15</v>
      </c>
      <c r="K14" t="s">
        <v>39</v>
      </c>
      <c r="L14" s="1">
        <v>75000</v>
      </c>
      <c r="M14" s="1" t="str">
        <f t="shared" si="7"/>
        <v>YES</v>
      </c>
      <c r="N14" t="str">
        <f t="shared" si="8"/>
        <v>FD13FCSBL013</v>
      </c>
    </row>
    <row r="15" spans="1:14">
      <c r="A15" t="s">
        <v>40</v>
      </c>
      <c r="B15" t="str">
        <f t="shared" si="0"/>
        <v>GM</v>
      </c>
      <c r="C15" s="1" t="str">
        <f t="shared" si="9"/>
        <v>GENERAL </v>
      </c>
      <c r="D15" t="str">
        <f t="shared" si="2"/>
        <v>CMR</v>
      </c>
      <c r="E15" s="1" t="str">
        <f t="shared" si="3"/>
        <v>CAMARO</v>
      </c>
      <c r="F15" s="1" t="str">
        <f t="shared" si="4"/>
        <v>09</v>
      </c>
      <c r="G15" s="1">
        <f t="shared" si="5"/>
        <v>5</v>
      </c>
      <c r="H15">
        <v>28464.8</v>
      </c>
      <c r="I15" s="12">
        <f t="shared" si="6"/>
        <v>5175.41818181818</v>
      </c>
      <c r="J15" t="s">
        <v>18</v>
      </c>
      <c r="K15" t="s">
        <v>41</v>
      </c>
      <c r="L15" s="1">
        <v>100000</v>
      </c>
      <c r="M15" s="1" t="str">
        <f t="shared" si="7"/>
        <v>YES</v>
      </c>
      <c r="N15" t="str">
        <f t="shared" si="8"/>
        <v>GM09CMRWH014</v>
      </c>
    </row>
    <row r="16" spans="1:14">
      <c r="A16" t="s">
        <v>42</v>
      </c>
      <c r="B16" t="str">
        <f t="shared" si="0"/>
        <v>GM</v>
      </c>
      <c r="C16" s="1" t="str">
        <f t="shared" si="9"/>
        <v>GENERAL </v>
      </c>
      <c r="D16" t="str">
        <f t="shared" si="2"/>
        <v>CMR</v>
      </c>
      <c r="E16" s="1" t="str">
        <f t="shared" si="3"/>
        <v>CAMARO</v>
      </c>
      <c r="F16" s="1" t="str">
        <f t="shared" si="4"/>
        <v>12</v>
      </c>
      <c r="G16" s="1">
        <f t="shared" si="5"/>
        <v>2</v>
      </c>
      <c r="H16">
        <v>19421.1</v>
      </c>
      <c r="I16" s="12">
        <f t="shared" si="6"/>
        <v>7768.44</v>
      </c>
      <c r="J16" t="s">
        <v>15</v>
      </c>
      <c r="K16" t="s">
        <v>43</v>
      </c>
      <c r="L16" s="1">
        <v>100000</v>
      </c>
      <c r="M16" s="1" t="str">
        <f t="shared" si="7"/>
        <v>YES</v>
      </c>
      <c r="N16" t="str">
        <f t="shared" si="8"/>
        <v>GM12CMRBL015</v>
      </c>
    </row>
    <row r="17" spans="1:14">
      <c r="A17" t="s">
        <v>44</v>
      </c>
      <c r="B17" t="str">
        <f t="shared" si="0"/>
        <v>GM</v>
      </c>
      <c r="C17" s="1" t="str">
        <f t="shared" si="9"/>
        <v>GENERAL </v>
      </c>
      <c r="D17" t="str">
        <f t="shared" si="2"/>
        <v>CMR</v>
      </c>
      <c r="E17" s="1" t="str">
        <f t="shared" si="3"/>
        <v>CAMARO</v>
      </c>
      <c r="F17" s="1" t="str">
        <f t="shared" si="4"/>
        <v>14</v>
      </c>
      <c r="G17" s="1">
        <f t="shared" si="5"/>
        <v>0</v>
      </c>
      <c r="H17">
        <v>14289.6</v>
      </c>
      <c r="I17" s="12">
        <f t="shared" si="6"/>
        <v>28579.2</v>
      </c>
      <c r="J17" t="s">
        <v>18</v>
      </c>
      <c r="K17" t="s">
        <v>45</v>
      </c>
      <c r="L17" s="1">
        <v>100000</v>
      </c>
      <c r="M17" s="1" t="str">
        <f t="shared" si="7"/>
        <v>YES</v>
      </c>
      <c r="N17" t="str">
        <f t="shared" si="8"/>
        <v>GM14CMRWH016</v>
      </c>
    </row>
    <row r="18" spans="1:14">
      <c r="A18" t="s">
        <v>46</v>
      </c>
      <c r="B18" t="str">
        <f t="shared" si="0"/>
        <v>GM</v>
      </c>
      <c r="C18" s="1" t="str">
        <f t="shared" si="9"/>
        <v>GENERAL </v>
      </c>
      <c r="D18" t="str">
        <f t="shared" si="2"/>
        <v>SLV</v>
      </c>
      <c r="E18" s="1" t="str">
        <f t="shared" si="3"/>
        <v>SILVERADO</v>
      </c>
      <c r="F18" s="1" t="str">
        <f t="shared" si="4"/>
        <v>10</v>
      </c>
      <c r="G18" s="1">
        <f t="shared" si="5"/>
        <v>4</v>
      </c>
      <c r="H18">
        <v>31144.4</v>
      </c>
      <c r="I18" s="12">
        <f t="shared" si="6"/>
        <v>6920.97777777778</v>
      </c>
      <c r="J18" t="s">
        <v>15</v>
      </c>
      <c r="K18" t="s">
        <v>47</v>
      </c>
      <c r="L18" s="1">
        <v>100000</v>
      </c>
      <c r="M18" s="1" t="str">
        <f t="shared" si="7"/>
        <v>YES</v>
      </c>
      <c r="N18" t="str">
        <f t="shared" si="8"/>
        <v>GM10SLVBL017</v>
      </c>
    </row>
    <row r="19" spans="1:14">
      <c r="A19" t="s">
        <v>48</v>
      </c>
      <c r="B19" t="str">
        <f t="shared" si="0"/>
        <v>GM</v>
      </c>
      <c r="C19" s="1" t="str">
        <f t="shared" si="9"/>
        <v>GENERAL </v>
      </c>
      <c r="D19" t="str">
        <f t="shared" si="2"/>
        <v>SLV</v>
      </c>
      <c r="E19" s="1" t="str">
        <f t="shared" si="3"/>
        <v>SILVERADO</v>
      </c>
      <c r="F19" s="1" t="str">
        <f t="shared" si="4"/>
        <v>98</v>
      </c>
      <c r="G19" s="1">
        <f t="shared" si="5"/>
        <v>2</v>
      </c>
      <c r="H19">
        <v>83162.7</v>
      </c>
      <c r="I19" s="12">
        <f t="shared" si="6"/>
        <v>33265.08</v>
      </c>
      <c r="J19" t="s">
        <v>15</v>
      </c>
      <c r="K19" t="s">
        <v>41</v>
      </c>
      <c r="L19" s="1">
        <v>100000</v>
      </c>
      <c r="M19" s="1" t="str">
        <f t="shared" si="7"/>
        <v>YES</v>
      </c>
      <c r="N19" t="str">
        <f t="shared" si="8"/>
        <v>GM98SLVBL018</v>
      </c>
    </row>
    <row r="20" spans="1:14">
      <c r="A20" t="s">
        <v>49</v>
      </c>
      <c r="B20" t="str">
        <f t="shared" si="0"/>
        <v>GM</v>
      </c>
      <c r="C20" s="1" t="str">
        <f t="shared" si="9"/>
        <v>GENERAL </v>
      </c>
      <c r="D20" t="str">
        <f t="shared" si="2"/>
        <v>SLV</v>
      </c>
      <c r="E20" s="1" t="str">
        <f t="shared" si="3"/>
        <v>SILVERADO</v>
      </c>
      <c r="F20" s="1" t="str">
        <f t="shared" si="4"/>
        <v>00</v>
      </c>
      <c r="G20" s="1">
        <f t="shared" si="5"/>
        <v>14</v>
      </c>
      <c r="H20">
        <v>80685.8</v>
      </c>
      <c r="I20" s="12">
        <f t="shared" si="6"/>
        <v>5564.53793103448</v>
      </c>
      <c r="J20" t="s">
        <v>50</v>
      </c>
      <c r="K20" t="s">
        <v>37</v>
      </c>
      <c r="L20" s="1">
        <v>100000</v>
      </c>
      <c r="M20" s="1" t="str">
        <f t="shared" si="7"/>
        <v>YES</v>
      </c>
      <c r="N20" t="str">
        <f t="shared" si="8"/>
        <v>GM00SLVBL019</v>
      </c>
    </row>
    <row r="21" spans="1:14">
      <c r="A21" t="s">
        <v>51</v>
      </c>
      <c r="B21" t="str">
        <f t="shared" si="0"/>
        <v>TY</v>
      </c>
      <c r="C21" s="1" t="str">
        <f t="shared" si="9"/>
        <v>TOYOTA</v>
      </c>
      <c r="D21" t="str">
        <f t="shared" si="2"/>
        <v>CAM</v>
      </c>
      <c r="E21" s="1" t="str">
        <f t="shared" si="3"/>
        <v>CAMRY</v>
      </c>
      <c r="F21" s="1" t="str">
        <f t="shared" si="4"/>
        <v>96</v>
      </c>
      <c r="G21" s="1">
        <f t="shared" si="5"/>
        <v>4</v>
      </c>
      <c r="H21">
        <v>114660.6</v>
      </c>
      <c r="I21" s="12">
        <f t="shared" si="6"/>
        <v>25480.1333333333</v>
      </c>
      <c r="J21" t="s">
        <v>21</v>
      </c>
      <c r="K21" t="s">
        <v>52</v>
      </c>
      <c r="L21" s="1">
        <v>100000</v>
      </c>
      <c r="M21" s="1" t="str">
        <f t="shared" si="7"/>
        <v>NO</v>
      </c>
      <c r="N21" t="str">
        <f t="shared" si="8"/>
        <v>TY96CAMGR020</v>
      </c>
    </row>
    <row r="22" spans="1:14">
      <c r="A22" t="s">
        <v>53</v>
      </c>
      <c r="B22" t="str">
        <f t="shared" si="0"/>
        <v>TY</v>
      </c>
      <c r="C22" s="1" t="str">
        <f t="shared" si="9"/>
        <v>TOYOTA</v>
      </c>
      <c r="D22" t="str">
        <f t="shared" si="2"/>
        <v>CAM</v>
      </c>
      <c r="E22" s="1" t="str">
        <f t="shared" si="3"/>
        <v>CAMRY</v>
      </c>
      <c r="F22" s="1" t="str">
        <f t="shared" si="4"/>
        <v>98</v>
      </c>
      <c r="G22" s="1">
        <f t="shared" si="5"/>
        <v>2</v>
      </c>
      <c r="H22">
        <v>93382.6</v>
      </c>
      <c r="I22" s="12">
        <f t="shared" si="6"/>
        <v>37353.04</v>
      </c>
      <c r="J22" t="s">
        <v>15</v>
      </c>
      <c r="K22" t="s">
        <v>54</v>
      </c>
      <c r="L22" s="1">
        <v>100000</v>
      </c>
      <c r="M22" s="1" t="str">
        <f t="shared" si="7"/>
        <v>YES</v>
      </c>
      <c r="N22" t="str">
        <f t="shared" si="8"/>
        <v>TY98CAMBL021</v>
      </c>
    </row>
    <row r="23" spans="1:14">
      <c r="A23" t="s">
        <v>55</v>
      </c>
      <c r="B23" t="str">
        <f t="shared" si="0"/>
        <v>TY</v>
      </c>
      <c r="C23" s="1" t="str">
        <f t="shared" si="9"/>
        <v>TOYOTA</v>
      </c>
      <c r="D23" t="str">
        <f t="shared" si="2"/>
        <v>CAM</v>
      </c>
      <c r="E23" s="1" t="str">
        <f t="shared" si="3"/>
        <v>CAMRY</v>
      </c>
      <c r="F23" s="1" t="str">
        <f t="shared" si="4"/>
        <v>00</v>
      </c>
      <c r="G23" s="1">
        <f t="shared" si="5"/>
        <v>14</v>
      </c>
      <c r="H23">
        <v>85928</v>
      </c>
      <c r="I23" s="12">
        <f t="shared" si="6"/>
        <v>5926.06896551724</v>
      </c>
      <c r="J23" t="s">
        <v>21</v>
      </c>
      <c r="K23" t="s">
        <v>27</v>
      </c>
      <c r="L23" s="1">
        <v>100000</v>
      </c>
      <c r="M23" s="1" t="str">
        <f t="shared" si="7"/>
        <v>YES</v>
      </c>
      <c r="N23" t="str">
        <f t="shared" si="8"/>
        <v>TY00CAMGR022</v>
      </c>
    </row>
    <row r="24" spans="1:14">
      <c r="A24" t="s">
        <v>56</v>
      </c>
      <c r="B24" t="str">
        <f t="shared" si="0"/>
        <v>TY</v>
      </c>
      <c r="C24" s="1" t="str">
        <f t="shared" si="9"/>
        <v>TOYOTA</v>
      </c>
      <c r="D24" t="str">
        <f t="shared" si="2"/>
        <v>CAM</v>
      </c>
      <c r="E24" s="1" t="str">
        <f t="shared" si="3"/>
        <v>CAMRY</v>
      </c>
      <c r="F24" s="1" t="str">
        <f t="shared" si="4"/>
        <v>02</v>
      </c>
      <c r="G24" s="1">
        <f t="shared" si="5"/>
        <v>12</v>
      </c>
      <c r="H24">
        <v>67829.1</v>
      </c>
      <c r="I24" s="12">
        <f t="shared" si="6"/>
        <v>5426.328</v>
      </c>
      <c r="J24" t="s">
        <v>15</v>
      </c>
      <c r="K24" t="s">
        <v>16</v>
      </c>
      <c r="L24" s="1">
        <v>100000</v>
      </c>
      <c r="M24" s="1" t="str">
        <f t="shared" si="7"/>
        <v>YES</v>
      </c>
      <c r="N24" t="str">
        <f t="shared" si="8"/>
        <v>TY02CAMBL023</v>
      </c>
    </row>
    <row r="25" spans="1:14">
      <c r="A25" t="s">
        <v>57</v>
      </c>
      <c r="B25" t="str">
        <f t="shared" si="0"/>
        <v>TY</v>
      </c>
      <c r="C25" s="1" t="str">
        <f t="shared" si="9"/>
        <v>TOYOTA</v>
      </c>
      <c r="D25" t="str">
        <f t="shared" si="2"/>
        <v>CAM</v>
      </c>
      <c r="E25" s="1" t="str">
        <f t="shared" si="3"/>
        <v>CAMRY</v>
      </c>
      <c r="F25" s="1" t="str">
        <f t="shared" si="4"/>
        <v>09</v>
      </c>
      <c r="G25" s="1">
        <f t="shared" si="5"/>
        <v>5</v>
      </c>
      <c r="H25">
        <v>48114.2</v>
      </c>
      <c r="I25" s="12">
        <f t="shared" si="6"/>
        <v>8748.03636363636</v>
      </c>
      <c r="J25" t="s">
        <v>18</v>
      </c>
      <c r="K25" t="s">
        <v>30</v>
      </c>
      <c r="L25" s="1">
        <v>100000</v>
      </c>
      <c r="M25" s="1" t="str">
        <f t="shared" si="7"/>
        <v>YES</v>
      </c>
      <c r="N25" t="str">
        <f t="shared" si="8"/>
        <v>TY09CAMWH024</v>
      </c>
    </row>
    <row r="26" spans="1:14">
      <c r="A26" t="s">
        <v>58</v>
      </c>
      <c r="B26" t="str">
        <f t="shared" si="0"/>
        <v>TY</v>
      </c>
      <c r="C26" s="1" t="str">
        <f t="shared" si="9"/>
        <v>TOYOTA</v>
      </c>
      <c r="D26" t="str">
        <f t="shared" si="2"/>
        <v>COR</v>
      </c>
      <c r="E26" s="1" t="str">
        <f t="shared" si="3"/>
        <v>CORROLA</v>
      </c>
      <c r="F26" s="1" t="str">
        <f t="shared" si="4"/>
        <v>02</v>
      </c>
      <c r="G26" s="1">
        <f t="shared" si="5"/>
        <v>12</v>
      </c>
      <c r="H26">
        <v>64467.4</v>
      </c>
      <c r="I26" s="12">
        <f t="shared" si="6"/>
        <v>5157.392</v>
      </c>
      <c r="J26" t="s">
        <v>59</v>
      </c>
      <c r="K26" t="s">
        <v>60</v>
      </c>
      <c r="L26" s="1">
        <v>100000</v>
      </c>
      <c r="M26" s="1" t="str">
        <f t="shared" si="7"/>
        <v>YES</v>
      </c>
      <c r="N26" t="str">
        <f t="shared" si="8"/>
        <v>TY02CORRE025</v>
      </c>
    </row>
    <row r="27" spans="1:14">
      <c r="A27" t="s">
        <v>61</v>
      </c>
      <c r="B27" t="str">
        <f t="shared" si="0"/>
        <v>TY</v>
      </c>
      <c r="C27" s="1" t="str">
        <f t="shared" si="9"/>
        <v>TOYOTA</v>
      </c>
      <c r="D27" t="str">
        <f t="shared" si="2"/>
        <v>COR</v>
      </c>
      <c r="E27" s="1" t="str">
        <f t="shared" si="3"/>
        <v>CORROLA</v>
      </c>
      <c r="F27" s="1" t="str">
        <f t="shared" si="4"/>
        <v>03</v>
      </c>
      <c r="G27" s="1">
        <f t="shared" si="5"/>
        <v>11</v>
      </c>
      <c r="H27">
        <v>73444.4</v>
      </c>
      <c r="I27" s="12">
        <f t="shared" si="6"/>
        <v>6386.46956521739</v>
      </c>
      <c r="J27" t="s">
        <v>15</v>
      </c>
      <c r="K27" t="s">
        <v>60</v>
      </c>
      <c r="L27" s="1">
        <v>100000</v>
      </c>
      <c r="M27" s="1" t="str">
        <f t="shared" si="7"/>
        <v>YES</v>
      </c>
      <c r="N27" t="str">
        <f t="shared" si="8"/>
        <v>TY03CORBL026</v>
      </c>
    </row>
    <row r="28" spans="1:14">
      <c r="A28" t="s">
        <v>62</v>
      </c>
      <c r="B28" t="str">
        <f t="shared" si="0"/>
        <v>TY</v>
      </c>
      <c r="C28" s="1" t="str">
        <f t="shared" si="9"/>
        <v>TOYOTA</v>
      </c>
      <c r="D28" t="str">
        <f t="shared" si="2"/>
        <v>COR</v>
      </c>
      <c r="E28" s="1" t="str">
        <f t="shared" si="3"/>
        <v>CORROLA</v>
      </c>
      <c r="F28" s="1" t="str">
        <f t="shared" si="4"/>
        <v>14</v>
      </c>
      <c r="G28" s="1">
        <f t="shared" si="5"/>
        <v>0</v>
      </c>
      <c r="H28">
        <v>17556.3</v>
      </c>
      <c r="I28" s="12">
        <f t="shared" si="6"/>
        <v>35112.6</v>
      </c>
      <c r="J28" t="s">
        <v>50</v>
      </c>
      <c r="K28" t="s">
        <v>33</v>
      </c>
      <c r="L28" s="1">
        <v>100000</v>
      </c>
      <c r="M28" s="1" t="str">
        <f t="shared" si="7"/>
        <v>YES</v>
      </c>
      <c r="N28" t="str">
        <f t="shared" si="8"/>
        <v>TY14CORBL027</v>
      </c>
    </row>
    <row r="29" spans="1:14">
      <c r="A29" t="s">
        <v>63</v>
      </c>
      <c r="B29" t="str">
        <f t="shared" si="0"/>
        <v>TY</v>
      </c>
      <c r="C29" s="1" t="str">
        <f t="shared" si="9"/>
        <v>TOYOTA</v>
      </c>
      <c r="D29" t="str">
        <f t="shared" si="2"/>
        <v>COR</v>
      </c>
      <c r="E29" s="1" t="str">
        <f t="shared" si="3"/>
        <v>CORROLA</v>
      </c>
      <c r="F29" s="1" t="str">
        <f t="shared" si="4"/>
        <v>12</v>
      </c>
      <c r="G29" s="1">
        <f t="shared" si="5"/>
        <v>2</v>
      </c>
      <c r="H29">
        <v>29601.9</v>
      </c>
      <c r="I29" s="12">
        <f t="shared" si="6"/>
        <v>11840.76</v>
      </c>
      <c r="J29" t="s">
        <v>15</v>
      </c>
      <c r="K29" t="s">
        <v>41</v>
      </c>
      <c r="L29" s="1">
        <v>100000</v>
      </c>
      <c r="M29" s="1" t="str">
        <f t="shared" si="7"/>
        <v>YES</v>
      </c>
      <c r="N29" t="str">
        <f t="shared" si="8"/>
        <v>TY12CORBL028</v>
      </c>
    </row>
    <row r="30" spans="1:14">
      <c r="A30" t="s">
        <v>64</v>
      </c>
      <c r="B30" t="str">
        <f t="shared" si="0"/>
        <v>TY</v>
      </c>
      <c r="C30" s="1" t="str">
        <f t="shared" si="9"/>
        <v>TOYOTA</v>
      </c>
      <c r="D30" t="str">
        <f t="shared" si="2"/>
        <v>CAM</v>
      </c>
      <c r="E30" s="1" t="str">
        <f t="shared" si="3"/>
        <v>CAMRY</v>
      </c>
      <c r="F30" s="1" t="str">
        <f t="shared" si="4"/>
        <v>12</v>
      </c>
      <c r="G30" s="1">
        <f t="shared" si="5"/>
        <v>2</v>
      </c>
      <c r="H30">
        <v>22128.2</v>
      </c>
      <c r="I30" s="12">
        <f t="shared" si="6"/>
        <v>8851.28</v>
      </c>
      <c r="J30" t="s">
        <v>50</v>
      </c>
      <c r="K30" t="s">
        <v>52</v>
      </c>
      <c r="L30" s="1">
        <v>100000</v>
      </c>
      <c r="M30" s="1" t="str">
        <f t="shared" si="7"/>
        <v>YES</v>
      </c>
      <c r="N30" t="str">
        <f t="shared" si="8"/>
        <v>TY12CAMBL029</v>
      </c>
    </row>
    <row r="31" spans="1:14">
      <c r="A31" t="s">
        <v>65</v>
      </c>
      <c r="B31" t="str">
        <f t="shared" si="0"/>
        <v>HO</v>
      </c>
      <c r="C31" s="1" t="str">
        <f t="shared" si="9"/>
        <v>HONDA</v>
      </c>
      <c r="D31" t="str">
        <f t="shared" si="2"/>
        <v>CIV</v>
      </c>
      <c r="E31" s="1" t="str">
        <f t="shared" si="3"/>
        <v>CIVIC</v>
      </c>
      <c r="F31" s="1" t="str">
        <f t="shared" si="4"/>
        <v>99</v>
      </c>
      <c r="G31" s="1">
        <f t="shared" si="5"/>
        <v>1</v>
      </c>
      <c r="H31">
        <v>82374</v>
      </c>
      <c r="I31" s="12">
        <f t="shared" si="6"/>
        <v>54916</v>
      </c>
      <c r="J31" t="s">
        <v>18</v>
      </c>
      <c r="K31" t="s">
        <v>39</v>
      </c>
      <c r="L31" s="1">
        <v>75000</v>
      </c>
      <c r="M31" s="1" t="str">
        <f t="shared" si="7"/>
        <v>NO</v>
      </c>
      <c r="N31" t="str">
        <f t="shared" si="8"/>
        <v>HO99CIVWH030</v>
      </c>
    </row>
    <row r="32" spans="1:14">
      <c r="A32" t="s">
        <v>66</v>
      </c>
      <c r="B32" t="str">
        <f t="shared" si="0"/>
        <v>HO</v>
      </c>
      <c r="C32" s="1" t="str">
        <f t="shared" si="9"/>
        <v>HONDA</v>
      </c>
      <c r="D32" t="str">
        <f t="shared" si="2"/>
        <v>CIV</v>
      </c>
      <c r="E32" s="1" t="str">
        <f t="shared" si="3"/>
        <v>CIVIC</v>
      </c>
      <c r="F32" s="1" t="str">
        <f t="shared" si="4"/>
        <v>01</v>
      </c>
      <c r="G32" s="1">
        <f t="shared" si="5"/>
        <v>13</v>
      </c>
      <c r="H32">
        <v>69891.9</v>
      </c>
      <c r="I32" s="12">
        <f t="shared" si="6"/>
        <v>5177.17777777778</v>
      </c>
      <c r="J32" t="s">
        <v>50</v>
      </c>
      <c r="K32" t="s">
        <v>24</v>
      </c>
      <c r="L32" s="1">
        <v>75000</v>
      </c>
      <c r="M32" s="1" t="str">
        <f t="shared" si="7"/>
        <v>YES</v>
      </c>
      <c r="N32" t="str">
        <f t="shared" si="8"/>
        <v>HO01CIVBL031</v>
      </c>
    </row>
    <row r="33" spans="1:14">
      <c r="A33" t="s">
        <v>67</v>
      </c>
      <c r="B33" t="str">
        <f t="shared" si="0"/>
        <v>HO</v>
      </c>
      <c r="C33" s="1" t="str">
        <f t="shared" si="9"/>
        <v>HONDA</v>
      </c>
      <c r="D33" t="str">
        <f t="shared" si="2"/>
        <v>CIV</v>
      </c>
      <c r="E33" s="1" t="str">
        <f t="shared" si="3"/>
        <v>CIVIC</v>
      </c>
      <c r="F33" s="1" t="str">
        <f t="shared" si="4"/>
        <v>10</v>
      </c>
      <c r="G33" s="1">
        <f t="shared" si="5"/>
        <v>4</v>
      </c>
      <c r="H33">
        <v>22573</v>
      </c>
      <c r="I33" s="12">
        <f t="shared" si="6"/>
        <v>5016.22222222222</v>
      </c>
      <c r="J33" t="s">
        <v>50</v>
      </c>
      <c r="K33" t="s">
        <v>45</v>
      </c>
      <c r="L33" s="1">
        <v>75000</v>
      </c>
      <c r="M33" s="1" t="str">
        <f t="shared" si="7"/>
        <v>YES</v>
      </c>
      <c r="N33" t="str">
        <f t="shared" si="8"/>
        <v>HO10CIVBL032</v>
      </c>
    </row>
    <row r="34" spans="1:14">
      <c r="A34" t="s">
        <v>68</v>
      </c>
      <c r="B34" t="str">
        <f t="shared" si="0"/>
        <v>HO</v>
      </c>
      <c r="C34" s="1" t="str">
        <f t="shared" si="9"/>
        <v>HONDA</v>
      </c>
      <c r="D34" t="str">
        <f t="shared" si="2"/>
        <v>CIV</v>
      </c>
      <c r="E34" s="1" t="str">
        <f t="shared" si="3"/>
        <v>CIVIC</v>
      </c>
      <c r="F34" s="1" t="str">
        <f t="shared" si="4"/>
        <v>10</v>
      </c>
      <c r="G34" s="1">
        <f t="shared" si="5"/>
        <v>4</v>
      </c>
      <c r="H34">
        <v>33477.2</v>
      </c>
      <c r="I34" s="12">
        <f t="shared" si="6"/>
        <v>7439.37777777778</v>
      </c>
      <c r="J34" t="s">
        <v>15</v>
      </c>
      <c r="K34" t="s">
        <v>54</v>
      </c>
      <c r="L34" s="1">
        <v>75000</v>
      </c>
      <c r="M34" s="1" t="str">
        <f t="shared" si="7"/>
        <v>YES</v>
      </c>
      <c r="N34" t="str">
        <f t="shared" si="8"/>
        <v>HO10CIVBL033</v>
      </c>
    </row>
    <row r="35" spans="1:14">
      <c r="A35" t="s">
        <v>69</v>
      </c>
      <c r="B35" t="str">
        <f t="shared" ref="B35:B53" si="10">LEFT(A35,2)</f>
        <v>HO</v>
      </c>
      <c r="C35" s="1" t="str">
        <f t="shared" si="9"/>
        <v>HONDA</v>
      </c>
      <c r="D35" t="str">
        <f t="shared" ref="D35:D53" si="11">MID(A35,5,3)</f>
        <v>CIV</v>
      </c>
      <c r="E35" s="1" t="str">
        <f t="shared" ref="E35:E53" si="12">VLOOKUP(D35,D$57:E$68,2)</f>
        <v>CIVIC</v>
      </c>
      <c r="F35" s="1" t="str">
        <f t="shared" ref="F35:F53" si="13">MID(A35,3,2)</f>
        <v>11</v>
      </c>
      <c r="G35" s="1">
        <f t="shared" ref="G35:G53" si="14">IF(14-F35&lt;0,100-F35,14-F35)</f>
        <v>3</v>
      </c>
      <c r="H35">
        <v>30555.3</v>
      </c>
      <c r="I35" s="12">
        <f t="shared" ref="I35:I53" si="15">H35/(G35+0.5)</f>
        <v>8730.08571428571</v>
      </c>
      <c r="J35" t="s">
        <v>15</v>
      </c>
      <c r="K35" t="s">
        <v>22</v>
      </c>
      <c r="L35" s="1">
        <v>75000</v>
      </c>
      <c r="M35" s="1" t="str">
        <f t="shared" ref="M35:M53" si="16">IF(H35&lt;=L35,"YES","NO")</f>
        <v>YES</v>
      </c>
      <c r="N35" t="str">
        <f t="shared" ref="N35:N53" si="17">CONCATENATE(B35,F35,D35,UPPER(LEFT(J35,2)),RIGHT(A35,3))</f>
        <v>HO11CIVBL034</v>
      </c>
    </row>
    <row r="36" spans="1:14">
      <c r="A36" t="s">
        <v>70</v>
      </c>
      <c r="B36" t="str">
        <f t="shared" si="10"/>
        <v>HO</v>
      </c>
      <c r="C36" s="1" t="str">
        <f t="shared" si="9"/>
        <v>HONDA</v>
      </c>
      <c r="D36" t="str">
        <f t="shared" si="11"/>
        <v>CIV</v>
      </c>
      <c r="E36" s="1" t="str">
        <f t="shared" si="12"/>
        <v>CIVIC</v>
      </c>
      <c r="F36" s="1" t="str">
        <f t="shared" si="13"/>
        <v>12</v>
      </c>
      <c r="G36" s="1">
        <f t="shared" si="14"/>
        <v>2</v>
      </c>
      <c r="H36">
        <v>24513.2</v>
      </c>
      <c r="I36" s="12">
        <f t="shared" si="15"/>
        <v>9805.28</v>
      </c>
      <c r="J36" t="s">
        <v>15</v>
      </c>
      <c r="K36" t="s">
        <v>47</v>
      </c>
      <c r="L36" s="1">
        <v>75000</v>
      </c>
      <c r="M36" s="1" t="str">
        <f t="shared" si="16"/>
        <v>YES</v>
      </c>
      <c r="N36" t="str">
        <f t="shared" si="17"/>
        <v>HO12CIVBL035</v>
      </c>
    </row>
    <row r="37" spans="1:14">
      <c r="A37" t="s">
        <v>71</v>
      </c>
      <c r="B37" t="str">
        <f t="shared" si="10"/>
        <v>HO</v>
      </c>
      <c r="C37" s="1" t="str">
        <f t="shared" si="9"/>
        <v>HONDA</v>
      </c>
      <c r="D37" t="str">
        <f t="shared" si="11"/>
        <v>CIV</v>
      </c>
      <c r="E37" s="1" t="str">
        <f t="shared" si="12"/>
        <v>CIVIC</v>
      </c>
      <c r="F37" s="1" t="str">
        <f t="shared" si="13"/>
        <v>13</v>
      </c>
      <c r="G37" s="1">
        <f t="shared" si="14"/>
        <v>1</v>
      </c>
      <c r="H37">
        <v>13867.6</v>
      </c>
      <c r="I37" s="12">
        <f t="shared" si="15"/>
        <v>9245.06666666667</v>
      </c>
      <c r="J37" t="s">
        <v>15</v>
      </c>
      <c r="K37" t="s">
        <v>52</v>
      </c>
      <c r="L37" s="1">
        <v>75000</v>
      </c>
      <c r="M37" s="1" t="str">
        <f t="shared" si="16"/>
        <v>YES</v>
      </c>
      <c r="N37" t="str">
        <f t="shared" si="17"/>
        <v>HO13CIVBL036</v>
      </c>
    </row>
    <row r="38" spans="1:14">
      <c r="A38" t="s">
        <v>72</v>
      </c>
      <c r="B38" t="str">
        <f t="shared" si="10"/>
        <v>HO</v>
      </c>
      <c r="C38" s="1" t="str">
        <f t="shared" si="9"/>
        <v>HONDA</v>
      </c>
      <c r="D38" t="str">
        <f t="shared" si="11"/>
        <v>ODY</v>
      </c>
      <c r="E38" s="1" t="str">
        <f t="shared" si="12"/>
        <v>ODYSSEY</v>
      </c>
      <c r="F38" s="1" t="str">
        <f t="shared" si="13"/>
        <v>05</v>
      </c>
      <c r="G38" s="1">
        <f t="shared" si="14"/>
        <v>9</v>
      </c>
      <c r="H38">
        <v>60389.5</v>
      </c>
      <c r="I38" s="12">
        <f t="shared" si="15"/>
        <v>6356.78947368421</v>
      </c>
      <c r="J38" t="s">
        <v>18</v>
      </c>
      <c r="K38" t="s">
        <v>30</v>
      </c>
      <c r="L38" s="1">
        <v>100000</v>
      </c>
      <c r="M38" s="1" t="str">
        <f t="shared" si="16"/>
        <v>YES</v>
      </c>
      <c r="N38" t="str">
        <f t="shared" si="17"/>
        <v>HO05ODYWH037</v>
      </c>
    </row>
    <row r="39" spans="1:14">
      <c r="A39" t="s">
        <v>73</v>
      </c>
      <c r="B39" t="str">
        <f t="shared" si="10"/>
        <v>HO</v>
      </c>
      <c r="C39" s="1" t="str">
        <f t="shared" si="9"/>
        <v>HONDA</v>
      </c>
      <c r="D39" t="str">
        <f t="shared" si="11"/>
        <v>ODY</v>
      </c>
      <c r="E39" s="1" t="str">
        <f t="shared" si="12"/>
        <v>ODYSSEY</v>
      </c>
      <c r="F39" s="1" t="str">
        <f t="shared" si="13"/>
        <v>07</v>
      </c>
      <c r="G39" s="1">
        <f t="shared" si="14"/>
        <v>7</v>
      </c>
      <c r="H39">
        <v>50854.1</v>
      </c>
      <c r="I39" s="12">
        <f t="shared" si="15"/>
        <v>6780.54666666667</v>
      </c>
      <c r="J39" t="s">
        <v>15</v>
      </c>
      <c r="K39" t="s">
        <v>54</v>
      </c>
      <c r="L39" s="1">
        <v>100000</v>
      </c>
      <c r="M39" s="1" t="str">
        <f t="shared" si="16"/>
        <v>YES</v>
      </c>
      <c r="N39" t="str">
        <f t="shared" si="17"/>
        <v>HO07ODYBL038</v>
      </c>
    </row>
    <row r="40" spans="1:14">
      <c r="A40" t="s">
        <v>74</v>
      </c>
      <c r="B40" t="str">
        <f t="shared" si="10"/>
        <v>HO</v>
      </c>
      <c r="C40" s="1" t="str">
        <f t="shared" si="9"/>
        <v>HONDA</v>
      </c>
      <c r="D40" t="str">
        <f t="shared" si="11"/>
        <v>ODY</v>
      </c>
      <c r="E40" s="1" t="str">
        <f t="shared" si="12"/>
        <v>ODYSSEY</v>
      </c>
      <c r="F40" s="1" t="str">
        <f t="shared" si="13"/>
        <v>08</v>
      </c>
      <c r="G40" s="1">
        <f t="shared" si="14"/>
        <v>6</v>
      </c>
      <c r="H40">
        <v>42504.6</v>
      </c>
      <c r="I40" s="12">
        <f t="shared" si="15"/>
        <v>6539.16923076923</v>
      </c>
      <c r="J40" t="s">
        <v>18</v>
      </c>
      <c r="K40" t="s">
        <v>39</v>
      </c>
      <c r="L40" s="1">
        <v>100000</v>
      </c>
      <c r="M40" s="1" t="str">
        <f t="shared" si="16"/>
        <v>YES</v>
      </c>
      <c r="N40" t="str">
        <f t="shared" si="17"/>
        <v>HO08ODYWH039</v>
      </c>
    </row>
    <row r="41" spans="1:14">
      <c r="A41" t="s">
        <v>75</v>
      </c>
      <c r="B41" t="str">
        <f t="shared" si="10"/>
        <v>HO</v>
      </c>
      <c r="C41" s="1" t="str">
        <f t="shared" si="9"/>
        <v>HONDA</v>
      </c>
      <c r="D41" t="str">
        <f t="shared" si="11"/>
        <v>0OD</v>
      </c>
      <c r="E41" s="1" t="e">
        <f t="shared" si="12"/>
        <v>#N/A</v>
      </c>
      <c r="F41" s="1" t="str">
        <f t="shared" si="13"/>
        <v>01</v>
      </c>
      <c r="G41" s="1">
        <f t="shared" si="14"/>
        <v>13</v>
      </c>
      <c r="H41">
        <v>68658.9</v>
      </c>
      <c r="I41" s="12">
        <f t="shared" si="15"/>
        <v>5085.84444444444</v>
      </c>
      <c r="J41" t="s">
        <v>15</v>
      </c>
      <c r="K41" t="s">
        <v>16</v>
      </c>
      <c r="L41" s="1">
        <v>100000</v>
      </c>
      <c r="M41" s="1" t="str">
        <f t="shared" si="16"/>
        <v>YES</v>
      </c>
      <c r="N41" t="str">
        <f t="shared" si="17"/>
        <v>HO010ODBL040</v>
      </c>
    </row>
    <row r="42" spans="1:14">
      <c r="A42" t="s">
        <v>76</v>
      </c>
      <c r="B42" t="str">
        <f t="shared" si="10"/>
        <v>HO</v>
      </c>
      <c r="C42" s="1" t="str">
        <f t="shared" si="9"/>
        <v>HONDA</v>
      </c>
      <c r="D42" t="str">
        <f t="shared" si="11"/>
        <v>ODY</v>
      </c>
      <c r="E42" s="1" t="str">
        <f t="shared" si="12"/>
        <v>ODYSSEY</v>
      </c>
      <c r="F42" s="1" t="str">
        <f t="shared" si="13"/>
        <v>14</v>
      </c>
      <c r="G42" s="1">
        <f t="shared" si="14"/>
        <v>0</v>
      </c>
      <c r="H42">
        <v>3708.1</v>
      </c>
      <c r="I42" s="12">
        <f t="shared" si="15"/>
        <v>7416.2</v>
      </c>
      <c r="J42" t="s">
        <v>15</v>
      </c>
      <c r="K42" t="s">
        <v>19</v>
      </c>
      <c r="L42" s="1">
        <v>100000</v>
      </c>
      <c r="M42" s="1" t="str">
        <f t="shared" si="16"/>
        <v>YES</v>
      </c>
      <c r="N42" t="str">
        <f t="shared" si="17"/>
        <v>HO14ODYBL041</v>
      </c>
    </row>
    <row r="43" spans="1:14">
      <c r="A43" t="s">
        <v>77</v>
      </c>
      <c r="B43" t="str">
        <f t="shared" si="10"/>
        <v>CR</v>
      </c>
      <c r="C43" s="1" t="str">
        <f t="shared" si="9"/>
        <v>CHRYSLER</v>
      </c>
      <c r="D43" t="str">
        <f t="shared" si="11"/>
        <v>PTC</v>
      </c>
      <c r="E43" s="1" t="str">
        <f t="shared" si="12"/>
        <v>PTCRUISER</v>
      </c>
      <c r="F43" s="1" t="str">
        <f t="shared" si="13"/>
        <v>04</v>
      </c>
      <c r="G43" s="1">
        <f t="shared" si="14"/>
        <v>10</v>
      </c>
      <c r="H43">
        <v>64542</v>
      </c>
      <c r="I43" s="12">
        <f t="shared" si="15"/>
        <v>6146.85714285714</v>
      </c>
      <c r="J43" t="s">
        <v>50</v>
      </c>
      <c r="K43" t="s">
        <v>16</v>
      </c>
      <c r="L43" s="1">
        <v>75000</v>
      </c>
      <c r="M43" s="1" t="str">
        <f t="shared" si="16"/>
        <v>YES</v>
      </c>
      <c r="N43" t="str">
        <f t="shared" si="17"/>
        <v>CR04PTCBL042</v>
      </c>
    </row>
    <row r="44" spans="1:14">
      <c r="A44" t="s">
        <v>78</v>
      </c>
      <c r="B44" t="str">
        <f t="shared" si="10"/>
        <v>CR</v>
      </c>
      <c r="C44" s="1" t="str">
        <f t="shared" si="9"/>
        <v>CHRYSLER</v>
      </c>
      <c r="D44" t="str">
        <f t="shared" si="11"/>
        <v>PTC</v>
      </c>
      <c r="E44" s="1" t="str">
        <f t="shared" si="12"/>
        <v>PTCRUISER</v>
      </c>
      <c r="F44" s="1" t="str">
        <f t="shared" si="13"/>
        <v>07</v>
      </c>
      <c r="G44" s="1">
        <f t="shared" si="14"/>
        <v>7</v>
      </c>
      <c r="H44">
        <v>42074.2</v>
      </c>
      <c r="I44" s="12">
        <f t="shared" si="15"/>
        <v>5609.89333333333</v>
      </c>
      <c r="J44" t="s">
        <v>21</v>
      </c>
      <c r="K44" t="s">
        <v>60</v>
      </c>
      <c r="L44" s="1">
        <v>75000</v>
      </c>
      <c r="M44" s="1" t="str">
        <f t="shared" si="16"/>
        <v>YES</v>
      </c>
      <c r="N44" t="str">
        <f t="shared" si="17"/>
        <v>CR07PTCGR043</v>
      </c>
    </row>
    <row r="45" spans="1:14">
      <c r="A45" t="s">
        <v>79</v>
      </c>
      <c r="B45" t="str">
        <f t="shared" si="10"/>
        <v>CR</v>
      </c>
      <c r="C45" s="1" t="str">
        <f t="shared" si="9"/>
        <v>CHRYSLER</v>
      </c>
      <c r="D45" t="str">
        <f t="shared" si="11"/>
        <v>PTC</v>
      </c>
      <c r="E45" s="1" t="str">
        <f t="shared" si="12"/>
        <v>PTCRUISER</v>
      </c>
      <c r="F45" s="1" t="str">
        <f t="shared" si="13"/>
        <v>11</v>
      </c>
      <c r="G45" s="1">
        <f t="shared" si="14"/>
        <v>3</v>
      </c>
      <c r="H45">
        <v>27394.2</v>
      </c>
      <c r="I45" s="12">
        <f t="shared" si="15"/>
        <v>7826.91428571429</v>
      </c>
      <c r="J45" t="s">
        <v>15</v>
      </c>
      <c r="K45" t="s">
        <v>37</v>
      </c>
      <c r="L45" s="1">
        <v>75000</v>
      </c>
      <c r="M45" s="1" t="str">
        <f t="shared" si="16"/>
        <v>YES</v>
      </c>
      <c r="N45" t="str">
        <f t="shared" si="17"/>
        <v>CR11PTCBL044</v>
      </c>
    </row>
    <row r="46" spans="1:14">
      <c r="A46" t="s">
        <v>80</v>
      </c>
      <c r="B46" t="str">
        <f t="shared" si="10"/>
        <v>CR</v>
      </c>
      <c r="C46" s="1" t="str">
        <f t="shared" si="9"/>
        <v>CHRYSLER</v>
      </c>
      <c r="D46" t="str">
        <f t="shared" si="11"/>
        <v>CAR</v>
      </c>
      <c r="E46" s="1" t="str">
        <f t="shared" si="12"/>
        <v>CARAVAN</v>
      </c>
      <c r="F46" s="1" t="str">
        <f t="shared" si="13"/>
        <v>99</v>
      </c>
      <c r="G46" s="1">
        <f t="shared" si="14"/>
        <v>1</v>
      </c>
      <c r="H46">
        <v>79420.6</v>
      </c>
      <c r="I46" s="12">
        <f t="shared" si="15"/>
        <v>52947.0666666667</v>
      </c>
      <c r="J46" t="s">
        <v>21</v>
      </c>
      <c r="K46" t="s">
        <v>47</v>
      </c>
      <c r="L46" s="1">
        <v>75000</v>
      </c>
      <c r="M46" s="1" t="str">
        <f t="shared" si="16"/>
        <v>NO</v>
      </c>
      <c r="N46" t="str">
        <f t="shared" si="17"/>
        <v>CR99CARGR045</v>
      </c>
    </row>
    <row r="47" spans="1:14">
      <c r="A47" t="s">
        <v>81</v>
      </c>
      <c r="B47" t="str">
        <f t="shared" si="10"/>
        <v>CR</v>
      </c>
      <c r="C47" s="1" t="str">
        <f t="shared" si="9"/>
        <v>CHRYSLER</v>
      </c>
      <c r="D47" t="str">
        <f t="shared" si="11"/>
        <v>CAR</v>
      </c>
      <c r="E47" s="1" t="str">
        <f t="shared" si="12"/>
        <v>CARAVAN</v>
      </c>
      <c r="F47" s="1" t="str">
        <f t="shared" si="13"/>
        <v>00</v>
      </c>
      <c r="G47" s="1">
        <f t="shared" si="14"/>
        <v>14</v>
      </c>
      <c r="H47">
        <v>77243.1</v>
      </c>
      <c r="I47" s="12">
        <f t="shared" si="15"/>
        <v>5327.11034482759</v>
      </c>
      <c r="J47" t="s">
        <v>15</v>
      </c>
      <c r="K47" t="s">
        <v>24</v>
      </c>
      <c r="L47" s="1">
        <v>75000</v>
      </c>
      <c r="M47" s="1" t="str">
        <f t="shared" si="16"/>
        <v>NO</v>
      </c>
      <c r="N47" t="str">
        <f t="shared" si="17"/>
        <v>CR00CARBL046</v>
      </c>
    </row>
    <row r="48" spans="1:14">
      <c r="A48" t="s">
        <v>82</v>
      </c>
      <c r="B48" t="str">
        <f t="shared" si="10"/>
        <v>CR</v>
      </c>
      <c r="C48" s="1" t="str">
        <f t="shared" si="9"/>
        <v>CHRYSLER</v>
      </c>
      <c r="D48" t="str">
        <f t="shared" si="11"/>
        <v>CAR</v>
      </c>
      <c r="E48" s="1" t="str">
        <f t="shared" si="12"/>
        <v>CARAVAN</v>
      </c>
      <c r="F48" s="1" t="str">
        <f t="shared" si="13"/>
        <v>04</v>
      </c>
      <c r="G48" s="1">
        <f t="shared" si="14"/>
        <v>10</v>
      </c>
      <c r="H48">
        <v>72527.2</v>
      </c>
      <c r="I48" s="12">
        <f t="shared" si="15"/>
        <v>6907.35238095238</v>
      </c>
      <c r="J48" t="s">
        <v>18</v>
      </c>
      <c r="K48" t="s">
        <v>43</v>
      </c>
      <c r="L48" s="1">
        <v>75000</v>
      </c>
      <c r="M48" s="1" t="str">
        <f t="shared" si="16"/>
        <v>YES</v>
      </c>
      <c r="N48" t="str">
        <f t="shared" si="17"/>
        <v>CR04CARWH047</v>
      </c>
    </row>
    <row r="49" spans="1:14">
      <c r="A49" t="s">
        <v>83</v>
      </c>
      <c r="B49" t="str">
        <f t="shared" si="10"/>
        <v>CR</v>
      </c>
      <c r="C49" s="1" t="str">
        <f t="shared" si="9"/>
        <v>CHRYSLER</v>
      </c>
      <c r="D49" t="str">
        <f t="shared" si="11"/>
        <v>CAR</v>
      </c>
      <c r="E49" s="1" t="str">
        <f t="shared" si="12"/>
        <v>CARAVAN</v>
      </c>
      <c r="F49" s="1" t="str">
        <f t="shared" si="13"/>
        <v>04</v>
      </c>
      <c r="G49" s="1">
        <f t="shared" si="14"/>
        <v>10</v>
      </c>
      <c r="H49">
        <v>52699.4</v>
      </c>
      <c r="I49" s="12">
        <f t="shared" si="15"/>
        <v>5018.99047619048</v>
      </c>
      <c r="J49" t="s">
        <v>59</v>
      </c>
      <c r="K49" t="s">
        <v>43</v>
      </c>
      <c r="L49" s="1">
        <v>75000</v>
      </c>
      <c r="M49" s="1" t="str">
        <f t="shared" si="16"/>
        <v>YES</v>
      </c>
      <c r="N49" t="str">
        <f t="shared" si="17"/>
        <v>CR04CARRE048</v>
      </c>
    </row>
    <row r="50" spans="1:14">
      <c r="A50" t="s">
        <v>84</v>
      </c>
      <c r="B50" t="str">
        <f t="shared" si="10"/>
        <v>HY</v>
      </c>
      <c r="C50" s="1" t="str">
        <f t="shared" si="9"/>
        <v>HYUNDAI</v>
      </c>
      <c r="D50" t="str">
        <f t="shared" si="11"/>
        <v>ELA</v>
      </c>
      <c r="E50" s="1" t="str">
        <f t="shared" si="12"/>
        <v>ELANTRA</v>
      </c>
      <c r="F50" s="1" t="str">
        <f t="shared" si="13"/>
        <v>11</v>
      </c>
      <c r="G50" s="1">
        <f t="shared" si="14"/>
        <v>3</v>
      </c>
      <c r="H50">
        <v>29102.3</v>
      </c>
      <c r="I50" s="12">
        <f t="shared" si="15"/>
        <v>8314.94285714286</v>
      </c>
      <c r="J50" t="s">
        <v>15</v>
      </c>
      <c r="K50" t="s">
        <v>45</v>
      </c>
      <c r="L50" s="1">
        <v>100000</v>
      </c>
      <c r="M50" s="1" t="str">
        <f t="shared" si="16"/>
        <v>YES</v>
      </c>
      <c r="N50" t="str">
        <f t="shared" si="17"/>
        <v>HY11ELABL049</v>
      </c>
    </row>
    <row r="51" spans="1:14">
      <c r="A51" t="s">
        <v>85</v>
      </c>
      <c r="B51" t="str">
        <f t="shared" si="10"/>
        <v>HY</v>
      </c>
      <c r="C51" s="1" t="str">
        <f t="shared" si="9"/>
        <v>HYUNDAI</v>
      </c>
      <c r="D51" t="str">
        <f t="shared" si="11"/>
        <v>ELA</v>
      </c>
      <c r="E51" s="1" t="str">
        <f t="shared" si="12"/>
        <v>ELANTRA</v>
      </c>
      <c r="F51" s="1" t="str">
        <f t="shared" si="13"/>
        <v>12</v>
      </c>
      <c r="G51" s="1">
        <f t="shared" si="14"/>
        <v>2</v>
      </c>
      <c r="H51">
        <v>22282</v>
      </c>
      <c r="I51" s="12">
        <f t="shared" si="15"/>
        <v>8912.8</v>
      </c>
      <c r="J51" t="s">
        <v>50</v>
      </c>
      <c r="K51" t="s">
        <v>19</v>
      </c>
      <c r="L51" s="1">
        <v>100000</v>
      </c>
      <c r="M51" s="1" t="str">
        <f t="shared" si="16"/>
        <v>YES</v>
      </c>
      <c r="N51" t="str">
        <f t="shared" si="17"/>
        <v>HY12ELABL050</v>
      </c>
    </row>
    <row r="52" spans="1:14">
      <c r="A52" t="s">
        <v>86</v>
      </c>
      <c r="B52" t="str">
        <f t="shared" si="10"/>
        <v>HY</v>
      </c>
      <c r="C52" s="1" t="str">
        <f t="shared" si="9"/>
        <v>HYUNDAI</v>
      </c>
      <c r="D52" t="str">
        <f t="shared" si="11"/>
        <v>ELA</v>
      </c>
      <c r="E52" s="1" t="str">
        <f t="shared" si="12"/>
        <v>ELANTRA</v>
      </c>
      <c r="F52" s="1" t="str">
        <f t="shared" si="13"/>
        <v>13</v>
      </c>
      <c r="G52" s="1">
        <f t="shared" si="14"/>
        <v>1</v>
      </c>
      <c r="H52">
        <v>20223.9</v>
      </c>
      <c r="I52" s="12">
        <f t="shared" si="15"/>
        <v>13482.6</v>
      </c>
      <c r="J52" t="s">
        <v>15</v>
      </c>
      <c r="K52" t="s">
        <v>33</v>
      </c>
      <c r="L52" s="1">
        <v>100000</v>
      </c>
      <c r="M52" s="1" t="str">
        <f t="shared" si="16"/>
        <v>YES</v>
      </c>
      <c r="N52" t="str">
        <f t="shared" si="17"/>
        <v>HY13ELABL051</v>
      </c>
    </row>
    <row r="53" spans="1:14">
      <c r="A53" t="s">
        <v>87</v>
      </c>
      <c r="B53" t="str">
        <f t="shared" si="10"/>
        <v>HY</v>
      </c>
      <c r="C53" s="1" t="str">
        <f t="shared" si="9"/>
        <v>HYUNDAI</v>
      </c>
      <c r="D53" t="str">
        <f t="shared" si="11"/>
        <v>ELA</v>
      </c>
      <c r="E53" s="1" t="str">
        <f t="shared" si="12"/>
        <v>ELANTRA</v>
      </c>
      <c r="F53" s="1" t="str">
        <f t="shared" si="13"/>
        <v>13</v>
      </c>
      <c r="G53" s="1">
        <f t="shared" si="14"/>
        <v>1</v>
      </c>
      <c r="H53">
        <v>22188.5</v>
      </c>
      <c r="I53" s="12">
        <f t="shared" si="15"/>
        <v>14792.3333333333</v>
      </c>
      <c r="J53" t="s">
        <v>50</v>
      </c>
      <c r="K53" t="s">
        <v>27</v>
      </c>
      <c r="L53" s="1">
        <v>100000</v>
      </c>
      <c r="M53" s="1" t="str">
        <f t="shared" si="16"/>
        <v>YES</v>
      </c>
      <c r="N53" t="str">
        <f t="shared" si="17"/>
        <v>HY13ELABL052</v>
      </c>
    </row>
    <row r="55" ht="15.25" spans="2:5">
      <c r="B55" s="1" t="s">
        <v>88</v>
      </c>
      <c r="D55" s="1"/>
      <c r="E55" s="1"/>
    </row>
    <row r="56" ht="53.3" spans="2:5">
      <c r="B56" s="2" t="s">
        <v>89</v>
      </c>
      <c r="C56" s="3" t="s">
        <v>90</v>
      </c>
      <c r="D56" s="2" t="s">
        <v>89</v>
      </c>
      <c r="E56" s="2" t="s">
        <v>90</v>
      </c>
    </row>
    <row r="57" spans="2:5">
      <c r="B57" s="4" t="s">
        <v>91</v>
      </c>
      <c r="C57" s="5" t="s">
        <v>92</v>
      </c>
      <c r="D57" s="4" t="s">
        <v>93</v>
      </c>
      <c r="E57" s="6" t="s">
        <v>94</v>
      </c>
    </row>
    <row r="58" spans="2:5">
      <c r="B58" s="7" t="s">
        <v>95</v>
      </c>
      <c r="C58" s="8" t="s">
        <v>96</v>
      </c>
      <c r="D58" s="7" t="s">
        <v>97</v>
      </c>
      <c r="E58" s="9" t="s">
        <v>98</v>
      </c>
    </row>
    <row r="59" spans="2:5">
      <c r="B59" s="7" t="s">
        <v>99</v>
      </c>
      <c r="C59" s="8" t="s">
        <v>100</v>
      </c>
      <c r="D59" s="7" t="s">
        <v>101</v>
      </c>
      <c r="E59" s="9" t="s">
        <v>102</v>
      </c>
    </row>
    <row r="60" spans="2:5">
      <c r="B60" s="7" t="s">
        <v>103</v>
      </c>
      <c r="C60" s="8" t="s">
        <v>104</v>
      </c>
      <c r="D60" s="7" t="s">
        <v>105</v>
      </c>
      <c r="E60" s="9" t="s">
        <v>106</v>
      </c>
    </row>
    <row r="61" spans="2:5">
      <c r="B61" s="7" t="s">
        <v>107</v>
      </c>
      <c r="C61" s="8" t="s">
        <v>108</v>
      </c>
      <c r="D61" s="7" t="s">
        <v>109</v>
      </c>
      <c r="E61" s="9" t="s">
        <v>110</v>
      </c>
    </row>
    <row r="62" ht="15.25" spans="2:5">
      <c r="B62" s="10" t="s">
        <v>111</v>
      </c>
      <c r="C62" s="11" t="s">
        <v>112</v>
      </c>
      <c r="D62" s="7" t="s">
        <v>113</v>
      </c>
      <c r="E62" s="9" t="s">
        <v>114</v>
      </c>
    </row>
    <row r="63" spans="4:5">
      <c r="D63" s="7" t="s">
        <v>115</v>
      </c>
      <c r="E63" s="9" t="s">
        <v>116</v>
      </c>
    </row>
    <row r="64" spans="4:5">
      <c r="D64" s="7" t="s">
        <v>117</v>
      </c>
      <c r="E64" s="9" t="s">
        <v>118</v>
      </c>
    </row>
    <row r="65" spans="4:5">
      <c r="D65" s="7" t="s">
        <v>119</v>
      </c>
      <c r="E65" s="9" t="s">
        <v>120</v>
      </c>
    </row>
    <row r="66" spans="4:5">
      <c r="D66" s="7" t="s">
        <v>121</v>
      </c>
      <c r="E66" s="9" t="s">
        <v>122</v>
      </c>
    </row>
    <row r="67" ht="15.25" spans="4:5">
      <c r="D67" s="10" t="s">
        <v>123</v>
      </c>
      <c r="E67" s="13" t="s">
        <v>124</v>
      </c>
    </row>
  </sheetData>
  <mergeCells count="1">
    <mergeCell ref="B55:E55"/>
  </mergeCells>
  <conditionalFormatting sqref="M$1:M$1048576">
    <cfRule type="cellIs" dxfId="0" priority="1" operator="equal">
      <formula>"NO"</formula>
    </cfRule>
  </conditionalFormatting>
  <conditionalFormatting sqref="M2:M53">
    <cfRule type="cellIs" dxfId="0" priority="2" operator="equal">
      <formula>"N"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 ID,Make,Make (Full Name),Mo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</dc:creator>
  <cp:lastModifiedBy>cosmi</cp:lastModifiedBy>
  <dcterms:created xsi:type="dcterms:W3CDTF">2023-05-17T20:42:00Z</dcterms:created>
  <dcterms:modified xsi:type="dcterms:W3CDTF">2023-05-29T03:07:51Z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4016A4FB656A42C8B7EF15DD332FFDC2</vt:lpwstr>
  </property>
  <property fmtid="{D5CDD505-2E9C-101B-9397-08002B2CF9AE}" pid="3" name="KSOProductBuildVer">
    <vt:lpwstr>1033-11.2.0.11537</vt:lpwstr>
  </property>
</Properties>
</file>