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6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<sst xmlns="http://schemas.openxmlformats.org/spreadsheetml/2006/main" count="48" uniqueCount="48">
  <si>
    <t>Employee payroll</t>
  </si>
  <si>
    <t xml:space="preserve">Abudi's ultimate company
</t>
  </si>
  <si>
    <t>Hours worked</t>
  </si>
  <si>
    <t>Overtime Hours</t>
  </si>
  <si>
    <t>Pay</t>
  </si>
  <si>
    <t>Total Overtime Bonus</t>
  </si>
  <si>
    <t>Total Pay for 3 days</t>
  </si>
  <si>
    <t xml:space="preserve">First name </t>
  </si>
  <si>
    <t>Last name</t>
  </si>
  <si>
    <t>Hourly wage</t>
  </si>
  <si>
    <t>Khaku</t>
  </si>
  <si>
    <t>jj</t>
  </si>
  <si>
    <t>Namh</t>
  </si>
  <si>
    <t>kk</t>
  </si>
  <si>
    <t>Hyfbl</t>
  </si>
  <si>
    <t>lam</t>
  </si>
  <si>
    <t>Hnfu</t>
  </si>
  <si>
    <t>hdh</t>
  </si>
  <si>
    <t>Hanenn</t>
  </si>
  <si>
    <t>ihe</t>
  </si>
  <si>
    <t>Jaka</t>
  </si>
  <si>
    <t>sd</t>
  </si>
  <si>
    <t>Baka</t>
  </si>
  <si>
    <t>ge</t>
  </si>
  <si>
    <t>Konayaro</t>
  </si>
  <si>
    <t>tre</t>
  </si>
  <si>
    <t>Bakayao</t>
  </si>
  <si>
    <t>trre</t>
  </si>
  <si>
    <t xml:space="preserve">Tama </t>
  </si>
  <si>
    <t>bfd</t>
  </si>
  <si>
    <t xml:space="preserve">Tamago </t>
  </si>
  <si>
    <t>hfd</t>
  </si>
  <si>
    <t>Imma</t>
  </si>
  <si>
    <t>dgh</t>
  </si>
  <si>
    <t>Suki</t>
  </si>
  <si>
    <t>ggr</t>
  </si>
  <si>
    <t>Vonbi</t>
  </si>
  <si>
    <t>rrf</t>
  </si>
  <si>
    <t>Lopos</t>
  </si>
  <si>
    <t>ttw</t>
  </si>
  <si>
    <t>Hindenburger</t>
  </si>
  <si>
    <t>hryh</t>
  </si>
  <si>
    <t>Puta</t>
  </si>
  <si>
    <t>trjy</t>
  </si>
  <si>
    <t>Max</t>
  </si>
  <si>
    <t>Min</t>
  </si>
  <si>
    <t>Average</t>
  </si>
  <si>
    <t>Total</t>
  </si>
</sst>
</file>

<file path=xl/styles.xml><?xml version="1.0" encoding="utf-8"?>
<styleSheet xmlns="http://schemas.openxmlformats.org/spreadsheetml/2006/main">
  <numFmts count="5">
    <numFmt numFmtId="176" formatCode="0.0_);[Red]\(0.0\)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0" tint="-0.15"/>
        <bgColor theme="5" tint="0.799981688894314"/>
      </patternFill>
    </fill>
    <fill>
      <patternFill patternType="solid">
        <fgColor theme="7" tint="0.8"/>
        <bgColor theme="5" tint="0.799981688894314"/>
      </patternFill>
    </fill>
    <fill>
      <patternFill patternType="solid">
        <fgColor theme="5" tint="0.6"/>
        <bgColor theme="5" tint="0.799981688894314"/>
      </patternFill>
    </fill>
    <fill>
      <patternFill patternType="solid">
        <fgColor theme="0"/>
        <bgColor theme="5" tint="0.799981688894314"/>
      </patternFill>
    </fill>
    <fill>
      <patternFill patternType="solid">
        <fgColor theme="5"/>
        <bgColor theme="5"/>
      </patternFill>
    </fill>
    <fill>
      <patternFill patternType="solid">
        <fgColor theme="5" tint="0.4"/>
        <bgColor theme="5" tint="0.799981688894314"/>
      </patternFill>
    </fill>
    <fill>
      <patternFill patternType="solid">
        <fgColor theme="4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5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auto="1"/>
      </right>
      <top/>
      <bottom style="thin">
        <color theme="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medium">
        <color auto="1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auto="1"/>
      </left>
      <right/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theme="0"/>
      </right>
      <top style="thin">
        <color theme="0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auto="1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 style="medium">
        <color auto="1"/>
      </bottom>
      <diagonal/>
    </border>
    <border>
      <left style="thin">
        <color theme="0"/>
      </left>
      <right/>
      <top style="thin">
        <color theme="0"/>
      </top>
      <bottom style="medium">
        <color auto="1"/>
      </bottom>
      <diagonal/>
    </border>
    <border>
      <left style="medium">
        <color auto="1"/>
      </left>
      <right/>
      <top style="thin">
        <color theme="0"/>
      </top>
      <bottom style="medium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medium">
        <color auto="1"/>
      </left>
      <right style="thin">
        <color theme="0"/>
      </right>
      <top style="medium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auto="1"/>
      </top>
      <bottom style="thin">
        <color theme="0"/>
      </bottom>
      <diagonal/>
    </border>
    <border>
      <left style="thin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/>
      <right style="thin">
        <color theme="0"/>
      </right>
      <top style="medium">
        <color auto="1"/>
      </top>
      <bottom style="thin">
        <color theme="0"/>
      </bottom>
      <diagonal/>
    </border>
    <border>
      <left/>
      <right style="medium">
        <color auto="1"/>
      </right>
      <top style="medium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auto="1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auto="1"/>
      </bottom>
      <diagonal/>
    </border>
    <border>
      <left/>
      <right style="medium">
        <color auto="1"/>
      </right>
      <top style="thin">
        <color theme="0"/>
      </top>
      <bottom style="medium">
        <color auto="1"/>
      </bottom>
      <diagonal/>
    </border>
    <border>
      <left style="medium">
        <color auto="1"/>
      </left>
      <right style="thin">
        <color theme="0"/>
      </right>
      <top/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medium">
        <color auto="1"/>
      </bottom>
      <diagonal/>
    </border>
    <border>
      <left style="thin">
        <color theme="0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/>
      </bottom>
      <diagonal/>
    </border>
    <border>
      <left style="thin">
        <color theme="0"/>
      </left>
      <right/>
      <top style="medium">
        <color auto="1"/>
      </top>
      <bottom style="thin">
        <color theme="0"/>
      </bottom>
      <diagonal/>
    </border>
    <border>
      <left style="thin">
        <color theme="0"/>
      </left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7" fillId="1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21" borderId="43" applyNumberFormat="0" applyAlignment="0" applyProtection="0">
      <alignment vertical="center"/>
    </xf>
    <xf numFmtId="0" fontId="4" fillId="0" borderId="41" applyNumberFormat="0" applyFill="0" applyAlignment="0" applyProtection="0">
      <alignment vertical="center"/>
    </xf>
    <xf numFmtId="0" fontId="0" fillId="13" borderId="40" applyNumberFormat="0" applyFon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41" applyNumberFormat="0" applyFill="0" applyAlignment="0" applyProtection="0">
      <alignment vertical="center"/>
    </xf>
    <xf numFmtId="0" fontId="18" fillId="0" borderId="4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30" borderId="42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15" borderId="47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15" borderId="42" applyNumberFormat="0" applyAlignment="0" applyProtection="0">
      <alignment vertical="center"/>
    </xf>
    <xf numFmtId="0" fontId="15" fillId="0" borderId="45" applyNumberFormat="0" applyFill="0" applyAlignment="0" applyProtection="0">
      <alignment vertical="center"/>
    </xf>
    <xf numFmtId="0" fontId="14" fillId="0" borderId="44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 wrapText="1"/>
    </xf>
    <xf numFmtId="0" fontId="0" fillId="5" borderId="6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2" borderId="9" xfId="0" applyFont="1" applyFill="1" applyBorder="1">
      <alignment vertical="center"/>
    </xf>
    <xf numFmtId="0" fontId="0" fillId="2" borderId="10" xfId="0" applyFont="1" applyFill="1" applyBorder="1">
      <alignment vertical="center"/>
    </xf>
    <xf numFmtId="0" fontId="0" fillId="2" borderId="11" xfId="0" applyFont="1" applyFill="1" applyBorder="1" applyAlignment="1">
      <alignment vertical="center" wrapText="1"/>
    </xf>
    <xf numFmtId="15" fontId="0" fillId="2" borderId="12" xfId="0" applyNumberFormat="1" applyFont="1" applyFill="1" applyBorder="1" applyAlignment="1">
      <alignment vertical="center"/>
    </xf>
    <xf numFmtId="15" fontId="0" fillId="2" borderId="13" xfId="0" applyNumberFormat="1" applyFont="1" applyFill="1" applyBorder="1" applyAlignment="1">
      <alignment vertical="center"/>
    </xf>
    <xf numFmtId="15" fontId="0" fillId="2" borderId="14" xfId="0" applyNumberFormat="1" applyFont="1" applyFill="1" applyBorder="1" applyAlignment="1">
      <alignment vertical="center"/>
    </xf>
    <xf numFmtId="44" fontId="0" fillId="2" borderId="11" xfId="0" applyNumberFormat="1" applyFont="1" applyFill="1" applyBorder="1" applyAlignment="1">
      <alignment vertical="center" wrapText="1"/>
    </xf>
    <xf numFmtId="0" fontId="0" fillId="4" borderId="9" xfId="0" applyFont="1" applyFill="1" applyBorder="1" applyAlignment="1">
      <alignment vertical="center"/>
    </xf>
    <xf numFmtId="0" fontId="0" fillId="4" borderId="15" xfId="0" applyFont="1" applyFill="1" applyBorder="1" applyAlignment="1">
      <alignment vertical="center"/>
    </xf>
    <xf numFmtId="0" fontId="0" fillId="4" borderId="11" xfId="0" applyFont="1" applyFill="1" applyBorder="1" applyAlignment="1">
      <alignment vertical="center"/>
    </xf>
    <xf numFmtId="0" fontId="0" fillId="5" borderId="16" xfId="0" applyFont="1" applyFill="1" applyBorder="1" applyAlignment="1">
      <alignment vertical="center"/>
    </xf>
    <xf numFmtId="0" fontId="0" fillId="5" borderId="15" xfId="0" applyFont="1" applyFill="1" applyBorder="1" applyAlignment="1">
      <alignment vertical="center"/>
    </xf>
    <xf numFmtId="0" fontId="0" fillId="2" borderId="17" xfId="0" applyFont="1" applyFill="1" applyBorder="1">
      <alignment vertical="center"/>
    </xf>
    <xf numFmtId="0" fontId="0" fillId="2" borderId="18" xfId="0" applyFont="1" applyFill="1" applyBorder="1">
      <alignment vertical="center"/>
    </xf>
    <xf numFmtId="44" fontId="0" fillId="2" borderId="19" xfId="0" applyNumberFormat="1" applyFont="1" applyFill="1" applyBorder="1" applyAlignment="1">
      <alignment vertical="center" wrapText="1"/>
    </xf>
    <xf numFmtId="0" fontId="0" fillId="4" borderId="17" xfId="0" applyFont="1" applyFill="1" applyBorder="1" applyAlignment="1">
      <alignment vertical="center"/>
    </xf>
    <xf numFmtId="0" fontId="0" fillId="4" borderId="20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5" borderId="21" xfId="0" applyFont="1" applyFill="1" applyBorder="1" applyAlignment="1">
      <alignment vertical="center"/>
    </xf>
    <xf numFmtId="0" fontId="0" fillId="5" borderId="20" xfId="0" applyFont="1" applyFill="1" applyBorder="1" applyAlignment="1">
      <alignment vertical="center"/>
    </xf>
    <xf numFmtId="0" fontId="0" fillId="6" borderId="22" xfId="0" applyFont="1" applyFill="1" applyBorder="1">
      <alignment vertical="center"/>
    </xf>
    <xf numFmtId="0" fontId="0" fillId="6" borderId="23" xfId="0" applyFont="1" applyFill="1" applyBorder="1">
      <alignment vertical="center"/>
    </xf>
    <xf numFmtId="0" fontId="0" fillId="6" borderId="23" xfId="0" applyFont="1" applyFill="1" applyBorder="1" applyAlignment="1">
      <alignment vertical="center" wrapText="1"/>
    </xf>
    <xf numFmtId="0" fontId="0" fillId="6" borderId="23" xfId="0" applyFont="1" applyFill="1" applyBorder="1" applyAlignment="1">
      <alignment vertical="center"/>
    </xf>
    <xf numFmtId="0" fontId="0" fillId="6" borderId="24" xfId="0" applyFont="1" applyFill="1" applyBorder="1" applyAlignment="1">
      <alignment vertical="center"/>
    </xf>
    <xf numFmtId="0" fontId="0" fillId="6" borderId="24" xfId="0" applyFont="1" applyFill="1" applyBorder="1">
      <alignment vertical="center"/>
    </xf>
    <xf numFmtId="0" fontId="0" fillId="2" borderId="25" xfId="0" applyFont="1" applyFill="1" applyBorder="1">
      <alignment vertical="center"/>
    </xf>
    <xf numFmtId="0" fontId="0" fillId="2" borderId="26" xfId="0" applyFont="1" applyFill="1" applyBorder="1">
      <alignment vertical="center"/>
    </xf>
    <xf numFmtId="44" fontId="0" fillId="2" borderId="27" xfId="0" applyNumberFormat="1" applyFont="1" applyFill="1" applyBorder="1">
      <alignment vertical="center"/>
    </xf>
    <xf numFmtId="176" fontId="0" fillId="2" borderId="25" xfId="0" applyNumberFormat="1" applyFont="1" applyFill="1" applyBorder="1" applyAlignment="1">
      <alignment vertical="center"/>
    </xf>
    <xf numFmtId="176" fontId="0" fillId="2" borderId="28" xfId="0" applyNumberFormat="1" applyFont="1" applyFill="1" applyBorder="1" applyAlignment="1">
      <alignment vertical="center"/>
    </xf>
    <xf numFmtId="176" fontId="0" fillId="2" borderId="29" xfId="0" applyNumberFormat="1" applyFont="1" applyFill="1" applyBorder="1" applyAlignment="1">
      <alignment vertical="center"/>
    </xf>
    <xf numFmtId="176" fontId="0" fillId="2" borderId="26" xfId="0" applyNumberFormat="1" applyFont="1" applyFill="1" applyBorder="1" applyAlignment="1">
      <alignment vertical="center"/>
    </xf>
    <xf numFmtId="44" fontId="0" fillId="2" borderId="11" xfId="0" applyNumberFormat="1" applyFont="1" applyFill="1" applyBorder="1">
      <alignment vertical="center"/>
    </xf>
    <xf numFmtId="176" fontId="0" fillId="2" borderId="9" xfId="0" applyNumberFormat="1" applyFont="1" applyFill="1" applyBorder="1" applyAlignment="1">
      <alignment vertical="center"/>
    </xf>
    <xf numFmtId="176" fontId="0" fillId="2" borderId="30" xfId="0" applyNumberFormat="1" applyFont="1" applyFill="1" applyBorder="1" applyAlignment="1">
      <alignment vertical="center"/>
    </xf>
    <xf numFmtId="176" fontId="0" fillId="2" borderId="31" xfId="0" applyNumberFormat="1" applyFont="1" applyFill="1" applyBorder="1" applyAlignment="1">
      <alignment vertical="center"/>
    </xf>
    <xf numFmtId="176" fontId="0" fillId="2" borderId="16" xfId="0" applyNumberFormat="1" applyFont="1" applyFill="1" applyBorder="1" applyAlignment="1">
      <alignment vertical="center"/>
    </xf>
    <xf numFmtId="176" fontId="0" fillId="2" borderId="15" xfId="0" applyNumberFormat="1" applyFont="1" applyFill="1" applyBorder="1" applyAlignment="1">
      <alignment vertical="center"/>
    </xf>
    <xf numFmtId="44" fontId="0" fillId="2" borderId="19" xfId="0" applyNumberFormat="1" applyFont="1" applyFill="1" applyBorder="1">
      <alignment vertical="center"/>
    </xf>
    <xf numFmtId="176" fontId="0" fillId="2" borderId="17" xfId="0" applyNumberFormat="1" applyFont="1" applyFill="1" applyBorder="1" applyAlignment="1">
      <alignment vertical="center"/>
    </xf>
    <xf numFmtId="176" fontId="0" fillId="2" borderId="32" xfId="0" applyNumberFormat="1" applyFont="1" applyFill="1" applyBorder="1" applyAlignment="1">
      <alignment vertical="center"/>
    </xf>
    <xf numFmtId="176" fontId="0" fillId="2" borderId="33" xfId="0" applyNumberFormat="1" applyFont="1" applyFill="1" applyBorder="1" applyAlignment="1">
      <alignment vertical="center"/>
    </xf>
    <xf numFmtId="176" fontId="0" fillId="2" borderId="18" xfId="0" applyNumberFormat="1" applyFont="1" applyFill="1" applyBorder="1" applyAlignment="1">
      <alignment vertical="center"/>
    </xf>
    <xf numFmtId="0" fontId="1" fillId="7" borderId="34" xfId="0" applyFont="1" applyFill="1" applyBorder="1">
      <alignment vertical="center"/>
    </xf>
    <xf numFmtId="0" fontId="1" fillId="7" borderId="35" xfId="0" applyFont="1" applyFill="1" applyBorder="1">
      <alignment vertical="center"/>
    </xf>
    <xf numFmtId="0" fontId="1" fillId="7" borderId="35" xfId="0" applyFont="1" applyFill="1" applyBorder="1" applyAlignment="1">
      <alignment vertical="center" wrapText="1"/>
    </xf>
    <xf numFmtId="0" fontId="1" fillId="7" borderId="35" xfId="0" applyNumberFormat="1" applyFont="1" applyFill="1" applyBorder="1" applyAlignment="1">
      <alignment vertical="center"/>
    </xf>
    <xf numFmtId="0" fontId="1" fillId="7" borderId="36" xfId="0" applyNumberFormat="1" applyFont="1" applyFill="1" applyBorder="1" applyAlignment="1">
      <alignment vertical="center"/>
    </xf>
    <xf numFmtId="44" fontId="1" fillId="7" borderId="36" xfId="0" applyNumberFormat="1" applyFont="1" applyFill="1" applyBorder="1" applyAlignment="1">
      <alignment vertical="center" wrapText="1"/>
    </xf>
    <xf numFmtId="0" fontId="0" fillId="5" borderId="8" xfId="0" applyFont="1" applyFill="1" applyBorder="1" applyAlignment="1">
      <alignment horizontal="center" vertical="center" wrapText="1"/>
    </xf>
    <xf numFmtId="0" fontId="0" fillId="8" borderId="6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0" fontId="0" fillId="9" borderId="0" xfId="0" applyFont="1" applyFill="1" applyBorder="1">
      <alignment vertical="center"/>
    </xf>
    <xf numFmtId="0" fontId="1" fillId="7" borderId="0" xfId="0" applyFont="1" applyFill="1" applyBorder="1">
      <alignment vertical="center"/>
    </xf>
    <xf numFmtId="0" fontId="0" fillId="5" borderId="11" xfId="0" applyFont="1" applyFill="1" applyBorder="1" applyAlignment="1">
      <alignment vertical="center"/>
    </xf>
    <xf numFmtId="44" fontId="0" fillId="8" borderId="16" xfId="0" applyNumberFormat="1" applyFont="1" applyFill="1" applyBorder="1">
      <alignment vertical="center"/>
    </xf>
    <xf numFmtId="44" fontId="0" fillId="9" borderId="0" xfId="0" applyNumberFormat="1" applyFont="1" applyFill="1" applyBorder="1">
      <alignment vertical="center"/>
    </xf>
    <xf numFmtId="44" fontId="1" fillId="7" borderId="0" xfId="0" applyNumberFormat="1" applyFont="1" applyFill="1" applyBorder="1">
      <alignment vertical="center"/>
    </xf>
    <xf numFmtId="0" fontId="0" fillId="5" borderId="19" xfId="0" applyFont="1" applyFill="1" applyBorder="1" applyAlignment="1">
      <alignment vertical="center"/>
    </xf>
    <xf numFmtId="0" fontId="0" fillId="10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1" fillId="11" borderId="0" xfId="0" applyFont="1" applyFill="1" applyBorder="1">
      <alignment vertical="center"/>
    </xf>
    <xf numFmtId="176" fontId="0" fillId="2" borderId="27" xfId="0" applyNumberFormat="1" applyFont="1" applyFill="1" applyBorder="1" applyAlignment="1">
      <alignment vertical="center"/>
    </xf>
    <xf numFmtId="44" fontId="0" fillId="2" borderId="37" xfId="0" applyNumberFormat="1" applyFont="1" applyFill="1" applyBorder="1">
      <alignment vertical="center"/>
    </xf>
    <xf numFmtId="44" fontId="0" fillId="2" borderId="38" xfId="0" applyNumberFormat="1" applyFont="1" applyFill="1" applyBorder="1">
      <alignment vertical="center"/>
    </xf>
    <xf numFmtId="176" fontId="0" fillId="2" borderId="11" xfId="0" applyNumberFormat="1" applyFont="1" applyFill="1" applyBorder="1" applyAlignment="1">
      <alignment vertical="center"/>
    </xf>
    <xf numFmtId="44" fontId="0" fillId="2" borderId="16" xfId="0" applyNumberFormat="1" applyFont="1" applyFill="1" applyBorder="1">
      <alignment vertical="center"/>
    </xf>
    <xf numFmtId="44" fontId="0" fillId="2" borderId="15" xfId="0" applyNumberFormat="1" applyFont="1" applyFill="1" applyBorder="1">
      <alignment vertical="center"/>
    </xf>
    <xf numFmtId="176" fontId="0" fillId="2" borderId="19" xfId="0" applyNumberFormat="1" applyFont="1" applyFill="1" applyBorder="1" applyAlignment="1">
      <alignment vertical="center"/>
    </xf>
    <xf numFmtId="44" fontId="0" fillId="2" borderId="21" xfId="0" applyNumberFormat="1" applyFont="1" applyFill="1" applyBorder="1">
      <alignment vertical="center"/>
    </xf>
    <xf numFmtId="44" fontId="0" fillId="2" borderId="20" xfId="0" applyNumberFormat="1" applyFont="1" applyFill="1" applyBorder="1">
      <alignment vertical="center"/>
    </xf>
    <xf numFmtId="44" fontId="1" fillId="7" borderId="39" xfId="0" applyNumberFormat="1" applyFont="1" applyFill="1" applyBorder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E8C5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"/>
  <sheetViews>
    <sheetView tabSelected="1" workbookViewId="0">
      <selection activeCell="O28" sqref="O28"/>
    </sheetView>
  </sheetViews>
  <sheetFormatPr defaultColWidth="8.72727272727273" defaultRowHeight="14.5"/>
  <cols>
    <col min="1" max="1" width="11.0909090909091" customWidth="1"/>
    <col min="2" max="2" width="10.0909090909091" customWidth="1"/>
    <col min="3" max="3" width="10.2727272727273" style="1" customWidth="1"/>
    <col min="4" max="7" width="8.72727272727273" style="2"/>
    <col min="8" max="9" width="11.8181818181818"/>
    <col min="10" max="10" width="11.8181818181818"/>
    <col min="11" max="13" width="11.5454545454545" customWidth="1"/>
    <col min="14" max="14" width="11.4545454545455" customWidth="1"/>
  </cols>
  <sheetData>
    <row r="1" ht="15.25" spans="1:14">
      <c r="A1" s="3" t="s">
        <v>0</v>
      </c>
      <c r="B1" s="4"/>
      <c r="C1" s="5"/>
      <c r="D1" s="6" t="s">
        <v>1</v>
      </c>
      <c r="E1" s="6"/>
      <c r="F1" s="6"/>
      <c r="G1" s="6"/>
      <c r="H1" s="6"/>
      <c r="I1" s="6"/>
      <c r="J1" s="6"/>
      <c r="K1" s="6"/>
      <c r="L1" s="6"/>
      <c r="M1" s="6"/>
      <c r="N1" s="6"/>
    </row>
    <row r="2" ht="44.25" spans="1:14">
      <c r="A2" s="7"/>
      <c r="B2" s="8"/>
      <c r="C2" s="9"/>
      <c r="D2" s="10" t="s">
        <v>2</v>
      </c>
      <c r="E2" s="11"/>
      <c r="F2" s="12"/>
      <c r="G2" s="13" t="s">
        <v>3</v>
      </c>
      <c r="H2" s="14"/>
      <c r="I2" s="65"/>
      <c r="J2" s="66" t="s">
        <v>4</v>
      </c>
      <c r="K2" s="67"/>
      <c r="L2" s="68"/>
      <c r="M2" s="69" t="s">
        <v>5</v>
      </c>
      <c r="N2" s="70" t="s">
        <v>6</v>
      </c>
    </row>
    <row r="3" ht="29" spans="1:14">
      <c r="A3" s="15" t="s">
        <v>7</v>
      </c>
      <c r="B3" s="16" t="s">
        <v>8</v>
      </c>
      <c r="C3" s="17" t="s">
        <v>9</v>
      </c>
      <c r="D3" s="18">
        <v>44929</v>
      </c>
      <c r="E3" s="19">
        <f t="shared" ref="E3:I3" si="0">D3+1</f>
        <v>44930</v>
      </c>
      <c r="F3" s="20">
        <f t="shared" si="0"/>
        <v>44931</v>
      </c>
      <c r="G3" s="18">
        <v>44929</v>
      </c>
      <c r="H3" s="19">
        <f t="shared" si="0"/>
        <v>44930</v>
      </c>
      <c r="I3" s="20">
        <f t="shared" si="0"/>
        <v>44931</v>
      </c>
      <c r="J3" s="18">
        <v>44929</v>
      </c>
      <c r="K3" s="19">
        <f>J3+1</f>
        <v>44930</v>
      </c>
      <c r="L3" s="20">
        <f>K3+1</f>
        <v>44931</v>
      </c>
      <c r="M3" s="71"/>
      <c r="N3" s="72"/>
    </row>
    <row r="4" spans="1:14">
      <c r="A4" s="15" t="s">
        <v>10</v>
      </c>
      <c r="B4" s="16" t="s">
        <v>11</v>
      </c>
      <c r="C4" s="21">
        <v>12.3</v>
      </c>
      <c r="D4" s="22">
        <v>48</v>
      </c>
      <c r="E4" s="23">
        <v>45</v>
      </c>
      <c r="F4" s="24">
        <v>32</v>
      </c>
      <c r="G4" s="25">
        <f>IF(D4&gt;40,D4-40,0)</f>
        <v>8</v>
      </c>
      <c r="H4" s="26">
        <f t="shared" ref="H4:H20" si="1">IF(E4&gt;40,E4-40,0)</f>
        <v>5</v>
      </c>
      <c r="I4" s="73">
        <f t="shared" ref="I4:I20" si="2">IF(F4&gt;40,F4-40,0)</f>
        <v>0</v>
      </c>
      <c r="J4" s="74">
        <f>$C4*D4</f>
        <v>590.4</v>
      </c>
      <c r="K4" s="74">
        <f t="shared" ref="K4:K20" si="3">$C4*E4</f>
        <v>553.5</v>
      </c>
      <c r="L4" s="74">
        <f t="shared" ref="L4:L20" si="4">$C4*F4</f>
        <v>393.6</v>
      </c>
      <c r="M4" s="75">
        <f>(0.5*$C4*G4)+(0.5*$C4*H4)+(0.5*$C4*I4)</f>
        <v>79.95</v>
      </c>
      <c r="N4" s="76">
        <f>J4+M4+K4+L4</f>
        <v>1617.45</v>
      </c>
    </row>
    <row r="5" spans="1:14">
      <c r="A5" s="15" t="s">
        <v>12</v>
      </c>
      <c r="B5" s="16" t="s">
        <v>13</v>
      </c>
      <c r="C5" s="21">
        <v>12</v>
      </c>
      <c r="D5" s="22">
        <v>49</v>
      </c>
      <c r="E5" s="23">
        <v>32</v>
      </c>
      <c r="F5" s="24">
        <v>35</v>
      </c>
      <c r="G5" s="25">
        <f t="shared" ref="G5:G20" si="5">IF(D5&gt;40,D5-40,0)</f>
        <v>9</v>
      </c>
      <c r="H5" s="26">
        <f t="shared" si="1"/>
        <v>0</v>
      </c>
      <c r="I5" s="73">
        <f t="shared" si="2"/>
        <v>0</v>
      </c>
      <c r="J5" s="74">
        <f t="shared" ref="J5:J20" si="6">$C5*D5</f>
        <v>588</v>
      </c>
      <c r="K5" s="74">
        <f t="shared" si="3"/>
        <v>384</v>
      </c>
      <c r="L5" s="74">
        <f t="shared" si="4"/>
        <v>420</v>
      </c>
      <c r="M5" s="75">
        <f t="shared" ref="M5:M20" si="7">(0.5*$C5*G5)+(0.5*$C5*H5)+(0.5*$C5*I5)</f>
        <v>54</v>
      </c>
      <c r="N5" s="76">
        <f t="shared" ref="N5:N20" si="8">J5+M5+K5+L5</f>
        <v>1446</v>
      </c>
    </row>
    <row r="6" spans="1:14">
      <c r="A6" s="15" t="s">
        <v>14</v>
      </c>
      <c r="B6" s="16" t="s">
        <v>15</v>
      </c>
      <c r="C6" s="21">
        <v>15.2</v>
      </c>
      <c r="D6" s="22">
        <v>45</v>
      </c>
      <c r="E6" s="23">
        <v>36</v>
      </c>
      <c r="F6" s="24">
        <v>46</v>
      </c>
      <c r="G6" s="25">
        <f t="shared" si="5"/>
        <v>5</v>
      </c>
      <c r="H6" s="26">
        <f t="shared" si="1"/>
        <v>0</v>
      </c>
      <c r="I6" s="73">
        <f t="shared" si="2"/>
        <v>6</v>
      </c>
      <c r="J6" s="74">
        <f t="shared" si="6"/>
        <v>684</v>
      </c>
      <c r="K6" s="74">
        <f t="shared" si="3"/>
        <v>547.2</v>
      </c>
      <c r="L6" s="74">
        <f t="shared" si="4"/>
        <v>699.2</v>
      </c>
      <c r="M6" s="75">
        <f t="shared" si="7"/>
        <v>83.6</v>
      </c>
      <c r="N6" s="76">
        <f t="shared" si="8"/>
        <v>2014</v>
      </c>
    </row>
    <row r="7" spans="1:14">
      <c r="A7" s="15" t="s">
        <v>16</v>
      </c>
      <c r="B7" s="16" t="s">
        <v>17</v>
      </c>
      <c r="C7" s="21">
        <v>10.2</v>
      </c>
      <c r="D7" s="22">
        <v>47</v>
      </c>
      <c r="E7" s="23">
        <v>46</v>
      </c>
      <c r="F7" s="24">
        <v>39</v>
      </c>
      <c r="G7" s="25">
        <f t="shared" si="5"/>
        <v>7</v>
      </c>
      <c r="H7" s="26">
        <f t="shared" si="1"/>
        <v>6</v>
      </c>
      <c r="I7" s="73">
        <f t="shared" si="2"/>
        <v>0</v>
      </c>
      <c r="J7" s="74">
        <f t="shared" si="6"/>
        <v>479.4</v>
      </c>
      <c r="K7" s="74">
        <f t="shared" si="3"/>
        <v>469.2</v>
      </c>
      <c r="L7" s="74">
        <f t="shared" si="4"/>
        <v>397.8</v>
      </c>
      <c r="M7" s="75">
        <f t="shared" si="7"/>
        <v>66.3</v>
      </c>
      <c r="N7" s="76">
        <f t="shared" si="8"/>
        <v>1412.7</v>
      </c>
    </row>
    <row r="8" spans="1:14">
      <c r="A8" s="15" t="s">
        <v>18</v>
      </c>
      <c r="B8" s="16" t="s">
        <v>19</v>
      </c>
      <c r="C8" s="21">
        <v>10.5</v>
      </c>
      <c r="D8" s="22">
        <v>48</v>
      </c>
      <c r="E8" s="23">
        <v>48</v>
      </c>
      <c r="F8" s="24">
        <v>41</v>
      </c>
      <c r="G8" s="25">
        <f t="shared" si="5"/>
        <v>8</v>
      </c>
      <c r="H8" s="26">
        <f t="shared" si="1"/>
        <v>8</v>
      </c>
      <c r="I8" s="73">
        <f t="shared" si="2"/>
        <v>1</v>
      </c>
      <c r="J8" s="74">
        <f t="shared" si="6"/>
        <v>504</v>
      </c>
      <c r="K8" s="74">
        <f t="shared" si="3"/>
        <v>504</v>
      </c>
      <c r="L8" s="74">
        <f t="shared" si="4"/>
        <v>430.5</v>
      </c>
      <c r="M8" s="75">
        <f t="shared" si="7"/>
        <v>89.25</v>
      </c>
      <c r="N8" s="76">
        <f t="shared" si="8"/>
        <v>1527.75</v>
      </c>
    </row>
    <row r="9" spans="1:14">
      <c r="A9" s="15" t="s">
        <v>20</v>
      </c>
      <c r="B9" s="16" t="s">
        <v>21</v>
      </c>
      <c r="C9" s="21">
        <v>10.6</v>
      </c>
      <c r="D9" s="22">
        <v>49</v>
      </c>
      <c r="E9" s="23">
        <v>42</v>
      </c>
      <c r="F9" s="24">
        <v>32</v>
      </c>
      <c r="G9" s="25">
        <f t="shared" si="5"/>
        <v>9</v>
      </c>
      <c r="H9" s="26">
        <f t="shared" si="1"/>
        <v>2</v>
      </c>
      <c r="I9" s="73">
        <f t="shared" si="2"/>
        <v>0</v>
      </c>
      <c r="J9" s="74">
        <f t="shared" si="6"/>
        <v>519.4</v>
      </c>
      <c r="K9" s="74">
        <f t="shared" si="3"/>
        <v>445.2</v>
      </c>
      <c r="L9" s="74">
        <f t="shared" si="4"/>
        <v>339.2</v>
      </c>
      <c r="M9" s="75">
        <f t="shared" si="7"/>
        <v>58.3</v>
      </c>
      <c r="N9" s="76">
        <f t="shared" si="8"/>
        <v>1362.1</v>
      </c>
    </row>
    <row r="10" spans="1:14">
      <c r="A10" s="15" t="s">
        <v>22</v>
      </c>
      <c r="B10" s="16" t="s">
        <v>23</v>
      </c>
      <c r="C10" s="21">
        <v>12.5</v>
      </c>
      <c r="D10" s="22">
        <v>35</v>
      </c>
      <c r="E10" s="23">
        <v>46</v>
      </c>
      <c r="F10" s="24">
        <v>41</v>
      </c>
      <c r="G10" s="25">
        <f t="shared" si="5"/>
        <v>0</v>
      </c>
      <c r="H10" s="26">
        <f t="shared" si="1"/>
        <v>6</v>
      </c>
      <c r="I10" s="73">
        <f t="shared" si="2"/>
        <v>1</v>
      </c>
      <c r="J10" s="74">
        <f t="shared" si="6"/>
        <v>437.5</v>
      </c>
      <c r="K10" s="74">
        <f t="shared" si="3"/>
        <v>575</v>
      </c>
      <c r="L10" s="74">
        <f t="shared" si="4"/>
        <v>512.5</v>
      </c>
      <c r="M10" s="75">
        <f t="shared" si="7"/>
        <v>43.75</v>
      </c>
      <c r="N10" s="76">
        <f t="shared" si="8"/>
        <v>1568.75</v>
      </c>
    </row>
    <row r="11" spans="1:14">
      <c r="A11" s="15" t="s">
        <v>24</v>
      </c>
      <c r="B11" s="16" t="s">
        <v>25</v>
      </c>
      <c r="C11" s="21">
        <v>22</v>
      </c>
      <c r="D11" s="22">
        <v>45</v>
      </c>
      <c r="E11" s="23">
        <v>41</v>
      </c>
      <c r="F11" s="24">
        <v>40</v>
      </c>
      <c r="G11" s="25">
        <f t="shared" si="5"/>
        <v>5</v>
      </c>
      <c r="H11" s="26">
        <f t="shared" si="1"/>
        <v>1</v>
      </c>
      <c r="I11" s="73">
        <f t="shared" si="2"/>
        <v>0</v>
      </c>
      <c r="J11" s="74">
        <f t="shared" si="6"/>
        <v>990</v>
      </c>
      <c r="K11" s="74">
        <f t="shared" si="3"/>
        <v>902</v>
      </c>
      <c r="L11" s="74">
        <f t="shared" si="4"/>
        <v>880</v>
      </c>
      <c r="M11" s="75">
        <f t="shared" si="7"/>
        <v>66</v>
      </c>
      <c r="N11" s="76">
        <f t="shared" si="8"/>
        <v>2838</v>
      </c>
    </row>
    <row r="12" spans="1:14">
      <c r="A12" s="15" t="s">
        <v>26</v>
      </c>
      <c r="B12" s="16" t="s">
        <v>27</v>
      </c>
      <c r="C12" s="21">
        <v>10.2</v>
      </c>
      <c r="D12" s="22">
        <v>42</v>
      </c>
      <c r="E12" s="23">
        <v>45</v>
      </c>
      <c r="F12" s="24">
        <v>46</v>
      </c>
      <c r="G12" s="25">
        <f t="shared" si="5"/>
        <v>2</v>
      </c>
      <c r="H12" s="26">
        <f t="shared" si="1"/>
        <v>5</v>
      </c>
      <c r="I12" s="73">
        <f t="shared" si="2"/>
        <v>6</v>
      </c>
      <c r="J12" s="74">
        <f t="shared" si="6"/>
        <v>428.4</v>
      </c>
      <c r="K12" s="74">
        <f t="shared" si="3"/>
        <v>459</v>
      </c>
      <c r="L12" s="74">
        <f t="shared" si="4"/>
        <v>469.2</v>
      </c>
      <c r="M12" s="75">
        <f t="shared" si="7"/>
        <v>66.3</v>
      </c>
      <c r="N12" s="76">
        <f t="shared" si="8"/>
        <v>1422.9</v>
      </c>
    </row>
    <row r="13" spans="1:14">
      <c r="A13" s="15" t="s">
        <v>28</v>
      </c>
      <c r="B13" s="16" t="s">
        <v>29</v>
      </c>
      <c r="C13" s="21">
        <v>12</v>
      </c>
      <c r="D13" s="22">
        <v>36</v>
      </c>
      <c r="E13" s="23">
        <v>41</v>
      </c>
      <c r="F13" s="24">
        <v>39</v>
      </c>
      <c r="G13" s="25">
        <f t="shared" si="5"/>
        <v>0</v>
      </c>
      <c r="H13" s="26">
        <f t="shared" si="1"/>
        <v>1</v>
      </c>
      <c r="I13" s="73">
        <f t="shared" si="2"/>
        <v>0</v>
      </c>
      <c r="J13" s="74">
        <f t="shared" si="6"/>
        <v>432</v>
      </c>
      <c r="K13" s="74">
        <f t="shared" si="3"/>
        <v>492</v>
      </c>
      <c r="L13" s="74">
        <f t="shared" si="4"/>
        <v>468</v>
      </c>
      <c r="M13" s="75">
        <f t="shared" si="7"/>
        <v>6</v>
      </c>
      <c r="N13" s="76">
        <f t="shared" si="8"/>
        <v>1398</v>
      </c>
    </row>
    <row r="14" spans="1:14">
      <c r="A14" s="15" t="s">
        <v>30</v>
      </c>
      <c r="B14" s="16" t="s">
        <v>31</v>
      </c>
      <c r="C14" s="21">
        <v>12.6</v>
      </c>
      <c r="D14" s="22">
        <v>40</v>
      </c>
      <c r="E14" s="23">
        <v>32</v>
      </c>
      <c r="F14" s="24">
        <v>32</v>
      </c>
      <c r="G14" s="25">
        <f t="shared" si="5"/>
        <v>0</v>
      </c>
      <c r="H14" s="26">
        <f t="shared" si="1"/>
        <v>0</v>
      </c>
      <c r="I14" s="73">
        <f t="shared" si="2"/>
        <v>0</v>
      </c>
      <c r="J14" s="74">
        <f t="shared" si="6"/>
        <v>504</v>
      </c>
      <c r="K14" s="74">
        <f t="shared" si="3"/>
        <v>403.2</v>
      </c>
      <c r="L14" s="74">
        <f t="shared" si="4"/>
        <v>403.2</v>
      </c>
      <c r="M14" s="75">
        <f t="shared" si="7"/>
        <v>0</v>
      </c>
      <c r="N14" s="76">
        <f t="shared" si="8"/>
        <v>1310.4</v>
      </c>
    </row>
    <row r="15" spans="1:14">
      <c r="A15" s="15" t="s">
        <v>32</v>
      </c>
      <c r="B15" s="16" t="s">
        <v>33</v>
      </c>
      <c r="C15" s="21">
        <v>19.2</v>
      </c>
      <c r="D15" s="22">
        <v>43</v>
      </c>
      <c r="E15" s="23">
        <v>31</v>
      </c>
      <c r="F15" s="24">
        <v>40</v>
      </c>
      <c r="G15" s="25">
        <f t="shared" si="5"/>
        <v>3</v>
      </c>
      <c r="H15" s="26">
        <f t="shared" si="1"/>
        <v>0</v>
      </c>
      <c r="I15" s="73">
        <f t="shared" si="2"/>
        <v>0</v>
      </c>
      <c r="J15" s="74">
        <f t="shared" si="6"/>
        <v>825.6</v>
      </c>
      <c r="K15" s="74">
        <f t="shared" si="3"/>
        <v>595.2</v>
      </c>
      <c r="L15" s="74">
        <f t="shared" si="4"/>
        <v>768</v>
      </c>
      <c r="M15" s="75">
        <f t="shared" si="7"/>
        <v>28.8</v>
      </c>
      <c r="N15" s="76">
        <f t="shared" si="8"/>
        <v>2217.6</v>
      </c>
    </row>
    <row r="16" spans="1:14">
      <c r="A16" s="15" t="s">
        <v>34</v>
      </c>
      <c r="B16" s="16" t="s">
        <v>35</v>
      </c>
      <c r="C16" s="21">
        <v>18.2</v>
      </c>
      <c r="D16" s="22">
        <v>44</v>
      </c>
      <c r="E16" s="23">
        <v>35</v>
      </c>
      <c r="F16" s="24">
        <v>41</v>
      </c>
      <c r="G16" s="25">
        <f t="shared" si="5"/>
        <v>4</v>
      </c>
      <c r="H16" s="26">
        <f t="shared" si="1"/>
        <v>0</v>
      </c>
      <c r="I16" s="73">
        <f t="shared" si="2"/>
        <v>1</v>
      </c>
      <c r="J16" s="74">
        <f t="shared" si="6"/>
        <v>800.8</v>
      </c>
      <c r="K16" s="74">
        <f t="shared" si="3"/>
        <v>637</v>
      </c>
      <c r="L16" s="74">
        <f t="shared" si="4"/>
        <v>746.2</v>
      </c>
      <c r="M16" s="75">
        <f t="shared" si="7"/>
        <v>45.5</v>
      </c>
      <c r="N16" s="76">
        <f t="shared" si="8"/>
        <v>2229.5</v>
      </c>
    </row>
    <row r="17" spans="1:14">
      <c r="A17" s="15" t="s">
        <v>36</v>
      </c>
      <c r="B17" s="16" t="s">
        <v>37</v>
      </c>
      <c r="C17" s="21">
        <v>14.2</v>
      </c>
      <c r="D17" s="22">
        <v>49</v>
      </c>
      <c r="E17" s="23">
        <v>41</v>
      </c>
      <c r="F17" s="24">
        <v>43</v>
      </c>
      <c r="G17" s="25">
        <f t="shared" si="5"/>
        <v>9</v>
      </c>
      <c r="H17" s="26">
        <f t="shared" si="1"/>
        <v>1</v>
      </c>
      <c r="I17" s="73">
        <f t="shared" si="2"/>
        <v>3</v>
      </c>
      <c r="J17" s="74">
        <f t="shared" si="6"/>
        <v>695.8</v>
      </c>
      <c r="K17" s="74">
        <f t="shared" si="3"/>
        <v>582.2</v>
      </c>
      <c r="L17" s="74">
        <f t="shared" si="4"/>
        <v>610.6</v>
      </c>
      <c r="M17" s="75">
        <f t="shared" si="7"/>
        <v>92.3</v>
      </c>
      <c r="N17" s="76">
        <f t="shared" si="8"/>
        <v>1980.9</v>
      </c>
    </row>
    <row r="18" spans="1:14">
      <c r="A18" s="15" t="s">
        <v>38</v>
      </c>
      <c r="B18" s="16" t="s">
        <v>39</v>
      </c>
      <c r="C18" s="21">
        <v>14.5</v>
      </c>
      <c r="D18" s="22">
        <v>48</v>
      </c>
      <c r="E18" s="23">
        <v>46</v>
      </c>
      <c r="F18" s="24">
        <v>43</v>
      </c>
      <c r="G18" s="25">
        <f t="shared" si="5"/>
        <v>8</v>
      </c>
      <c r="H18" s="26">
        <f t="shared" si="1"/>
        <v>6</v>
      </c>
      <c r="I18" s="73">
        <f t="shared" si="2"/>
        <v>3</v>
      </c>
      <c r="J18" s="74">
        <f t="shared" si="6"/>
        <v>696</v>
      </c>
      <c r="K18" s="74">
        <f t="shared" si="3"/>
        <v>667</v>
      </c>
      <c r="L18" s="74">
        <f t="shared" si="4"/>
        <v>623.5</v>
      </c>
      <c r="M18" s="75">
        <f t="shared" si="7"/>
        <v>123.25</v>
      </c>
      <c r="N18" s="76">
        <f t="shared" si="8"/>
        <v>2109.75</v>
      </c>
    </row>
    <row r="19" spans="1:14">
      <c r="A19" s="15" t="s">
        <v>40</v>
      </c>
      <c r="B19" s="16" t="s">
        <v>41</v>
      </c>
      <c r="C19" s="21">
        <v>13.6</v>
      </c>
      <c r="D19" s="22">
        <v>46</v>
      </c>
      <c r="E19" s="23">
        <v>46</v>
      </c>
      <c r="F19" s="24">
        <v>43</v>
      </c>
      <c r="G19" s="25">
        <f t="shared" si="5"/>
        <v>6</v>
      </c>
      <c r="H19" s="26">
        <f t="shared" si="1"/>
        <v>6</v>
      </c>
      <c r="I19" s="73">
        <f t="shared" si="2"/>
        <v>3</v>
      </c>
      <c r="J19" s="74">
        <f t="shared" si="6"/>
        <v>625.6</v>
      </c>
      <c r="K19" s="74">
        <f t="shared" si="3"/>
        <v>625.6</v>
      </c>
      <c r="L19" s="74">
        <f t="shared" si="4"/>
        <v>584.8</v>
      </c>
      <c r="M19" s="75">
        <f t="shared" si="7"/>
        <v>102</v>
      </c>
      <c r="N19" s="76">
        <f t="shared" si="8"/>
        <v>1938</v>
      </c>
    </row>
    <row r="20" ht="15.25" spans="1:14">
      <c r="A20" s="27" t="s">
        <v>42</v>
      </c>
      <c r="B20" s="28" t="s">
        <v>43</v>
      </c>
      <c r="C20" s="29">
        <v>14.5</v>
      </c>
      <c r="D20" s="30">
        <v>49</v>
      </c>
      <c r="E20" s="31">
        <v>36</v>
      </c>
      <c r="F20" s="32">
        <v>41</v>
      </c>
      <c r="G20" s="33">
        <f t="shared" si="5"/>
        <v>9</v>
      </c>
      <c r="H20" s="34">
        <f t="shared" si="1"/>
        <v>0</v>
      </c>
      <c r="I20" s="77">
        <f t="shared" si="2"/>
        <v>1</v>
      </c>
      <c r="J20" s="74">
        <f t="shared" si="6"/>
        <v>710.5</v>
      </c>
      <c r="K20" s="74">
        <f t="shared" si="3"/>
        <v>522</v>
      </c>
      <c r="L20" s="74">
        <f t="shared" si="4"/>
        <v>594.5</v>
      </c>
      <c r="M20" s="75">
        <f t="shared" si="7"/>
        <v>72.5</v>
      </c>
      <c r="N20" s="76">
        <f t="shared" si="8"/>
        <v>1899.5</v>
      </c>
    </row>
    <row r="21" ht="15.25" spans="1:14">
      <c r="A21" s="35"/>
      <c r="B21" s="36"/>
      <c r="C21" s="37"/>
      <c r="D21" s="38"/>
      <c r="E21" s="39"/>
      <c r="F21" s="39"/>
      <c r="G21" s="39"/>
      <c r="H21" s="40"/>
      <c r="I21" s="40"/>
      <c r="J21" s="40"/>
      <c r="K21" s="78"/>
      <c r="L21" s="79"/>
      <c r="M21" s="79"/>
      <c r="N21" s="80"/>
    </row>
    <row r="22" spans="1:14">
      <c r="A22" s="41" t="s">
        <v>44</v>
      </c>
      <c r="B22" s="42"/>
      <c r="C22" s="43">
        <f>MAX(C4:C20)</f>
        <v>22</v>
      </c>
      <c r="D22" s="44">
        <f>MAX(D4:D20)</f>
        <v>49</v>
      </c>
      <c r="E22" s="45">
        <f>MAX(E4:E20)</f>
        <v>48</v>
      </c>
      <c r="F22" s="46">
        <f>MAX(F4:F20)</f>
        <v>46</v>
      </c>
      <c r="G22" s="44">
        <f>MAX(G4:G20)</f>
        <v>9</v>
      </c>
      <c r="H22" s="47">
        <f>MAX(H4:H20)</f>
        <v>8</v>
      </c>
      <c r="I22" s="81">
        <f>MAX(I4:I20)</f>
        <v>6</v>
      </c>
      <c r="J22" s="82">
        <f>MAX(J4:J20)</f>
        <v>990</v>
      </c>
      <c r="K22" s="83">
        <f>MAX(K4:K20)</f>
        <v>902</v>
      </c>
      <c r="L22" s="43">
        <f>MAX(L4:L20)</f>
        <v>880</v>
      </c>
      <c r="M22" s="82">
        <f>MAX(M4:M20)</f>
        <v>123.25</v>
      </c>
      <c r="N22" s="43">
        <f>MAX(N4:N20)</f>
        <v>2838</v>
      </c>
    </row>
    <row r="23" spans="1:14">
      <c r="A23" s="15" t="s">
        <v>45</v>
      </c>
      <c r="B23" s="16"/>
      <c r="C23" s="48">
        <f>MIN(C4:C20)</f>
        <v>10.2</v>
      </c>
      <c r="D23" s="49">
        <f>MIN(D4:D20)</f>
        <v>35</v>
      </c>
      <c r="E23" s="50">
        <f>MIN(E4:E20)</f>
        <v>31</v>
      </c>
      <c r="F23" s="51">
        <f>MIN(F4:F20)</f>
        <v>32</v>
      </c>
      <c r="G23" s="52"/>
      <c r="H23" s="53"/>
      <c r="I23" s="84"/>
      <c r="J23" s="85">
        <f>MIN(J4:J20)</f>
        <v>428.4</v>
      </c>
      <c r="K23" s="86">
        <f>MIN(K4:K20)</f>
        <v>384</v>
      </c>
      <c r="L23" s="48">
        <f>MIN(L4:L20)</f>
        <v>339.2</v>
      </c>
      <c r="M23" s="85">
        <f>MIN(M4:M20)</f>
        <v>0</v>
      </c>
      <c r="N23" s="48">
        <f>MIN(N4:N20)</f>
        <v>1310.4</v>
      </c>
    </row>
    <row r="24" ht="15.25" spans="1:14">
      <c r="A24" s="27" t="s">
        <v>46</v>
      </c>
      <c r="B24" s="28"/>
      <c r="C24" s="54">
        <f>AVERAGE(C4:C20)</f>
        <v>13.7823529411765</v>
      </c>
      <c r="D24" s="55">
        <f>AVERAGE(D4:D20)</f>
        <v>44.8823529411765</v>
      </c>
      <c r="E24" s="56">
        <f>AVERAGE(E4:E20)</f>
        <v>40.5294117647059</v>
      </c>
      <c r="F24" s="57">
        <f>AVERAGE(F4:F20)</f>
        <v>39.6470588235294</v>
      </c>
      <c r="G24" s="55">
        <f>AVERAGE(G4:G20)</f>
        <v>5.41176470588235</v>
      </c>
      <c r="H24" s="58">
        <f>AVERAGE(H4:H20)</f>
        <v>2.76470588235294</v>
      </c>
      <c r="I24" s="87">
        <f>AVERAGE(I4:I20)</f>
        <v>1.47058823529412</v>
      </c>
      <c r="J24" s="88">
        <f>AVERAGE(J4:J20)</f>
        <v>618.317647058824</v>
      </c>
      <c r="K24" s="89">
        <f>AVERAGE(K4:K20)</f>
        <v>550.782352941176</v>
      </c>
      <c r="L24" s="54">
        <f>AVERAGE(L4:L20)</f>
        <v>549.458823529412</v>
      </c>
      <c r="M24" s="88">
        <f>AVERAGE(M4:M20)</f>
        <v>63.4</v>
      </c>
      <c r="N24" s="54">
        <f>AVERAGE(N4:N20)</f>
        <v>1781.95882352941</v>
      </c>
    </row>
    <row r="25" ht="16" spans="1:14">
      <c r="A25" s="59" t="s">
        <v>47</v>
      </c>
      <c r="B25" s="60"/>
      <c r="C25" s="61"/>
      <c r="D25" s="62">
        <f>SUM(D4:D20)</f>
        <v>763</v>
      </c>
      <c r="E25" s="62">
        <f>SUM(E4:E20)</f>
        <v>689</v>
      </c>
      <c r="F25" s="62">
        <f>SUM(F4:F20)</f>
        <v>674</v>
      </c>
      <c r="G25" s="63"/>
      <c r="H25" s="64"/>
      <c r="I25" s="64"/>
      <c r="J25" s="64">
        <f>SUM(J4:J20)</f>
        <v>10511.4</v>
      </c>
      <c r="K25" s="64">
        <f>SUM(K4:K20)</f>
        <v>9363.3</v>
      </c>
      <c r="L25" s="64">
        <f>SUM(L4:L20)</f>
        <v>9340.8</v>
      </c>
      <c r="M25" s="64">
        <f>SUM(M4:M20)</f>
        <v>1077.8</v>
      </c>
      <c r="N25" s="90">
        <f>SUM(N4:N20)</f>
        <v>30293.3</v>
      </c>
    </row>
  </sheetData>
  <mergeCells count="5">
    <mergeCell ref="D1:N1"/>
    <mergeCell ref="D2:F2"/>
    <mergeCell ref="G2:I2"/>
    <mergeCell ref="J2:L2"/>
    <mergeCell ref="A1:C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cosmi</dc:creator>
  <cp:lastModifiedBy>cosmi</cp:lastModifiedBy>
  <dcterms:created xsi:type="dcterms:W3CDTF">2023-05-17T03:43:53Z</dcterms:created>
  <dcterms:modified xsi:type="dcterms:W3CDTF">2023-05-17T05:07:29Z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8D8026B4E75140358B8408A617E13B1F</vt:lpwstr>
  </property>
  <property fmtid="{D5CDD505-2E9C-101B-9397-08002B2CF9AE}" pid="3" name="KSOProductBuildVer">
    <vt:lpwstr>1033-11.2.0.11537</vt:lpwstr>
  </property>
</Properties>
</file>