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lib\budlib-api\sql\"/>
    </mc:Choice>
  </mc:AlternateContent>
  <xr:revisionPtr revIDLastSave="0" documentId="13_ncr:1_{C0BAF87A-9004-4880-A5F7-D2053ED00DD5}" xr6:coauthVersionLast="47" xr6:coauthVersionMax="47" xr10:uidLastSave="{00000000-0000-0000-0000-000000000000}"/>
  <bookViews>
    <workbookView xWindow="-108" yWindow="-108" windowWidth="23256" windowHeight="12456" tabRatio="704" xr2:uid="{00000000-000D-0000-FFFF-FFFF00000000}"/>
  </bookViews>
  <sheets>
    <sheet name="book" sheetId="1" r:id="rId1"/>
    <sheet name="tag" sheetId="10" r:id="rId2"/>
    <sheet name="book_tag" sheetId="7" r:id="rId3"/>
    <sheet name="librarian" sheetId="3" r:id="rId4"/>
    <sheet name="loaner" sheetId="4" r:id="rId5"/>
    <sheet name="loan" sheetId="14" r:id="rId6"/>
    <sheet name="transaction" sheetId="11" r:id="rId7"/>
    <sheet name="trn_quantity" sheetId="12" r:id="rId8"/>
  </sheets>
  <definedNames>
    <definedName name="_xlnm._FilterDatabase" localSheetId="0" hidden="1">book!$C$1:$O$8</definedName>
    <definedName name="_xlnm._FilterDatabase" localSheetId="4" hidden="1">loaner!$A$1:$H$21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F2" i="11"/>
  <c r="G1" i="14"/>
  <c r="J21" i="4"/>
  <c r="E31" i="12"/>
  <c r="G11" i="14"/>
  <c r="E18" i="12"/>
  <c r="E21" i="12"/>
  <c r="E24" i="12"/>
  <c r="E26" i="12"/>
  <c r="E28" i="12"/>
  <c r="E29" i="12"/>
  <c r="E12" i="12"/>
  <c r="E16" i="12"/>
  <c r="E20" i="12"/>
  <c r="F23" i="11"/>
  <c r="F24" i="11"/>
  <c r="F25" i="11"/>
  <c r="F26" i="11"/>
  <c r="F27" i="11"/>
  <c r="F28" i="11"/>
  <c r="F29" i="11"/>
  <c r="F30" i="11"/>
  <c r="F31" i="11"/>
  <c r="R3" i="1"/>
  <c r="R4" i="1"/>
  <c r="R10" i="1"/>
  <c r="R11" i="1"/>
  <c r="R12" i="1"/>
  <c r="R15" i="1"/>
  <c r="G3" i="14"/>
  <c r="G4" i="14"/>
  <c r="G5" i="14"/>
  <c r="G6" i="14"/>
  <c r="G7" i="14"/>
  <c r="G8" i="14"/>
  <c r="G9" i="14"/>
  <c r="G10" i="14"/>
  <c r="G2" i="14"/>
  <c r="D12" i="11"/>
  <c r="D13" i="11" s="1"/>
  <c r="D4" i="7"/>
  <c r="R130" i="1"/>
  <c r="R19" i="1"/>
  <c r="R21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E1" i="12"/>
  <c r="E2" i="12"/>
  <c r="E3" i="12"/>
  <c r="E4" i="12"/>
  <c r="E5" i="12"/>
  <c r="E6" i="12"/>
  <c r="E7" i="12"/>
  <c r="E8" i="12"/>
  <c r="E9" i="12"/>
  <c r="E10" i="12"/>
  <c r="E11" i="12"/>
  <c r="E13" i="12"/>
  <c r="E14" i="12"/>
  <c r="E15" i="12"/>
  <c r="E17" i="12"/>
  <c r="E19" i="12"/>
  <c r="E22" i="12"/>
  <c r="E23" i="12"/>
  <c r="E25" i="12"/>
  <c r="E27" i="12"/>
  <c r="E30" i="12"/>
  <c r="R137" i="1"/>
  <c r="R5" i="1"/>
  <c r="R6" i="1"/>
  <c r="R7" i="1"/>
  <c r="R8" i="1"/>
  <c r="R9" i="1"/>
  <c r="R13" i="1"/>
  <c r="R14" i="1"/>
  <c r="R16" i="1"/>
  <c r="R17" i="1"/>
  <c r="R18" i="1"/>
  <c r="R20" i="1"/>
  <c r="R22" i="1"/>
  <c r="R23" i="1"/>
  <c r="R24" i="1"/>
  <c r="R25" i="1"/>
  <c r="R26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2" i="1"/>
  <c r="R53" i="1"/>
  <c r="R54" i="1"/>
  <c r="R55" i="1"/>
  <c r="R56" i="1"/>
  <c r="R57" i="1"/>
  <c r="R58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6" i="1"/>
  <c r="R77" i="1"/>
  <c r="R78" i="1"/>
  <c r="R79" i="1"/>
  <c r="R80" i="1"/>
  <c r="R81" i="1"/>
  <c r="R82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100" i="1"/>
  <c r="R101" i="1"/>
  <c r="R102" i="1"/>
  <c r="R103" i="1"/>
  <c r="R104" i="1"/>
  <c r="R105" i="1"/>
  <c r="R106" i="1"/>
  <c r="R108" i="1"/>
  <c r="R109" i="1"/>
  <c r="R110" i="1"/>
  <c r="R111" i="1"/>
  <c r="R112" i="1"/>
  <c r="R113" i="1"/>
  <c r="R114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1" i="1"/>
  <c r="R132" i="1"/>
  <c r="R133" i="1"/>
  <c r="R134" i="1"/>
  <c r="R135" i="1"/>
  <c r="R136" i="1"/>
  <c r="R2" i="1"/>
  <c r="R1" i="1"/>
  <c r="F3" i="11"/>
  <c r="F4" i="11"/>
  <c r="F5" i="11"/>
  <c r="F6" i="11"/>
  <c r="F7" i="11"/>
  <c r="F8" i="11"/>
  <c r="F9" i="11"/>
  <c r="F10" i="11"/>
  <c r="F11" i="11"/>
  <c r="F1" i="1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J1" i="4"/>
  <c r="J1" i="3"/>
  <c r="D272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6" i="7"/>
  <c r="D3" i="7"/>
  <c r="D8" i="10"/>
  <c r="D3" i="10"/>
  <c r="D4" i="10"/>
  <c r="D5" i="10"/>
  <c r="D6" i="10"/>
  <c r="D7" i="10"/>
  <c r="D2" i="10"/>
  <c r="D1" i="10"/>
  <c r="D2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1" i="7"/>
  <c r="F12" i="11" l="1"/>
  <c r="D14" i="11"/>
  <c r="D15" i="11" s="1"/>
  <c r="F13" i="11"/>
  <c r="F14" i="11"/>
  <c r="J9" i="4"/>
  <c r="J6" i="4"/>
  <c r="J10" i="4"/>
  <c r="J14" i="4"/>
  <c r="J18" i="4"/>
  <c r="J20" i="4"/>
  <c r="J12" i="4"/>
  <c r="J16" i="4"/>
  <c r="J8" i="4"/>
  <c r="J3" i="4"/>
  <c r="J19" i="4"/>
  <c r="J13" i="4"/>
  <c r="J5" i="4"/>
  <c r="J4" i="4"/>
  <c r="J17" i="4"/>
  <c r="J11" i="4"/>
  <c r="J15" i="4"/>
  <c r="J7" i="4"/>
  <c r="J2" i="4"/>
  <c r="D16" i="11" l="1"/>
  <c r="D17" i="11" s="1"/>
  <c r="F15" i="11"/>
  <c r="F22" i="11"/>
  <c r="F16" i="11" l="1"/>
  <c r="F17" i="11"/>
  <c r="D18" i="11"/>
  <c r="F18" i="11" l="1"/>
  <c r="D19" i="11"/>
  <c r="F19" i="11" l="1"/>
  <c r="D20" i="11"/>
  <c r="D21" i="11" l="1"/>
  <c r="F20" i="11"/>
  <c r="F21" i="11" l="1"/>
</calcChain>
</file>

<file path=xl/sharedStrings.xml><?xml version="1.0" encoding="utf-8"?>
<sst xmlns="http://schemas.openxmlformats.org/spreadsheetml/2006/main" count="844" uniqueCount="606">
  <si>
    <t>book_id</t>
  </si>
  <si>
    <t>author</t>
  </si>
  <si>
    <t>edition</t>
  </si>
  <si>
    <t>isbn_10</t>
  </si>
  <si>
    <t>isbn_13</t>
  </si>
  <si>
    <t>language</t>
  </si>
  <si>
    <t>library_section</t>
  </si>
  <si>
    <t>notes</t>
  </si>
  <si>
    <t>publisher</t>
  </si>
  <si>
    <t>subtitle</t>
  </si>
  <si>
    <t>title</t>
  </si>
  <si>
    <t>year</t>
  </si>
  <si>
    <t>Education Towards Freedom</t>
  </si>
  <si>
    <t>Bullying - Changing the Course of Your Child's Life</t>
  </si>
  <si>
    <t>Awakening Your Child's Natural Genius</t>
  </si>
  <si>
    <t>From Your Child's Teacher</t>
  </si>
  <si>
    <t>Parents Do Make a Difference</t>
  </si>
  <si>
    <t>Rythms of Learning</t>
  </si>
  <si>
    <t>Parents as People</t>
  </si>
  <si>
    <t>Spelling for Parents</t>
  </si>
  <si>
    <t>Lifeways - Working with Family Questions</t>
  </si>
  <si>
    <t>Why Motor Skills Matter</t>
  </si>
  <si>
    <t>A Guide to Child Health</t>
  </si>
  <si>
    <t>Navigating the Terrain of Childhood</t>
  </si>
  <si>
    <t>Healign Stories for Challenging Behaviour</t>
  </si>
  <si>
    <t>Hold on to Your Kids</t>
  </si>
  <si>
    <t>Echoes of a Dream</t>
  </si>
  <si>
    <t>If Learning is so Natural, Why am I going to School?</t>
  </si>
  <si>
    <t>The Gift of Dyslexia</t>
  </si>
  <si>
    <t>the Out-of-Sync Child</t>
  </si>
  <si>
    <t>The Optimistic Child</t>
  </si>
  <si>
    <t>365 Outdoor Activities</t>
  </si>
  <si>
    <t>Kids are Worth it!</t>
  </si>
  <si>
    <t>How to Keep Your Teenager Out of Troubl and What to Do if You Can't</t>
  </si>
  <si>
    <t>Commonsense Schooling</t>
  </si>
  <si>
    <t>Grading the Teacher</t>
  </si>
  <si>
    <t>On the Threshold of Adolsescence</t>
  </si>
  <si>
    <t xml:space="preserve">Thirteen to Nineteen - Discovering the Light </t>
  </si>
  <si>
    <t>Closing the Gap - A Strategy for Bringing Parents and Teens Together</t>
  </si>
  <si>
    <t>Voyage Through Childhood Into the Adult World</t>
  </si>
  <si>
    <t>More Lifeways - Finding Support and Inspiration I Family Life</t>
  </si>
  <si>
    <t xml:space="preserve">The Motherly and Fatherly Roles in Education </t>
  </si>
  <si>
    <t>Raising a Daughter</t>
  </si>
  <si>
    <t>Adventures in Parenting</t>
  </si>
  <si>
    <t>Spiritual Parenting - A Loving Guide for the New Age Parent</t>
  </si>
  <si>
    <t>Reading Magic</t>
  </si>
  <si>
    <t>Raising a Creative Child</t>
  </si>
  <si>
    <t>Parenting for a Healthy Future</t>
  </si>
  <si>
    <t>How to Talk to Kids will Listen and Listen so Kids Will Talk</t>
  </si>
  <si>
    <t>School's Out</t>
  </si>
  <si>
    <t>Children's Symptoms</t>
  </si>
  <si>
    <t>Families Apart - Ten Keys to Successful Co-Parenting</t>
  </si>
  <si>
    <t>The Complete Kid's Allergy and Asthma Guide</t>
  </si>
  <si>
    <t>Sharing Nature with Children</t>
  </si>
  <si>
    <t>How Childern Play</t>
  </si>
  <si>
    <t>Remember the Light</t>
  </si>
  <si>
    <t>Making Soft Toys</t>
  </si>
  <si>
    <t>Summer</t>
  </si>
  <si>
    <t>Conception Birth and Early Childhood</t>
  </si>
  <si>
    <t>Children at Play</t>
  </si>
  <si>
    <t>50 Simple Things Kids Can Do to Save The Earth</t>
  </si>
  <si>
    <t>Sewing for Baby</t>
  </si>
  <si>
    <t>Advent for Children</t>
  </si>
  <si>
    <t>Making Dolls</t>
  </si>
  <si>
    <t>The Nature Corner</t>
  </si>
  <si>
    <t>The Christmas Craft Book</t>
  </si>
  <si>
    <t>The Harvest Craft Book</t>
  </si>
  <si>
    <t>The Easter Craft Book</t>
  </si>
  <si>
    <t>The Gnome Graft Book</t>
  </si>
  <si>
    <t>Festivals with Children</t>
  </si>
  <si>
    <t>Autumn</t>
  </si>
  <si>
    <t>Gateways</t>
  </si>
  <si>
    <t>Stories They'll Remember</t>
  </si>
  <si>
    <t>Natural Childhood</t>
  </si>
  <si>
    <t>Festivals Family and Food</t>
  </si>
  <si>
    <t>All Year Round</t>
  </si>
  <si>
    <t>Days, Weeks and Months</t>
  </si>
  <si>
    <t>The Children's Year</t>
  </si>
  <si>
    <t xml:space="preserve">Understanding Waldorf Education </t>
  </si>
  <si>
    <t>Parent's Guide to the Best Books for Children</t>
  </si>
  <si>
    <t>Waldorf Education - A Family Guide</t>
  </si>
  <si>
    <t>Pentatonic Songs</t>
  </si>
  <si>
    <t>Painting with Children</t>
  </si>
  <si>
    <t>Child and Man (Journal)</t>
  </si>
  <si>
    <t>Rudolf Steiner Waldorf Education</t>
  </si>
  <si>
    <t>Earth Child (Paperback)</t>
  </si>
  <si>
    <t xml:space="preserve">Earthways </t>
  </si>
  <si>
    <t>Work and Play in Early Childhood</t>
  </si>
  <si>
    <t>Adventuring with Children</t>
  </si>
  <si>
    <t>Becoming the Parent You Want to Be</t>
  </si>
  <si>
    <t>Vegetarian Baby and Child</t>
  </si>
  <si>
    <t>Your Self-Confident Baby</t>
  </si>
  <si>
    <t>Mitten Strings of God</t>
  </si>
  <si>
    <t>Loving Hands - The Traditional Art of Baby Massage</t>
  </si>
  <si>
    <t>Keeping Childhood</t>
  </si>
  <si>
    <t>You Are Your Child's First Teacher</t>
  </si>
  <si>
    <t>Learning All the Time</t>
  </si>
  <si>
    <t>Our Last Best Shot</t>
  </si>
  <si>
    <t xml:space="preserve">The Hurried Child </t>
  </si>
  <si>
    <t>Reading Is More than Phonics</t>
  </si>
  <si>
    <t>Raising a Family - Living on Planet Parenthood</t>
  </si>
  <si>
    <t>Wakdorf Education for Adolescence</t>
  </si>
  <si>
    <t>Life Strategies for Teens</t>
  </si>
  <si>
    <t>Summer Children - Ready or Not For School</t>
  </si>
  <si>
    <t xml:space="preserve">An Education for the 21st Century - Essays on Waldorf Education </t>
  </si>
  <si>
    <t>Exrtaordinary Minds</t>
  </si>
  <si>
    <t>Multiple Intelligences</t>
  </si>
  <si>
    <t>Frames of Mind</t>
  </si>
  <si>
    <t>Turning</t>
  </si>
  <si>
    <t>Teaching as a Lively Art</t>
  </si>
  <si>
    <t>Celebrating the Festivals with Children</t>
  </si>
  <si>
    <t>The Education of the Child</t>
  </si>
  <si>
    <t>The Child and the Machine</t>
  </si>
  <si>
    <t>Between From and Freedom</t>
  </si>
  <si>
    <t>The Curse of the Good Girl</t>
  </si>
  <si>
    <t>Too Old Too Soon</t>
  </si>
  <si>
    <t>A Child Is Born</t>
  </si>
  <si>
    <t>Steiner Education in Theory and Practice</t>
  </si>
  <si>
    <t>When a Child Is Born</t>
  </si>
  <si>
    <t>The Curriculum of the First Waldorf School</t>
  </si>
  <si>
    <t>Reincarnation and Karma - Their Significance in Modern Culture</t>
  </si>
  <si>
    <t>Theosophy</t>
  </si>
  <si>
    <t>The Younger Generation</t>
  </si>
  <si>
    <t>The Kingdom of Childhood</t>
  </si>
  <si>
    <t>Encountering the Self</t>
  </si>
  <si>
    <t>The Recovery of Man in Childhood</t>
  </si>
  <si>
    <t>Rudold Steiner - Life, Work, Inner Path and Social Initiatives</t>
  </si>
  <si>
    <t>The First Three Years of The Child</t>
  </si>
  <si>
    <t>Confessions of a Waldorf Parent</t>
  </si>
  <si>
    <t>Creativity in Education - The Waldorf Approach</t>
  </si>
  <si>
    <t>The Child, The Teachers and The Community</t>
  </si>
  <si>
    <t>The Philosophy of Freedom</t>
  </si>
  <si>
    <t>Questions of Destiny</t>
  </si>
  <si>
    <t>Anthroposophy - A Way of Life</t>
  </si>
  <si>
    <t>Waldorf: Education for Tomorrow</t>
  </si>
  <si>
    <t>Waldorf Parenting Book</t>
  </si>
  <si>
    <t>The Goetheanum - Rudolf Steiner's Architectual Impulse</t>
  </si>
  <si>
    <t>The Plug-In Drug - Television, Children and the Family</t>
  </si>
  <si>
    <t>Who's Bringing Them Up?</t>
  </si>
  <si>
    <t>The Young Child</t>
  </si>
  <si>
    <t xml:space="preserve">Vision in Action </t>
  </si>
  <si>
    <t xml:space="preserve">Endangered Minds </t>
  </si>
  <si>
    <t>Waldorf Student Reading List</t>
  </si>
  <si>
    <t>The First Seven Years -  Physiology of Childhood</t>
  </si>
  <si>
    <t>Rudolf Steiner Education and The Developing Child</t>
  </si>
  <si>
    <t>Waldorf Schools  -Upper Grades and High School</t>
  </si>
  <si>
    <t>Waldorf Schools  -Kindergarten and Early Grades</t>
  </si>
  <si>
    <t>Rudel, Joan and Siegfried</t>
  </si>
  <si>
    <t>Voors, William</t>
  </si>
  <si>
    <t>Armstrong, Thomas</t>
  </si>
  <si>
    <t>Bright, Robin</t>
  </si>
  <si>
    <t>Borba, Michele</t>
  </si>
  <si>
    <t>Trostli, Roberto</t>
  </si>
  <si>
    <t>Kane, Franklin G.</t>
  </si>
  <si>
    <t>Phenix, Jo / Scott-Dunne, Doreen</t>
  </si>
  <si>
    <t>Davy, Gudrun / Voors, Bons</t>
  </si>
  <si>
    <t>Losquadro Liddle, Tara</t>
  </si>
  <si>
    <t>Gloeckler, Michaela / Goebel, Wolfgang</t>
  </si>
  <si>
    <t>Petrash, Jack</t>
  </si>
  <si>
    <t>Perrow, Susan</t>
  </si>
  <si>
    <t>Neufeld, Gordon / Mate, Gabor</t>
  </si>
  <si>
    <t>Smith, Susan</t>
  </si>
  <si>
    <t>Nikiforuk, Andrew</t>
  </si>
  <si>
    <t>Davis, Ronald D.</t>
  </si>
  <si>
    <t>Stock Kranowitz, Carol</t>
  </si>
  <si>
    <t>Seligman, Martin E.</t>
  </si>
  <si>
    <t>Bennett, Steve and Ruth</t>
  </si>
  <si>
    <t>Coloroso, Barbara</t>
  </si>
  <si>
    <t>Bernstein, Neil I.</t>
  </si>
  <si>
    <t>Wilkinson, Roy</t>
  </si>
  <si>
    <t>Jacobs, Nellie</t>
  </si>
  <si>
    <t>Koepke, Hermann</t>
  </si>
  <si>
    <t>Sleigh, Julian</t>
  </si>
  <si>
    <t>McGraw, Jay</t>
  </si>
  <si>
    <t>Frommer, Eva A.</t>
  </si>
  <si>
    <t>Smith, Patti / Eklund Schaefer, Signe</t>
  </si>
  <si>
    <t>Gabert, Erich</t>
  </si>
  <si>
    <t>Elium, Jeanne and Don</t>
  </si>
  <si>
    <t>Ross, Rachel C.</t>
  </si>
  <si>
    <t>Carroll, David</t>
  </si>
  <si>
    <t>Fox, Mem</t>
  </si>
  <si>
    <t>MacGregor, Cynthia</t>
  </si>
  <si>
    <t>Coplen, Dotty</t>
  </si>
  <si>
    <t>Faber, Adele / Mazlish, Elaine</t>
  </si>
  <si>
    <t>Valman, Bernard / Youger-Lewis Catherine</t>
  </si>
  <si>
    <t>Blau, Melinda</t>
  </si>
  <si>
    <t>Gold, Milton</t>
  </si>
  <si>
    <t>Cornell, Joseph</t>
  </si>
  <si>
    <t>Haller, Ingeborg</t>
  </si>
  <si>
    <t>Fisher, Mary Pat</t>
  </si>
  <si>
    <t>Jaffke, Freya</t>
  </si>
  <si>
    <t>Steiner Schools</t>
  </si>
  <si>
    <t>Glas, Norbert</t>
  </si>
  <si>
    <t>Britz-Crecelius, Heidi</t>
  </si>
  <si>
    <t>Javna, John</t>
  </si>
  <si>
    <t>Martensson, Kerstin</t>
  </si>
  <si>
    <t>Reinckens, Sunnhild</t>
  </si>
  <si>
    <t>v Leeuwen, M / Moeskops, J</t>
  </si>
  <si>
    <t>Berger, Thomas</t>
  </si>
  <si>
    <t>Berger, Thomas and Petra</t>
  </si>
  <si>
    <t>Barz, Brigitte</t>
  </si>
  <si>
    <t>Lord, Frank M.</t>
  </si>
  <si>
    <t>Thomson, John</t>
  </si>
  <si>
    <t>Carey, Diana / Large, Judy</t>
  </si>
  <si>
    <t>Druitt, Ann / Fynes-Clinton, Christine / Rowling, Maije</t>
  </si>
  <si>
    <t>Joy, Margaret</t>
  </si>
  <si>
    <t>Cooper, Stephanie / Fynes-Clinton, Christine / Rowling, Marye</t>
  </si>
  <si>
    <t>Lipson, Eden Ross</t>
  </si>
  <si>
    <t>Johnson Fenner, Pamela / Rivers, Karen L.</t>
  </si>
  <si>
    <t>Lebret, Elisabeth</t>
  </si>
  <si>
    <t>Muller, Brunhild</t>
  </si>
  <si>
    <t>Masters, Brian (Editor)</t>
  </si>
  <si>
    <t>Sheehan, Kathryn / Waidner, Mary</t>
  </si>
  <si>
    <t>Petrash, Carol</t>
  </si>
  <si>
    <t>Jeffrey, Nan</t>
  </si>
  <si>
    <t>Davis, Laura / Keyser, Janis</t>
  </si>
  <si>
    <t>Jackson, Petra</t>
  </si>
  <si>
    <t>Gerber, Magda</t>
  </si>
  <si>
    <t>Kenison, Katrina</t>
  </si>
  <si>
    <t>Leboyer, Frederick</t>
  </si>
  <si>
    <t>Aldrich, Nancy</t>
  </si>
  <si>
    <t>Baldwin Dancy, Rahima</t>
  </si>
  <si>
    <t>Holt, John</t>
  </si>
  <si>
    <t>Sessions Stepp, Laura</t>
  </si>
  <si>
    <t>Elkind, David</t>
  </si>
  <si>
    <t>Goodman, Vera</t>
  </si>
  <si>
    <t>Steiner, Rudolf</t>
  </si>
  <si>
    <t>Uphoff, James K</t>
  </si>
  <si>
    <t>Maher, Stanford</t>
  </si>
  <si>
    <t>Gardner, Howard</t>
  </si>
  <si>
    <t>Anthroposiphic Press</t>
  </si>
  <si>
    <t>Spock, Marjorie</t>
  </si>
  <si>
    <t>Lenz, Friedel</t>
  </si>
  <si>
    <t>Armstrong, Alison / Casement, Charles</t>
  </si>
  <si>
    <t>Staley, Betty</t>
  </si>
  <si>
    <t>Simmons, Rachel</t>
  </si>
  <si>
    <t>Fields, Doug</t>
  </si>
  <si>
    <t>zur Linden, Wilhelm</t>
  </si>
  <si>
    <t>Childs, Gilbert</t>
  </si>
  <si>
    <t>von Heydebrand, Caroline</t>
  </si>
  <si>
    <t>Harwood, A.C.</t>
  </si>
  <si>
    <t>Lissau, Rudi</t>
  </si>
  <si>
    <t>Konig, Karl</t>
  </si>
  <si>
    <t>Gorman, Margaret</t>
  </si>
  <si>
    <t>Querido, Rene M.</t>
  </si>
  <si>
    <t>Smit, Jorgen</t>
  </si>
  <si>
    <t>Pietzner, Carlo</t>
  </si>
  <si>
    <t>Edmunds, Francis</t>
  </si>
  <si>
    <t>Toronto Waldorf Schools</t>
  </si>
  <si>
    <t>Cusick, Lois</t>
  </si>
  <si>
    <t>Biesantz, Hagen / Klingborg, Arne</t>
  </si>
  <si>
    <t>Winn, Marie</t>
  </si>
  <si>
    <t>Large, Martin</t>
  </si>
  <si>
    <t>De Haes, Daniel Udo</t>
  </si>
  <si>
    <t>Schaefer, Christopher / Voors, Tyno</t>
  </si>
  <si>
    <t>Healy, Jane M.</t>
  </si>
  <si>
    <t>Schoorel, Edmond</t>
  </si>
  <si>
    <t>Aeppli, Willi</t>
  </si>
  <si>
    <t>Pusch, Ruth</t>
  </si>
  <si>
    <t>Lanthorn Press, Peredur, East Grinstead, England</t>
  </si>
  <si>
    <t>Hazelden</t>
  </si>
  <si>
    <t>Jeremy P. Tarcher, Inc., Los Angeles</t>
  </si>
  <si>
    <t>FP Hendricks Publishing Ltd.</t>
  </si>
  <si>
    <t>Jossey-Bass</t>
  </si>
  <si>
    <t>Anthroposophic Press</t>
  </si>
  <si>
    <t>Aurora Publishers</t>
  </si>
  <si>
    <t>Pembrook Publishers Limited</t>
  </si>
  <si>
    <t>Hawthorn Press</t>
  </si>
  <si>
    <t>The McGraw-Hill Companies</t>
  </si>
  <si>
    <t>Floris Books</t>
  </si>
  <si>
    <t>Nova Institute Press</t>
  </si>
  <si>
    <t>Vintage Canada</t>
  </si>
  <si>
    <t>Beacon Herald Fine Printing Division, Stratford, Ontario, Canada</t>
  </si>
  <si>
    <t>Penguin Books</t>
  </si>
  <si>
    <t>The Berkely Publishing Group</t>
  </si>
  <si>
    <t>Harper Perennial</t>
  </si>
  <si>
    <t>Bob Adams, Inc., Publishers</t>
  </si>
  <si>
    <t>Somerville House Publishing</t>
  </si>
  <si>
    <t>Workman Publishing</t>
  </si>
  <si>
    <t>The Robinswook Press</t>
  </si>
  <si>
    <t>Fireside</t>
  </si>
  <si>
    <t>Celestial Arts</t>
  </si>
  <si>
    <t>The Association of Waldorf Schools of North America (AWSNA)</t>
  </si>
  <si>
    <t>Paragon House, New York</t>
  </si>
  <si>
    <t>Harcourt, Inc.</t>
  </si>
  <si>
    <t>Carol Publishing Group</t>
  </si>
  <si>
    <t>Avon Books</t>
  </si>
  <si>
    <t>Macfarlane Walter and Ross, Toronto</t>
  </si>
  <si>
    <t>Reader's Digest Association (Canada) Ltd. Montreal</t>
  </si>
  <si>
    <t>Robert Rose Inc.</t>
  </si>
  <si>
    <t>Dawn Publications</t>
  </si>
  <si>
    <t>Fenton Valley Press</t>
  </si>
  <si>
    <t>Wynstones Press, Brookthorpe, Glaucester, UK</t>
  </si>
  <si>
    <t>Parkstreet Press, Rochester, Vermont</t>
  </si>
  <si>
    <t>Andrews and McMeel</t>
  </si>
  <si>
    <t>?</t>
  </si>
  <si>
    <t>Treehouse Communication Inc.</t>
  </si>
  <si>
    <t>Fireside, Simon &amp; Schuster Inc.</t>
  </si>
  <si>
    <t>Faber and Faber, London Boston</t>
  </si>
  <si>
    <t>Gryphon House Inc.</t>
  </si>
  <si>
    <t>Times Books</t>
  </si>
  <si>
    <t>Michealmas Press</t>
  </si>
  <si>
    <t>Waldorf Schools of Ontario</t>
  </si>
  <si>
    <t>Imprint</t>
  </si>
  <si>
    <t>Council Oak Books</t>
  </si>
  <si>
    <t>The Gryphon House Book</t>
  </si>
  <si>
    <t>Avalon House Printing</t>
  </si>
  <si>
    <t>Broadway Books, NY</t>
  </si>
  <si>
    <t>Crescent Books, NY</t>
  </si>
  <si>
    <t>John Wiley &amp; Sons, Inc.</t>
  </si>
  <si>
    <t>Warner Books</t>
  </si>
  <si>
    <t>Newmarket Press</t>
  </si>
  <si>
    <t>Childhood Press</t>
  </si>
  <si>
    <t>Addison-Wesley Publishing Company, Inc.</t>
  </si>
  <si>
    <t>Riverhead Books, NY</t>
  </si>
  <si>
    <t>Reading Wings</t>
  </si>
  <si>
    <t>Kolisko Archive Publications</t>
  </si>
  <si>
    <t>J&amp;J Publishing Co.</t>
  </si>
  <si>
    <t>Novalis Press</t>
  </si>
  <si>
    <t>Basic Books</t>
  </si>
  <si>
    <t>Rudolf Steiner Press</t>
  </si>
  <si>
    <t>Key Porter Books</t>
  </si>
  <si>
    <t>Harvest House Publishers</t>
  </si>
  <si>
    <t>Thorsons Publishers Inc., NY</t>
  </si>
  <si>
    <t>Steiner Schools Fellowhsip Publications</t>
  </si>
  <si>
    <t>Steiner Book Centre, Inc., Vancouver</t>
  </si>
  <si>
    <t>Rudolf Steiner College Publications</t>
  </si>
  <si>
    <t>H. S. Dakin Company</t>
  </si>
  <si>
    <t>Mercury Press</t>
  </si>
  <si>
    <t>Carnant Books</t>
  </si>
  <si>
    <t>Torornto Waldorf Schools</t>
  </si>
  <si>
    <t>Lindisfarne Press</t>
  </si>
  <si>
    <t>Touchstone Book</t>
  </si>
  <si>
    <t>The Myrin Book, NY</t>
  </si>
  <si>
    <t>Rudolf Steiner College Press</t>
  </si>
  <si>
    <t>total_quantity</t>
  </si>
  <si>
    <t>available_quantity</t>
  </si>
  <si>
    <t>tag_id</t>
  </si>
  <si>
    <t>tag_name</t>
  </si>
  <si>
    <t>children</t>
  </si>
  <si>
    <t>adult</t>
  </si>
  <si>
    <t>fiction</t>
  </si>
  <si>
    <t>novels</t>
  </si>
  <si>
    <t>subject</t>
  </si>
  <si>
    <t>war</t>
  </si>
  <si>
    <t>religion</t>
  </si>
  <si>
    <t>librarian_id</t>
  </si>
  <si>
    <t>username</t>
  </si>
  <si>
    <t>first_name</t>
  </si>
  <si>
    <t>middle_name</t>
  </si>
  <si>
    <t>last_name</t>
  </si>
  <si>
    <t>email</t>
  </si>
  <si>
    <t>password</t>
  </si>
  <si>
    <t>role</t>
  </si>
  <si>
    <t>school_id</t>
  </si>
  <si>
    <t>salutation</t>
  </si>
  <si>
    <t>father_name</t>
  </si>
  <si>
    <t>mother_name</t>
  </si>
  <si>
    <t>is_student</t>
  </si>
  <si>
    <t>Darryl</t>
  </si>
  <si>
    <t>Lucille</t>
  </si>
  <si>
    <t>Josephine</t>
  </si>
  <si>
    <t>Mildred</t>
  </si>
  <si>
    <t>Loretta</t>
  </si>
  <si>
    <t>Jennie</t>
  </si>
  <si>
    <t>Jenna</t>
  </si>
  <si>
    <t>Lucia</t>
  </si>
  <si>
    <t>Bobby</t>
  </si>
  <si>
    <t>Angela</t>
  </si>
  <si>
    <t>Reginald</t>
  </si>
  <si>
    <t>Antoinette</t>
  </si>
  <si>
    <t>Kristi</t>
  </si>
  <si>
    <t>Ronnie</t>
  </si>
  <si>
    <t>Archie</t>
  </si>
  <si>
    <t>Floyd</t>
  </si>
  <si>
    <t>Caroline</t>
  </si>
  <si>
    <t>Josefina</t>
  </si>
  <si>
    <t>Elvira</t>
  </si>
  <si>
    <t>Jordan</t>
  </si>
  <si>
    <t>Mcbride</t>
  </si>
  <si>
    <t>Williams</t>
  </si>
  <si>
    <t>Weber</t>
  </si>
  <si>
    <t>Mclaughlin</t>
  </si>
  <si>
    <t>Frazier</t>
  </si>
  <si>
    <t>ZTJVXQ</t>
  </si>
  <si>
    <t>HTDTYG</t>
  </si>
  <si>
    <t>XOJUTO</t>
  </si>
  <si>
    <t>RNYPOT</t>
  </si>
  <si>
    <t>GLYOQZ</t>
  </si>
  <si>
    <t>VMMFBK</t>
  </si>
  <si>
    <t>URRFHX</t>
  </si>
  <si>
    <t>OJTJMF</t>
  </si>
  <si>
    <t>VDOADU</t>
  </si>
  <si>
    <t>EDIXII</t>
  </si>
  <si>
    <t>PXMPJO</t>
  </si>
  <si>
    <t>FSNFAB</t>
  </si>
  <si>
    <t>LSAQDG</t>
  </si>
  <si>
    <t>SFEBLR</t>
  </si>
  <si>
    <t>MIKPSY</t>
  </si>
  <si>
    <t>QAOIZM</t>
  </si>
  <si>
    <t>HDCUFO</t>
  </si>
  <si>
    <t>UQDSHD</t>
  </si>
  <si>
    <t>OSDOWQ</t>
  </si>
  <si>
    <t>OUOSMV</t>
  </si>
  <si>
    <t>loaner_id</t>
  </si>
  <si>
    <t>trn_id</t>
  </si>
  <si>
    <t>trn_datetime</t>
  </si>
  <si>
    <t>trn_type</t>
  </si>
  <si>
    <t>copies</t>
  </si>
  <si>
    <t>image_link</t>
  </si>
  <si>
    <t>library_price</t>
  </si>
  <si>
    <t>retail_price</t>
  </si>
  <si>
    <t>156838517X</t>
  </si>
  <si>
    <t>0874776082</t>
  </si>
  <si>
    <t>096829703X</t>
  </si>
  <si>
    <t>0787946052</t>
  </si>
  <si>
    <t>0880104511</t>
  </si>
  <si>
    <t>0889258201</t>
  </si>
  <si>
    <t>1551380196</t>
  </si>
  <si>
    <t>0950706248</t>
  </si>
  <si>
    <t>0071408185</t>
  </si>
  <si>
    <t>0863151043</t>
  </si>
  <si>
    <t>0975855204</t>
  </si>
  <si>
    <t>0676974724</t>
  </si>
  <si>
    <t/>
  </si>
  <si>
    <t>0140242643</t>
  </si>
  <si>
    <t>039952293X</t>
  </si>
  <si>
    <t>0399531653</t>
  </si>
  <si>
    <t>0060977094</t>
  </si>
  <si>
    <t>0921051743</t>
  </si>
  <si>
    <t>0761115706</t>
  </si>
  <si>
    <t>186981081</t>
  </si>
  <si>
    <t>0140256121</t>
  </si>
  <si>
    <t>0880103574</t>
  </si>
  <si>
    <t>0863150780</t>
  </si>
  <si>
    <t>0743224698</t>
  </si>
  <si>
    <t>1869890590</t>
  </si>
  <si>
    <t>1869890868</t>
  </si>
  <si>
    <t>0880101997</t>
  </si>
  <si>
    <t>0890877084</t>
  </si>
  <si>
    <t>9781888364764</t>
  </si>
  <si>
    <t>1557781125</t>
  </si>
  <si>
    <t>015601763</t>
  </si>
  <si>
    <t>0806517417</t>
  </si>
  <si>
    <t>186989531</t>
  </si>
  <si>
    <t>0380570009</t>
  </si>
  <si>
    <t>0921912838</t>
  </si>
  <si>
    <t>0888506120</t>
  </si>
  <si>
    <t>039952150X</t>
  </si>
  <si>
    <t>0778800784</t>
  </si>
  <si>
    <t>0916124142</t>
  </si>
  <si>
    <t>0863151272</t>
  </si>
  <si>
    <t>0961514973</t>
  </si>
  <si>
    <t>0897420446</t>
  </si>
  <si>
    <t>094626023</t>
  </si>
  <si>
    <t>091142548</t>
  </si>
  <si>
    <t>0892816295</t>
  </si>
  <si>
    <t>0836223012</t>
  </si>
  <si>
    <t>0913212105</t>
  </si>
  <si>
    <t>0863150098</t>
  </si>
  <si>
    <t>0863150934</t>
  </si>
  <si>
    <t>0863151116</t>
  </si>
  <si>
    <t>0863151108</t>
  </si>
  <si>
    <t>0863151477</t>
  </si>
  <si>
    <t>0863151612</t>
  </si>
  <si>
    <t>0863153003</t>
  </si>
  <si>
    <t>0863150551</t>
  </si>
  <si>
    <t>0946206031</t>
  </si>
  <si>
    <t>094626058</t>
  </si>
  <si>
    <t>0020207395</t>
  </si>
  <si>
    <t>095070623X</t>
  </si>
  <si>
    <t>1869890477</t>
  </si>
  <si>
    <t>0571131719</t>
  </si>
  <si>
    <t>1869890000</t>
  </si>
  <si>
    <t>0876592469</t>
  </si>
  <si>
    <t>0812917758</t>
  </si>
  <si>
    <t>0964783215</t>
  </si>
  <si>
    <t>0863150489</t>
  </si>
  <si>
    <t>0933031394</t>
  </si>
  <si>
    <t>9780876591567</t>
  </si>
  <si>
    <t>088014422</t>
  </si>
  <si>
    <t>0553067508</t>
  </si>
  <si>
    <t>0517121522</t>
  </si>
  <si>
    <t>0471178837</t>
  </si>
  <si>
    <t>044+525316</t>
  </si>
  <si>
    <t>1557043140</t>
  </si>
  <si>
    <t>0962358304</t>
  </si>
  <si>
    <t>0890875197</t>
  </si>
  <si>
    <t>020112095X</t>
  </si>
  <si>
    <t>1573228753</t>
  </si>
  <si>
    <t>0201039672</t>
  </si>
  <si>
    <t>096999382X</t>
  </si>
  <si>
    <t>0890878188</t>
  </si>
  <si>
    <t>096492378</t>
  </si>
  <si>
    <t>074321546X</t>
  </si>
  <si>
    <t>0961856106</t>
  </si>
  <si>
    <t>0958388512</t>
  </si>
  <si>
    <t>0465021255</t>
  </si>
  <si>
    <t>046501822X</t>
  </si>
  <si>
    <t>0465025099</t>
  </si>
  <si>
    <t>0880103841</t>
  </si>
  <si>
    <t>088010127X</t>
  </si>
  <si>
    <t>0880101512</t>
  </si>
  <si>
    <t>0854400303</t>
  </si>
  <si>
    <t>1552630048</t>
  </si>
  <si>
    <t>1869890086</t>
  </si>
  <si>
    <t>9780143117988</t>
  </si>
  <si>
    <t>0890818487</t>
  </si>
  <si>
    <t>085443574</t>
  </si>
  <si>
    <t>0863151310</t>
  </si>
  <si>
    <t>0722509561</t>
  </si>
  <si>
    <t>0951033131</t>
  </si>
  <si>
    <t>0919924069</t>
  </si>
  <si>
    <t>0854402705</t>
  </si>
  <si>
    <t>0854402845</t>
  </si>
  <si>
    <t>0880102799</t>
  </si>
  <si>
    <t>088010001X</t>
  </si>
  <si>
    <t>1869890068</t>
  </si>
  <si>
    <t>0880100435</t>
  </si>
  <si>
    <t>0945803060</t>
  </si>
  <si>
    <t>09304205</t>
  </si>
  <si>
    <t>0880102640</t>
  </si>
  <si>
    <t>0903580659</t>
  </si>
  <si>
    <t>0916786757</t>
  </si>
  <si>
    <t>0854403558</t>
  </si>
  <si>
    <t>0140076980</t>
  </si>
  <si>
    <t>1869890248</t>
  </si>
  <si>
    <t>0863150373</t>
  </si>
  <si>
    <t>0940262746</t>
  </si>
  <si>
    <t>067174920X</t>
  </si>
  <si>
    <t>0964783207</t>
  </si>
  <si>
    <t>0913098434</t>
  </si>
  <si>
    <t>0945803680</t>
  </si>
  <si>
    <t>0880101644</t>
  </si>
  <si>
    <t>0929979303</t>
  </si>
  <si>
    <t>092997929X</t>
  </si>
  <si>
    <t>9781903458785</t>
  </si>
  <si>
    <t>1558502602</t>
  </si>
  <si>
    <t>Adonis Murray</t>
  </si>
  <si>
    <t>Rhett Gonzales</t>
  </si>
  <si>
    <t>Roland Carrillo</t>
  </si>
  <si>
    <t>Jase Goodman</t>
  </si>
  <si>
    <t>Jayson Bass</t>
  </si>
  <si>
    <t>Tripp James</t>
  </si>
  <si>
    <t>Mitchell Avila</t>
  </si>
  <si>
    <t>Will Hurst</t>
  </si>
  <si>
    <t>Willie Kim</t>
  </si>
  <si>
    <t>Joseph Moyer</t>
  </si>
  <si>
    <t>Malakai Dean</t>
  </si>
  <si>
    <t>Bryan Dominguez</t>
  </si>
  <si>
    <t>Gary Schultz</t>
  </si>
  <si>
    <t>Joel Bray</t>
  </si>
  <si>
    <t>Lucian Lane</t>
  </si>
  <si>
    <t>Murray</t>
  </si>
  <si>
    <t>Gonzales</t>
  </si>
  <si>
    <t>Carrillo</t>
  </si>
  <si>
    <t>Goodman</t>
  </si>
  <si>
    <t>Bass</t>
  </si>
  <si>
    <t>James</t>
  </si>
  <si>
    <t>Avila</t>
  </si>
  <si>
    <t>Hurst</t>
  </si>
  <si>
    <t>Kim</t>
  </si>
  <si>
    <t>Moyer</t>
  </si>
  <si>
    <t>Dean</t>
  </si>
  <si>
    <t>Dominguez</t>
  </si>
  <si>
    <t>Schultz</t>
  </si>
  <si>
    <t>Bray</t>
  </si>
  <si>
    <t>Lane</t>
  </si>
  <si>
    <t>Yazmin Murray</t>
  </si>
  <si>
    <t>Micaela Gonzales</t>
  </si>
  <si>
    <t>Esperanza Carrillo</t>
  </si>
  <si>
    <t>Annika Goodman</t>
  </si>
  <si>
    <t>Dulce Bass</t>
  </si>
  <si>
    <t>Katie James</t>
  </si>
  <si>
    <t>Emely Avila</t>
  </si>
  <si>
    <t>Rayne Hurst</t>
  </si>
  <si>
    <t>Cailyn Kim</t>
  </si>
  <si>
    <t>Kirsten Moyer</t>
  </si>
  <si>
    <t>Clara Dean</t>
  </si>
  <si>
    <t>Miah Dominguez</t>
  </si>
  <si>
    <t>Regan Schultz</t>
  </si>
  <si>
    <t>Aria Bray</t>
  </si>
  <si>
    <t>Kiera Lane</t>
  </si>
  <si>
    <t>borrow_date</t>
  </si>
  <si>
    <t>due_date</t>
  </si>
  <si>
    <t>irene</t>
  </si>
  <si>
    <t>Irene</t>
  </si>
  <si>
    <t>Pauchard</t>
  </si>
  <si>
    <t>yves</t>
  </si>
  <si>
    <t>Yves</t>
  </si>
  <si>
    <t>i.pauchard@calgarywaldorf.org</t>
  </si>
  <si>
    <t>yves.pauchard@ucalgary.ca</t>
  </si>
  <si>
    <t>zbhavyai</t>
  </si>
  <si>
    <t>Bhavyai</t>
  </si>
  <si>
    <t>Gupta</t>
  </si>
  <si>
    <t>zbhavyai@gmail.com</t>
  </si>
  <si>
    <t>mmylee</t>
  </si>
  <si>
    <t>mmylee@ucalgary.ca</t>
  </si>
  <si>
    <t>Michael</t>
  </si>
  <si>
    <t>Man Yin</t>
  </si>
  <si>
    <t>Lee</t>
  </si>
  <si>
    <t>PARENT</t>
  </si>
  <si>
    <t>$2a$10$..4RvEGzO5/TiayeVSm1lOTHqo456ZPPCrf7G7.eyPvndgkICr/tq</t>
  </si>
  <si>
    <t>$2a$10$Gitv.jdJOSpID30NmPEqn.IwH5CztayH4HbRUjxGDJKNM3DWCwMmy</t>
  </si>
  <si>
    <t>$2a$10$GWg.rygxrh6caI2PaZTFvOreHBGaglUmkx1tyhutkxPN0QC1G1oT2</t>
  </si>
  <si>
    <t>$2a$10$vrf9vKF0tT3xBQlEFbVjje.4LZgyCtRfBaIjCf4KO0QDQuvOKEijC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</si>
</sst>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0" fillId="0" borderId="0" xfId="0" applyNumberFormat="1"/>
    <xf numFmtId="0" fontId="0" fillId="0" borderId="0" xfId="0" quotePrefix="1"/>
    <xf numFmtId="0" fontId="14" fillId="0" borderId="0" xfId="0" applyFon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/>
  </sheetViews>
  <sheetFormatPr defaultColWidth="8.77734375" defaultRowHeight="14.4" x14ac:dyDescent="0.3"/>
  <cols>
    <col min="1" max="16" width="10.77734375" customWidth="1"/>
  </cols>
  <sheetData>
    <row r="1" spans="1:18" x14ac:dyDescent="0.3">
      <c r="A1" s="2" t="s">
        <v>10</v>
      </c>
      <c r="B1" s="2" t="s">
        <v>9</v>
      </c>
      <c r="C1" s="2" t="s">
        <v>1</v>
      </c>
      <c r="D1" s="2" t="s">
        <v>8</v>
      </c>
      <c r="E1" s="2" t="s">
        <v>2</v>
      </c>
      <c r="F1" s="2" t="s">
        <v>11</v>
      </c>
      <c r="G1" s="2" t="s">
        <v>5</v>
      </c>
      <c r="H1" s="2" t="s">
        <v>3</v>
      </c>
      <c r="I1" s="2" t="s">
        <v>4</v>
      </c>
      <c r="J1" s="2" t="s">
        <v>6</v>
      </c>
      <c r="K1" s="2" t="s">
        <v>335</v>
      </c>
      <c r="L1" s="2" t="s">
        <v>336</v>
      </c>
      <c r="M1" s="2" t="s">
        <v>7</v>
      </c>
      <c r="N1" s="2" t="s">
        <v>409</v>
      </c>
      <c r="O1" s="2" t="s">
        <v>411</v>
      </c>
      <c r="P1" s="2" t="s">
        <v>410</v>
      </c>
      <c r="R1" t="str">
        <f>_xlfn.CONCAT("INSERT INTO book (",
A1,",",
B1,",",
C1,",",
D1,",",
E1,",",
F1,",",
G1,",",
H1,",",
I1,",",
J1,",",
K1,",",
L1,",",
M1,",",
N1,",",
O1,",",
P1,") VALUES ")</f>
        <v xml:space="preserve">INSERT INTO book (title,subtitle,author,publisher,edition,year,language,isbn_10,isbn_13,library_section,total_quantity,available_quantity,notes,image_link,retail_price,library_price) VALUES </v>
      </c>
    </row>
    <row r="2" spans="1:18" x14ac:dyDescent="0.3">
      <c r="A2" t="s">
        <v>12</v>
      </c>
      <c r="C2" t="s">
        <v>147</v>
      </c>
      <c r="D2" t="s">
        <v>259</v>
      </c>
      <c r="E2">
        <v>4</v>
      </c>
      <c r="F2">
        <v>1986</v>
      </c>
      <c r="G2" s="1"/>
      <c r="J2" t="s">
        <v>601</v>
      </c>
      <c r="K2">
        <v>1</v>
      </c>
      <c r="L2">
        <v>0</v>
      </c>
      <c r="R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IF(I2="","NULL",_xlfn.CONCAT("""",I2,"""")),",",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IF(P2="","NULL",_xlfn.CONCAT("""",P2,"""")),"),")</f>
        <v>("Education Towards Freedom",NULL,"Rudel, Joan and Siegfried","Lanthorn Press, Peredur, East Grinstead, England","4","1986",NULL,NULL,NULL,"PARENT","1","0",NULL,NULL,NULL,NULL),</v>
      </c>
    </row>
    <row r="3" spans="1:18" x14ac:dyDescent="0.3">
      <c r="A3" t="s">
        <v>13</v>
      </c>
      <c r="C3" t="s">
        <v>148</v>
      </c>
      <c r="D3" t="s">
        <v>260</v>
      </c>
      <c r="F3">
        <v>2000</v>
      </c>
      <c r="G3" s="1"/>
      <c r="H3" t="s">
        <v>412</v>
      </c>
      <c r="J3" t="s">
        <v>601</v>
      </c>
      <c r="K3">
        <v>4</v>
      </c>
      <c r="L3">
        <v>2</v>
      </c>
      <c r="R3" t="str">
        <f t="shared" ref="R3:R66" si="0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IF(I3="","NULL",_xlfn.CONCAT("""",I3,"""")),",",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IF(P3="","NULL",_xlfn.CONCAT("""",P3,"""")),"),")</f>
        <v>("Bullying - Changing the Course of Your Child's Life",NULL,"Voors, William","Hazelden",NULL,"2000",NULL,"156838517X",NULL,"PARENT","4","2",NULL,NULL,NULL,NULL),</v>
      </c>
    </row>
    <row r="4" spans="1:18" x14ac:dyDescent="0.3">
      <c r="A4" t="s">
        <v>14</v>
      </c>
      <c r="C4" t="s">
        <v>149</v>
      </c>
      <c r="D4" t="s">
        <v>261</v>
      </c>
      <c r="F4">
        <v>1991</v>
      </c>
      <c r="G4" s="1"/>
      <c r="H4" t="s">
        <v>413</v>
      </c>
      <c r="J4" t="s">
        <v>601</v>
      </c>
      <c r="K4">
        <v>9</v>
      </c>
      <c r="L4">
        <v>1</v>
      </c>
      <c r="R4" t="str">
        <f t="shared" si="0"/>
        <v>("Awakening Your Child's Natural Genius",NULL,"Armstrong, Thomas","Jeremy P. Tarcher, Inc., Los Angeles",NULL,"1991",NULL,"0874776082",NULL,"PARENT","9","1",NULL,NULL,NULL,NULL),</v>
      </c>
    </row>
    <row r="5" spans="1:18" x14ac:dyDescent="0.3">
      <c r="A5" t="s">
        <v>15</v>
      </c>
      <c r="C5" t="s">
        <v>150</v>
      </c>
      <c r="D5" t="s">
        <v>262</v>
      </c>
      <c r="F5">
        <v>1998</v>
      </c>
      <c r="G5" s="1"/>
      <c r="H5" t="s">
        <v>414</v>
      </c>
      <c r="J5" t="s">
        <v>601</v>
      </c>
      <c r="K5">
        <v>3</v>
      </c>
      <c r="L5">
        <v>0</v>
      </c>
      <c r="R5" t="str">
        <f t="shared" si="0"/>
        <v>("From Your Child's Teacher",NULL,"Bright, Robin","FP Hendricks Publishing Ltd.",NULL,"1998",NULL,"096829703X",NULL,"PARENT","3","0",NULL,NULL,NULL,NULL),</v>
      </c>
    </row>
    <row r="6" spans="1:18" x14ac:dyDescent="0.3">
      <c r="A6" t="s">
        <v>16</v>
      </c>
      <c r="C6" t="s">
        <v>151</v>
      </c>
      <c r="D6" t="s">
        <v>263</v>
      </c>
      <c r="F6">
        <v>1999</v>
      </c>
      <c r="G6" s="1"/>
      <c r="H6" t="s">
        <v>415</v>
      </c>
      <c r="J6" t="s">
        <v>601</v>
      </c>
      <c r="K6">
        <v>2</v>
      </c>
      <c r="L6">
        <v>1</v>
      </c>
      <c r="R6" t="str">
        <f t="shared" si="0"/>
        <v>("Parents Do Make a Difference",NULL,"Borba, Michele","Jossey-Bass",NULL,"1999",NULL,"0787946052",NULL,"PARENT","2","1",NULL,NULL,NULL,NULL),</v>
      </c>
    </row>
    <row r="7" spans="1:18" x14ac:dyDescent="0.3">
      <c r="A7" t="s">
        <v>17</v>
      </c>
      <c r="C7" t="s">
        <v>152</v>
      </c>
      <c r="D7" t="s">
        <v>264</v>
      </c>
      <c r="F7">
        <v>1998</v>
      </c>
      <c r="G7" s="1"/>
      <c r="H7" t="s">
        <v>416</v>
      </c>
      <c r="J7" t="s">
        <v>601</v>
      </c>
      <c r="K7">
        <v>4</v>
      </c>
      <c r="L7">
        <v>1</v>
      </c>
      <c r="R7" t="str">
        <f t="shared" si="0"/>
        <v>("Rythms of Learning",NULL,"Trostli, Roberto","Anthroposophic Press",NULL,"1998",NULL,"0880104511",NULL,"PARENT","4","1",NULL,NULL,NULL,NULL),</v>
      </c>
    </row>
    <row r="8" spans="1:18" x14ac:dyDescent="0.3">
      <c r="A8" t="s">
        <v>18</v>
      </c>
      <c r="C8" t="s">
        <v>153</v>
      </c>
      <c r="D8" t="s">
        <v>265</v>
      </c>
      <c r="F8">
        <v>1987</v>
      </c>
      <c r="G8" s="1"/>
      <c r="H8" t="s">
        <v>417</v>
      </c>
      <c r="J8" t="s">
        <v>601</v>
      </c>
      <c r="K8">
        <v>9</v>
      </c>
      <c r="L8">
        <v>3</v>
      </c>
      <c r="R8" t="str">
        <f t="shared" si="0"/>
        <v>("Parents as People",NULL,"Kane, Franklin G.","Aurora Publishers",NULL,"1987",NULL,"0889258201",NULL,"PARENT","9","3",NULL,NULL,NULL,NULL),</v>
      </c>
    </row>
    <row r="9" spans="1:18" x14ac:dyDescent="0.3">
      <c r="A9" t="s">
        <v>19</v>
      </c>
      <c r="C9" t="s">
        <v>154</v>
      </c>
      <c r="D9" t="s">
        <v>266</v>
      </c>
      <c r="F9">
        <v>1994</v>
      </c>
      <c r="G9" s="1"/>
      <c r="H9" t="s">
        <v>418</v>
      </c>
      <c r="J9" t="s">
        <v>601</v>
      </c>
      <c r="K9">
        <v>10</v>
      </c>
      <c r="L9">
        <v>6</v>
      </c>
      <c r="R9" t="str">
        <f t="shared" si="0"/>
        <v>("Spelling for Parents",NULL,"Phenix, Jo / Scott-Dunne, Doreen","Pembrook Publishers Limited",NULL,"1994",NULL,"1551380196",NULL,"PARENT","10","6",NULL,NULL,NULL,NULL),</v>
      </c>
    </row>
    <row r="10" spans="1:18" x14ac:dyDescent="0.3">
      <c r="A10" t="s">
        <v>20</v>
      </c>
      <c r="C10" t="s">
        <v>155</v>
      </c>
      <c r="D10" t="s">
        <v>267</v>
      </c>
      <c r="E10">
        <v>3</v>
      </c>
      <c r="F10">
        <v>1985</v>
      </c>
      <c r="G10" s="1"/>
      <c r="H10" t="s">
        <v>419</v>
      </c>
      <c r="J10" t="s">
        <v>601</v>
      </c>
      <c r="K10">
        <v>9</v>
      </c>
      <c r="L10">
        <v>4</v>
      </c>
      <c r="R10" t="str">
        <f t="shared" si="0"/>
        <v>("Lifeways - Working with Family Questions",NULL,"Davy, Gudrun / Voors, Bons","Hawthorn Press","3","1985",NULL,"0950706248",NULL,"PARENT","9","4",NULL,NULL,NULL,NULL),</v>
      </c>
    </row>
    <row r="11" spans="1:18" x14ac:dyDescent="0.3">
      <c r="A11" t="s">
        <v>21</v>
      </c>
      <c r="C11" t="s">
        <v>156</v>
      </c>
      <c r="D11" t="s">
        <v>268</v>
      </c>
      <c r="F11">
        <v>2004</v>
      </c>
      <c r="G11" s="1"/>
      <c r="H11" t="s">
        <v>420</v>
      </c>
      <c r="J11" t="s">
        <v>601</v>
      </c>
      <c r="K11">
        <v>1</v>
      </c>
      <c r="L11">
        <v>0</v>
      </c>
      <c r="R11" t="str">
        <f t="shared" si="0"/>
        <v>("Why Motor Skills Matter",NULL,"Losquadro Liddle, Tara","The McGraw-Hill Companies",NULL,"2004",NULL,"0071408185",NULL,"PARENT","1","0",NULL,NULL,NULL,NULL),</v>
      </c>
    </row>
    <row r="12" spans="1:18" x14ac:dyDescent="0.3">
      <c r="A12" t="s">
        <v>22</v>
      </c>
      <c r="C12" t="s">
        <v>157</v>
      </c>
      <c r="D12" t="s">
        <v>269</v>
      </c>
      <c r="F12">
        <v>1984</v>
      </c>
      <c r="G12" s="1"/>
      <c r="H12" t="s">
        <v>421</v>
      </c>
      <c r="J12" t="s">
        <v>601</v>
      </c>
      <c r="K12">
        <v>1</v>
      </c>
      <c r="L12">
        <v>1</v>
      </c>
      <c r="R12" t="str">
        <f t="shared" si="0"/>
        <v>("A Guide to Child Health",NULL,"Gloeckler, Michaela / Goebel, Wolfgang","Floris Books",NULL,"1984",NULL,"0863151043",NULL,"PARENT","1","1",NULL,NULL,NULL,NULL),</v>
      </c>
    </row>
    <row r="13" spans="1:18" x14ac:dyDescent="0.3">
      <c r="A13" t="s">
        <v>23</v>
      </c>
      <c r="C13" t="s">
        <v>158</v>
      </c>
      <c r="D13" t="s">
        <v>270</v>
      </c>
      <c r="F13">
        <v>2004</v>
      </c>
      <c r="G13" s="1"/>
      <c r="H13" t="s">
        <v>422</v>
      </c>
      <c r="J13" t="s">
        <v>601</v>
      </c>
      <c r="K13">
        <v>6</v>
      </c>
      <c r="L13">
        <v>6</v>
      </c>
      <c r="R13" t="str">
        <f t="shared" si="0"/>
        <v>("Navigating the Terrain of Childhood",NULL,"Petrash, Jack","Nova Institute Press",NULL,"2004",NULL,"0975855204",NULL,"PARENT","6","6",NULL,NULL,NULL,NULL),</v>
      </c>
    </row>
    <row r="14" spans="1:18" x14ac:dyDescent="0.3">
      <c r="A14" t="s">
        <v>24</v>
      </c>
      <c r="C14" t="s">
        <v>159</v>
      </c>
      <c r="D14" t="s">
        <v>267</v>
      </c>
      <c r="F14">
        <v>2012</v>
      </c>
      <c r="G14" s="1"/>
      <c r="H14" s="4"/>
      <c r="I14" s="4" t="s">
        <v>536</v>
      </c>
      <c r="J14" t="s">
        <v>601</v>
      </c>
      <c r="K14">
        <v>1</v>
      </c>
      <c r="L14">
        <v>1</v>
      </c>
      <c r="R14" t="str">
        <f t="shared" si="0"/>
        <v>("Healign Stories for Challenging Behaviour",NULL,"Perrow, Susan","Hawthorn Press",NULL,"2012",NULL,NULL,"9781903458785","PARENT","1","1",NULL,NULL,NULL,NULL),</v>
      </c>
    </row>
    <row r="15" spans="1:18" x14ac:dyDescent="0.3">
      <c r="A15" t="s">
        <v>25</v>
      </c>
      <c r="C15" t="s">
        <v>160</v>
      </c>
      <c r="D15" t="s">
        <v>271</v>
      </c>
      <c r="F15">
        <v>2005</v>
      </c>
      <c r="G15" s="1"/>
      <c r="H15" t="s">
        <v>423</v>
      </c>
      <c r="J15" t="s">
        <v>601</v>
      </c>
      <c r="K15">
        <v>7</v>
      </c>
      <c r="L15">
        <v>7</v>
      </c>
      <c r="R15" t="str">
        <f t="shared" si="0"/>
        <v>("Hold on to Your Kids",NULL,"Neufeld, Gordon / Mate, Gabor","Vintage Canada",NULL,"2005",NULL,"0676974724",NULL,"PARENT","7","7",NULL,NULL,NULL,NULL),</v>
      </c>
    </row>
    <row r="16" spans="1:18" x14ac:dyDescent="0.3">
      <c r="A16" t="s">
        <v>26</v>
      </c>
      <c r="C16" t="s">
        <v>161</v>
      </c>
      <c r="D16" t="s">
        <v>272</v>
      </c>
      <c r="F16">
        <v>1982</v>
      </c>
      <c r="G16" s="1"/>
      <c r="J16" t="s">
        <v>601</v>
      </c>
      <c r="K16">
        <v>1</v>
      </c>
      <c r="L16">
        <v>1</v>
      </c>
      <c r="R16" t="str">
        <f t="shared" si="0"/>
        <v>("Echoes of a Dream",NULL,"Smith, Susan","Beacon Herald Fine Printing Division, Stratford, Ontario, Canada",NULL,"1982",NULL,NULL,NULL,"PARENT","1","1",NULL,NULL,NULL,NULL),</v>
      </c>
    </row>
    <row r="17" spans="1:18" x14ac:dyDescent="0.3">
      <c r="A17" t="s">
        <v>27</v>
      </c>
      <c r="C17" t="s">
        <v>162</v>
      </c>
      <c r="D17" t="s">
        <v>273</v>
      </c>
      <c r="F17">
        <v>1994</v>
      </c>
      <c r="G17" s="1"/>
      <c r="H17" t="s">
        <v>425</v>
      </c>
      <c r="J17" t="s">
        <v>601</v>
      </c>
      <c r="K17">
        <v>6</v>
      </c>
      <c r="L17">
        <v>6</v>
      </c>
      <c r="R17" t="str">
        <f t="shared" si="0"/>
        <v>("If Learning is so Natural, Why am I going to School?",NULL,"Nikiforuk, Andrew","Penguin Books",NULL,"1994",NULL,"0140242643",NULL,"PARENT","6","6",NULL,NULL,NULL,NULL),</v>
      </c>
    </row>
    <row r="18" spans="1:18" x14ac:dyDescent="0.3">
      <c r="A18" t="s">
        <v>28</v>
      </c>
      <c r="C18" t="s">
        <v>163</v>
      </c>
      <c r="D18" t="s">
        <v>274</v>
      </c>
      <c r="E18">
        <v>2</v>
      </c>
      <c r="F18">
        <v>1997</v>
      </c>
      <c r="G18" s="1"/>
      <c r="H18" t="s">
        <v>426</v>
      </c>
      <c r="J18" t="s">
        <v>601</v>
      </c>
      <c r="K18">
        <v>1</v>
      </c>
      <c r="L18">
        <v>1</v>
      </c>
      <c r="R18" t="str">
        <f t="shared" si="0"/>
        <v>("The Gift of Dyslexia",NULL,"Davis, Ronald D.","The Berkely Publishing Group","2","1997",NULL,"039952293X",NULL,"PARENT","1","1",NULL,NULL,NULL,NULL),</v>
      </c>
    </row>
    <row r="19" spans="1:18" x14ac:dyDescent="0.3">
      <c r="A19" t="s">
        <v>29</v>
      </c>
      <c r="C19" t="s">
        <v>164</v>
      </c>
      <c r="D19" t="s">
        <v>274</v>
      </c>
      <c r="F19">
        <v>2005</v>
      </c>
      <c r="G19" s="1"/>
      <c r="H19" t="s">
        <v>427</v>
      </c>
      <c r="J19" t="s">
        <v>601</v>
      </c>
      <c r="K19">
        <v>7</v>
      </c>
      <c r="L19">
        <v>7</v>
      </c>
      <c r="R19" t="str">
        <f t="shared" si="0"/>
        <v>("the Out-of-Sync Child",NULL,"Stock Kranowitz, Carol","The Berkely Publishing Group",NULL,"2005",NULL,"0399531653",NULL,"PARENT","7","7",NULL,NULL,NULL,NULL),</v>
      </c>
    </row>
    <row r="20" spans="1:18" x14ac:dyDescent="0.3">
      <c r="A20" t="s">
        <v>30</v>
      </c>
      <c r="C20" t="s">
        <v>165</v>
      </c>
      <c r="D20" t="s">
        <v>275</v>
      </c>
      <c r="F20">
        <v>1995</v>
      </c>
      <c r="H20" t="s">
        <v>428</v>
      </c>
      <c r="J20" t="s">
        <v>601</v>
      </c>
      <c r="K20">
        <v>1</v>
      </c>
      <c r="L20">
        <v>1</v>
      </c>
      <c r="R20" t="str">
        <f t="shared" si="0"/>
        <v>("The Optimistic Child",NULL,"Seligman, Martin E.","Harper Perennial",NULL,"1995",NULL,"0060977094",NULL,"PARENT","1","1",NULL,NULL,NULL,NULL),</v>
      </c>
    </row>
    <row r="21" spans="1:18" x14ac:dyDescent="0.3">
      <c r="A21" t="s">
        <v>31</v>
      </c>
      <c r="C21" t="s">
        <v>166</v>
      </c>
      <c r="D21" t="s">
        <v>276</v>
      </c>
      <c r="F21">
        <v>1993</v>
      </c>
      <c r="H21" s="4" t="s">
        <v>537</v>
      </c>
      <c r="J21" t="s">
        <v>601</v>
      </c>
      <c r="K21">
        <v>4</v>
      </c>
      <c r="L21">
        <v>4</v>
      </c>
      <c r="R21" t="str">
        <f t="shared" si="0"/>
        <v>("365 Outdoor Activities",NULL,"Bennett, Steve and Ruth","Bob Adams, Inc., Publishers",NULL,"1993",NULL,"1558502602",NULL,"PARENT","4","4",NULL,NULL,NULL,NULL),</v>
      </c>
    </row>
    <row r="22" spans="1:18" x14ac:dyDescent="0.3">
      <c r="A22" t="s">
        <v>32</v>
      </c>
      <c r="C22" t="s">
        <v>167</v>
      </c>
      <c r="D22" t="s">
        <v>277</v>
      </c>
      <c r="F22">
        <v>1994</v>
      </c>
      <c r="H22" t="s">
        <v>429</v>
      </c>
      <c r="J22" t="s">
        <v>601</v>
      </c>
      <c r="K22">
        <v>10</v>
      </c>
      <c r="L22">
        <v>10</v>
      </c>
      <c r="R22" t="str">
        <f t="shared" si="0"/>
        <v>("Kids are Worth it!",NULL,"Coloroso, Barbara","Somerville House Publishing",NULL,"1994",NULL,"0921051743",NULL,"PARENT","10","10",NULL,NULL,NULL,NULL),</v>
      </c>
    </row>
    <row r="23" spans="1:18" x14ac:dyDescent="0.3">
      <c r="A23" t="s">
        <v>33</v>
      </c>
      <c r="C23" t="s">
        <v>168</v>
      </c>
      <c r="D23" t="s">
        <v>278</v>
      </c>
      <c r="F23">
        <v>2001</v>
      </c>
      <c r="H23" t="s">
        <v>430</v>
      </c>
      <c r="J23" t="s">
        <v>601</v>
      </c>
      <c r="K23">
        <v>1</v>
      </c>
      <c r="L23">
        <v>1</v>
      </c>
      <c r="R23" t="str">
        <f t="shared" si="0"/>
        <v>("How to Keep Your Teenager Out of Troubl and What to Do if You Can't",NULL,"Bernstein, Neil I.","Workman Publishing",NULL,"2001",NULL,"0761115706",NULL,"PARENT","1","1",NULL,NULL,NULL,NULL),</v>
      </c>
    </row>
    <row r="24" spans="1:18" x14ac:dyDescent="0.3">
      <c r="A24" t="s">
        <v>34</v>
      </c>
      <c r="C24" t="s">
        <v>169</v>
      </c>
      <c r="D24" t="s">
        <v>279</v>
      </c>
      <c r="F24">
        <v>1990</v>
      </c>
      <c r="H24" s="5" t="s">
        <v>431</v>
      </c>
      <c r="J24" t="s">
        <v>601</v>
      </c>
      <c r="K24">
        <v>8</v>
      </c>
      <c r="L24">
        <v>8</v>
      </c>
      <c r="R24" t="str">
        <f t="shared" si="0"/>
        <v>("Commonsense Schooling",NULL,"Wilkinson, Roy","The Robinswook Press",NULL,"1990",NULL,"186981081",NULL,"PARENT","8","8",NULL,NULL,NULL,NULL),</v>
      </c>
    </row>
    <row r="25" spans="1:18" x14ac:dyDescent="0.3">
      <c r="A25" t="s">
        <v>35</v>
      </c>
      <c r="C25" t="s">
        <v>170</v>
      </c>
      <c r="D25" t="s">
        <v>273</v>
      </c>
      <c r="F25">
        <v>1996</v>
      </c>
      <c r="H25" t="s">
        <v>432</v>
      </c>
      <c r="J25" t="s">
        <v>601</v>
      </c>
      <c r="K25">
        <v>4</v>
      </c>
      <c r="L25">
        <v>4</v>
      </c>
      <c r="R25" t="str">
        <f t="shared" si="0"/>
        <v>("Grading the Teacher",NULL,"Jacobs, Nellie","Penguin Books",NULL,"1996",NULL,"0140256121",NULL,"PARENT","4","4",NULL,NULL,NULL,NULL),</v>
      </c>
    </row>
    <row r="26" spans="1:18" x14ac:dyDescent="0.3">
      <c r="A26" t="s">
        <v>36</v>
      </c>
      <c r="C26" t="s">
        <v>171</v>
      </c>
      <c r="D26" t="s">
        <v>264</v>
      </c>
      <c r="F26">
        <v>1992</v>
      </c>
      <c r="H26" t="s">
        <v>433</v>
      </c>
      <c r="J26" t="s">
        <v>601</v>
      </c>
      <c r="K26">
        <v>6</v>
      </c>
      <c r="L26">
        <v>6</v>
      </c>
      <c r="R26" t="str">
        <f t="shared" si="0"/>
        <v>("On the Threshold of Adolsescence",NULL,"Koepke, Hermann","Anthroposophic Press",NULL,"1992",NULL,"0880103574",NULL,"PARENT","6","6",NULL,NULL,NULL,NULL),</v>
      </c>
    </row>
    <row r="27" spans="1:18" x14ac:dyDescent="0.3">
      <c r="A27" t="s">
        <v>37</v>
      </c>
      <c r="C27" t="s">
        <v>172</v>
      </c>
      <c r="D27" t="s">
        <v>269</v>
      </c>
      <c r="E27">
        <v>2</v>
      </c>
      <c r="F27">
        <v>1989</v>
      </c>
      <c r="H27" t="s">
        <v>434</v>
      </c>
      <c r="J27" t="s">
        <v>601</v>
      </c>
      <c r="K27">
        <v>1</v>
      </c>
      <c r="L27">
        <v>1</v>
      </c>
      <c r="R27" t="str">
        <f t="shared" si="0"/>
        <v>("Thirteen to Nineteen - Discovering the Light ",NULL,"Sleigh, Julian","Floris Books","2","1989",NULL,"0863150780",NULL,"PARENT","1","1",NULL,NULL,NULL,NULL),</v>
      </c>
    </row>
    <row r="28" spans="1:18" x14ac:dyDescent="0.3">
      <c r="A28" t="s">
        <v>38</v>
      </c>
      <c r="C28" t="s">
        <v>173</v>
      </c>
      <c r="D28" t="s">
        <v>280</v>
      </c>
      <c r="F28">
        <v>2001</v>
      </c>
      <c r="H28" t="s">
        <v>435</v>
      </c>
      <c r="J28" t="s">
        <v>601</v>
      </c>
      <c r="K28">
        <v>9</v>
      </c>
      <c r="L28">
        <v>9</v>
      </c>
      <c r="R28" t="str">
        <f t="shared" si="0"/>
        <v>("Closing the Gap - A Strategy for Bringing Parents and Teens Together",NULL,"McGraw, Jay","Fireside",NULL,"2001",NULL,"0743224698",NULL,"PARENT","9","9",NULL,NULL,NULL,NULL),</v>
      </c>
    </row>
    <row r="29" spans="1:18" x14ac:dyDescent="0.3">
      <c r="A29" t="s">
        <v>39</v>
      </c>
      <c r="C29" t="s">
        <v>174</v>
      </c>
      <c r="D29" t="s">
        <v>267</v>
      </c>
      <c r="E29">
        <v>2</v>
      </c>
      <c r="F29">
        <v>1994</v>
      </c>
      <c r="H29" t="s">
        <v>436</v>
      </c>
      <c r="J29" t="s">
        <v>601</v>
      </c>
      <c r="K29">
        <v>1</v>
      </c>
      <c r="L29">
        <v>1</v>
      </c>
      <c r="R29" t="str">
        <f t="shared" si="0"/>
        <v>("Voyage Through Childhood Into the Adult World",NULL,"Frommer, Eva A.","Hawthorn Press","2","1994",NULL,"1869890590",NULL,"PARENT","1","1",NULL,NULL,NULL,NULL),</v>
      </c>
    </row>
    <row r="30" spans="1:18" x14ac:dyDescent="0.3">
      <c r="A30" t="s">
        <v>40</v>
      </c>
      <c r="C30" t="s">
        <v>175</v>
      </c>
      <c r="D30" t="s">
        <v>267</v>
      </c>
      <c r="F30">
        <v>1997</v>
      </c>
      <c r="H30" t="s">
        <v>437</v>
      </c>
      <c r="J30" t="s">
        <v>601</v>
      </c>
      <c r="K30">
        <v>1</v>
      </c>
      <c r="L30">
        <v>1</v>
      </c>
      <c r="R30" t="str">
        <f t="shared" si="0"/>
        <v>("More Lifeways - Finding Support and Inspiration I Family Life",NULL,"Smith, Patti / Eklund Schaefer, Signe","Hawthorn Press",NULL,"1997",NULL,"1869890868",NULL,"PARENT","1","1",NULL,NULL,NULL,NULL),</v>
      </c>
    </row>
    <row r="31" spans="1:18" x14ac:dyDescent="0.3">
      <c r="A31" t="s">
        <v>41</v>
      </c>
      <c r="C31" t="s">
        <v>176</v>
      </c>
      <c r="D31" t="s">
        <v>264</v>
      </c>
      <c r="F31">
        <v>1988</v>
      </c>
      <c r="H31" t="s">
        <v>438</v>
      </c>
      <c r="J31" t="s">
        <v>601</v>
      </c>
      <c r="K31">
        <v>8</v>
      </c>
      <c r="L31">
        <v>8</v>
      </c>
      <c r="R31" t="str">
        <f t="shared" si="0"/>
        <v>("The Motherly and Fatherly Roles in Education ",NULL,"Gabert, Erich","Anthroposophic Press",NULL,"1988",NULL,"0880101997",NULL,"PARENT","8","8",NULL,NULL,NULL,NULL),</v>
      </c>
    </row>
    <row r="32" spans="1:18" x14ac:dyDescent="0.3">
      <c r="A32" t="s">
        <v>42</v>
      </c>
      <c r="C32" t="s">
        <v>177</v>
      </c>
      <c r="D32" t="s">
        <v>281</v>
      </c>
      <c r="F32">
        <v>1994</v>
      </c>
      <c r="H32" t="s">
        <v>439</v>
      </c>
      <c r="J32" t="s">
        <v>601</v>
      </c>
      <c r="K32">
        <v>8</v>
      </c>
      <c r="L32">
        <v>8</v>
      </c>
      <c r="R32" t="str">
        <f t="shared" si="0"/>
        <v>("Raising a Daughter",NULL,"Elium, Jeanne and Don","Celestial Arts",NULL,"1994",NULL,"0890877084",NULL,"PARENT","8","8",NULL,NULL,NULL,NULL),</v>
      </c>
    </row>
    <row r="33" spans="1:18" x14ac:dyDescent="0.3">
      <c r="A33" t="s">
        <v>43</v>
      </c>
      <c r="C33" t="s">
        <v>178</v>
      </c>
      <c r="D33" t="s">
        <v>282</v>
      </c>
      <c r="F33">
        <v>2008</v>
      </c>
      <c r="I33" t="s">
        <v>440</v>
      </c>
      <c r="J33" t="s">
        <v>601</v>
      </c>
      <c r="K33">
        <v>2</v>
      </c>
      <c r="L33">
        <v>2</v>
      </c>
      <c r="R33" t="str">
        <f t="shared" si="0"/>
        <v>("Adventures in Parenting",NULL,"Ross, Rachel C.","The Association of Waldorf Schools of North America (AWSNA)",NULL,"2008",NULL,NULL,"9781888364764","PARENT","2","2",NULL,NULL,NULL,NULL),</v>
      </c>
    </row>
    <row r="34" spans="1:18" x14ac:dyDescent="0.3">
      <c r="A34" t="s">
        <v>44</v>
      </c>
      <c r="C34" t="s">
        <v>179</v>
      </c>
      <c r="D34" t="s">
        <v>283</v>
      </c>
      <c r="F34">
        <v>1990</v>
      </c>
      <c r="H34" t="s">
        <v>441</v>
      </c>
      <c r="J34" t="s">
        <v>601</v>
      </c>
      <c r="K34">
        <v>10</v>
      </c>
      <c r="L34">
        <v>10</v>
      </c>
      <c r="R34" t="str">
        <f t="shared" si="0"/>
        <v>("Spiritual Parenting - A Loving Guide for the New Age Parent",NULL,"Carroll, David","Paragon House, New York",NULL,"1990",NULL,"1557781125",NULL,"PARENT","10","10",NULL,NULL,NULL,NULL),</v>
      </c>
    </row>
    <row r="35" spans="1:18" x14ac:dyDescent="0.3">
      <c r="A35" t="s">
        <v>45</v>
      </c>
      <c r="C35" t="s">
        <v>180</v>
      </c>
      <c r="D35" t="s">
        <v>284</v>
      </c>
      <c r="F35">
        <v>2001</v>
      </c>
      <c r="H35" s="5" t="s">
        <v>442</v>
      </c>
      <c r="J35" t="s">
        <v>601</v>
      </c>
      <c r="K35">
        <v>1</v>
      </c>
      <c r="L35">
        <v>1</v>
      </c>
      <c r="R35" t="str">
        <f t="shared" si="0"/>
        <v>("Reading Magic",NULL,"Fox, Mem","Harcourt, Inc.",NULL,"2001",NULL,"015601763",NULL,"PARENT","1","1",NULL,NULL,NULL,NULL),</v>
      </c>
    </row>
    <row r="36" spans="1:18" x14ac:dyDescent="0.3">
      <c r="A36" t="s">
        <v>46</v>
      </c>
      <c r="C36" t="s">
        <v>181</v>
      </c>
      <c r="D36" t="s">
        <v>285</v>
      </c>
      <c r="F36">
        <v>1996</v>
      </c>
      <c r="H36" t="s">
        <v>443</v>
      </c>
      <c r="J36" t="s">
        <v>601</v>
      </c>
      <c r="K36">
        <v>10</v>
      </c>
      <c r="L36">
        <v>10</v>
      </c>
      <c r="R36" t="str">
        <f t="shared" si="0"/>
        <v>("Raising a Creative Child",NULL,"MacGregor, Cynthia","Carol Publishing Group",NULL,"1996",NULL,"0806517417",NULL,"PARENT","10","10",NULL,NULL,NULL,NULL),</v>
      </c>
    </row>
    <row r="37" spans="1:18" x14ac:dyDescent="0.3">
      <c r="A37" t="s">
        <v>47</v>
      </c>
      <c r="C37" t="s">
        <v>182</v>
      </c>
      <c r="D37" t="s">
        <v>267</v>
      </c>
      <c r="F37">
        <v>1995</v>
      </c>
      <c r="H37" s="5" t="s">
        <v>444</v>
      </c>
      <c r="J37" t="s">
        <v>601</v>
      </c>
      <c r="K37">
        <v>7</v>
      </c>
      <c r="L37">
        <v>7</v>
      </c>
      <c r="R37" t="str">
        <f t="shared" si="0"/>
        <v>("Parenting for a Healthy Future",NULL,"Coplen, Dotty","Hawthorn Press",NULL,"1995",NULL,"186989531",NULL,"PARENT","7","7",NULL,NULL,NULL,NULL),</v>
      </c>
    </row>
    <row r="38" spans="1:18" x14ac:dyDescent="0.3">
      <c r="A38" t="s">
        <v>48</v>
      </c>
      <c r="C38" t="s">
        <v>183</v>
      </c>
      <c r="D38" t="s">
        <v>286</v>
      </c>
      <c r="F38">
        <v>1980</v>
      </c>
      <c r="H38" t="s">
        <v>445</v>
      </c>
      <c r="J38" t="s">
        <v>601</v>
      </c>
      <c r="K38">
        <v>8</v>
      </c>
      <c r="L38">
        <v>8</v>
      </c>
      <c r="R38" t="str">
        <f t="shared" si="0"/>
        <v>("How to Talk to Kids will Listen and Listen so Kids Will Talk",NULL,"Faber, Adele / Mazlish, Elaine","Avon Books",NULL,"1980",NULL,"0380570009",NULL,"PARENT","8","8",NULL,NULL,NULL,NULL),</v>
      </c>
    </row>
    <row r="39" spans="1:18" x14ac:dyDescent="0.3">
      <c r="A39" t="s">
        <v>49</v>
      </c>
      <c r="C39" t="s">
        <v>162</v>
      </c>
      <c r="D39" t="s">
        <v>287</v>
      </c>
      <c r="F39">
        <v>1993</v>
      </c>
      <c r="H39" t="s">
        <v>446</v>
      </c>
      <c r="J39" t="s">
        <v>601</v>
      </c>
      <c r="K39">
        <v>8</v>
      </c>
      <c r="L39">
        <v>8</v>
      </c>
      <c r="R39" t="str">
        <f t="shared" si="0"/>
        <v>("School's Out",NULL,"Nikiforuk, Andrew","Macfarlane Walter and Ross, Toronto",NULL,"1993",NULL,"0921912838",NULL,"PARENT","8","8",NULL,NULL,NULL,NULL),</v>
      </c>
    </row>
    <row r="40" spans="1:18" x14ac:dyDescent="0.3">
      <c r="A40" t="s">
        <v>50</v>
      </c>
      <c r="C40" t="s">
        <v>184</v>
      </c>
      <c r="D40" t="s">
        <v>288</v>
      </c>
      <c r="F40">
        <v>1998</v>
      </c>
      <c r="H40" t="s">
        <v>447</v>
      </c>
      <c r="J40" t="s">
        <v>601</v>
      </c>
      <c r="K40">
        <v>2</v>
      </c>
      <c r="L40">
        <v>2</v>
      </c>
      <c r="R40" t="str">
        <f t="shared" si="0"/>
        <v>("Children's Symptoms",NULL,"Valman, Bernard / Youger-Lewis Catherine","Reader's Digest Association (Canada) Ltd. Montreal",NULL,"1998",NULL,"0888506120",NULL,"PARENT","2","2",NULL,NULL,NULL,NULL),</v>
      </c>
    </row>
    <row r="41" spans="1:18" x14ac:dyDescent="0.3">
      <c r="A41" t="s">
        <v>51</v>
      </c>
      <c r="C41" t="s">
        <v>185</v>
      </c>
      <c r="D41" t="s">
        <v>274</v>
      </c>
      <c r="F41">
        <v>1995</v>
      </c>
      <c r="H41" t="s">
        <v>448</v>
      </c>
      <c r="J41" t="s">
        <v>601</v>
      </c>
      <c r="K41">
        <v>10</v>
      </c>
      <c r="L41">
        <v>10</v>
      </c>
      <c r="R41" t="str">
        <f t="shared" si="0"/>
        <v>("Families Apart - Ten Keys to Successful Co-Parenting",NULL,"Blau, Melinda","The Berkely Publishing Group",NULL,"1995",NULL,"039952150X",NULL,"PARENT","10","10",NULL,NULL,NULL,NULL),</v>
      </c>
    </row>
    <row r="42" spans="1:18" x14ac:dyDescent="0.3">
      <c r="A42" t="s">
        <v>52</v>
      </c>
      <c r="C42" t="s">
        <v>186</v>
      </c>
      <c r="D42" t="s">
        <v>289</v>
      </c>
      <c r="F42">
        <v>2003</v>
      </c>
      <c r="H42" t="s">
        <v>449</v>
      </c>
      <c r="J42" t="s">
        <v>601</v>
      </c>
      <c r="K42">
        <v>10</v>
      </c>
      <c r="L42">
        <v>10</v>
      </c>
      <c r="R42" t="str">
        <f t="shared" si="0"/>
        <v>("The Complete Kid's Allergy and Asthma Guide",NULL,"Gold, Milton","Robert Rose Inc.",NULL,"2003",NULL,"0778800784",NULL,"PARENT","10","10",NULL,NULL,NULL,NULL),</v>
      </c>
    </row>
    <row r="43" spans="1:18" x14ac:dyDescent="0.3">
      <c r="A43" t="s">
        <v>53</v>
      </c>
      <c r="C43" t="s">
        <v>187</v>
      </c>
      <c r="D43" t="s">
        <v>290</v>
      </c>
      <c r="F43">
        <v>1979</v>
      </c>
      <c r="H43" t="s">
        <v>450</v>
      </c>
      <c r="J43" t="s">
        <v>601</v>
      </c>
      <c r="K43">
        <v>5</v>
      </c>
      <c r="L43">
        <v>5</v>
      </c>
      <c r="R43" t="str">
        <f t="shared" si="0"/>
        <v>("Sharing Nature with Children",NULL,"Cornell, Joseph","Dawn Publications",NULL,"1979",NULL,"0916124142",NULL,"PARENT","5","5",NULL,NULL,NULL,NULL),</v>
      </c>
    </row>
    <row r="44" spans="1:18" x14ac:dyDescent="0.3">
      <c r="A44" t="s">
        <v>54</v>
      </c>
      <c r="C44" t="s">
        <v>188</v>
      </c>
      <c r="D44" t="s">
        <v>269</v>
      </c>
      <c r="F44">
        <v>1991</v>
      </c>
      <c r="H44" t="s">
        <v>451</v>
      </c>
      <c r="J44" t="s">
        <v>601</v>
      </c>
      <c r="K44">
        <v>2</v>
      </c>
      <c r="L44">
        <v>2</v>
      </c>
      <c r="R44" t="str">
        <f t="shared" si="0"/>
        <v>("How Childern Play",NULL,"Haller, Ingeborg","Floris Books",NULL,"1991",NULL,"0863151272",NULL,"PARENT","2","2",NULL,NULL,NULL,NULL),</v>
      </c>
    </row>
    <row r="45" spans="1:18" x14ac:dyDescent="0.3">
      <c r="A45" t="s">
        <v>55</v>
      </c>
      <c r="C45" t="s">
        <v>189</v>
      </c>
      <c r="D45" t="s">
        <v>291</v>
      </c>
      <c r="F45">
        <v>1986</v>
      </c>
      <c r="H45" t="s">
        <v>452</v>
      </c>
      <c r="J45" t="s">
        <v>601</v>
      </c>
      <c r="K45">
        <v>2</v>
      </c>
      <c r="L45">
        <v>2</v>
      </c>
      <c r="R45" t="str">
        <f t="shared" si="0"/>
        <v>("Remember the Light",NULL,"Fisher, Mary Pat","Fenton Valley Press",NULL,"1986",NULL,"0961514973",NULL,"PARENT","2","2",NULL,NULL,NULL,NULL),</v>
      </c>
    </row>
    <row r="46" spans="1:18" x14ac:dyDescent="0.3">
      <c r="A46" t="s">
        <v>56</v>
      </c>
      <c r="C46" t="s">
        <v>190</v>
      </c>
      <c r="D46" t="s">
        <v>281</v>
      </c>
      <c r="F46">
        <v>1981</v>
      </c>
      <c r="H46" t="s">
        <v>453</v>
      </c>
      <c r="J46" t="s">
        <v>601</v>
      </c>
      <c r="K46">
        <v>5</v>
      </c>
      <c r="L46">
        <v>5</v>
      </c>
      <c r="R46" t="str">
        <f t="shared" si="0"/>
        <v>("Making Soft Toys",NULL,"Jaffke, Freya","Celestial Arts",NULL,"1981",NULL,"0897420446",NULL,"PARENT","5","5",NULL,NULL,NULL,NULL),</v>
      </c>
    </row>
    <row r="47" spans="1:18" x14ac:dyDescent="0.3">
      <c r="A47" t="s">
        <v>57</v>
      </c>
      <c r="C47" t="s">
        <v>191</v>
      </c>
      <c r="D47" t="s">
        <v>292</v>
      </c>
      <c r="E47">
        <v>2</v>
      </c>
      <c r="F47">
        <v>1983</v>
      </c>
      <c r="H47" s="5" t="s">
        <v>454</v>
      </c>
      <c r="J47" t="s">
        <v>601</v>
      </c>
      <c r="K47">
        <v>4</v>
      </c>
      <c r="L47">
        <v>4</v>
      </c>
      <c r="R47" t="str">
        <f t="shared" si="0"/>
        <v>("Summer",NULL,"Steiner Schools","Wynstones Press, Brookthorpe, Glaucester, UK","2","1983",NULL,"094626023",NULL,"PARENT","4","4",NULL,NULL,NULL,NULL),</v>
      </c>
    </row>
    <row r="48" spans="1:18" x14ac:dyDescent="0.3">
      <c r="A48" t="s">
        <v>58</v>
      </c>
      <c r="C48" t="s">
        <v>192</v>
      </c>
      <c r="D48" t="s">
        <v>264</v>
      </c>
      <c r="F48">
        <v>1983</v>
      </c>
      <c r="H48" s="5" t="s">
        <v>455</v>
      </c>
      <c r="J48" t="s">
        <v>601</v>
      </c>
      <c r="K48">
        <v>4</v>
      </c>
      <c r="L48">
        <v>4</v>
      </c>
      <c r="R48" t="str">
        <f t="shared" si="0"/>
        <v>("Conception Birth and Early Childhood",NULL,"Glas, Norbert","Anthroposophic Press",NULL,"1983",NULL,"091142548",NULL,"PARENT","4","4",NULL,NULL,NULL,NULL),</v>
      </c>
    </row>
    <row r="49" spans="1:18" x14ac:dyDescent="0.3">
      <c r="A49" t="s">
        <v>59</v>
      </c>
      <c r="C49" t="s">
        <v>193</v>
      </c>
      <c r="D49" t="s">
        <v>293</v>
      </c>
      <c r="F49">
        <v>1996</v>
      </c>
      <c r="H49" t="s">
        <v>456</v>
      </c>
      <c r="J49" t="s">
        <v>601</v>
      </c>
      <c r="K49">
        <v>5</v>
      </c>
      <c r="L49">
        <v>5</v>
      </c>
      <c r="R49" t="str">
        <f t="shared" si="0"/>
        <v>("Children at Play",NULL,"Britz-Crecelius, Heidi","Parkstreet Press, Rochester, Vermont",NULL,"1996",NULL,"0892816295",NULL,"PARENT","5","5",NULL,NULL,NULL,NULL),</v>
      </c>
    </row>
    <row r="50" spans="1:18" x14ac:dyDescent="0.3">
      <c r="A50" t="s">
        <v>60</v>
      </c>
      <c r="C50" t="s">
        <v>194</v>
      </c>
      <c r="D50" t="s">
        <v>294</v>
      </c>
      <c r="F50">
        <v>1990</v>
      </c>
      <c r="H50" t="s">
        <v>457</v>
      </c>
      <c r="J50" t="s">
        <v>601</v>
      </c>
      <c r="K50">
        <v>4</v>
      </c>
      <c r="L50">
        <v>4</v>
      </c>
      <c r="R50" t="str">
        <f t="shared" si="0"/>
        <v>("50 Simple Things Kids Can Do to Save The Earth",NULL,"Javna, John","Andrews and McMeel",NULL,"1990",NULL,"0836223012",NULL,"PARENT","4","4",NULL,NULL,NULL,NULL),</v>
      </c>
    </row>
    <row r="51" spans="1:18" x14ac:dyDescent="0.3">
      <c r="A51" t="s">
        <v>61</v>
      </c>
      <c r="C51" t="s">
        <v>195</v>
      </c>
      <c r="D51" t="s">
        <v>295</v>
      </c>
      <c r="F51">
        <v>1987</v>
      </c>
      <c r="H51" t="s">
        <v>458</v>
      </c>
      <c r="J51" t="s">
        <v>601</v>
      </c>
      <c r="K51">
        <v>7</v>
      </c>
      <c r="L51">
        <v>7</v>
      </c>
      <c r="R51" t="str">
        <f t="shared" si="0"/>
        <v>("Sewing for Baby",NULL,"Martensson, Kerstin","?",NULL,"1987",NULL,"0913212105",NULL,"PARENT","7","7",NULL,NULL,NULL,NULL),</v>
      </c>
    </row>
    <row r="52" spans="1:18" x14ac:dyDescent="0.3">
      <c r="A52" t="s">
        <v>62</v>
      </c>
      <c r="C52" t="s">
        <v>190</v>
      </c>
      <c r="D52" t="s">
        <v>269</v>
      </c>
      <c r="F52">
        <v>1979</v>
      </c>
      <c r="H52" t="s">
        <v>459</v>
      </c>
      <c r="J52" t="s">
        <v>601</v>
      </c>
      <c r="K52">
        <v>9</v>
      </c>
      <c r="L52">
        <v>9</v>
      </c>
      <c r="R52" t="str">
        <f t="shared" si="0"/>
        <v>("Advent for Children",NULL,"Jaffke, Freya","Floris Books",NULL,"1979",NULL,"0863150098",NULL,"PARENT","9","9",NULL,NULL,NULL,NULL),</v>
      </c>
    </row>
    <row r="53" spans="1:18" x14ac:dyDescent="0.3">
      <c r="A53" t="s">
        <v>63</v>
      </c>
      <c r="C53" t="s">
        <v>196</v>
      </c>
      <c r="D53" t="s">
        <v>269</v>
      </c>
      <c r="F53">
        <v>1989</v>
      </c>
      <c r="H53" t="s">
        <v>460</v>
      </c>
      <c r="J53" t="s">
        <v>601</v>
      </c>
      <c r="K53">
        <v>6</v>
      </c>
      <c r="L53">
        <v>6</v>
      </c>
      <c r="R53" t="str">
        <f t="shared" si="0"/>
        <v>("Making Dolls",NULL,"Reinckens, Sunnhild","Floris Books",NULL,"1989",NULL,"0863150934",NULL,"PARENT","6","6",NULL,NULL,NULL,NULL),</v>
      </c>
    </row>
    <row r="54" spans="1:18" x14ac:dyDescent="0.3">
      <c r="A54" t="s">
        <v>64</v>
      </c>
      <c r="C54" t="s">
        <v>197</v>
      </c>
      <c r="D54" t="s">
        <v>269</v>
      </c>
      <c r="F54">
        <v>1990</v>
      </c>
      <c r="H54" t="s">
        <v>461</v>
      </c>
      <c r="J54" t="s">
        <v>601</v>
      </c>
      <c r="K54">
        <v>2</v>
      </c>
      <c r="L54">
        <v>2</v>
      </c>
      <c r="R54" t="str">
        <f t="shared" si="0"/>
        <v>("The Nature Corner",NULL,"v Leeuwen, M / Moeskops, J","Floris Books",NULL,"1990",NULL,"0863151116",NULL,"PARENT","2","2",NULL,NULL,NULL,NULL),</v>
      </c>
    </row>
    <row r="55" spans="1:18" x14ac:dyDescent="0.3">
      <c r="A55" t="s">
        <v>65</v>
      </c>
      <c r="C55" t="s">
        <v>198</v>
      </c>
      <c r="D55" t="s">
        <v>269</v>
      </c>
      <c r="F55">
        <v>2001</v>
      </c>
      <c r="H55" t="s">
        <v>462</v>
      </c>
      <c r="J55" t="s">
        <v>601</v>
      </c>
      <c r="K55">
        <v>3</v>
      </c>
      <c r="L55">
        <v>3</v>
      </c>
      <c r="R55" t="str">
        <f t="shared" si="0"/>
        <v>("The Christmas Craft Book",NULL,"Berger, Thomas","Floris Books",NULL,"2001",NULL,"0863151108",NULL,"PARENT","3","3",NULL,NULL,NULL,NULL),</v>
      </c>
    </row>
    <row r="56" spans="1:18" x14ac:dyDescent="0.3">
      <c r="A56" t="s">
        <v>66</v>
      </c>
      <c r="C56" t="s">
        <v>198</v>
      </c>
      <c r="D56" t="s">
        <v>269</v>
      </c>
      <c r="F56">
        <v>1993</v>
      </c>
      <c r="H56" t="s">
        <v>463</v>
      </c>
      <c r="J56" t="s">
        <v>601</v>
      </c>
      <c r="K56">
        <v>9</v>
      </c>
      <c r="L56">
        <v>9</v>
      </c>
      <c r="R56" t="str">
        <f t="shared" si="0"/>
        <v>("The Harvest Craft Book",NULL,"Berger, Thomas","Floris Books",NULL,"1993",NULL,"0863151477",NULL,"PARENT","9","9",NULL,NULL,NULL,NULL),</v>
      </c>
    </row>
    <row r="57" spans="1:18" x14ac:dyDescent="0.3">
      <c r="A57" t="s">
        <v>67</v>
      </c>
      <c r="C57" t="s">
        <v>199</v>
      </c>
      <c r="D57" t="s">
        <v>269</v>
      </c>
      <c r="F57">
        <v>1994</v>
      </c>
      <c r="H57" t="s">
        <v>464</v>
      </c>
      <c r="J57" t="s">
        <v>601</v>
      </c>
      <c r="K57">
        <v>1</v>
      </c>
      <c r="L57">
        <v>1</v>
      </c>
      <c r="R57" t="str">
        <f t="shared" si="0"/>
        <v>("The Easter Craft Book",NULL,"Berger, Thomas and Petra","Floris Books",NULL,"1994",NULL,"0863151612",NULL,"PARENT","1","1",NULL,NULL,NULL,NULL),</v>
      </c>
    </row>
    <row r="58" spans="1:18" x14ac:dyDescent="0.3">
      <c r="A58" t="s">
        <v>68</v>
      </c>
      <c r="C58" t="s">
        <v>199</v>
      </c>
      <c r="D58" t="s">
        <v>269</v>
      </c>
      <c r="F58">
        <v>2001</v>
      </c>
      <c r="H58" t="s">
        <v>465</v>
      </c>
      <c r="J58" t="s">
        <v>601</v>
      </c>
      <c r="K58">
        <v>6</v>
      </c>
      <c r="L58">
        <v>6</v>
      </c>
      <c r="R58" t="str">
        <f t="shared" si="0"/>
        <v>("The Gnome Graft Book",NULL,"Berger, Thomas and Petra","Floris Books",NULL,"2001",NULL,"0863153003",NULL,"PARENT","6","6",NULL,NULL,NULL,NULL),</v>
      </c>
    </row>
    <row r="59" spans="1:18" x14ac:dyDescent="0.3">
      <c r="A59" t="s">
        <v>69</v>
      </c>
      <c r="C59" t="s">
        <v>200</v>
      </c>
      <c r="D59" t="s">
        <v>269</v>
      </c>
      <c r="E59">
        <v>2</v>
      </c>
      <c r="F59">
        <v>1991</v>
      </c>
      <c r="H59" t="s">
        <v>466</v>
      </c>
      <c r="J59" t="s">
        <v>601</v>
      </c>
      <c r="K59">
        <v>1</v>
      </c>
      <c r="L59">
        <v>1</v>
      </c>
      <c r="R59" t="str">
        <f t="shared" si="0"/>
        <v>("Festivals with Children",NULL,"Barz, Brigitte","Floris Books","2","1991",NULL,"0863150551",NULL,"PARENT","1","1",NULL,NULL,NULL,NULL),</v>
      </c>
    </row>
    <row r="60" spans="1:18" x14ac:dyDescent="0.3">
      <c r="A60" t="s">
        <v>70</v>
      </c>
      <c r="C60" t="s">
        <v>191</v>
      </c>
      <c r="D60" t="s">
        <v>292</v>
      </c>
      <c r="E60">
        <v>2</v>
      </c>
      <c r="F60">
        <v>1983</v>
      </c>
      <c r="H60" t="s">
        <v>467</v>
      </c>
      <c r="J60" t="s">
        <v>601</v>
      </c>
      <c r="K60">
        <v>5</v>
      </c>
      <c r="L60">
        <v>5</v>
      </c>
      <c r="R60" t="str">
        <f t="shared" si="0"/>
        <v>("Autumn",NULL,"Steiner Schools","Wynstones Press, Brookthorpe, Glaucester, UK","2","1983",NULL,"0946206031",NULL,"PARENT","5","5",NULL,NULL,NULL,NULL),</v>
      </c>
    </row>
    <row r="61" spans="1:18" x14ac:dyDescent="0.3">
      <c r="A61" t="s">
        <v>71</v>
      </c>
      <c r="C61" t="s">
        <v>191</v>
      </c>
      <c r="D61" t="s">
        <v>292</v>
      </c>
      <c r="E61">
        <v>2</v>
      </c>
      <c r="F61">
        <v>1983</v>
      </c>
      <c r="H61" s="5" t="s">
        <v>468</v>
      </c>
      <c r="J61" t="s">
        <v>601</v>
      </c>
      <c r="K61">
        <v>8</v>
      </c>
      <c r="L61">
        <v>8</v>
      </c>
      <c r="R61" t="str">
        <f t="shared" si="0"/>
        <v>("Gateways",NULL,"Steiner Schools","Wynstones Press, Brookthorpe, Glaucester, UK","2","1983",NULL,"094626058",NULL,"PARENT","8","8",NULL,NULL,NULL,NULL),</v>
      </c>
    </row>
    <row r="62" spans="1:18" x14ac:dyDescent="0.3">
      <c r="A62" t="s">
        <v>72</v>
      </c>
      <c r="C62" t="s">
        <v>201</v>
      </c>
      <c r="D62" t="s">
        <v>296</v>
      </c>
      <c r="F62">
        <v>1987</v>
      </c>
      <c r="H62" t="s">
        <v>424</v>
      </c>
      <c r="J62" t="s">
        <v>601</v>
      </c>
      <c r="K62">
        <v>9</v>
      </c>
      <c r="L62">
        <v>9</v>
      </c>
      <c r="R62" t="str">
        <f t="shared" si="0"/>
        <v>("Stories They'll Remember",NULL,"Lord, Frank M.","Treehouse Communication Inc.",NULL,"1987",NULL,NULL,NULL,"PARENT","9","9",NULL,NULL,NULL,NULL),</v>
      </c>
    </row>
    <row r="63" spans="1:18" x14ac:dyDescent="0.3">
      <c r="A63" t="s">
        <v>73</v>
      </c>
      <c r="C63" t="s">
        <v>202</v>
      </c>
      <c r="D63" t="s">
        <v>297</v>
      </c>
      <c r="F63">
        <v>1994</v>
      </c>
      <c r="H63" t="s">
        <v>469</v>
      </c>
      <c r="J63" t="s">
        <v>601</v>
      </c>
      <c r="K63">
        <v>5</v>
      </c>
      <c r="L63">
        <v>5</v>
      </c>
      <c r="R63" t="str">
        <f t="shared" si="0"/>
        <v>("Natural Childhood",NULL,"Thomson, John","Fireside, Simon &amp; Schuster Inc.",NULL,"1994",NULL,"0020207395",NULL,"PARENT","5","5",NULL,NULL,NULL,NULL),</v>
      </c>
    </row>
    <row r="64" spans="1:18" x14ac:dyDescent="0.3">
      <c r="A64" t="s">
        <v>74</v>
      </c>
      <c r="C64" t="s">
        <v>203</v>
      </c>
      <c r="D64" t="s">
        <v>267</v>
      </c>
      <c r="F64">
        <v>1983</v>
      </c>
      <c r="H64" t="s">
        <v>470</v>
      </c>
      <c r="J64" t="s">
        <v>601</v>
      </c>
      <c r="K64">
        <v>1</v>
      </c>
      <c r="L64">
        <v>1</v>
      </c>
      <c r="R64" t="str">
        <f t="shared" si="0"/>
        <v>("Festivals Family and Food",NULL,"Carey, Diana / Large, Judy","Hawthorn Press",NULL,"1983",NULL,"095070623X",NULL,"PARENT","1","1",NULL,NULL,NULL,NULL),</v>
      </c>
    </row>
    <row r="65" spans="1:18" x14ac:dyDescent="0.3">
      <c r="A65" t="s">
        <v>75</v>
      </c>
      <c r="C65" t="s">
        <v>204</v>
      </c>
      <c r="D65" t="s">
        <v>267</v>
      </c>
      <c r="H65" t="s">
        <v>471</v>
      </c>
      <c r="J65" t="s">
        <v>601</v>
      </c>
      <c r="K65">
        <v>1</v>
      </c>
      <c r="L65">
        <v>1</v>
      </c>
      <c r="R65" t="str">
        <f t="shared" si="0"/>
        <v>("All Year Round",NULL,"Druitt, Ann / Fynes-Clinton, Christine / Rowling, Maije","Hawthorn Press",NULL,NULL,NULL,"1869890477",NULL,"PARENT","1","1",NULL,NULL,NULL,NULL),</v>
      </c>
    </row>
    <row r="66" spans="1:18" x14ac:dyDescent="0.3">
      <c r="A66" t="s">
        <v>76</v>
      </c>
      <c r="C66" t="s">
        <v>205</v>
      </c>
      <c r="D66" t="s">
        <v>298</v>
      </c>
      <c r="F66">
        <v>1984</v>
      </c>
      <c r="H66" t="s">
        <v>472</v>
      </c>
      <c r="J66" t="s">
        <v>601</v>
      </c>
      <c r="K66">
        <v>3</v>
      </c>
      <c r="L66">
        <v>3</v>
      </c>
      <c r="R66" t="str">
        <f t="shared" si="0"/>
        <v>("Days, Weeks and Months",NULL,"Joy, Margaret","Faber and Faber, London Boston",NULL,"1984",NULL,"0571131719",NULL,"PARENT","3","3",NULL,NULL,NULL,NULL),</v>
      </c>
    </row>
    <row r="67" spans="1:18" x14ac:dyDescent="0.3">
      <c r="A67" t="s">
        <v>77</v>
      </c>
      <c r="C67" t="s">
        <v>206</v>
      </c>
      <c r="D67" t="s">
        <v>267</v>
      </c>
      <c r="F67">
        <v>1986</v>
      </c>
      <c r="H67" t="s">
        <v>473</v>
      </c>
      <c r="J67" t="s">
        <v>601</v>
      </c>
      <c r="K67">
        <v>7</v>
      </c>
      <c r="L67">
        <v>7</v>
      </c>
      <c r="R67" t="str">
        <f t="shared" ref="R67:R130" si="1">_xlfn.CONCAT("(",
IF(A67="","NULL",_xlfn.CONCAT("""",A67,"""")),",",
IF(B67="","NULL",_xlfn.CONCAT("""",B67,"""")),",",
IF(C67="","NULL",_xlfn.CONCAT("""",C67,"""")),",",
IF(D67="","NULL",_xlfn.CONCAT("""",D67,"""")),",",
IF(E67="","NULL",_xlfn.CONCAT("""",E67,"""")),",",
IF(F67="","NULL",_xlfn.CONCAT("""",F67,"""")),",",
IF(G67="","NULL",_xlfn.CONCAT("""",G67,"""")),",",
IF(H67="","NULL",_xlfn.CONCAT("""",H67,"""")),",",
IF(I67="","NULL",_xlfn.CONCAT("""",I67,"""")),",",
IF(J67="","NULL",_xlfn.CONCAT("""",J67,"""")),",",
IF(K67="","NULL",_xlfn.CONCAT("""",K67,"""")),",",
IF(L67="","NULL",_xlfn.CONCAT("""",L67,"""")),",",
IF(M67="","NULL",_xlfn.CONCAT("""",M67,"""")),",",
IF(N67="","NULL",_xlfn.CONCAT("""",N67,"""")),",",
IF(O67="","NULL",_xlfn.CONCAT("""",O67,"""")),",",
IF(P67="","NULL",_xlfn.CONCAT("""",P67,"""")),"),")</f>
        <v>("The Children's Year",NULL,"Cooper, Stephanie / Fynes-Clinton, Christine / Rowling, Marye","Hawthorn Press",NULL,"1986",NULL,"1869890000",NULL,"PARENT","7","7",NULL,NULL,NULL,NULL),</v>
      </c>
    </row>
    <row r="68" spans="1:18" x14ac:dyDescent="0.3">
      <c r="A68" t="s">
        <v>78</v>
      </c>
      <c r="C68" t="s">
        <v>158</v>
      </c>
      <c r="D68" t="s">
        <v>299</v>
      </c>
      <c r="F68">
        <v>2002</v>
      </c>
      <c r="H68" t="s">
        <v>474</v>
      </c>
      <c r="J68" t="s">
        <v>601</v>
      </c>
      <c r="K68">
        <v>6</v>
      </c>
      <c r="L68">
        <v>6</v>
      </c>
      <c r="R68" t="str">
        <f t="shared" si="1"/>
        <v>("Understanding Waldorf Education ",NULL,"Petrash, Jack","Gryphon House Inc.",NULL,"2002",NULL,"0876592469",NULL,"PARENT","6","6",NULL,NULL,NULL,NULL),</v>
      </c>
    </row>
    <row r="69" spans="1:18" x14ac:dyDescent="0.3">
      <c r="A69" t="s">
        <v>79</v>
      </c>
      <c r="C69" t="s">
        <v>207</v>
      </c>
      <c r="D69" t="s">
        <v>300</v>
      </c>
      <c r="F69">
        <v>1988</v>
      </c>
      <c r="H69" t="s">
        <v>475</v>
      </c>
      <c r="J69" t="s">
        <v>601</v>
      </c>
      <c r="K69">
        <v>8</v>
      </c>
      <c r="L69">
        <v>8</v>
      </c>
      <c r="R69" t="str">
        <f t="shared" si="1"/>
        <v>("Parent's Guide to the Best Books for Children",NULL,"Lipson, Eden Ross","Times Books",NULL,"1988",NULL,"0812917758",NULL,"PARENT","8","8",NULL,NULL,NULL,NULL),</v>
      </c>
    </row>
    <row r="70" spans="1:18" x14ac:dyDescent="0.3">
      <c r="A70" t="s">
        <v>80</v>
      </c>
      <c r="C70" t="s">
        <v>208</v>
      </c>
      <c r="D70" t="s">
        <v>301</v>
      </c>
      <c r="F70">
        <v>1992</v>
      </c>
      <c r="H70" t="s">
        <v>476</v>
      </c>
      <c r="J70" t="s">
        <v>601</v>
      </c>
      <c r="K70">
        <v>10</v>
      </c>
      <c r="L70">
        <v>10</v>
      </c>
      <c r="R70" t="str">
        <f t="shared" si="1"/>
        <v>("Waldorf Education - A Family Guide",NULL,"Johnson Fenner, Pamela / Rivers, Karen L.","Michealmas Press",NULL,"1992",NULL,"0964783215",NULL,"PARENT","10","10",NULL,NULL,NULL,NULL),</v>
      </c>
    </row>
    <row r="71" spans="1:18" x14ac:dyDescent="0.3">
      <c r="A71" t="s">
        <v>81</v>
      </c>
      <c r="C71" t="s">
        <v>209</v>
      </c>
      <c r="D71" t="s">
        <v>302</v>
      </c>
      <c r="F71">
        <v>1985</v>
      </c>
      <c r="H71" t="s">
        <v>424</v>
      </c>
      <c r="J71" t="s">
        <v>601</v>
      </c>
      <c r="K71">
        <v>2</v>
      </c>
      <c r="L71">
        <v>2</v>
      </c>
      <c r="R71" t="str">
        <f t="shared" si="1"/>
        <v>("Pentatonic Songs",NULL,"Lebret, Elisabeth","Waldorf Schools of Ontario",NULL,"1985",NULL,NULL,NULL,"PARENT","2","2",NULL,NULL,NULL,NULL),</v>
      </c>
    </row>
    <row r="72" spans="1:18" x14ac:dyDescent="0.3">
      <c r="A72" t="s">
        <v>82</v>
      </c>
      <c r="C72" t="s">
        <v>210</v>
      </c>
      <c r="D72" t="s">
        <v>269</v>
      </c>
      <c r="F72">
        <v>1987</v>
      </c>
      <c r="H72" t="s">
        <v>477</v>
      </c>
      <c r="J72" t="s">
        <v>601</v>
      </c>
      <c r="K72">
        <v>8</v>
      </c>
      <c r="L72">
        <v>8</v>
      </c>
      <c r="R72" t="str">
        <f t="shared" si="1"/>
        <v>("Painting with Children",NULL,"Muller, Brunhild","Floris Books",NULL,"1987",NULL,"0863150489",NULL,"PARENT","8","8",NULL,NULL,NULL,NULL),</v>
      </c>
    </row>
    <row r="73" spans="1:18" x14ac:dyDescent="0.3">
      <c r="A73" t="s">
        <v>83</v>
      </c>
      <c r="C73" t="s">
        <v>211</v>
      </c>
      <c r="D73" t="s">
        <v>303</v>
      </c>
      <c r="F73">
        <v>1995</v>
      </c>
      <c r="H73" t="s">
        <v>424</v>
      </c>
      <c r="J73" t="s">
        <v>601</v>
      </c>
      <c r="K73">
        <v>1</v>
      </c>
      <c r="L73">
        <v>1</v>
      </c>
      <c r="R73" t="str">
        <f t="shared" si="1"/>
        <v>("Child and Man (Journal)",NULL,"Masters, Brian (Editor)","Imprint",NULL,"1995",NULL,NULL,NULL,"PARENT","1","1",NULL,NULL,NULL,NULL),</v>
      </c>
    </row>
    <row r="74" spans="1:18" x14ac:dyDescent="0.3">
      <c r="A74" t="s">
        <v>84</v>
      </c>
      <c r="C74" t="s">
        <v>191</v>
      </c>
      <c r="D74" t="s">
        <v>279</v>
      </c>
      <c r="F74">
        <v>1989</v>
      </c>
      <c r="H74" t="s">
        <v>424</v>
      </c>
      <c r="J74" t="s">
        <v>601</v>
      </c>
      <c r="K74">
        <v>4</v>
      </c>
      <c r="L74">
        <v>4</v>
      </c>
      <c r="R74" t="str">
        <f t="shared" si="1"/>
        <v>("Rudolf Steiner Waldorf Education",NULL,"Steiner Schools","The Robinswook Press",NULL,"1989",NULL,NULL,NULL,"PARENT","4","4",NULL,NULL,NULL,NULL),</v>
      </c>
    </row>
    <row r="75" spans="1:18" x14ac:dyDescent="0.3">
      <c r="A75" t="s">
        <v>85</v>
      </c>
      <c r="C75" t="s">
        <v>212</v>
      </c>
      <c r="D75" t="s">
        <v>304</v>
      </c>
      <c r="F75">
        <v>991</v>
      </c>
      <c r="H75" t="s">
        <v>478</v>
      </c>
      <c r="J75" t="s">
        <v>601</v>
      </c>
      <c r="K75">
        <v>10</v>
      </c>
      <c r="L75">
        <v>10</v>
      </c>
      <c r="R75" t="str">
        <f t="shared" si="1"/>
        <v>("Earth Child (Paperback)",NULL,"Sheehan, Kathryn / Waidner, Mary","Council Oak Books",NULL,"991",NULL,"0933031394",NULL,"PARENT","10","10",NULL,NULL,NULL,NULL),</v>
      </c>
    </row>
    <row r="76" spans="1:18" x14ac:dyDescent="0.3">
      <c r="A76" t="s">
        <v>86</v>
      </c>
      <c r="C76" t="s">
        <v>213</v>
      </c>
      <c r="D76" t="s">
        <v>305</v>
      </c>
      <c r="F76">
        <v>1992</v>
      </c>
      <c r="I76" t="s">
        <v>479</v>
      </c>
      <c r="J76" t="s">
        <v>601</v>
      </c>
      <c r="K76">
        <v>5</v>
      </c>
      <c r="L76">
        <v>5</v>
      </c>
      <c r="R76" t="str">
        <f t="shared" si="1"/>
        <v>("Earthways ",NULL,"Petrash, Carol","The Gryphon House Book",NULL,"1992",NULL,NULL,"9780876591567","PARENT","5","5",NULL,NULL,NULL,NULL),</v>
      </c>
    </row>
    <row r="77" spans="1:18" x14ac:dyDescent="0.3">
      <c r="A77" t="s">
        <v>87</v>
      </c>
      <c r="C77" t="s">
        <v>190</v>
      </c>
      <c r="D77" t="s">
        <v>264</v>
      </c>
      <c r="F77">
        <v>1991</v>
      </c>
      <c r="H77" s="5" t="s">
        <v>480</v>
      </c>
      <c r="J77" t="s">
        <v>601</v>
      </c>
      <c r="K77">
        <v>2</v>
      </c>
      <c r="L77">
        <v>2</v>
      </c>
      <c r="R77" t="str">
        <f t="shared" si="1"/>
        <v>("Work and Play in Early Childhood",NULL,"Jaffke, Freya","Anthroposophic Press",NULL,"1991",NULL,"088014422",NULL,"PARENT","2","2",NULL,NULL,NULL,NULL),</v>
      </c>
    </row>
    <row r="78" spans="1:18" x14ac:dyDescent="0.3">
      <c r="A78" t="s">
        <v>88</v>
      </c>
      <c r="C78" t="s">
        <v>214</v>
      </c>
      <c r="D78" t="s">
        <v>306</v>
      </c>
      <c r="F78">
        <v>1992</v>
      </c>
      <c r="H78" t="s">
        <v>424</v>
      </c>
      <c r="J78" t="s">
        <v>601</v>
      </c>
      <c r="K78">
        <v>3</v>
      </c>
      <c r="L78">
        <v>3</v>
      </c>
      <c r="R78" t="str">
        <f t="shared" si="1"/>
        <v>("Adventuring with Children",NULL,"Jeffrey, Nan","Avalon House Printing",NULL,"1992",NULL,NULL,NULL,"PARENT","3","3",NULL,NULL,NULL,NULL),</v>
      </c>
    </row>
    <row r="79" spans="1:18" x14ac:dyDescent="0.3">
      <c r="A79" t="s">
        <v>89</v>
      </c>
      <c r="C79" t="s">
        <v>215</v>
      </c>
      <c r="D79" t="s">
        <v>307</v>
      </c>
      <c r="F79">
        <v>1997</v>
      </c>
      <c r="H79" t="s">
        <v>481</v>
      </c>
      <c r="J79" t="s">
        <v>601</v>
      </c>
      <c r="K79">
        <v>9</v>
      </c>
      <c r="L79">
        <v>9</v>
      </c>
      <c r="R79" t="str">
        <f t="shared" si="1"/>
        <v>("Becoming the Parent You Want to Be",NULL,"Davis, Laura / Keyser, Janis","Broadway Books, NY",NULL,"1997",NULL,"0553067508",NULL,"PARENT","9","9",NULL,NULL,NULL,NULL),</v>
      </c>
    </row>
    <row r="80" spans="1:18" x14ac:dyDescent="0.3">
      <c r="A80" t="s">
        <v>90</v>
      </c>
      <c r="C80" t="s">
        <v>216</v>
      </c>
      <c r="D80" t="s">
        <v>308</v>
      </c>
      <c r="F80">
        <v>1995</v>
      </c>
      <c r="H80" t="s">
        <v>482</v>
      </c>
      <c r="J80" t="s">
        <v>601</v>
      </c>
      <c r="K80">
        <v>7</v>
      </c>
      <c r="L80">
        <v>7</v>
      </c>
      <c r="R80" t="str">
        <f t="shared" si="1"/>
        <v>("Vegetarian Baby and Child",NULL,"Jackson, Petra","Crescent Books, NY",NULL,"1995",NULL,"0517121522",NULL,"PARENT","7","7",NULL,NULL,NULL,NULL),</v>
      </c>
    </row>
    <row r="81" spans="1:18" x14ac:dyDescent="0.3">
      <c r="A81" t="s">
        <v>91</v>
      </c>
      <c r="C81" t="s">
        <v>217</v>
      </c>
      <c r="D81" t="s">
        <v>309</v>
      </c>
      <c r="F81">
        <v>1998</v>
      </c>
      <c r="H81" t="s">
        <v>483</v>
      </c>
      <c r="J81" t="s">
        <v>601</v>
      </c>
      <c r="K81">
        <v>4</v>
      </c>
      <c r="L81">
        <v>4</v>
      </c>
      <c r="R81" t="str">
        <f t="shared" si="1"/>
        <v>("Your Self-Confident Baby",NULL,"Gerber, Magda","John Wiley &amp; Sons, Inc.",NULL,"1998",NULL,"0471178837",NULL,"PARENT","4","4",NULL,NULL,NULL,NULL),</v>
      </c>
    </row>
    <row r="82" spans="1:18" x14ac:dyDescent="0.3">
      <c r="A82" t="s">
        <v>92</v>
      </c>
      <c r="C82" t="s">
        <v>218</v>
      </c>
      <c r="D82" t="s">
        <v>310</v>
      </c>
      <c r="F82">
        <v>2000</v>
      </c>
      <c r="H82" t="s">
        <v>484</v>
      </c>
      <c r="J82" t="s">
        <v>601</v>
      </c>
      <c r="K82">
        <v>7</v>
      </c>
      <c r="L82">
        <v>7</v>
      </c>
      <c r="R82" t="str">
        <f t="shared" si="1"/>
        <v>("Mitten Strings of God",NULL,"Kenison, Katrina","Warner Books",NULL,"2000",NULL,"044+525316",NULL,"PARENT","7","7",NULL,NULL,NULL,NULL),</v>
      </c>
    </row>
    <row r="83" spans="1:18" x14ac:dyDescent="0.3">
      <c r="A83" t="s">
        <v>93</v>
      </c>
      <c r="C83" t="s">
        <v>219</v>
      </c>
      <c r="D83" t="s">
        <v>311</v>
      </c>
      <c r="F83">
        <v>1997</v>
      </c>
      <c r="H83" t="s">
        <v>485</v>
      </c>
      <c r="J83" t="s">
        <v>601</v>
      </c>
      <c r="K83">
        <v>7</v>
      </c>
      <c r="L83">
        <v>7</v>
      </c>
      <c r="R83" t="str">
        <f t="shared" si="1"/>
        <v>("Loving Hands - The Traditional Art of Baby Massage",NULL,"Leboyer, Frederick","Newmarket Press",NULL,"1997",NULL,"1557043140",NULL,"PARENT","7","7",NULL,NULL,NULL,NULL),</v>
      </c>
    </row>
    <row r="84" spans="1:18" x14ac:dyDescent="0.3">
      <c r="A84" t="s">
        <v>94</v>
      </c>
      <c r="C84" t="s">
        <v>220</v>
      </c>
      <c r="D84" t="s">
        <v>312</v>
      </c>
      <c r="F84">
        <v>1989</v>
      </c>
      <c r="H84" t="s">
        <v>486</v>
      </c>
      <c r="J84" t="s">
        <v>601</v>
      </c>
      <c r="K84">
        <v>10</v>
      </c>
      <c r="L84">
        <v>10</v>
      </c>
      <c r="R84" t="str">
        <f t="shared" si="1"/>
        <v>("Keeping Childhood",NULL,"Aldrich, Nancy","Childhood Press",NULL,"1989",NULL,"0962358304",NULL,"PARENT","10","10",NULL,NULL,NULL,NULL),</v>
      </c>
    </row>
    <row r="85" spans="1:18" x14ac:dyDescent="0.3">
      <c r="A85" t="s">
        <v>95</v>
      </c>
      <c r="C85" t="s">
        <v>221</v>
      </c>
      <c r="D85" t="s">
        <v>281</v>
      </c>
      <c r="F85">
        <v>1989</v>
      </c>
      <c r="H85" t="s">
        <v>487</v>
      </c>
      <c r="J85" t="s">
        <v>601</v>
      </c>
      <c r="K85">
        <v>3</v>
      </c>
      <c r="L85">
        <v>3</v>
      </c>
      <c r="R85" t="str">
        <f t="shared" si="1"/>
        <v>("You Are Your Child's First Teacher",NULL,"Baldwin Dancy, Rahima","Celestial Arts",NULL,"1989",NULL,"0890875197",NULL,"PARENT","3","3",NULL,NULL,NULL,NULL),</v>
      </c>
    </row>
    <row r="86" spans="1:18" x14ac:dyDescent="0.3">
      <c r="A86" t="s">
        <v>96</v>
      </c>
      <c r="C86" t="s">
        <v>222</v>
      </c>
      <c r="D86" t="s">
        <v>313</v>
      </c>
      <c r="F86">
        <v>1989</v>
      </c>
      <c r="H86" t="s">
        <v>488</v>
      </c>
      <c r="J86" t="s">
        <v>601</v>
      </c>
      <c r="K86">
        <v>8</v>
      </c>
      <c r="L86">
        <v>8</v>
      </c>
      <c r="R86" t="str">
        <f t="shared" si="1"/>
        <v>("Learning All the Time",NULL,"Holt, John","Addison-Wesley Publishing Company, Inc.",NULL,"1989",NULL,"020112095X",NULL,"PARENT","8","8",NULL,NULL,NULL,NULL),</v>
      </c>
    </row>
    <row r="87" spans="1:18" x14ac:dyDescent="0.3">
      <c r="A87" t="s">
        <v>97</v>
      </c>
      <c r="C87" t="s">
        <v>223</v>
      </c>
      <c r="D87" t="s">
        <v>314</v>
      </c>
      <c r="F87">
        <v>2000</v>
      </c>
      <c r="H87" t="s">
        <v>489</v>
      </c>
      <c r="J87" t="s">
        <v>601</v>
      </c>
      <c r="K87">
        <v>2</v>
      </c>
      <c r="L87">
        <v>2</v>
      </c>
      <c r="R87" t="str">
        <f t="shared" si="1"/>
        <v>("Our Last Best Shot",NULL,"Sessions Stepp, Laura","Riverhead Books, NY",NULL,"2000",NULL,"1573228753",NULL,"PARENT","2","2",NULL,NULL,NULL,NULL),</v>
      </c>
    </row>
    <row r="88" spans="1:18" x14ac:dyDescent="0.3">
      <c r="A88" t="s">
        <v>98</v>
      </c>
      <c r="C88" t="s">
        <v>224</v>
      </c>
      <c r="D88" t="s">
        <v>313</v>
      </c>
      <c r="F88">
        <v>1981</v>
      </c>
      <c r="H88" t="s">
        <v>490</v>
      </c>
      <c r="J88" t="s">
        <v>601</v>
      </c>
      <c r="K88">
        <v>7</v>
      </c>
      <c r="L88">
        <v>7</v>
      </c>
      <c r="R88" t="str">
        <f t="shared" si="1"/>
        <v>("The Hurried Child ",NULL,"Elkind, David","Addison-Wesley Publishing Company, Inc.",NULL,"1981",NULL,"0201039672",NULL,"PARENT","7","7",NULL,NULL,NULL,NULL),</v>
      </c>
    </row>
    <row r="89" spans="1:18" x14ac:dyDescent="0.3">
      <c r="A89" t="s">
        <v>99</v>
      </c>
      <c r="C89" t="s">
        <v>225</v>
      </c>
      <c r="D89" t="s">
        <v>315</v>
      </c>
      <c r="F89">
        <v>1999</v>
      </c>
      <c r="H89" t="s">
        <v>491</v>
      </c>
      <c r="J89" t="s">
        <v>601</v>
      </c>
      <c r="K89">
        <v>2</v>
      </c>
      <c r="L89">
        <v>2</v>
      </c>
      <c r="R89" t="str">
        <f t="shared" si="1"/>
        <v>("Reading Is More than Phonics",NULL,"Goodman, Vera","Reading Wings",NULL,"1999",NULL,"096999382X",NULL,"PARENT","2","2",NULL,NULL,NULL,NULL),</v>
      </c>
    </row>
    <row r="90" spans="1:18" x14ac:dyDescent="0.3">
      <c r="A90" t="s">
        <v>100</v>
      </c>
      <c r="C90" t="s">
        <v>177</v>
      </c>
      <c r="D90" t="s">
        <v>281</v>
      </c>
      <c r="F90">
        <v>1997</v>
      </c>
      <c r="H90" t="s">
        <v>492</v>
      </c>
      <c r="J90" t="s">
        <v>601</v>
      </c>
      <c r="K90">
        <v>1</v>
      </c>
      <c r="L90">
        <v>1</v>
      </c>
      <c r="R90" t="str">
        <f t="shared" si="1"/>
        <v>("Raising a Family - Living on Planet Parenthood",NULL,"Elium, Jeanne and Don","Celestial Arts",NULL,"1997",NULL,"0890878188",NULL,"PARENT","1","1",NULL,NULL,NULL,NULL),</v>
      </c>
    </row>
    <row r="91" spans="1:18" x14ac:dyDescent="0.3">
      <c r="A91" t="s">
        <v>101</v>
      </c>
      <c r="C91" t="s">
        <v>226</v>
      </c>
      <c r="D91" t="s">
        <v>316</v>
      </c>
      <c r="F91">
        <v>1980</v>
      </c>
      <c r="H91" s="5" t="s">
        <v>493</v>
      </c>
      <c r="J91" t="s">
        <v>601</v>
      </c>
      <c r="K91">
        <v>4</v>
      </c>
      <c r="L91">
        <v>4</v>
      </c>
      <c r="R91" t="str">
        <f t="shared" si="1"/>
        <v>("Wakdorf Education for Adolescence",NULL,"Steiner, Rudolf","Kolisko Archive Publications",NULL,"1980",NULL,"096492378",NULL,"PARENT","4","4",NULL,NULL,NULL,NULL),</v>
      </c>
    </row>
    <row r="92" spans="1:18" x14ac:dyDescent="0.3">
      <c r="A92" t="s">
        <v>102</v>
      </c>
      <c r="C92" t="s">
        <v>173</v>
      </c>
      <c r="D92" t="s">
        <v>280</v>
      </c>
      <c r="F92">
        <v>2000</v>
      </c>
      <c r="H92" t="s">
        <v>494</v>
      </c>
      <c r="J92" t="s">
        <v>601</v>
      </c>
      <c r="K92">
        <v>10</v>
      </c>
      <c r="L92">
        <v>10</v>
      </c>
      <c r="R92" t="str">
        <f t="shared" si="1"/>
        <v>("Life Strategies for Teens",NULL,"McGraw, Jay","Fireside",NULL,"2000",NULL,"074321546X",NULL,"PARENT","10","10",NULL,NULL,NULL,NULL),</v>
      </c>
    </row>
    <row r="93" spans="1:18" x14ac:dyDescent="0.3">
      <c r="A93" t="s">
        <v>103</v>
      </c>
      <c r="C93" t="s">
        <v>227</v>
      </c>
      <c r="D93" t="s">
        <v>317</v>
      </c>
      <c r="F93">
        <v>1986</v>
      </c>
      <c r="H93" t="s">
        <v>495</v>
      </c>
      <c r="J93" t="s">
        <v>601</v>
      </c>
      <c r="K93">
        <v>5</v>
      </c>
      <c r="L93">
        <v>5</v>
      </c>
      <c r="R93" t="str">
        <f t="shared" si="1"/>
        <v>("Summer Children - Ready or Not For School",NULL,"Uphoff, James K","J&amp;J Publishing Co.",NULL,"1986",NULL,"0961856106",NULL,"PARENT","5","5",NULL,NULL,NULL,NULL),</v>
      </c>
    </row>
    <row r="94" spans="1:18" x14ac:dyDescent="0.3">
      <c r="A94" t="s">
        <v>104</v>
      </c>
      <c r="C94" t="s">
        <v>228</v>
      </c>
      <c r="D94" t="s">
        <v>318</v>
      </c>
      <c r="F94">
        <v>1995</v>
      </c>
      <c r="H94" t="s">
        <v>496</v>
      </c>
      <c r="J94" t="s">
        <v>601</v>
      </c>
      <c r="K94">
        <v>4</v>
      </c>
      <c r="L94">
        <v>4</v>
      </c>
      <c r="R94" t="str">
        <f t="shared" si="1"/>
        <v>("An Education for the 21st Century - Essays on Waldorf Education ",NULL,"Maher, Stanford","Novalis Press",NULL,"1995",NULL,"0958388512",NULL,"PARENT","4","4",NULL,NULL,NULL,NULL),</v>
      </c>
    </row>
    <row r="95" spans="1:18" x14ac:dyDescent="0.3">
      <c r="A95" t="s">
        <v>105</v>
      </c>
      <c r="C95" t="s">
        <v>229</v>
      </c>
      <c r="D95" t="s">
        <v>319</v>
      </c>
      <c r="F95">
        <v>1997</v>
      </c>
      <c r="H95" t="s">
        <v>497</v>
      </c>
      <c r="J95" t="s">
        <v>601</v>
      </c>
      <c r="K95">
        <v>3</v>
      </c>
      <c r="L95">
        <v>3</v>
      </c>
      <c r="R95" t="str">
        <f t="shared" si="1"/>
        <v>("Exrtaordinary Minds",NULL,"Gardner, Howard","Basic Books",NULL,"1997",NULL,"0465021255",NULL,"PARENT","3","3",NULL,NULL,NULL,NULL),</v>
      </c>
    </row>
    <row r="96" spans="1:18" x14ac:dyDescent="0.3">
      <c r="A96" t="s">
        <v>106</v>
      </c>
      <c r="C96" t="s">
        <v>229</v>
      </c>
      <c r="D96" t="s">
        <v>319</v>
      </c>
      <c r="F96">
        <v>1993</v>
      </c>
      <c r="H96" t="s">
        <v>498</v>
      </c>
      <c r="J96" t="s">
        <v>601</v>
      </c>
      <c r="K96">
        <v>4</v>
      </c>
      <c r="L96">
        <v>4</v>
      </c>
      <c r="R96" t="str">
        <f t="shared" si="1"/>
        <v>("Multiple Intelligences",NULL,"Gardner, Howard","Basic Books",NULL,"1993",NULL,"046501822X",NULL,"PARENT","4","4",NULL,NULL,NULL,NULL),</v>
      </c>
    </row>
    <row r="97" spans="1:18" x14ac:dyDescent="0.3">
      <c r="A97" t="s">
        <v>107</v>
      </c>
      <c r="C97" t="s">
        <v>229</v>
      </c>
      <c r="D97" t="s">
        <v>319</v>
      </c>
      <c r="F97">
        <v>1983</v>
      </c>
      <c r="H97" t="s">
        <v>499</v>
      </c>
      <c r="J97" t="s">
        <v>601</v>
      </c>
      <c r="K97">
        <v>3</v>
      </c>
      <c r="L97">
        <v>3</v>
      </c>
      <c r="R97" t="str">
        <f t="shared" si="1"/>
        <v>("Frames of Mind",NULL,"Gardner, Howard","Basic Books",NULL,"1983",NULL,"0465025099",NULL,"PARENT","3","3",NULL,NULL,NULL,NULL),</v>
      </c>
    </row>
    <row r="98" spans="1:18" x14ac:dyDescent="0.3">
      <c r="A98" t="s">
        <v>108</v>
      </c>
      <c r="C98" t="s">
        <v>230</v>
      </c>
      <c r="D98" t="s">
        <v>264</v>
      </c>
      <c r="F98">
        <v>1994</v>
      </c>
      <c r="H98" t="s">
        <v>500</v>
      </c>
      <c r="J98" t="s">
        <v>601</v>
      </c>
      <c r="K98">
        <v>2</v>
      </c>
      <c r="L98">
        <v>2</v>
      </c>
      <c r="R98" t="str">
        <f t="shared" si="1"/>
        <v>("Turning",NULL,"Anthroposiphic Press","Anthroposophic Press",NULL,"1994",NULL,"0880103841",NULL,"PARENT","2","2",NULL,NULL,NULL,NULL),</v>
      </c>
    </row>
    <row r="99" spans="1:18" x14ac:dyDescent="0.3">
      <c r="A99" t="s">
        <v>109</v>
      </c>
      <c r="C99" t="s">
        <v>231</v>
      </c>
      <c r="D99" t="s">
        <v>264</v>
      </c>
      <c r="F99">
        <v>1985</v>
      </c>
      <c r="H99" t="s">
        <v>501</v>
      </c>
      <c r="J99" t="s">
        <v>601</v>
      </c>
      <c r="K99">
        <v>6</v>
      </c>
      <c r="L99">
        <v>6</v>
      </c>
      <c r="R99" t="str">
        <f t="shared" si="1"/>
        <v>("Teaching as a Lively Art",NULL,"Spock, Marjorie","Anthroposophic Press",NULL,"1985",NULL,"088010127X",NULL,"PARENT","6","6",NULL,NULL,NULL,NULL),</v>
      </c>
    </row>
    <row r="100" spans="1:18" x14ac:dyDescent="0.3">
      <c r="A100" t="s">
        <v>110</v>
      </c>
      <c r="C100" t="s">
        <v>232</v>
      </c>
      <c r="D100" t="s">
        <v>264</v>
      </c>
      <c r="F100">
        <v>1989</v>
      </c>
      <c r="H100" t="s">
        <v>502</v>
      </c>
      <c r="J100" t="s">
        <v>601</v>
      </c>
      <c r="K100">
        <v>2</v>
      </c>
      <c r="L100">
        <v>2</v>
      </c>
      <c r="R100" t="str">
        <f t="shared" si="1"/>
        <v>("Celebrating the Festivals with Children",NULL,"Lenz, Friedel","Anthroposophic Press",NULL,"1989",NULL,"0880101512",NULL,"PARENT","2","2",NULL,NULL,NULL,NULL),</v>
      </c>
    </row>
    <row r="101" spans="1:18" x14ac:dyDescent="0.3">
      <c r="A101" t="s">
        <v>111</v>
      </c>
      <c r="C101" t="s">
        <v>226</v>
      </c>
      <c r="D101" t="s">
        <v>320</v>
      </c>
      <c r="F101">
        <v>1979</v>
      </c>
      <c r="H101" t="s">
        <v>503</v>
      </c>
      <c r="J101" t="s">
        <v>601</v>
      </c>
      <c r="K101">
        <v>3</v>
      </c>
      <c r="L101">
        <v>3</v>
      </c>
      <c r="R101" t="str">
        <f t="shared" si="1"/>
        <v>("The Education of the Child",NULL,"Steiner, Rudolf","Rudolf Steiner Press",NULL,"1979",NULL,"0854400303",NULL,"PARENT","3","3",NULL,NULL,NULL,NULL),</v>
      </c>
    </row>
    <row r="102" spans="1:18" x14ac:dyDescent="0.3">
      <c r="A102" t="s">
        <v>112</v>
      </c>
      <c r="C102" t="s">
        <v>233</v>
      </c>
      <c r="D102" t="s">
        <v>321</v>
      </c>
      <c r="F102">
        <v>1998</v>
      </c>
      <c r="H102" t="s">
        <v>504</v>
      </c>
      <c r="J102" t="s">
        <v>601</v>
      </c>
      <c r="K102">
        <v>3</v>
      </c>
      <c r="L102">
        <v>3</v>
      </c>
      <c r="R102" t="str">
        <f t="shared" si="1"/>
        <v>("The Child and the Machine",NULL,"Armstrong, Alison / Casement, Charles","Key Porter Books",NULL,"1998",NULL,"1552630048",NULL,"PARENT","3","3",NULL,NULL,NULL,NULL),</v>
      </c>
    </row>
    <row r="103" spans="1:18" x14ac:dyDescent="0.3">
      <c r="A103" t="s">
        <v>113</v>
      </c>
      <c r="C103" t="s">
        <v>234</v>
      </c>
      <c r="D103" t="s">
        <v>267</v>
      </c>
      <c r="F103">
        <v>1996</v>
      </c>
      <c r="H103" t="s">
        <v>505</v>
      </c>
      <c r="J103" t="s">
        <v>601</v>
      </c>
      <c r="K103">
        <v>3</v>
      </c>
      <c r="L103">
        <v>3</v>
      </c>
      <c r="R103" t="str">
        <f t="shared" si="1"/>
        <v>("Between From and Freedom",NULL,"Staley, Betty","Hawthorn Press",NULL,"1996",NULL,"1869890086",NULL,"PARENT","3","3",NULL,NULL,NULL,NULL),</v>
      </c>
    </row>
    <row r="104" spans="1:18" x14ac:dyDescent="0.3">
      <c r="A104" t="s">
        <v>114</v>
      </c>
      <c r="C104" t="s">
        <v>235</v>
      </c>
      <c r="D104" t="s">
        <v>273</v>
      </c>
      <c r="F104">
        <v>2010</v>
      </c>
      <c r="I104" t="s">
        <v>506</v>
      </c>
      <c r="J104" t="s">
        <v>601</v>
      </c>
      <c r="K104">
        <v>9</v>
      </c>
      <c r="L104">
        <v>9</v>
      </c>
      <c r="R104" t="str">
        <f t="shared" si="1"/>
        <v>("The Curse of the Good Girl",NULL,"Simmons, Rachel","Penguin Books",NULL,"2010",NULL,NULL,"9780143117988","PARENT","9","9",NULL,NULL,NULL,NULL),</v>
      </c>
    </row>
    <row r="105" spans="1:18" x14ac:dyDescent="0.3">
      <c r="A105" t="s">
        <v>115</v>
      </c>
      <c r="C105" t="s">
        <v>236</v>
      </c>
      <c r="D105" t="s">
        <v>322</v>
      </c>
      <c r="F105">
        <v>1991</v>
      </c>
      <c r="H105" t="s">
        <v>507</v>
      </c>
      <c r="J105" t="s">
        <v>601</v>
      </c>
      <c r="K105">
        <v>6</v>
      </c>
      <c r="L105">
        <v>6</v>
      </c>
      <c r="R105" t="str">
        <f t="shared" si="1"/>
        <v>("Too Old Too Soon",NULL,"Fields, Doug","Harvest House Publishers",NULL,"1991",NULL,"0890818487",NULL,"PARENT","6","6",NULL,NULL,NULL,NULL),</v>
      </c>
    </row>
    <row r="106" spans="1:18" x14ac:dyDescent="0.3">
      <c r="A106" t="s">
        <v>116</v>
      </c>
      <c r="C106" t="s">
        <v>237</v>
      </c>
      <c r="D106" t="s">
        <v>320</v>
      </c>
      <c r="F106">
        <v>1980</v>
      </c>
      <c r="H106" s="5" t="s">
        <v>508</v>
      </c>
      <c r="J106" t="s">
        <v>601</v>
      </c>
      <c r="K106">
        <v>5</v>
      </c>
      <c r="L106">
        <v>5</v>
      </c>
      <c r="R106" t="str">
        <f t="shared" si="1"/>
        <v>("A Child Is Born",NULL,"zur Linden, Wilhelm","Rudolf Steiner Press",NULL,"1980",NULL,"085443574",NULL,"PARENT","5","5",NULL,NULL,NULL,NULL),</v>
      </c>
    </row>
    <row r="107" spans="1:18" x14ac:dyDescent="0.3">
      <c r="A107" t="s">
        <v>117</v>
      </c>
      <c r="C107" t="s">
        <v>238</v>
      </c>
      <c r="D107" t="s">
        <v>269</v>
      </c>
      <c r="F107">
        <v>1991</v>
      </c>
      <c r="H107" t="s">
        <v>509</v>
      </c>
      <c r="J107" t="s">
        <v>601</v>
      </c>
      <c r="K107">
        <v>4</v>
      </c>
      <c r="L107">
        <v>4</v>
      </c>
      <c r="R107" t="str">
        <f t="shared" si="1"/>
        <v>("Steiner Education in Theory and Practice",NULL,"Childs, Gilbert","Floris Books",NULL,"1991",NULL,"0863151310",NULL,"PARENT","4","4",NULL,NULL,NULL,NULL),</v>
      </c>
    </row>
    <row r="108" spans="1:18" x14ac:dyDescent="0.3">
      <c r="A108" t="s">
        <v>118</v>
      </c>
      <c r="C108" t="s">
        <v>237</v>
      </c>
      <c r="D108" t="s">
        <v>323</v>
      </c>
      <c r="F108">
        <v>1984</v>
      </c>
      <c r="H108" t="s">
        <v>510</v>
      </c>
      <c r="J108" t="s">
        <v>601</v>
      </c>
      <c r="K108">
        <v>7</v>
      </c>
      <c r="L108">
        <v>7</v>
      </c>
      <c r="R108" t="str">
        <f t="shared" si="1"/>
        <v>("When a Child Is Born",NULL,"zur Linden, Wilhelm","Thorsons Publishers Inc., NY",NULL,"1984",NULL,"0722509561",NULL,"PARENT","7","7",NULL,NULL,NULL,NULL),</v>
      </c>
    </row>
    <row r="109" spans="1:18" x14ac:dyDescent="0.3">
      <c r="A109" t="s">
        <v>119</v>
      </c>
      <c r="C109" t="s">
        <v>239</v>
      </c>
      <c r="D109" t="s">
        <v>324</v>
      </c>
      <c r="F109">
        <v>1989</v>
      </c>
      <c r="H109" t="s">
        <v>511</v>
      </c>
      <c r="J109" t="s">
        <v>601</v>
      </c>
      <c r="K109">
        <v>10</v>
      </c>
      <c r="L109">
        <v>10</v>
      </c>
      <c r="R109" t="str">
        <f t="shared" si="1"/>
        <v>("The Curriculum of the First Waldorf School",NULL,"von Heydebrand, Caroline","Steiner Schools Fellowhsip Publications",NULL,"1989",NULL,"0951033131",NULL,"PARENT","10","10",NULL,NULL,NULL,NULL),</v>
      </c>
    </row>
    <row r="110" spans="1:18" x14ac:dyDescent="0.3">
      <c r="A110" t="s">
        <v>120</v>
      </c>
      <c r="C110" t="s">
        <v>226</v>
      </c>
      <c r="D110" t="s">
        <v>325</v>
      </c>
      <c r="F110">
        <v>1977</v>
      </c>
      <c r="H110" t="s">
        <v>512</v>
      </c>
      <c r="J110" t="s">
        <v>601</v>
      </c>
      <c r="K110">
        <v>1</v>
      </c>
      <c r="L110">
        <v>1</v>
      </c>
      <c r="R110" t="str">
        <f t="shared" si="1"/>
        <v>("Reincarnation and Karma - Their Significance in Modern Culture",NULL,"Steiner, Rudolf","Steiner Book Centre, Inc., Vancouver",NULL,"1977",NULL,"0919924069",NULL,"PARENT","1","1",NULL,NULL,NULL,NULL),</v>
      </c>
    </row>
    <row r="111" spans="1:18" x14ac:dyDescent="0.3">
      <c r="A111" t="s">
        <v>121</v>
      </c>
      <c r="C111" t="s">
        <v>226</v>
      </c>
      <c r="D111" t="s">
        <v>320</v>
      </c>
      <c r="E111">
        <v>4</v>
      </c>
      <c r="F111">
        <v>1973</v>
      </c>
      <c r="H111" t="s">
        <v>513</v>
      </c>
      <c r="J111" t="s">
        <v>601</v>
      </c>
      <c r="K111">
        <v>3</v>
      </c>
      <c r="L111">
        <v>3</v>
      </c>
      <c r="R111" t="str">
        <f t="shared" si="1"/>
        <v>("Theosophy",NULL,"Steiner, Rudolf","Rudolf Steiner Press","4","1973",NULL,"0854402705",NULL,"PARENT","3","3",NULL,NULL,NULL,NULL),</v>
      </c>
    </row>
    <row r="112" spans="1:18" x14ac:dyDescent="0.3">
      <c r="A112" t="s">
        <v>122</v>
      </c>
      <c r="C112" t="s">
        <v>226</v>
      </c>
      <c r="D112" t="s">
        <v>264</v>
      </c>
      <c r="F112">
        <v>1967</v>
      </c>
      <c r="H112" t="s">
        <v>424</v>
      </c>
      <c r="J112" t="s">
        <v>601</v>
      </c>
      <c r="K112">
        <v>7</v>
      </c>
      <c r="L112">
        <v>7</v>
      </c>
      <c r="R112" t="str">
        <f t="shared" si="1"/>
        <v>("The Younger Generation",NULL,"Steiner, Rudolf","Anthroposophic Press",NULL,"1967",NULL,NULL,NULL,"PARENT","7","7",NULL,NULL,NULL,NULL),</v>
      </c>
    </row>
    <row r="113" spans="1:18" x14ac:dyDescent="0.3">
      <c r="A113" t="s">
        <v>123</v>
      </c>
      <c r="C113" t="s">
        <v>226</v>
      </c>
      <c r="D113" t="s">
        <v>320</v>
      </c>
      <c r="F113">
        <v>1982</v>
      </c>
      <c r="H113" t="s">
        <v>514</v>
      </c>
      <c r="J113" t="s">
        <v>601</v>
      </c>
      <c r="K113">
        <v>1</v>
      </c>
      <c r="L113">
        <v>1</v>
      </c>
      <c r="R113" t="str">
        <f t="shared" si="1"/>
        <v>("The Kingdom of Childhood",NULL,"Steiner, Rudolf","Rudolf Steiner Press",NULL,"1982",NULL,"0854402845",NULL,"PARENT","1","1",NULL,NULL,NULL,NULL),</v>
      </c>
    </row>
    <row r="114" spans="1:18" x14ac:dyDescent="0.3">
      <c r="A114" t="s">
        <v>124</v>
      </c>
      <c r="C114" t="s">
        <v>171</v>
      </c>
      <c r="D114" t="s">
        <v>264</v>
      </c>
      <c r="F114">
        <v>1989</v>
      </c>
      <c r="H114" t="s">
        <v>515</v>
      </c>
      <c r="J114" t="s">
        <v>601</v>
      </c>
      <c r="K114">
        <v>3</v>
      </c>
      <c r="L114">
        <v>3</v>
      </c>
      <c r="R114" t="str">
        <f t="shared" si="1"/>
        <v>("Encountering the Self",NULL,"Koepke, Hermann","Anthroposophic Press",NULL,"1989",NULL,"0880102799",NULL,"PARENT","3","3",NULL,NULL,NULL,NULL),</v>
      </c>
    </row>
    <row r="115" spans="1:18" x14ac:dyDescent="0.3">
      <c r="A115" t="s">
        <v>125</v>
      </c>
      <c r="C115" t="s">
        <v>240</v>
      </c>
      <c r="D115" t="s">
        <v>264</v>
      </c>
      <c r="F115">
        <v>1982</v>
      </c>
      <c r="H115" t="s">
        <v>516</v>
      </c>
      <c r="J115" t="s">
        <v>601</v>
      </c>
      <c r="K115">
        <v>3</v>
      </c>
      <c r="L115">
        <v>3</v>
      </c>
      <c r="R115" t="str">
        <f t="shared" si="1"/>
        <v>("The Recovery of Man in Childhood",NULL,"Harwood, A.C.","Anthroposophic Press",NULL,"1982",NULL,"088010001X",NULL,"PARENT","3","3",NULL,NULL,NULL,NULL),</v>
      </c>
    </row>
    <row r="116" spans="1:18" x14ac:dyDescent="0.3">
      <c r="A116" t="s">
        <v>126</v>
      </c>
      <c r="C116" t="s">
        <v>241</v>
      </c>
      <c r="D116" t="s">
        <v>267</v>
      </c>
      <c r="F116">
        <v>1987</v>
      </c>
      <c r="H116" t="s">
        <v>517</v>
      </c>
      <c r="J116" t="s">
        <v>601</v>
      </c>
      <c r="K116">
        <v>10</v>
      </c>
      <c r="L116">
        <v>10</v>
      </c>
      <c r="R116" t="str">
        <f t="shared" si="1"/>
        <v>("Rudold Steiner - Life, Work, Inner Path and Social Initiatives",NULL,"Lissau, Rudi","Hawthorn Press",NULL,"1987",NULL,"1869890068",NULL,"PARENT","10","10",NULL,NULL,NULL,NULL),</v>
      </c>
    </row>
    <row r="117" spans="1:18" x14ac:dyDescent="0.3">
      <c r="A117" t="s">
        <v>127</v>
      </c>
      <c r="C117" t="s">
        <v>242</v>
      </c>
      <c r="D117" t="s">
        <v>264</v>
      </c>
      <c r="F117">
        <v>1984</v>
      </c>
      <c r="H117" t="s">
        <v>518</v>
      </c>
      <c r="J117" t="s">
        <v>601</v>
      </c>
      <c r="K117">
        <v>5</v>
      </c>
      <c r="L117">
        <v>5</v>
      </c>
      <c r="R117" t="str">
        <f t="shared" si="1"/>
        <v>("The First Three Years of The Child",NULL,"Konig, Karl","Anthroposophic Press",NULL,"1984",NULL,"0880100435",NULL,"PARENT","5","5",NULL,NULL,NULL,NULL),</v>
      </c>
    </row>
    <row r="118" spans="1:18" x14ac:dyDescent="0.3">
      <c r="A118" t="s">
        <v>128</v>
      </c>
      <c r="C118" t="s">
        <v>243</v>
      </c>
      <c r="D118" t="s">
        <v>326</v>
      </c>
      <c r="F118">
        <v>1990</v>
      </c>
      <c r="H118" t="s">
        <v>519</v>
      </c>
      <c r="J118" t="s">
        <v>601</v>
      </c>
      <c r="K118">
        <v>2</v>
      </c>
      <c r="L118">
        <v>2</v>
      </c>
      <c r="R118" t="str">
        <f t="shared" si="1"/>
        <v>("Confessions of a Waldorf Parent",NULL,"Gorman, Margaret","Rudolf Steiner College Publications",NULL,"1990",NULL,"0945803060",NULL,"PARENT","2","2",NULL,NULL,NULL,NULL),</v>
      </c>
    </row>
    <row r="119" spans="1:18" x14ac:dyDescent="0.3">
      <c r="A119" t="s">
        <v>129</v>
      </c>
      <c r="C119" t="s">
        <v>244</v>
      </c>
      <c r="D119" t="s">
        <v>327</v>
      </c>
      <c r="F119">
        <v>1987</v>
      </c>
      <c r="H119" s="5" t="s">
        <v>520</v>
      </c>
      <c r="J119" t="s">
        <v>601</v>
      </c>
      <c r="K119">
        <v>6</v>
      </c>
      <c r="L119">
        <v>6</v>
      </c>
      <c r="R119" t="str">
        <f t="shared" si="1"/>
        <v>("Creativity in Education - The Waldorf Approach",NULL,"Querido, Rene M.","H. S. Dakin Company",NULL,"1987",NULL,"09304205",NULL,"PARENT","6","6",NULL,NULL,NULL,NULL),</v>
      </c>
    </row>
    <row r="120" spans="1:18" x14ac:dyDescent="0.3">
      <c r="A120" t="s">
        <v>130</v>
      </c>
      <c r="C120" t="s">
        <v>245</v>
      </c>
      <c r="D120" t="s">
        <v>328</v>
      </c>
      <c r="F120">
        <v>1992</v>
      </c>
      <c r="H120" t="s">
        <v>424</v>
      </c>
      <c r="J120" t="s">
        <v>601</v>
      </c>
      <c r="K120">
        <v>9</v>
      </c>
      <c r="L120">
        <v>9</v>
      </c>
      <c r="R120" t="str">
        <f t="shared" si="1"/>
        <v>("The Child, The Teachers and The Community",NULL,"Smit, Jorgen","Mercury Press",NULL,"1992",NULL,NULL,NULL,"PARENT","9","9",NULL,NULL,NULL,NULL),</v>
      </c>
    </row>
    <row r="121" spans="1:18" x14ac:dyDescent="0.3">
      <c r="A121" t="s">
        <v>131</v>
      </c>
      <c r="C121" t="s">
        <v>226</v>
      </c>
      <c r="D121" t="s">
        <v>264</v>
      </c>
      <c r="F121">
        <v>1964</v>
      </c>
      <c r="H121" t="s">
        <v>424</v>
      </c>
      <c r="J121" t="s">
        <v>601</v>
      </c>
      <c r="K121">
        <v>7</v>
      </c>
      <c r="L121">
        <v>7</v>
      </c>
      <c r="R121" t="str">
        <f t="shared" si="1"/>
        <v>("The Philosophy of Freedom",NULL,"Steiner, Rudolf","Anthroposophic Press",NULL,"1964",NULL,NULL,NULL,"PARENT","7","7",NULL,NULL,NULL,NULL),</v>
      </c>
    </row>
    <row r="122" spans="1:18" x14ac:dyDescent="0.3">
      <c r="A122" t="s">
        <v>132</v>
      </c>
      <c r="C122" t="s">
        <v>246</v>
      </c>
      <c r="D122" t="s">
        <v>264</v>
      </c>
      <c r="F122">
        <v>1988</v>
      </c>
      <c r="H122" t="s">
        <v>521</v>
      </c>
      <c r="J122" t="s">
        <v>601</v>
      </c>
      <c r="K122">
        <v>7</v>
      </c>
      <c r="L122">
        <v>7</v>
      </c>
      <c r="R122" t="str">
        <f t="shared" si="1"/>
        <v>("Questions of Destiny",NULL,"Pietzner, Carlo","Anthroposophic Press",NULL,"1988",NULL,"0880102640",NULL,"PARENT","7","7",NULL,NULL,NULL,NULL),</v>
      </c>
    </row>
    <row r="123" spans="1:18" x14ac:dyDescent="0.3">
      <c r="A123" t="s">
        <v>133</v>
      </c>
      <c r="C123" t="s">
        <v>247</v>
      </c>
      <c r="D123" t="s">
        <v>329</v>
      </c>
      <c r="F123">
        <v>1982</v>
      </c>
      <c r="H123" t="s">
        <v>522</v>
      </c>
      <c r="J123" t="s">
        <v>601</v>
      </c>
      <c r="K123">
        <v>6</v>
      </c>
      <c r="L123">
        <v>6</v>
      </c>
      <c r="R123" t="str">
        <f t="shared" si="1"/>
        <v>("Anthroposophy - A Way of Life",NULL,"Edmunds, Francis","Carnant Books",NULL,"1982",NULL,"0903580659",NULL,"PARENT","6","6",NULL,NULL,NULL,NULL),</v>
      </c>
    </row>
    <row r="124" spans="1:18" x14ac:dyDescent="0.3">
      <c r="A124" t="s">
        <v>134</v>
      </c>
      <c r="C124" t="s">
        <v>248</v>
      </c>
      <c r="D124" t="s">
        <v>330</v>
      </c>
      <c r="F124">
        <v>1970</v>
      </c>
      <c r="H124" t="s">
        <v>424</v>
      </c>
      <c r="J124" t="s">
        <v>601</v>
      </c>
      <c r="K124">
        <v>2</v>
      </c>
      <c r="L124">
        <v>2</v>
      </c>
      <c r="R124" t="str">
        <f t="shared" si="1"/>
        <v>("Waldorf: Education for Tomorrow",NULL,"Toronto Waldorf Schools","Torornto Waldorf Schools",NULL,"1970",NULL,NULL,NULL,"PARENT","2","2",NULL,NULL,NULL,NULL),</v>
      </c>
    </row>
    <row r="125" spans="1:18" x14ac:dyDescent="0.3">
      <c r="A125" t="s">
        <v>135</v>
      </c>
      <c r="C125" t="s">
        <v>249</v>
      </c>
      <c r="D125" t="s">
        <v>326</v>
      </c>
      <c r="E125">
        <v>3</v>
      </c>
      <c r="F125">
        <v>1992</v>
      </c>
      <c r="H125" t="s">
        <v>523</v>
      </c>
      <c r="J125" t="s">
        <v>601</v>
      </c>
      <c r="K125">
        <v>5</v>
      </c>
      <c r="L125">
        <v>5</v>
      </c>
      <c r="R125" t="str">
        <f t="shared" si="1"/>
        <v>("Waldorf Parenting Book",NULL,"Cusick, Lois","Rudolf Steiner College Publications","3","1992",NULL,"0916786757",NULL,"PARENT","5","5",NULL,NULL,NULL,NULL),</v>
      </c>
    </row>
    <row r="126" spans="1:18" x14ac:dyDescent="0.3">
      <c r="A126" t="s">
        <v>136</v>
      </c>
      <c r="C126" t="s">
        <v>250</v>
      </c>
      <c r="D126" t="s">
        <v>320</v>
      </c>
      <c r="F126">
        <v>1979</v>
      </c>
      <c r="H126" t="s">
        <v>524</v>
      </c>
      <c r="J126" t="s">
        <v>601</v>
      </c>
      <c r="K126">
        <v>2</v>
      </c>
      <c r="L126">
        <v>2</v>
      </c>
      <c r="R126" t="str">
        <f t="shared" si="1"/>
        <v>("The Goetheanum - Rudolf Steiner's Architectual Impulse",NULL,"Biesantz, Hagen / Klingborg, Arne","Rudolf Steiner Press",NULL,"1979",NULL,"0854403558",NULL,"PARENT","2","2",NULL,NULL,NULL,NULL),</v>
      </c>
    </row>
    <row r="127" spans="1:18" x14ac:dyDescent="0.3">
      <c r="A127" t="s">
        <v>137</v>
      </c>
      <c r="C127" t="s">
        <v>251</v>
      </c>
      <c r="D127" t="s">
        <v>273</v>
      </c>
      <c r="F127">
        <v>1985</v>
      </c>
      <c r="H127" t="s">
        <v>525</v>
      </c>
      <c r="J127" t="s">
        <v>601</v>
      </c>
      <c r="K127">
        <v>1</v>
      </c>
      <c r="L127">
        <v>1</v>
      </c>
      <c r="R127" t="str">
        <f t="shared" si="1"/>
        <v>("The Plug-In Drug - Television, Children and the Family",NULL,"Winn, Marie","Penguin Books",NULL,"1985",NULL,"0140076980",NULL,"PARENT","1","1",NULL,NULL,NULL,NULL),</v>
      </c>
    </row>
    <row r="128" spans="1:18" x14ac:dyDescent="0.3">
      <c r="A128" t="s">
        <v>138</v>
      </c>
      <c r="C128" t="s">
        <v>252</v>
      </c>
      <c r="D128" t="s">
        <v>267</v>
      </c>
      <c r="E128">
        <v>2</v>
      </c>
      <c r="F128">
        <v>1990</v>
      </c>
      <c r="H128" t="s">
        <v>526</v>
      </c>
      <c r="J128" t="s">
        <v>601</v>
      </c>
      <c r="K128">
        <v>1</v>
      </c>
      <c r="L128">
        <v>1</v>
      </c>
      <c r="R128" t="str">
        <f t="shared" si="1"/>
        <v>("Who's Bringing Them Up?",NULL,"Large, Martin","Hawthorn Press","2","1990",NULL,"1869890248",NULL,"PARENT","1","1",NULL,NULL,NULL,NULL),</v>
      </c>
    </row>
    <row r="129" spans="1:18" x14ac:dyDescent="0.3">
      <c r="A129" t="s">
        <v>139</v>
      </c>
      <c r="C129" t="s">
        <v>253</v>
      </c>
      <c r="D129" t="s">
        <v>269</v>
      </c>
      <c r="F129">
        <v>1986</v>
      </c>
      <c r="H129" t="s">
        <v>527</v>
      </c>
      <c r="J129" t="s">
        <v>601</v>
      </c>
      <c r="K129">
        <v>5</v>
      </c>
      <c r="L129">
        <v>5</v>
      </c>
      <c r="R129" t="str">
        <f t="shared" si="1"/>
        <v>("The Young Child",NULL,"De Haes, Daniel Udo","Floris Books",NULL,"1986",NULL,"0863150373",NULL,"PARENT","5","5",NULL,NULL,NULL,NULL),</v>
      </c>
    </row>
    <row r="130" spans="1:18" x14ac:dyDescent="0.3">
      <c r="A130" t="s">
        <v>140</v>
      </c>
      <c r="C130" t="s">
        <v>254</v>
      </c>
      <c r="D130" t="s">
        <v>331</v>
      </c>
      <c r="E130">
        <v>2</v>
      </c>
      <c r="F130">
        <v>1986</v>
      </c>
      <c r="H130" t="s">
        <v>528</v>
      </c>
      <c r="J130" t="s">
        <v>601</v>
      </c>
      <c r="K130">
        <v>1</v>
      </c>
      <c r="L130">
        <v>1</v>
      </c>
      <c r="R130" t="str">
        <f t="shared" si="1"/>
        <v>("Vision in Action ",NULL,"Schaefer, Christopher / Voors, Tyno","Lindisfarne Press","2","1986",NULL,"0940262746",NULL,"PARENT","1","1",NULL,NULL,NULL,NULL),</v>
      </c>
    </row>
    <row r="131" spans="1:18" x14ac:dyDescent="0.3">
      <c r="A131" t="s">
        <v>141</v>
      </c>
      <c r="C131" t="s">
        <v>255</v>
      </c>
      <c r="D131" t="s">
        <v>332</v>
      </c>
      <c r="F131">
        <v>1990</v>
      </c>
      <c r="H131" t="s">
        <v>529</v>
      </c>
      <c r="J131" t="s">
        <v>601</v>
      </c>
      <c r="K131">
        <v>3</v>
      </c>
      <c r="L131">
        <v>3</v>
      </c>
      <c r="R131" t="str">
        <f t="shared" ref="R131:R136" si="2">_xlfn.CONCAT("(",
IF(A131="","NULL",_xlfn.CONCAT("""",A131,"""")),",",
IF(B131="","NULL",_xlfn.CONCAT("""",B131,"""")),",",
IF(C131="","NULL",_xlfn.CONCAT("""",C131,"""")),",",
IF(D131="","NULL",_xlfn.CONCAT("""",D131,"""")),",",
IF(E131="","NULL",_xlfn.CONCAT("""",E131,"""")),",",
IF(F131="","NULL",_xlfn.CONCAT("""",F131,"""")),",",
IF(G131="","NULL",_xlfn.CONCAT("""",G131,"""")),",",
IF(H131="","NULL",_xlfn.CONCAT("""",H131,"""")),",",
IF(I131="","NULL",_xlfn.CONCAT("""",I131,"""")),",",
IF(J131="","NULL",_xlfn.CONCAT("""",J131,"""")),",",
IF(K131="","NULL",_xlfn.CONCAT("""",K131,"""")),",",
IF(L131="","NULL",_xlfn.CONCAT("""",L131,"""")),",",
IF(M131="","NULL",_xlfn.CONCAT("""",M131,"""")),",",
IF(N131="","NULL",_xlfn.CONCAT("""",N131,"""")),",",
IF(O131="","NULL",_xlfn.CONCAT("""",O131,"""")),",",
IF(P131="","NULL",_xlfn.CONCAT("""",P131,"""")),"),")</f>
        <v>("Endangered Minds ",NULL,"Healy, Jane M.","Touchstone Book",NULL,"1990",NULL,"067174920X",NULL,"PARENT","3","3",NULL,NULL,NULL,NULL),</v>
      </c>
    </row>
    <row r="132" spans="1:18" x14ac:dyDescent="0.3">
      <c r="A132" t="s">
        <v>142</v>
      </c>
      <c r="C132" t="s">
        <v>208</v>
      </c>
      <c r="D132" t="s">
        <v>301</v>
      </c>
      <c r="E132">
        <v>3</v>
      </c>
      <c r="F132">
        <v>1995</v>
      </c>
      <c r="H132" t="s">
        <v>530</v>
      </c>
      <c r="J132" t="s">
        <v>601</v>
      </c>
      <c r="K132">
        <v>8</v>
      </c>
      <c r="L132">
        <v>8</v>
      </c>
      <c r="R132" t="str">
        <f t="shared" si="2"/>
        <v>("Waldorf Student Reading List",NULL,"Johnson Fenner, Pamela / Rivers, Karen L.","Michealmas Press","3","1995",NULL,"0964783207",NULL,"PARENT","8","8",NULL,NULL,NULL,NULL),</v>
      </c>
    </row>
    <row r="133" spans="1:18" x14ac:dyDescent="0.3">
      <c r="A133" t="s">
        <v>125</v>
      </c>
      <c r="C133" t="s">
        <v>240</v>
      </c>
      <c r="D133" t="s">
        <v>333</v>
      </c>
      <c r="F133">
        <v>1992</v>
      </c>
      <c r="H133" t="s">
        <v>531</v>
      </c>
      <c r="J133" t="s">
        <v>601</v>
      </c>
      <c r="K133">
        <v>10</v>
      </c>
      <c r="L133">
        <v>10</v>
      </c>
      <c r="R133" t="str">
        <f t="shared" si="2"/>
        <v>("The Recovery of Man in Childhood",NULL,"Harwood, A.C.","The Myrin Book, NY",NULL,"1992",NULL,"0913098434",NULL,"PARENT","10","10",NULL,NULL,NULL,NULL),</v>
      </c>
    </row>
    <row r="134" spans="1:18" x14ac:dyDescent="0.3">
      <c r="A134" t="s">
        <v>143</v>
      </c>
      <c r="C134" t="s">
        <v>256</v>
      </c>
      <c r="D134" t="s">
        <v>334</v>
      </c>
      <c r="F134">
        <v>2004</v>
      </c>
      <c r="H134" t="s">
        <v>532</v>
      </c>
      <c r="J134" t="s">
        <v>601</v>
      </c>
      <c r="K134">
        <v>8</v>
      </c>
      <c r="L134">
        <v>8</v>
      </c>
      <c r="R134" t="str">
        <f t="shared" si="2"/>
        <v>("The First Seven Years -  Physiology of Childhood",NULL,"Schoorel, Edmond","Rudolf Steiner College Press",NULL,"2004",NULL,"0945803680",NULL,"PARENT","8","8",NULL,NULL,NULL,NULL),</v>
      </c>
    </row>
    <row r="135" spans="1:18" x14ac:dyDescent="0.3">
      <c r="A135" t="s">
        <v>144</v>
      </c>
      <c r="C135" t="s">
        <v>257</v>
      </c>
      <c r="D135" t="s">
        <v>264</v>
      </c>
      <c r="F135">
        <v>1986</v>
      </c>
      <c r="H135" t="s">
        <v>533</v>
      </c>
      <c r="J135" t="s">
        <v>601</v>
      </c>
      <c r="K135">
        <v>2</v>
      </c>
      <c r="L135">
        <v>2</v>
      </c>
      <c r="R135" t="str">
        <f t="shared" si="2"/>
        <v>("Rudolf Steiner Education and The Developing Child",NULL,"Aeppli, Willi","Anthroposophic Press",NULL,"1986",NULL,"0880101644",NULL,"PARENT","2","2",NULL,NULL,NULL,NULL),</v>
      </c>
    </row>
    <row r="136" spans="1:18" x14ac:dyDescent="0.3">
      <c r="A136" t="s">
        <v>145</v>
      </c>
      <c r="C136" t="s">
        <v>258</v>
      </c>
      <c r="D136" t="s">
        <v>328</v>
      </c>
      <c r="F136">
        <v>1993</v>
      </c>
      <c r="H136" t="s">
        <v>534</v>
      </c>
      <c r="J136" t="s">
        <v>601</v>
      </c>
      <c r="K136">
        <v>10</v>
      </c>
      <c r="L136">
        <v>10</v>
      </c>
      <c r="R136" t="str">
        <f t="shared" si="2"/>
        <v>("Waldorf Schools  -Upper Grades and High School",NULL,"Pusch, Ruth","Mercury Press",NULL,"1993",NULL,"0929979303",NULL,"PARENT","10","10",NULL,NULL,NULL,NULL),</v>
      </c>
    </row>
    <row r="137" spans="1:18" x14ac:dyDescent="0.3">
      <c r="A137" t="s">
        <v>146</v>
      </c>
      <c r="C137" t="s">
        <v>258</v>
      </c>
      <c r="D137" t="s">
        <v>328</v>
      </c>
      <c r="F137">
        <v>1996</v>
      </c>
      <c r="H137" t="s">
        <v>535</v>
      </c>
      <c r="J137" t="s">
        <v>601</v>
      </c>
      <c r="K137">
        <v>3</v>
      </c>
      <c r="L137">
        <v>3</v>
      </c>
      <c r="R137" t="str">
        <f>_xlfn.CONCAT("(",
IF(A137="","NULL",_xlfn.CONCAT("""",A137,"""")),",",
IF(B137="","NULL",_xlfn.CONCAT("""",B137,"""")),",",
IF(C137="","NULL",_xlfn.CONCAT("""",C137,"""")),",",
IF(D137="","NULL",_xlfn.CONCAT("""",D137,"""")),",",
IF(E137="","NULL",_xlfn.CONCAT("""",E137,"""")),",",
IF(F137="","NULL",_xlfn.CONCAT("""",F137,"""")),",",
IF(G137="","NULL",_xlfn.CONCAT("""",G137,"""")),",",
IF(H137="","NULL",_xlfn.CONCAT("""",H137,"""")),",",
IF(I137="","NULL",_xlfn.CONCAT("""",I137,"""")),",",
IF(J137="","NULL",_xlfn.CONCAT("""",J137,"""")),",",
IF(K137="","NULL",_xlfn.CONCAT("""",K137,"""")),",",
IF(L137="","NULL",_xlfn.CONCAT("""",L137,"""")),",",
IF(M137="","NULL",_xlfn.CONCAT("""",M137,"""")),",",
IF(N137="","NULL",_xlfn.CONCAT("""",N137,"""")),",",
IF(O137="","NULL",_xlfn.CONCAT("""",O137,"""")),",",
IF(P137="","NULL",_xlfn.CONCAT("""",P137,"""")),");")</f>
        <v>("Waldorf Schools  -Kindergarten and Early Grades",NULL,"Pusch, Ruth","Mercury Press",NULL,"1996",NULL,"092997929X",NULL,"PARENT","3","3",NULL,NULL,NULL,NULL);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D8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337</v>
      </c>
      <c r="B1" s="2" t="s">
        <v>338</v>
      </c>
      <c r="D1" t="str">
        <f>_xlfn.CONCAT("INSERT INTO tag (",
A1,",",
B1,") VALUES ")</f>
        <v xml:space="preserve">INSERT INTO tag (tag_id,tag_name) VALUES </v>
      </c>
    </row>
    <row r="2" spans="1:4" x14ac:dyDescent="0.3">
      <c r="A2">
        <v>1</v>
      </c>
      <c r="B2" s="1" t="s">
        <v>339</v>
      </c>
      <c r="D2" t="str">
        <f t="shared" ref="D2:D7" si="0">_xlfn.CONCAT("(",
IF(A2="","NULL",_xlfn.CONCAT("""",A2,"""")),",",
IF(B2="","NULL",_xlfn.CONCAT("""",B2,"""")),"),")</f>
        <v>("1","children"),</v>
      </c>
    </row>
    <row r="3" spans="1:4" x14ac:dyDescent="0.3">
      <c r="A3">
        <v>2</v>
      </c>
      <c r="B3" s="1" t="s">
        <v>340</v>
      </c>
      <c r="D3" t="str">
        <f t="shared" si="0"/>
        <v>("2","adult"),</v>
      </c>
    </row>
    <row r="4" spans="1:4" x14ac:dyDescent="0.3">
      <c r="A4">
        <v>3</v>
      </c>
      <c r="B4" s="1" t="s">
        <v>341</v>
      </c>
      <c r="D4" t="str">
        <f t="shared" si="0"/>
        <v>("3","fiction"),</v>
      </c>
    </row>
    <row r="5" spans="1:4" x14ac:dyDescent="0.3">
      <c r="A5">
        <v>4</v>
      </c>
      <c r="B5" s="1" t="s">
        <v>343</v>
      </c>
      <c r="D5" t="str">
        <f t="shared" si="0"/>
        <v>("4","subject"),</v>
      </c>
    </row>
    <row r="6" spans="1:4" x14ac:dyDescent="0.3">
      <c r="A6">
        <v>5</v>
      </c>
      <c r="B6" s="1" t="s">
        <v>342</v>
      </c>
      <c r="D6" t="str">
        <f t="shared" si="0"/>
        <v>("5","novels"),</v>
      </c>
    </row>
    <row r="7" spans="1:4" x14ac:dyDescent="0.3">
      <c r="A7">
        <v>6</v>
      </c>
      <c r="B7" s="1" t="s">
        <v>344</v>
      </c>
      <c r="D7" t="str">
        <f t="shared" si="0"/>
        <v>("6","war"),</v>
      </c>
    </row>
    <row r="8" spans="1:4" x14ac:dyDescent="0.3">
      <c r="A8">
        <v>7</v>
      </c>
      <c r="B8" s="1" t="s">
        <v>345</v>
      </c>
      <c r="D8" t="str">
        <f>_xlfn.CONCAT("(",
IF(A8="","NULL",_xlfn.CONCAT("""",A8,"""")),",",
IF(B8="","NULL",_xlfn.CONCAT("""",B8,"""")),");")</f>
        <v>("7","religion");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D272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0</v>
      </c>
      <c r="B1" s="2" t="s">
        <v>337</v>
      </c>
      <c r="D1" t="str">
        <f>_xlfn.CONCAT("INSERT INTO book_tag (",
A1,",",
B1,") VALUES ")</f>
        <v xml:space="preserve">INSERT INTO book_tag (book_id,tag_id) VALUES </v>
      </c>
    </row>
    <row r="2" spans="1:4" x14ac:dyDescent="0.3">
      <c r="A2">
        <v>2</v>
      </c>
      <c r="B2">
        <v>7</v>
      </c>
      <c r="D2" t="str">
        <f t="shared" ref="D2:D19" si="0">_xlfn.CONCAT("(",
IF(A2="","NULL",_xlfn.CONCAT("""",A2,"""")),",",
IF(B2="","NULL",_xlfn.CONCAT("""",B2,"""")),"),")</f>
        <v>("2","7"),</v>
      </c>
    </row>
    <row r="3" spans="1:4" x14ac:dyDescent="0.3">
      <c r="A3">
        <v>2</v>
      </c>
      <c r="B3">
        <v>3</v>
      </c>
      <c r="D3" t="str">
        <f t="shared" si="0"/>
        <v>("2","3"),</v>
      </c>
    </row>
    <row r="4" spans="1:4" x14ac:dyDescent="0.3">
      <c r="A4">
        <v>2</v>
      </c>
      <c r="B4">
        <v>5</v>
      </c>
      <c r="D4" t="str">
        <f t="shared" si="0"/>
        <v>("2","5"),</v>
      </c>
    </row>
    <row r="5" spans="1:4" x14ac:dyDescent="0.3">
      <c r="A5">
        <v>3</v>
      </c>
      <c r="B5">
        <v>2</v>
      </c>
      <c r="D5" t="str">
        <f t="shared" si="0"/>
        <v>("3","2"),</v>
      </c>
    </row>
    <row r="6" spans="1:4" x14ac:dyDescent="0.3">
      <c r="A6">
        <v>3</v>
      </c>
      <c r="B6">
        <v>6</v>
      </c>
      <c r="D6" t="str">
        <f t="shared" si="0"/>
        <v>("3","6"),</v>
      </c>
    </row>
    <row r="7" spans="1:4" x14ac:dyDescent="0.3">
      <c r="A7">
        <v>4</v>
      </c>
      <c r="B7">
        <v>3</v>
      </c>
      <c r="D7" t="str">
        <f t="shared" si="0"/>
        <v>("4","3"),</v>
      </c>
    </row>
    <row r="8" spans="1:4" x14ac:dyDescent="0.3">
      <c r="A8">
        <v>4</v>
      </c>
      <c r="B8">
        <v>2</v>
      </c>
      <c r="D8" t="str">
        <f t="shared" si="0"/>
        <v>("4","2"),</v>
      </c>
    </row>
    <row r="9" spans="1:4" x14ac:dyDescent="0.3">
      <c r="A9">
        <v>5</v>
      </c>
      <c r="B9">
        <v>4</v>
      </c>
      <c r="D9" t="str">
        <f t="shared" si="0"/>
        <v>("5","4"),</v>
      </c>
    </row>
    <row r="10" spans="1:4" x14ac:dyDescent="0.3">
      <c r="A10">
        <v>5</v>
      </c>
      <c r="B10">
        <v>6</v>
      </c>
      <c r="D10" t="str">
        <f t="shared" si="0"/>
        <v>("5","6"),</v>
      </c>
    </row>
    <row r="11" spans="1:4" x14ac:dyDescent="0.3">
      <c r="A11">
        <v>6</v>
      </c>
      <c r="B11">
        <v>4</v>
      </c>
      <c r="D11" t="str">
        <f t="shared" si="0"/>
        <v>("6","4"),</v>
      </c>
    </row>
    <row r="12" spans="1:4" x14ac:dyDescent="0.3">
      <c r="A12">
        <v>6</v>
      </c>
      <c r="B12">
        <v>2</v>
      </c>
      <c r="D12" t="str">
        <f t="shared" si="0"/>
        <v>("6","2"),</v>
      </c>
    </row>
    <row r="13" spans="1:4" x14ac:dyDescent="0.3">
      <c r="A13">
        <v>7</v>
      </c>
      <c r="B13">
        <v>7</v>
      </c>
      <c r="D13" t="str">
        <f t="shared" si="0"/>
        <v>("7","7"),</v>
      </c>
    </row>
    <row r="14" spans="1:4" x14ac:dyDescent="0.3">
      <c r="A14">
        <v>7</v>
      </c>
      <c r="B14">
        <v>5</v>
      </c>
      <c r="D14" t="str">
        <f t="shared" si="0"/>
        <v>("7","5"),</v>
      </c>
    </row>
    <row r="15" spans="1:4" x14ac:dyDescent="0.3">
      <c r="A15">
        <v>8</v>
      </c>
      <c r="B15">
        <v>3</v>
      </c>
      <c r="D15" t="str">
        <f t="shared" si="0"/>
        <v>("8","3"),</v>
      </c>
    </row>
    <row r="16" spans="1:4" x14ac:dyDescent="0.3">
      <c r="A16">
        <v>8</v>
      </c>
      <c r="B16">
        <v>7</v>
      </c>
      <c r="D16" t="str">
        <f t="shared" si="0"/>
        <v>("8","7"),</v>
      </c>
    </row>
    <row r="17" spans="1:4" x14ac:dyDescent="0.3">
      <c r="A17">
        <v>9</v>
      </c>
      <c r="B17">
        <v>2</v>
      </c>
      <c r="D17" t="str">
        <f t="shared" si="0"/>
        <v>("9","2"),</v>
      </c>
    </row>
    <row r="18" spans="1:4" x14ac:dyDescent="0.3">
      <c r="A18">
        <v>9</v>
      </c>
      <c r="B18">
        <v>7</v>
      </c>
      <c r="D18" t="str">
        <f t="shared" si="0"/>
        <v>("9","7"),</v>
      </c>
    </row>
    <row r="19" spans="1:4" x14ac:dyDescent="0.3">
      <c r="A19">
        <v>10</v>
      </c>
      <c r="B19">
        <v>1</v>
      </c>
      <c r="D19" t="str">
        <f t="shared" si="0"/>
        <v>("10","1"),</v>
      </c>
    </row>
    <row r="20" spans="1:4" x14ac:dyDescent="0.3">
      <c r="A20">
        <v>10</v>
      </c>
      <c r="B20">
        <v>2</v>
      </c>
      <c r="D20" t="str">
        <f t="shared" ref="D20:D83" si="1">_xlfn.CONCAT("(",
IF(A20="","NULL",_xlfn.CONCAT("""",A20,"""")),",",
IF(B20="","NULL",_xlfn.CONCAT("""",B20,"""")),"),")</f>
        <v>("10","2"),</v>
      </c>
    </row>
    <row r="21" spans="1:4" x14ac:dyDescent="0.3">
      <c r="A21">
        <v>11</v>
      </c>
      <c r="B21">
        <v>1</v>
      </c>
      <c r="D21" t="str">
        <f t="shared" si="1"/>
        <v>("11","1"),</v>
      </c>
    </row>
    <row r="22" spans="1:4" x14ac:dyDescent="0.3">
      <c r="A22">
        <v>11</v>
      </c>
      <c r="B22">
        <v>2</v>
      </c>
      <c r="D22" t="str">
        <f t="shared" si="1"/>
        <v>("11","2"),</v>
      </c>
    </row>
    <row r="23" spans="1:4" x14ac:dyDescent="0.3">
      <c r="A23">
        <v>12</v>
      </c>
      <c r="B23">
        <v>1</v>
      </c>
      <c r="D23" t="str">
        <f t="shared" si="1"/>
        <v>("12","1"),</v>
      </c>
    </row>
    <row r="24" spans="1:4" x14ac:dyDescent="0.3">
      <c r="A24">
        <v>12</v>
      </c>
      <c r="B24">
        <v>6</v>
      </c>
      <c r="D24" t="str">
        <f t="shared" si="1"/>
        <v>("12","6"),</v>
      </c>
    </row>
    <row r="25" spans="1:4" x14ac:dyDescent="0.3">
      <c r="A25">
        <v>13</v>
      </c>
      <c r="B25">
        <v>2</v>
      </c>
      <c r="D25" t="str">
        <f t="shared" si="1"/>
        <v>("13","2"),</v>
      </c>
    </row>
    <row r="26" spans="1:4" x14ac:dyDescent="0.3">
      <c r="A26">
        <v>13</v>
      </c>
      <c r="B26">
        <v>3</v>
      </c>
      <c r="D26" t="str">
        <f t="shared" si="1"/>
        <v>("13","3"),</v>
      </c>
    </row>
    <row r="27" spans="1:4" x14ac:dyDescent="0.3">
      <c r="A27">
        <v>14</v>
      </c>
      <c r="B27">
        <v>3</v>
      </c>
      <c r="D27" t="str">
        <f t="shared" si="1"/>
        <v>("14","3"),</v>
      </c>
    </row>
    <row r="28" spans="1:4" x14ac:dyDescent="0.3">
      <c r="A28">
        <v>14</v>
      </c>
      <c r="B28">
        <v>6</v>
      </c>
      <c r="D28" t="str">
        <f t="shared" si="1"/>
        <v>("14","6"),</v>
      </c>
    </row>
    <row r="29" spans="1:4" x14ac:dyDescent="0.3">
      <c r="A29">
        <v>15</v>
      </c>
      <c r="B29">
        <v>1</v>
      </c>
      <c r="D29" t="str">
        <f t="shared" si="1"/>
        <v>("15","1"),</v>
      </c>
    </row>
    <row r="30" spans="1:4" x14ac:dyDescent="0.3">
      <c r="A30">
        <v>15</v>
      </c>
      <c r="B30">
        <v>4</v>
      </c>
      <c r="D30" t="str">
        <f t="shared" si="1"/>
        <v>("15","4"),</v>
      </c>
    </row>
    <row r="31" spans="1:4" x14ac:dyDescent="0.3">
      <c r="A31">
        <v>16</v>
      </c>
      <c r="B31">
        <v>7</v>
      </c>
      <c r="D31" t="str">
        <f t="shared" si="1"/>
        <v>("16","7"),</v>
      </c>
    </row>
    <row r="32" spans="1:4" x14ac:dyDescent="0.3">
      <c r="A32">
        <v>16</v>
      </c>
      <c r="B32">
        <v>3</v>
      </c>
      <c r="D32" t="str">
        <f t="shared" si="1"/>
        <v>("16","3"),</v>
      </c>
    </row>
    <row r="33" spans="1:4" x14ac:dyDescent="0.3">
      <c r="A33">
        <v>17</v>
      </c>
      <c r="B33">
        <v>7</v>
      </c>
      <c r="D33" t="str">
        <f t="shared" si="1"/>
        <v>("17","7"),</v>
      </c>
    </row>
    <row r="34" spans="1:4" x14ac:dyDescent="0.3">
      <c r="A34">
        <v>17</v>
      </c>
      <c r="B34">
        <v>5</v>
      </c>
      <c r="D34" t="str">
        <f t="shared" si="1"/>
        <v>("17","5"),</v>
      </c>
    </row>
    <row r="35" spans="1:4" x14ac:dyDescent="0.3">
      <c r="A35">
        <v>18</v>
      </c>
      <c r="B35">
        <v>1</v>
      </c>
      <c r="D35" t="str">
        <f t="shared" si="1"/>
        <v>("18","1"),</v>
      </c>
    </row>
    <row r="36" spans="1:4" x14ac:dyDescent="0.3">
      <c r="A36">
        <v>18</v>
      </c>
      <c r="B36">
        <v>5</v>
      </c>
      <c r="D36" t="str">
        <f t="shared" si="1"/>
        <v>("18","5"),</v>
      </c>
    </row>
    <row r="37" spans="1:4" x14ac:dyDescent="0.3">
      <c r="A37">
        <v>19</v>
      </c>
      <c r="B37">
        <v>2</v>
      </c>
      <c r="D37" t="str">
        <f t="shared" si="1"/>
        <v>("19","2"),</v>
      </c>
    </row>
    <row r="38" spans="1:4" x14ac:dyDescent="0.3">
      <c r="A38">
        <v>19</v>
      </c>
      <c r="B38">
        <v>1</v>
      </c>
      <c r="D38" t="str">
        <f t="shared" si="1"/>
        <v>("19","1"),</v>
      </c>
    </row>
    <row r="39" spans="1:4" x14ac:dyDescent="0.3">
      <c r="A39">
        <v>20</v>
      </c>
      <c r="B39">
        <v>7</v>
      </c>
      <c r="D39" t="str">
        <f t="shared" si="1"/>
        <v>("20","7"),</v>
      </c>
    </row>
    <row r="40" spans="1:4" x14ac:dyDescent="0.3">
      <c r="A40">
        <v>20</v>
      </c>
      <c r="B40">
        <v>1</v>
      </c>
      <c r="D40" t="str">
        <f t="shared" si="1"/>
        <v>("20","1"),</v>
      </c>
    </row>
    <row r="41" spans="1:4" x14ac:dyDescent="0.3">
      <c r="A41">
        <v>21</v>
      </c>
      <c r="B41">
        <v>2</v>
      </c>
      <c r="D41" t="str">
        <f t="shared" si="1"/>
        <v>("21","2"),</v>
      </c>
    </row>
    <row r="42" spans="1:4" x14ac:dyDescent="0.3">
      <c r="A42">
        <v>21</v>
      </c>
      <c r="B42">
        <v>6</v>
      </c>
      <c r="D42" t="str">
        <f t="shared" si="1"/>
        <v>("21","6"),</v>
      </c>
    </row>
    <row r="43" spans="1:4" x14ac:dyDescent="0.3">
      <c r="A43">
        <v>22</v>
      </c>
      <c r="B43">
        <v>5</v>
      </c>
      <c r="D43" t="str">
        <f t="shared" si="1"/>
        <v>("22","5"),</v>
      </c>
    </row>
    <row r="44" spans="1:4" x14ac:dyDescent="0.3">
      <c r="A44">
        <v>22</v>
      </c>
      <c r="B44">
        <v>1</v>
      </c>
      <c r="D44" t="str">
        <f t="shared" si="1"/>
        <v>("22","1"),</v>
      </c>
    </row>
    <row r="45" spans="1:4" x14ac:dyDescent="0.3">
      <c r="A45">
        <v>23</v>
      </c>
      <c r="B45">
        <v>5</v>
      </c>
      <c r="D45" t="str">
        <f t="shared" si="1"/>
        <v>("23","5"),</v>
      </c>
    </row>
    <row r="46" spans="1:4" x14ac:dyDescent="0.3">
      <c r="A46">
        <v>23</v>
      </c>
      <c r="B46">
        <v>7</v>
      </c>
      <c r="D46" t="str">
        <f t="shared" si="1"/>
        <v>("23","7"),</v>
      </c>
    </row>
    <row r="47" spans="1:4" x14ac:dyDescent="0.3">
      <c r="A47">
        <v>24</v>
      </c>
      <c r="B47">
        <v>2</v>
      </c>
      <c r="D47" t="str">
        <f t="shared" si="1"/>
        <v>("24","2"),</v>
      </c>
    </row>
    <row r="48" spans="1:4" x14ac:dyDescent="0.3">
      <c r="A48">
        <v>24</v>
      </c>
      <c r="B48">
        <v>3</v>
      </c>
      <c r="D48" t="str">
        <f t="shared" si="1"/>
        <v>("24","3"),</v>
      </c>
    </row>
    <row r="49" spans="1:4" x14ac:dyDescent="0.3">
      <c r="A49">
        <v>25</v>
      </c>
      <c r="B49">
        <v>3</v>
      </c>
      <c r="D49" t="str">
        <f t="shared" si="1"/>
        <v>("25","3"),</v>
      </c>
    </row>
    <row r="50" spans="1:4" x14ac:dyDescent="0.3">
      <c r="A50">
        <v>25</v>
      </c>
      <c r="B50">
        <v>2</v>
      </c>
      <c r="D50" t="str">
        <f t="shared" si="1"/>
        <v>("25","2"),</v>
      </c>
    </row>
    <row r="51" spans="1:4" x14ac:dyDescent="0.3">
      <c r="A51">
        <v>26</v>
      </c>
      <c r="B51">
        <v>1</v>
      </c>
      <c r="D51" t="str">
        <f t="shared" si="1"/>
        <v>("26","1"),</v>
      </c>
    </row>
    <row r="52" spans="1:4" x14ac:dyDescent="0.3">
      <c r="A52">
        <v>26</v>
      </c>
      <c r="B52">
        <v>7</v>
      </c>
      <c r="D52" t="str">
        <f t="shared" si="1"/>
        <v>("26","7"),</v>
      </c>
    </row>
    <row r="53" spans="1:4" x14ac:dyDescent="0.3">
      <c r="A53">
        <v>27</v>
      </c>
      <c r="B53">
        <v>1</v>
      </c>
      <c r="D53" t="str">
        <f t="shared" si="1"/>
        <v>("27","1"),</v>
      </c>
    </row>
    <row r="54" spans="1:4" x14ac:dyDescent="0.3">
      <c r="A54">
        <v>27</v>
      </c>
      <c r="B54">
        <v>6</v>
      </c>
      <c r="D54" t="str">
        <f t="shared" si="1"/>
        <v>("27","6"),</v>
      </c>
    </row>
    <row r="55" spans="1:4" x14ac:dyDescent="0.3">
      <c r="A55">
        <v>28</v>
      </c>
      <c r="B55">
        <v>7</v>
      </c>
      <c r="D55" t="str">
        <f t="shared" si="1"/>
        <v>("28","7"),</v>
      </c>
    </row>
    <row r="56" spans="1:4" x14ac:dyDescent="0.3">
      <c r="A56">
        <v>28</v>
      </c>
      <c r="B56">
        <v>3</v>
      </c>
      <c r="D56" t="str">
        <f t="shared" si="1"/>
        <v>("28","3"),</v>
      </c>
    </row>
    <row r="57" spans="1:4" x14ac:dyDescent="0.3">
      <c r="A57">
        <v>29</v>
      </c>
      <c r="B57">
        <v>7</v>
      </c>
      <c r="D57" t="str">
        <f t="shared" si="1"/>
        <v>("29","7"),</v>
      </c>
    </row>
    <row r="58" spans="1:4" x14ac:dyDescent="0.3">
      <c r="A58">
        <v>29</v>
      </c>
      <c r="B58">
        <v>4</v>
      </c>
      <c r="D58" t="str">
        <f t="shared" si="1"/>
        <v>("29","4"),</v>
      </c>
    </row>
    <row r="59" spans="1:4" x14ac:dyDescent="0.3">
      <c r="A59">
        <v>30</v>
      </c>
      <c r="B59">
        <v>4</v>
      </c>
      <c r="D59" t="str">
        <f t="shared" si="1"/>
        <v>("30","4"),</v>
      </c>
    </row>
    <row r="60" spans="1:4" x14ac:dyDescent="0.3">
      <c r="A60">
        <v>30</v>
      </c>
      <c r="B60">
        <v>5</v>
      </c>
      <c r="D60" t="str">
        <f t="shared" si="1"/>
        <v>("30","5"),</v>
      </c>
    </row>
    <row r="61" spans="1:4" x14ac:dyDescent="0.3">
      <c r="A61">
        <v>31</v>
      </c>
      <c r="B61">
        <v>4</v>
      </c>
      <c r="D61" t="str">
        <f t="shared" si="1"/>
        <v>("31","4"),</v>
      </c>
    </row>
    <row r="62" spans="1:4" x14ac:dyDescent="0.3">
      <c r="A62">
        <v>31</v>
      </c>
      <c r="B62">
        <v>7</v>
      </c>
      <c r="D62" t="str">
        <f t="shared" si="1"/>
        <v>("31","7"),</v>
      </c>
    </row>
    <row r="63" spans="1:4" x14ac:dyDescent="0.3">
      <c r="A63">
        <v>32</v>
      </c>
      <c r="B63">
        <v>6</v>
      </c>
      <c r="D63" t="str">
        <f t="shared" si="1"/>
        <v>("32","6"),</v>
      </c>
    </row>
    <row r="64" spans="1:4" x14ac:dyDescent="0.3">
      <c r="A64">
        <v>32</v>
      </c>
      <c r="B64">
        <v>1</v>
      </c>
      <c r="D64" t="str">
        <f t="shared" si="1"/>
        <v>("32","1"),</v>
      </c>
    </row>
    <row r="65" spans="1:4" x14ac:dyDescent="0.3">
      <c r="A65">
        <v>33</v>
      </c>
      <c r="B65">
        <v>2</v>
      </c>
      <c r="D65" t="str">
        <f t="shared" si="1"/>
        <v>("33","2"),</v>
      </c>
    </row>
    <row r="66" spans="1:4" x14ac:dyDescent="0.3">
      <c r="A66">
        <v>33</v>
      </c>
      <c r="B66">
        <v>1</v>
      </c>
      <c r="D66" t="str">
        <f t="shared" si="1"/>
        <v>("33","1"),</v>
      </c>
    </row>
    <row r="67" spans="1:4" x14ac:dyDescent="0.3">
      <c r="A67">
        <v>34</v>
      </c>
      <c r="B67">
        <v>2</v>
      </c>
      <c r="D67" t="str">
        <f t="shared" si="1"/>
        <v>("34","2"),</v>
      </c>
    </row>
    <row r="68" spans="1:4" x14ac:dyDescent="0.3">
      <c r="A68">
        <v>34</v>
      </c>
      <c r="B68">
        <v>3</v>
      </c>
      <c r="D68" t="str">
        <f t="shared" si="1"/>
        <v>("34","3"),</v>
      </c>
    </row>
    <row r="69" spans="1:4" x14ac:dyDescent="0.3">
      <c r="A69">
        <v>35</v>
      </c>
      <c r="B69">
        <v>4</v>
      </c>
      <c r="D69" t="str">
        <f t="shared" si="1"/>
        <v>("35","4"),</v>
      </c>
    </row>
    <row r="70" spans="1:4" x14ac:dyDescent="0.3">
      <c r="A70">
        <v>35</v>
      </c>
      <c r="B70">
        <v>1</v>
      </c>
      <c r="D70" t="str">
        <f t="shared" si="1"/>
        <v>("35","1"),</v>
      </c>
    </row>
    <row r="71" spans="1:4" x14ac:dyDescent="0.3">
      <c r="A71">
        <v>36</v>
      </c>
      <c r="B71">
        <v>1</v>
      </c>
      <c r="D71" t="str">
        <f t="shared" si="1"/>
        <v>("36","1"),</v>
      </c>
    </row>
    <row r="72" spans="1:4" x14ac:dyDescent="0.3">
      <c r="A72">
        <v>36</v>
      </c>
      <c r="B72">
        <v>7</v>
      </c>
      <c r="D72" t="str">
        <f t="shared" si="1"/>
        <v>("36","7"),</v>
      </c>
    </row>
    <row r="73" spans="1:4" x14ac:dyDescent="0.3">
      <c r="A73">
        <v>37</v>
      </c>
      <c r="B73">
        <v>2</v>
      </c>
      <c r="D73" t="str">
        <f t="shared" si="1"/>
        <v>("37","2"),</v>
      </c>
    </row>
    <row r="74" spans="1:4" x14ac:dyDescent="0.3">
      <c r="A74">
        <v>37</v>
      </c>
      <c r="B74">
        <v>6</v>
      </c>
      <c r="D74" t="str">
        <f t="shared" si="1"/>
        <v>("37","6"),</v>
      </c>
    </row>
    <row r="75" spans="1:4" x14ac:dyDescent="0.3">
      <c r="A75">
        <v>38</v>
      </c>
      <c r="B75">
        <v>4</v>
      </c>
      <c r="D75" t="str">
        <f t="shared" si="1"/>
        <v>("38","4"),</v>
      </c>
    </row>
    <row r="76" spans="1:4" x14ac:dyDescent="0.3">
      <c r="A76">
        <v>38</v>
      </c>
      <c r="B76">
        <v>7</v>
      </c>
      <c r="D76" t="str">
        <f t="shared" si="1"/>
        <v>("38","7"),</v>
      </c>
    </row>
    <row r="77" spans="1:4" x14ac:dyDescent="0.3">
      <c r="A77">
        <v>39</v>
      </c>
      <c r="B77">
        <v>1</v>
      </c>
      <c r="D77" t="str">
        <f t="shared" si="1"/>
        <v>("39","1"),</v>
      </c>
    </row>
    <row r="78" spans="1:4" x14ac:dyDescent="0.3">
      <c r="A78">
        <v>39</v>
      </c>
      <c r="B78">
        <v>6</v>
      </c>
      <c r="D78" t="str">
        <f t="shared" si="1"/>
        <v>("39","6"),</v>
      </c>
    </row>
    <row r="79" spans="1:4" x14ac:dyDescent="0.3">
      <c r="A79">
        <v>40</v>
      </c>
      <c r="B79">
        <v>1</v>
      </c>
      <c r="D79" t="str">
        <f t="shared" si="1"/>
        <v>("40","1"),</v>
      </c>
    </row>
    <row r="80" spans="1:4" x14ac:dyDescent="0.3">
      <c r="A80">
        <v>40</v>
      </c>
      <c r="B80">
        <v>6</v>
      </c>
      <c r="D80" t="str">
        <f t="shared" si="1"/>
        <v>("40","6"),</v>
      </c>
    </row>
    <row r="81" spans="1:4" x14ac:dyDescent="0.3">
      <c r="A81">
        <v>41</v>
      </c>
      <c r="B81">
        <v>6</v>
      </c>
      <c r="D81" t="str">
        <f t="shared" si="1"/>
        <v>("41","6"),</v>
      </c>
    </row>
    <row r="82" spans="1:4" x14ac:dyDescent="0.3">
      <c r="A82">
        <v>41</v>
      </c>
      <c r="B82">
        <v>7</v>
      </c>
      <c r="D82" t="str">
        <f t="shared" si="1"/>
        <v>("41","7"),</v>
      </c>
    </row>
    <row r="83" spans="1:4" x14ac:dyDescent="0.3">
      <c r="A83">
        <v>42</v>
      </c>
      <c r="B83">
        <v>6</v>
      </c>
      <c r="D83" t="str">
        <f t="shared" si="1"/>
        <v>("42","6"),</v>
      </c>
    </row>
    <row r="84" spans="1:4" x14ac:dyDescent="0.3">
      <c r="A84">
        <v>42</v>
      </c>
      <c r="B84">
        <v>7</v>
      </c>
      <c r="D84" t="str">
        <f t="shared" ref="D84:D147" si="2">_xlfn.CONCAT("(",
IF(A84="","NULL",_xlfn.CONCAT("""",A84,"""")),",",
IF(B84="","NULL",_xlfn.CONCAT("""",B84,"""")),"),")</f>
        <v>("42","7"),</v>
      </c>
    </row>
    <row r="85" spans="1:4" x14ac:dyDescent="0.3">
      <c r="A85">
        <v>43</v>
      </c>
      <c r="B85">
        <v>7</v>
      </c>
      <c r="D85" t="str">
        <f t="shared" si="2"/>
        <v>("43","7"),</v>
      </c>
    </row>
    <row r="86" spans="1:4" x14ac:dyDescent="0.3">
      <c r="A86">
        <v>43</v>
      </c>
      <c r="B86">
        <v>2</v>
      </c>
      <c r="D86" t="str">
        <f t="shared" si="2"/>
        <v>("43","2"),</v>
      </c>
    </row>
    <row r="87" spans="1:4" x14ac:dyDescent="0.3">
      <c r="A87">
        <v>44</v>
      </c>
      <c r="B87">
        <v>7</v>
      </c>
      <c r="D87" t="str">
        <f t="shared" si="2"/>
        <v>("44","7"),</v>
      </c>
    </row>
    <row r="88" spans="1:4" x14ac:dyDescent="0.3">
      <c r="A88">
        <v>44</v>
      </c>
      <c r="B88">
        <v>6</v>
      </c>
      <c r="D88" t="str">
        <f t="shared" si="2"/>
        <v>("44","6"),</v>
      </c>
    </row>
    <row r="89" spans="1:4" x14ac:dyDescent="0.3">
      <c r="A89">
        <v>45</v>
      </c>
      <c r="B89">
        <v>7</v>
      </c>
      <c r="D89" t="str">
        <f t="shared" si="2"/>
        <v>("45","7"),</v>
      </c>
    </row>
    <row r="90" spans="1:4" x14ac:dyDescent="0.3">
      <c r="A90">
        <v>45</v>
      </c>
      <c r="B90">
        <v>5</v>
      </c>
      <c r="D90" t="str">
        <f t="shared" si="2"/>
        <v>("45","5"),</v>
      </c>
    </row>
    <row r="91" spans="1:4" x14ac:dyDescent="0.3">
      <c r="A91">
        <v>46</v>
      </c>
      <c r="B91">
        <v>4</v>
      </c>
      <c r="D91" t="str">
        <f t="shared" si="2"/>
        <v>("46","4"),</v>
      </c>
    </row>
    <row r="92" spans="1:4" x14ac:dyDescent="0.3">
      <c r="A92">
        <v>46</v>
      </c>
      <c r="B92">
        <v>5</v>
      </c>
      <c r="D92" t="str">
        <f t="shared" si="2"/>
        <v>("46","5"),</v>
      </c>
    </row>
    <row r="93" spans="1:4" x14ac:dyDescent="0.3">
      <c r="A93">
        <v>47</v>
      </c>
      <c r="B93">
        <v>7</v>
      </c>
      <c r="D93" t="str">
        <f t="shared" si="2"/>
        <v>("47","7"),</v>
      </c>
    </row>
    <row r="94" spans="1:4" x14ac:dyDescent="0.3">
      <c r="A94">
        <v>47</v>
      </c>
      <c r="B94">
        <v>3</v>
      </c>
      <c r="D94" t="str">
        <f t="shared" si="2"/>
        <v>("47","3"),</v>
      </c>
    </row>
    <row r="95" spans="1:4" x14ac:dyDescent="0.3">
      <c r="A95">
        <v>48</v>
      </c>
      <c r="B95">
        <v>2</v>
      </c>
      <c r="D95" t="str">
        <f t="shared" si="2"/>
        <v>("48","2"),</v>
      </c>
    </row>
    <row r="96" spans="1:4" x14ac:dyDescent="0.3">
      <c r="A96">
        <v>48</v>
      </c>
      <c r="B96">
        <v>3</v>
      </c>
      <c r="D96" t="str">
        <f t="shared" si="2"/>
        <v>("48","3"),</v>
      </c>
    </row>
    <row r="97" spans="1:4" x14ac:dyDescent="0.3">
      <c r="A97">
        <v>49</v>
      </c>
      <c r="B97">
        <v>2</v>
      </c>
      <c r="D97" t="str">
        <f t="shared" si="2"/>
        <v>("49","2"),</v>
      </c>
    </row>
    <row r="98" spans="1:4" x14ac:dyDescent="0.3">
      <c r="A98">
        <v>49</v>
      </c>
      <c r="B98">
        <v>6</v>
      </c>
      <c r="D98" t="str">
        <f t="shared" si="2"/>
        <v>("49","6"),</v>
      </c>
    </row>
    <row r="99" spans="1:4" x14ac:dyDescent="0.3">
      <c r="A99">
        <v>50</v>
      </c>
      <c r="B99">
        <v>2</v>
      </c>
      <c r="D99" t="str">
        <f t="shared" si="2"/>
        <v>("50","2"),</v>
      </c>
    </row>
    <row r="100" spans="1:4" x14ac:dyDescent="0.3">
      <c r="A100">
        <v>50</v>
      </c>
      <c r="B100">
        <v>6</v>
      </c>
      <c r="D100" t="str">
        <f t="shared" si="2"/>
        <v>("50","6"),</v>
      </c>
    </row>
    <row r="101" spans="1:4" x14ac:dyDescent="0.3">
      <c r="A101">
        <v>51</v>
      </c>
      <c r="B101">
        <v>4</v>
      </c>
      <c r="D101" t="str">
        <f t="shared" si="2"/>
        <v>("51","4"),</v>
      </c>
    </row>
    <row r="102" spans="1:4" x14ac:dyDescent="0.3">
      <c r="A102">
        <v>51</v>
      </c>
      <c r="B102">
        <v>6</v>
      </c>
      <c r="D102" t="str">
        <f t="shared" si="2"/>
        <v>("51","6"),</v>
      </c>
    </row>
    <row r="103" spans="1:4" x14ac:dyDescent="0.3">
      <c r="A103">
        <v>52</v>
      </c>
      <c r="B103">
        <v>5</v>
      </c>
      <c r="D103" t="str">
        <f t="shared" si="2"/>
        <v>("52","5"),</v>
      </c>
    </row>
    <row r="104" spans="1:4" x14ac:dyDescent="0.3">
      <c r="A104">
        <v>52</v>
      </c>
      <c r="B104">
        <v>3</v>
      </c>
      <c r="D104" t="str">
        <f t="shared" si="2"/>
        <v>("52","3"),</v>
      </c>
    </row>
    <row r="105" spans="1:4" x14ac:dyDescent="0.3">
      <c r="A105">
        <v>53</v>
      </c>
      <c r="B105">
        <v>4</v>
      </c>
      <c r="D105" t="str">
        <f t="shared" si="2"/>
        <v>("53","4"),</v>
      </c>
    </row>
    <row r="106" spans="1:4" x14ac:dyDescent="0.3">
      <c r="A106">
        <v>53</v>
      </c>
      <c r="B106">
        <v>6</v>
      </c>
      <c r="D106" t="str">
        <f t="shared" si="2"/>
        <v>("53","6"),</v>
      </c>
    </row>
    <row r="107" spans="1:4" x14ac:dyDescent="0.3">
      <c r="A107">
        <v>54</v>
      </c>
      <c r="B107">
        <v>6</v>
      </c>
      <c r="D107" t="str">
        <f t="shared" si="2"/>
        <v>("54","6"),</v>
      </c>
    </row>
    <row r="108" spans="1:4" x14ac:dyDescent="0.3">
      <c r="A108">
        <v>54</v>
      </c>
      <c r="B108">
        <v>1</v>
      </c>
      <c r="D108" t="str">
        <f t="shared" si="2"/>
        <v>("54","1"),</v>
      </c>
    </row>
    <row r="109" spans="1:4" x14ac:dyDescent="0.3">
      <c r="A109">
        <v>55</v>
      </c>
      <c r="B109">
        <v>6</v>
      </c>
      <c r="D109" t="str">
        <f t="shared" si="2"/>
        <v>("55","6"),</v>
      </c>
    </row>
    <row r="110" spans="1:4" x14ac:dyDescent="0.3">
      <c r="A110">
        <v>55</v>
      </c>
      <c r="B110">
        <v>4</v>
      </c>
      <c r="D110" t="str">
        <f t="shared" si="2"/>
        <v>("55","4"),</v>
      </c>
    </row>
    <row r="111" spans="1:4" x14ac:dyDescent="0.3">
      <c r="A111">
        <v>56</v>
      </c>
      <c r="B111">
        <v>3</v>
      </c>
      <c r="D111" t="str">
        <f t="shared" si="2"/>
        <v>("56","3"),</v>
      </c>
    </row>
    <row r="112" spans="1:4" x14ac:dyDescent="0.3">
      <c r="A112">
        <v>56</v>
      </c>
      <c r="B112">
        <v>7</v>
      </c>
      <c r="D112" t="str">
        <f t="shared" si="2"/>
        <v>("56","7"),</v>
      </c>
    </row>
    <row r="113" spans="1:4" x14ac:dyDescent="0.3">
      <c r="A113">
        <v>57</v>
      </c>
      <c r="B113">
        <v>4</v>
      </c>
      <c r="D113" t="str">
        <f t="shared" si="2"/>
        <v>("57","4"),</v>
      </c>
    </row>
    <row r="114" spans="1:4" x14ac:dyDescent="0.3">
      <c r="A114">
        <v>57</v>
      </c>
      <c r="B114">
        <v>1</v>
      </c>
      <c r="D114" t="str">
        <f t="shared" si="2"/>
        <v>("57","1"),</v>
      </c>
    </row>
    <row r="115" spans="1:4" x14ac:dyDescent="0.3">
      <c r="A115">
        <v>58</v>
      </c>
      <c r="B115">
        <v>4</v>
      </c>
      <c r="D115" t="str">
        <f t="shared" si="2"/>
        <v>("58","4"),</v>
      </c>
    </row>
    <row r="116" spans="1:4" x14ac:dyDescent="0.3">
      <c r="A116">
        <v>58</v>
      </c>
      <c r="B116">
        <v>3</v>
      </c>
      <c r="D116" t="str">
        <f t="shared" si="2"/>
        <v>("58","3"),</v>
      </c>
    </row>
    <row r="117" spans="1:4" x14ac:dyDescent="0.3">
      <c r="A117">
        <v>59</v>
      </c>
      <c r="B117">
        <v>3</v>
      </c>
      <c r="D117" t="str">
        <f t="shared" si="2"/>
        <v>("59","3"),</v>
      </c>
    </row>
    <row r="118" spans="1:4" x14ac:dyDescent="0.3">
      <c r="A118">
        <v>59</v>
      </c>
      <c r="B118">
        <v>6</v>
      </c>
      <c r="D118" t="str">
        <f t="shared" si="2"/>
        <v>("59","6"),</v>
      </c>
    </row>
    <row r="119" spans="1:4" x14ac:dyDescent="0.3">
      <c r="A119">
        <v>60</v>
      </c>
      <c r="B119">
        <v>7</v>
      </c>
      <c r="D119" t="str">
        <f t="shared" si="2"/>
        <v>("60","7"),</v>
      </c>
    </row>
    <row r="120" spans="1:4" x14ac:dyDescent="0.3">
      <c r="A120">
        <v>60</v>
      </c>
      <c r="B120">
        <v>1</v>
      </c>
      <c r="D120" t="str">
        <f t="shared" si="2"/>
        <v>("60","1"),</v>
      </c>
    </row>
    <row r="121" spans="1:4" x14ac:dyDescent="0.3">
      <c r="A121">
        <v>61</v>
      </c>
      <c r="B121">
        <v>2</v>
      </c>
      <c r="D121" t="str">
        <f t="shared" si="2"/>
        <v>("61","2"),</v>
      </c>
    </row>
    <row r="122" spans="1:4" x14ac:dyDescent="0.3">
      <c r="A122">
        <v>61</v>
      </c>
      <c r="B122">
        <v>7</v>
      </c>
      <c r="D122" t="str">
        <f t="shared" si="2"/>
        <v>("61","7"),</v>
      </c>
    </row>
    <row r="123" spans="1:4" x14ac:dyDescent="0.3">
      <c r="A123">
        <v>62</v>
      </c>
      <c r="B123">
        <v>7</v>
      </c>
      <c r="D123" t="str">
        <f t="shared" si="2"/>
        <v>("62","7"),</v>
      </c>
    </row>
    <row r="124" spans="1:4" x14ac:dyDescent="0.3">
      <c r="A124">
        <v>62</v>
      </c>
      <c r="B124">
        <v>5</v>
      </c>
      <c r="D124" t="str">
        <f t="shared" si="2"/>
        <v>("62","5"),</v>
      </c>
    </row>
    <row r="125" spans="1:4" x14ac:dyDescent="0.3">
      <c r="A125">
        <v>63</v>
      </c>
      <c r="B125">
        <v>4</v>
      </c>
      <c r="D125" t="str">
        <f t="shared" si="2"/>
        <v>("63","4"),</v>
      </c>
    </row>
    <row r="126" spans="1:4" x14ac:dyDescent="0.3">
      <c r="A126">
        <v>63</v>
      </c>
      <c r="B126">
        <v>6</v>
      </c>
      <c r="D126" t="str">
        <f t="shared" si="2"/>
        <v>("63","6"),</v>
      </c>
    </row>
    <row r="127" spans="1:4" x14ac:dyDescent="0.3">
      <c r="A127">
        <v>64</v>
      </c>
      <c r="B127">
        <v>6</v>
      </c>
      <c r="D127" t="str">
        <f t="shared" si="2"/>
        <v>("64","6"),</v>
      </c>
    </row>
    <row r="128" spans="1:4" x14ac:dyDescent="0.3">
      <c r="A128">
        <v>64</v>
      </c>
      <c r="B128">
        <v>3</v>
      </c>
      <c r="D128" t="str">
        <f t="shared" si="2"/>
        <v>("64","3"),</v>
      </c>
    </row>
    <row r="129" spans="1:4" x14ac:dyDescent="0.3">
      <c r="A129">
        <v>65</v>
      </c>
      <c r="B129">
        <v>4</v>
      </c>
      <c r="D129" t="str">
        <f t="shared" si="2"/>
        <v>("65","4"),</v>
      </c>
    </row>
    <row r="130" spans="1:4" x14ac:dyDescent="0.3">
      <c r="A130">
        <v>65</v>
      </c>
      <c r="B130">
        <v>1</v>
      </c>
      <c r="D130" t="str">
        <f t="shared" si="2"/>
        <v>("65","1"),</v>
      </c>
    </row>
    <row r="131" spans="1:4" x14ac:dyDescent="0.3">
      <c r="A131">
        <v>66</v>
      </c>
      <c r="B131">
        <v>5</v>
      </c>
      <c r="D131" t="str">
        <f t="shared" si="2"/>
        <v>("66","5"),</v>
      </c>
    </row>
    <row r="132" spans="1:4" x14ac:dyDescent="0.3">
      <c r="A132">
        <v>66</v>
      </c>
      <c r="B132">
        <v>2</v>
      </c>
      <c r="D132" t="str">
        <f t="shared" si="2"/>
        <v>("66","2"),</v>
      </c>
    </row>
    <row r="133" spans="1:4" x14ac:dyDescent="0.3">
      <c r="A133">
        <v>67</v>
      </c>
      <c r="B133">
        <v>5</v>
      </c>
      <c r="D133" t="str">
        <f t="shared" si="2"/>
        <v>("67","5"),</v>
      </c>
    </row>
    <row r="134" spans="1:4" x14ac:dyDescent="0.3">
      <c r="A134">
        <v>67</v>
      </c>
      <c r="B134">
        <v>1</v>
      </c>
      <c r="D134" t="str">
        <f t="shared" si="2"/>
        <v>("67","1"),</v>
      </c>
    </row>
    <row r="135" spans="1:4" x14ac:dyDescent="0.3">
      <c r="A135">
        <v>68</v>
      </c>
      <c r="B135">
        <v>6</v>
      </c>
      <c r="D135" t="str">
        <f t="shared" si="2"/>
        <v>("68","6"),</v>
      </c>
    </row>
    <row r="136" spans="1:4" x14ac:dyDescent="0.3">
      <c r="A136">
        <v>68</v>
      </c>
      <c r="B136">
        <v>3</v>
      </c>
      <c r="D136" t="str">
        <f t="shared" si="2"/>
        <v>("68","3"),</v>
      </c>
    </row>
    <row r="137" spans="1:4" x14ac:dyDescent="0.3">
      <c r="A137">
        <v>69</v>
      </c>
      <c r="B137">
        <v>7</v>
      </c>
      <c r="D137" t="str">
        <f t="shared" si="2"/>
        <v>("69","7"),</v>
      </c>
    </row>
    <row r="138" spans="1:4" x14ac:dyDescent="0.3">
      <c r="A138">
        <v>69</v>
      </c>
      <c r="B138">
        <v>1</v>
      </c>
      <c r="D138" t="str">
        <f t="shared" si="2"/>
        <v>("69","1"),</v>
      </c>
    </row>
    <row r="139" spans="1:4" x14ac:dyDescent="0.3">
      <c r="A139">
        <v>70</v>
      </c>
      <c r="B139">
        <v>7</v>
      </c>
      <c r="D139" t="str">
        <f t="shared" si="2"/>
        <v>("70","7"),</v>
      </c>
    </row>
    <row r="140" spans="1:4" x14ac:dyDescent="0.3">
      <c r="A140">
        <v>70</v>
      </c>
      <c r="B140">
        <v>4</v>
      </c>
      <c r="D140" t="str">
        <f t="shared" si="2"/>
        <v>("70","4"),</v>
      </c>
    </row>
    <row r="141" spans="1:4" x14ac:dyDescent="0.3">
      <c r="A141">
        <v>71</v>
      </c>
      <c r="B141">
        <v>1</v>
      </c>
      <c r="D141" t="str">
        <f t="shared" si="2"/>
        <v>("71","1"),</v>
      </c>
    </row>
    <row r="142" spans="1:4" x14ac:dyDescent="0.3">
      <c r="A142">
        <v>71</v>
      </c>
      <c r="B142">
        <v>3</v>
      </c>
      <c r="D142" t="str">
        <f t="shared" si="2"/>
        <v>("71","3"),</v>
      </c>
    </row>
    <row r="143" spans="1:4" x14ac:dyDescent="0.3">
      <c r="A143">
        <v>72</v>
      </c>
      <c r="B143">
        <v>2</v>
      </c>
      <c r="D143" t="str">
        <f t="shared" si="2"/>
        <v>("72","2"),</v>
      </c>
    </row>
    <row r="144" spans="1:4" x14ac:dyDescent="0.3">
      <c r="A144">
        <v>72</v>
      </c>
      <c r="B144">
        <v>5</v>
      </c>
      <c r="D144" t="str">
        <f t="shared" si="2"/>
        <v>("72","5"),</v>
      </c>
    </row>
    <row r="145" spans="1:4" x14ac:dyDescent="0.3">
      <c r="A145">
        <v>73</v>
      </c>
      <c r="B145">
        <v>5</v>
      </c>
      <c r="D145" t="str">
        <f t="shared" si="2"/>
        <v>("73","5"),</v>
      </c>
    </row>
    <row r="146" spans="1:4" x14ac:dyDescent="0.3">
      <c r="A146">
        <v>73</v>
      </c>
      <c r="B146">
        <v>6</v>
      </c>
      <c r="D146" t="str">
        <f t="shared" si="2"/>
        <v>("73","6"),</v>
      </c>
    </row>
    <row r="147" spans="1:4" x14ac:dyDescent="0.3">
      <c r="A147">
        <v>74</v>
      </c>
      <c r="B147">
        <v>2</v>
      </c>
      <c r="D147" t="str">
        <f t="shared" si="2"/>
        <v>("74","2"),</v>
      </c>
    </row>
    <row r="148" spans="1:4" x14ac:dyDescent="0.3">
      <c r="A148">
        <v>74</v>
      </c>
      <c r="B148">
        <v>4</v>
      </c>
      <c r="D148" t="str">
        <f t="shared" ref="D148:D211" si="3">_xlfn.CONCAT("(",
IF(A148="","NULL",_xlfn.CONCAT("""",A148,"""")),",",
IF(B148="","NULL",_xlfn.CONCAT("""",B148,"""")),"),")</f>
        <v>("74","4"),</v>
      </c>
    </row>
    <row r="149" spans="1:4" x14ac:dyDescent="0.3">
      <c r="A149">
        <v>75</v>
      </c>
      <c r="B149">
        <v>6</v>
      </c>
      <c r="D149" t="str">
        <f t="shared" si="3"/>
        <v>("75","6"),</v>
      </c>
    </row>
    <row r="150" spans="1:4" x14ac:dyDescent="0.3">
      <c r="A150">
        <v>75</v>
      </c>
      <c r="B150">
        <v>2</v>
      </c>
      <c r="D150" t="str">
        <f t="shared" si="3"/>
        <v>("75","2"),</v>
      </c>
    </row>
    <row r="151" spans="1:4" x14ac:dyDescent="0.3">
      <c r="A151">
        <v>76</v>
      </c>
      <c r="B151">
        <v>3</v>
      </c>
      <c r="D151" t="str">
        <f t="shared" si="3"/>
        <v>("76","3"),</v>
      </c>
    </row>
    <row r="152" spans="1:4" x14ac:dyDescent="0.3">
      <c r="A152">
        <v>76</v>
      </c>
      <c r="B152">
        <v>4</v>
      </c>
      <c r="D152" t="str">
        <f t="shared" si="3"/>
        <v>("76","4"),</v>
      </c>
    </row>
    <row r="153" spans="1:4" x14ac:dyDescent="0.3">
      <c r="A153">
        <v>77</v>
      </c>
      <c r="B153">
        <v>1</v>
      </c>
      <c r="D153" t="str">
        <f t="shared" si="3"/>
        <v>("77","1"),</v>
      </c>
    </row>
    <row r="154" spans="1:4" x14ac:dyDescent="0.3">
      <c r="A154">
        <v>77</v>
      </c>
      <c r="B154">
        <v>5</v>
      </c>
      <c r="D154" t="str">
        <f t="shared" si="3"/>
        <v>("77","5"),</v>
      </c>
    </row>
    <row r="155" spans="1:4" x14ac:dyDescent="0.3">
      <c r="A155">
        <v>78</v>
      </c>
      <c r="B155">
        <v>1</v>
      </c>
      <c r="D155" t="str">
        <f t="shared" si="3"/>
        <v>("78","1"),</v>
      </c>
    </row>
    <row r="156" spans="1:4" x14ac:dyDescent="0.3">
      <c r="A156">
        <v>78</v>
      </c>
      <c r="B156">
        <v>2</v>
      </c>
      <c r="D156" t="str">
        <f t="shared" si="3"/>
        <v>("78","2"),</v>
      </c>
    </row>
    <row r="157" spans="1:4" x14ac:dyDescent="0.3">
      <c r="A157">
        <v>79</v>
      </c>
      <c r="B157">
        <v>1</v>
      </c>
      <c r="D157" t="str">
        <f t="shared" si="3"/>
        <v>("79","1"),</v>
      </c>
    </row>
    <row r="158" spans="1:4" x14ac:dyDescent="0.3">
      <c r="A158">
        <v>79</v>
      </c>
      <c r="B158">
        <v>4</v>
      </c>
      <c r="D158" t="str">
        <f t="shared" si="3"/>
        <v>("79","4"),</v>
      </c>
    </row>
    <row r="159" spans="1:4" x14ac:dyDescent="0.3">
      <c r="A159">
        <v>80</v>
      </c>
      <c r="B159">
        <v>7</v>
      </c>
      <c r="D159" t="str">
        <f t="shared" si="3"/>
        <v>("80","7"),</v>
      </c>
    </row>
    <row r="160" spans="1:4" x14ac:dyDescent="0.3">
      <c r="A160">
        <v>80</v>
      </c>
      <c r="B160">
        <v>3</v>
      </c>
      <c r="D160" t="str">
        <f t="shared" si="3"/>
        <v>("80","3"),</v>
      </c>
    </row>
    <row r="161" spans="1:4" x14ac:dyDescent="0.3">
      <c r="A161">
        <v>81</v>
      </c>
      <c r="B161">
        <v>4</v>
      </c>
      <c r="D161" t="str">
        <f t="shared" si="3"/>
        <v>("81","4"),</v>
      </c>
    </row>
    <row r="162" spans="1:4" x14ac:dyDescent="0.3">
      <c r="A162">
        <v>81</v>
      </c>
      <c r="B162">
        <v>1</v>
      </c>
      <c r="D162" t="str">
        <f t="shared" si="3"/>
        <v>("81","1"),</v>
      </c>
    </row>
    <row r="163" spans="1:4" x14ac:dyDescent="0.3">
      <c r="A163">
        <v>82</v>
      </c>
      <c r="B163">
        <v>1</v>
      </c>
      <c r="D163" t="str">
        <f t="shared" si="3"/>
        <v>("82","1"),</v>
      </c>
    </row>
    <row r="164" spans="1:4" x14ac:dyDescent="0.3">
      <c r="A164">
        <v>82</v>
      </c>
      <c r="B164">
        <v>4</v>
      </c>
      <c r="D164" t="str">
        <f t="shared" si="3"/>
        <v>("82","4"),</v>
      </c>
    </row>
    <row r="165" spans="1:4" x14ac:dyDescent="0.3">
      <c r="A165">
        <v>83</v>
      </c>
      <c r="B165">
        <v>3</v>
      </c>
      <c r="D165" t="str">
        <f t="shared" si="3"/>
        <v>("83","3"),</v>
      </c>
    </row>
    <row r="166" spans="1:4" x14ac:dyDescent="0.3">
      <c r="A166">
        <v>83</v>
      </c>
      <c r="B166">
        <v>2</v>
      </c>
      <c r="D166" t="str">
        <f t="shared" si="3"/>
        <v>("83","2"),</v>
      </c>
    </row>
    <row r="167" spans="1:4" x14ac:dyDescent="0.3">
      <c r="A167">
        <v>84</v>
      </c>
      <c r="B167">
        <v>4</v>
      </c>
      <c r="D167" t="str">
        <f t="shared" si="3"/>
        <v>("84","4"),</v>
      </c>
    </row>
    <row r="168" spans="1:4" x14ac:dyDescent="0.3">
      <c r="A168">
        <v>84</v>
      </c>
      <c r="B168">
        <v>7</v>
      </c>
      <c r="D168" t="str">
        <f t="shared" si="3"/>
        <v>("84","7"),</v>
      </c>
    </row>
    <row r="169" spans="1:4" x14ac:dyDescent="0.3">
      <c r="A169">
        <v>85</v>
      </c>
      <c r="B169">
        <v>5</v>
      </c>
      <c r="D169" t="str">
        <f t="shared" si="3"/>
        <v>("85","5"),</v>
      </c>
    </row>
    <row r="170" spans="1:4" x14ac:dyDescent="0.3">
      <c r="A170">
        <v>85</v>
      </c>
      <c r="B170">
        <v>4</v>
      </c>
      <c r="D170" t="str">
        <f t="shared" si="3"/>
        <v>("85","4"),</v>
      </c>
    </row>
    <row r="171" spans="1:4" x14ac:dyDescent="0.3">
      <c r="A171">
        <v>86</v>
      </c>
      <c r="B171">
        <v>3</v>
      </c>
      <c r="D171" t="str">
        <f t="shared" si="3"/>
        <v>("86","3"),</v>
      </c>
    </row>
    <row r="172" spans="1:4" x14ac:dyDescent="0.3">
      <c r="A172">
        <v>86</v>
      </c>
      <c r="B172">
        <v>7</v>
      </c>
      <c r="D172" t="str">
        <f t="shared" si="3"/>
        <v>("86","7"),</v>
      </c>
    </row>
    <row r="173" spans="1:4" x14ac:dyDescent="0.3">
      <c r="A173">
        <v>87</v>
      </c>
      <c r="B173">
        <v>1</v>
      </c>
      <c r="D173" t="str">
        <f t="shared" si="3"/>
        <v>("87","1"),</v>
      </c>
    </row>
    <row r="174" spans="1:4" x14ac:dyDescent="0.3">
      <c r="A174">
        <v>87</v>
      </c>
      <c r="B174">
        <v>2</v>
      </c>
      <c r="D174" t="str">
        <f t="shared" si="3"/>
        <v>("87","2"),</v>
      </c>
    </row>
    <row r="175" spans="1:4" x14ac:dyDescent="0.3">
      <c r="A175">
        <v>88</v>
      </c>
      <c r="B175">
        <v>1</v>
      </c>
      <c r="D175" t="str">
        <f t="shared" si="3"/>
        <v>("88","1"),</v>
      </c>
    </row>
    <row r="176" spans="1:4" x14ac:dyDescent="0.3">
      <c r="A176">
        <v>88</v>
      </c>
      <c r="B176">
        <v>7</v>
      </c>
      <c r="D176" t="str">
        <f t="shared" si="3"/>
        <v>("88","7"),</v>
      </c>
    </row>
    <row r="177" spans="1:4" x14ac:dyDescent="0.3">
      <c r="A177">
        <v>89</v>
      </c>
      <c r="B177">
        <v>4</v>
      </c>
      <c r="D177" t="str">
        <f t="shared" si="3"/>
        <v>("89","4"),</v>
      </c>
    </row>
    <row r="178" spans="1:4" x14ac:dyDescent="0.3">
      <c r="A178">
        <v>89</v>
      </c>
      <c r="B178">
        <v>7</v>
      </c>
      <c r="D178" t="str">
        <f t="shared" si="3"/>
        <v>("89","7"),</v>
      </c>
    </row>
    <row r="179" spans="1:4" x14ac:dyDescent="0.3">
      <c r="A179">
        <v>90</v>
      </c>
      <c r="B179">
        <v>4</v>
      </c>
      <c r="D179" t="str">
        <f t="shared" si="3"/>
        <v>("90","4"),</v>
      </c>
    </row>
    <row r="180" spans="1:4" x14ac:dyDescent="0.3">
      <c r="A180">
        <v>90</v>
      </c>
      <c r="B180">
        <v>5</v>
      </c>
      <c r="D180" t="str">
        <f t="shared" si="3"/>
        <v>("90","5"),</v>
      </c>
    </row>
    <row r="181" spans="1:4" x14ac:dyDescent="0.3">
      <c r="A181">
        <v>91</v>
      </c>
      <c r="B181">
        <v>3</v>
      </c>
      <c r="D181" t="str">
        <f t="shared" si="3"/>
        <v>("91","3"),</v>
      </c>
    </row>
    <row r="182" spans="1:4" x14ac:dyDescent="0.3">
      <c r="A182">
        <v>91</v>
      </c>
      <c r="B182">
        <v>6</v>
      </c>
      <c r="D182" t="str">
        <f t="shared" si="3"/>
        <v>("91","6"),</v>
      </c>
    </row>
    <row r="183" spans="1:4" x14ac:dyDescent="0.3">
      <c r="A183">
        <v>92</v>
      </c>
      <c r="B183">
        <v>2</v>
      </c>
      <c r="D183" t="str">
        <f t="shared" si="3"/>
        <v>("92","2"),</v>
      </c>
    </row>
    <row r="184" spans="1:4" x14ac:dyDescent="0.3">
      <c r="A184">
        <v>92</v>
      </c>
      <c r="B184">
        <v>5</v>
      </c>
      <c r="D184" t="str">
        <f t="shared" si="3"/>
        <v>("92","5"),</v>
      </c>
    </row>
    <row r="185" spans="1:4" x14ac:dyDescent="0.3">
      <c r="A185">
        <v>93</v>
      </c>
      <c r="B185">
        <v>6</v>
      </c>
      <c r="D185" t="str">
        <f t="shared" si="3"/>
        <v>("93","6"),</v>
      </c>
    </row>
    <row r="186" spans="1:4" x14ac:dyDescent="0.3">
      <c r="A186">
        <v>93</v>
      </c>
      <c r="B186">
        <v>1</v>
      </c>
      <c r="D186" t="str">
        <f t="shared" si="3"/>
        <v>("93","1"),</v>
      </c>
    </row>
    <row r="187" spans="1:4" x14ac:dyDescent="0.3">
      <c r="A187">
        <v>94</v>
      </c>
      <c r="B187">
        <v>3</v>
      </c>
      <c r="D187" t="str">
        <f t="shared" si="3"/>
        <v>("94","3"),</v>
      </c>
    </row>
    <row r="188" spans="1:4" x14ac:dyDescent="0.3">
      <c r="A188">
        <v>94</v>
      </c>
      <c r="B188">
        <v>2</v>
      </c>
      <c r="D188" t="str">
        <f t="shared" si="3"/>
        <v>("94","2"),</v>
      </c>
    </row>
    <row r="189" spans="1:4" x14ac:dyDescent="0.3">
      <c r="A189">
        <v>95</v>
      </c>
      <c r="B189">
        <v>7</v>
      </c>
      <c r="D189" t="str">
        <f t="shared" si="3"/>
        <v>("95","7"),</v>
      </c>
    </row>
    <row r="190" spans="1:4" x14ac:dyDescent="0.3">
      <c r="A190">
        <v>95</v>
      </c>
      <c r="B190">
        <v>4</v>
      </c>
      <c r="D190" t="str">
        <f t="shared" si="3"/>
        <v>("95","4"),</v>
      </c>
    </row>
    <row r="191" spans="1:4" x14ac:dyDescent="0.3">
      <c r="A191">
        <v>96</v>
      </c>
      <c r="B191">
        <v>6</v>
      </c>
      <c r="D191" t="str">
        <f t="shared" si="3"/>
        <v>("96","6"),</v>
      </c>
    </row>
    <row r="192" spans="1:4" x14ac:dyDescent="0.3">
      <c r="A192">
        <v>96</v>
      </c>
      <c r="B192">
        <v>1</v>
      </c>
      <c r="D192" t="str">
        <f t="shared" si="3"/>
        <v>("96","1"),</v>
      </c>
    </row>
    <row r="193" spans="1:4" x14ac:dyDescent="0.3">
      <c r="A193">
        <v>97</v>
      </c>
      <c r="B193">
        <v>5</v>
      </c>
      <c r="D193" t="str">
        <f t="shared" si="3"/>
        <v>("97","5"),</v>
      </c>
    </row>
    <row r="194" spans="1:4" x14ac:dyDescent="0.3">
      <c r="A194">
        <v>97</v>
      </c>
      <c r="B194">
        <v>4</v>
      </c>
      <c r="D194" t="str">
        <f t="shared" si="3"/>
        <v>("97","4"),</v>
      </c>
    </row>
    <row r="195" spans="1:4" x14ac:dyDescent="0.3">
      <c r="A195">
        <v>98</v>
      </c>
      <c r="B195">
        <v>6</v>
      </c>
      <c r="D195" t="str">
        <f t="shared" si="3"/>
        <v>("98","6"),</v>
      </c>
    </row>
    <row r="196" spans="1:4" x14ac:dyDescent="0.3">
      <c r="A196">
        <v>98</v>
      </c>
      <c r="B196">
        <v>3</v>
      </c>
      <c r="D196" t="str">
        <f t="shared" si="3"/>
        <v>("98","3"),</v>
      </c>
    </row>
    <row r="197" spans="1:4" x14ac:dyDescent="0.3">
      <c r="A197">
        <v>99</v>
      </c>
      <c r="B197">
        <v>2</v>
      </c>
      <c r="D197" t="str">
        <f t="shared" si="3"/>
        <v>("99","2"),</v>
      </c>
    </row>
    <row r="198" spans="1:4" x14ac:dyDescent="0.3">
      <c r="A198">
        <v>99</v>
      </c>
      <c r="B198">
        <v>4</v>
      </c>
      <c r="D198" t="str">
        <f t="shared" si="3"/>
        <v>("99","4"),</v>
      </c>
    </row>
    <row r="199" spans="1:4" x14ac:dyDescent="0.3">
      <c r="A199">
        <v>100</v>
      </c>
      <c r="B199">
        <v>2</v>
      </c>
      <c r="D199" t="str">
        <f t="shared" si="3"/>
        <v>("100","2"),</v>
      </c>
    </row>
    <row r="200" spans="1:4" x14ac:dyDescent="0.3">
      <c r="A200">
        <v>100</v>
      </c>
      <c r="B200">
        <v>4</v>
      </c>
      <c r="D200" t="str">
        <f t="shared" si="3"/>
        <v>("100","4"),</v>
      </c>
    </row>
    <row r="201" spans="1:4" x14ac:dyDescent="0.3">
      <c r="A201">
        <v>101</v>
      </c>
      <c r="B201">
        <v>2</v>
      </c>
      <c r="D201" t="str">
        <f t="shared" si="3"/>
        <v>("101","2"),</v>
      </c>
    </row>
    <row r="202" spans="1:4" x14ac:dyDescent="0.3">
      <c r="A202">
        <v>101</v>
      </c>
      <c r="B202">
        <v>3</v>
      </c>
      <c r="D202" t="str">
        <f t="shared" si="3"/>
        <v>("101","3"),</v>
      </c>
    </row>
    <row r="203" spans="1:4" x14ac:dyDescent="0.3">
      <c r="A203">
        <v>102</v>
      </c>
      <c r="B203">
        <v>5</v>
      </c>
      <c r="D203" t="str">
        <f t="shared" si="3"/>
        <v>("102","5"),</v>
      </c>
    </row>
    <row r="204" spans="1:4" x14ac:dyDescent="0.3">
      <c r="A204">
        <v>102</v>
      </c>
      <c r="B204">
        <v>2</v>
      </c>
      <c r="D204" t="str">
        <f t="shared" si="3"/>
        <v>("102","2"),</v>
      </c>
    </row>
    <row r="205" spans="1:4" x14ac:dyDescent="0.3">
      <c r="A205">
        <v>103</v>
      </c>
      <c r="B205">
        <v>5</v>
      </c>
      <c r="D205" t="str">
        <f t="shared" si="3"/>
        <v>("103","5"),</v>
      </c>
    </row>
    <row r="206" spans="1:4" x14ac:dyDescent="0.3">
      <c r="A206">
        <v>103</v>
      </c>
      <c r="B206">
        <v>3</v>
      </c>
      <c r="D206" t="str">
        <f t="shared" si="3"/>
        <v>("103","3"),</v>
      </c>
    </row>
    <row r="207" spans="1:4" x14ac:dyDescent="0.3">
      <c r="A207">
        <v>104</v>
      </c>
      <c r="B207">
        <v>7</v>
      </c>
      <c r="D207" t="str">
        <f t="shared" si="3"/>
        <v>("104","7"),</v>
      </c>
    </row>
    <row r="208" spans="1:4" x14ac:dyDescent="0.3">
      <c r="A208">
        <v>104</v>
      </c>
      <c r="B208">
        <v>2</v>
      </c>
      <c r="D208" t="str">
        <f t="shared" si="3"/>
        <v>("104","2"),</v>
      </c>
    </row>
    <row r="209" spans="1:4" x14ac:dyDescent="0.3">
      <c r="A209">
        <v>105</v>
      </c>
      <c r="B209">
        <v>2</v>
      </c>
      <c r="D209" t="str">
        <f t="shared" si="3"/>
        <v>("105","2"),</v>
      </c>
    </row>
    <row r="210" spans="1:4" x14ac:dyDescent="0.3">
      <c r="A210">
        <v>105</v>
      </c>
      <c r="B210">
        <v>6</v>
      </c>
      <c r="D210" t="str">
        <f t="shared" si="3"/>
        <v>("105","6"),</v>
      </c>
    </row>
    <row r="211" spans="1:4" x14ac:dyDescent="0.3">
      <c r="A211">
        <v>106</v>
      </c>
      <c r="B211">
        <v>1</v>
      </c>
      <c r="D211" t="str">
        <f t="shared" si="3"/>
        <v>("106","1"),</v>
      </c>
    </row>
    <row r="212" spans="1:4" x14ac:dyDescent="0.3">
      <c r="A212">
        <v>106</v>
      </c>
      <c r="B212">
        <v>5</v>
      </c>
      <c r="D212" t="str">
        <f t="shared" ref="D212:D271" si="4">_xlfn.CONCAT("(",
IF(A212="","NULL",_xlfn.CONCAT("""",A212,"""")),",",
IF(B212="","NULL",_xlfn.CONCAT("""",B212,"""")),"),")</f>
        <v>("106","5"),</v>
      </c>
    </row>
    <row r="213" spans="1:4" x14ac:dyDescent="0.3">
      <c r="A213">
        <v>107</v>
      </c>
      <c r="B213">
        <v>1</v>
      </c>
      <c r="D213" t="str">
        <f t="shared" si="4"/>
        <v>("107","1"),</v>
      </c>
    </row>
    <row r="214" spans="1:4" x14ac:dyDescent="0.3">
      <c r="A214">
        <v>107</v>
      </c>
      <c r="B214">
        <v>5</v>
      </c>
      <c r="D214" t="str">
        <f t="shared" si="4"/>
        <v>("107","5"),</v>
      </c>
    </row>
    <row r="215" spans="1:4" x14ac:dyDescent="0.3">
      <c r="A215">
        <v>108</v>
      </c>
      <c r="B215">
        <v>2</v>
      </c>
      <c r="D215" t="str">
        <f t="shared" si="4"/>
        <v>("108","2"),</v>
      </c>
    </row>
    <row r="216" spans="1:4" x14ac:dyDescent="0.3">
      <c r="A216">
        <v>108</v>
      </c>
      <c r="B216">
        <v>3</v>
      </c>
      <c r="D216" t="str">
        <f t="shared" si="4"/>
        <v>("108","3"),</v>
      </c>
    </row>
    <row r="217" spans="1:4" x14ac:dyDescent="0.3">
      <c r="A217">
        <v>109</v>
      </c>
      <c r="B217">
        <v>1</v>
      </c>
      <c r="D217" t="str">
        <f t="shared" si="4"/>
        <v>("109","1"),</v>
      </c>
    </row>
    <row r="218" spans="1:4" x14ac:dyDescent="0.3">
      <c r="A218">
        <v>109</v>
      </c>
      <c r="B218">
        <v>4</v>
      </c>
      <c r="D218" t="str">
        <f t="shared" si="4"/>
        <v>("109","4"),</v>
      </c>
    </row>
    <row r="219" spans="1:4" x14ac:dyDescent="0.3">
      <c r="A219">
        <v>110</v>
      </c>
      <c r="B219">
        <v>2</v>
      </c>
      <c r="D219" t="str">
        <f t="shared" si="4"/>
        <v>("110","2"),</v>
      </c>
    </row>
    <row r="220" spans="1:4" x14ac:dyDescent="0.3">
      <c r="A220">
        <v>110</v>
      </c>
      <c r="B220">
        <v>4</v>
      </c>
      <c r="D220" t="str">
        <f t="shared" si="4"/>
        <v>("110","4"),</v>
      </c>
    </row>
    <row r="221" spans="1:4" x14ac:dyDescent="0.3">
      <c r="A221">
        <v>111</v>
      </c>
      <c r="B221">
        <v>7</v>
      </c>
      <c r="D221" t="str">
        <f t="shared" si="4"/>
        <v>("111","7"),</v>
      </c>
    </row>
    <row r="222" spans="1:4" x14ac:dyDescent="0.3">
      <c r="A222">
        <v>111</v>
      </c>
      <c r="B222">
        <v>1</v>
      </c>
      <c r="D222" t="str">
        <f t="shared" si="4"/>
        <v>("111","1"),</v>
      </c>
    </row>
    <row r="223" spans="1:4" x14ac:dyDescent="0.3">
      <c r="A223">
        <v>112</v>
      </c>
      <c r="B223">
        <v>7</v>
      </c>
      <c r="D223" t="str">
        <f t="shared" si="4"/>
        <v>("112","7"),</v>
      </c>
    </row>
    <row r="224" spans="1:4" x14ac:dyDescent="0.3">
      <c r="A224">
        <v>112</v>
      </c>
      <c r="B224">
        <v>2</v>
      </c>
      <c r="D224" t="str">
        <f t="shared" si="4"/>
        <v>("112","2"),</v>
      </c>
    </row>
    <row r="225" spans="1:4" x14ac:dyDescent="0.3">
      <c r="A225">
        <v>113</v>
      </c>
      <c r="B225">
        <v>5</v>
      </c>
      <c r="D225" t="str">
        <f t="shared" si="4"/>
        <v>("113","5"),</v>
      </c>
    </row>
    <row r="226" spans="1:4" x14ac:dyDescent="0.3">
      <c r="A226">
        <v>113</v>
      </c>
      <c r="B226">
        <v>7</v>
      </c>
      <c r="D226" t="str">
        <f t="shared" si="4"/>
        <v>("113","7"),</v>
      </c>
    </row>
    <row r="227" spans="1:4" x14ac:dyDescent="0.3">
      <c r="A227">
        <v>114</v>
      </c>
      <c r="B227">
        <v>7</v>
      </c>
      <c r="D227" t="str">
        <f t="shared" si="4"/>
        <v>("114","7"),</v>
      </c>
    </row>
    <row r="228" spans="1:4" x14ac:dyDescent="0.3">
      <c r="A228">
        <v>114</v>
      </c>
      <c r="B228">
        <v>2</v>
      </c>
      <c r="D228" t="str">
        <f t="shared" si="4"/>
        <v>("114","2"),</v>
      </c>
    </row>
    <row r="229" spans="1:4" x14ac:dyDescent="0.3">
      <c r="A229">
        <v>115</v>
      </c>
      <c r="B229">
        <v>7</v>
      </c>
      <c r="D229" t="str">
        <f t="shared" si="4"/>
        <v>("115","7"),</v>
      </c>
    </row>
    <row r="230" spans="1:4" x14ac:dyDescent="0.3">
      <c r="A230">
        <v>115</v>
      </c>
      <c r="B230">
        <v>2</v>
      </c>
      <c r="D230" t="str">
        <f t="shared" si="4"/>
        <v>("115","2"),</v>
      </c>
    </row>
    <row r="231" spans="1:4" x14ac:dyDescent="0.3">
      <c r="A231">
        <v>116</v>
      </c>
      <c r="B231">
        <v>6</v>
      </c>
      <c r="D231" t="str">
        <f t="shared" si="4"/>
        <v>("116","6"),</v>
      </c>
    </row>
    <row r="232" spans="1:4" x14ac:dyDescent="0.3">
      <c r="A232">
        <v>116</v>
      </c>
      <c r="B232">
        <v>2</v>
      </c>
      <c r="D232" t="str">
        <f t="shared" si="4"/>
        <v>("116","2"),</v>
      </c>
    </row>
    <row r="233" spans="1:4" x14ac:dyDescent="0.3">
      <c r="A233">
        <v>117</v>
      </c>
      <c r="B233">
        <v>5</v>
      </c>
      <c r="D233" t="str">
        <f t="shared" si="4"/>
        <v>("117","5"),</v>
      </c>
    </row>
    <row r="234" spans="1:4" x14ac:dyDescent="0.3">
      <c r="A234">
        <v>117</v>
      </c>
      <c r="B234">
        <v>4</v>
      </c>
      <c r="D234" t="str">
        <f t="shared" si="4"/>
        <v>("117","4"),</v>
      </c>
    </row>
    <row r="235" spans="1:4" x14ac:dyDescent="0.3">
      <c r="A235">
        <v>118</v>
      </c>
      <c r="B235">
        <v>4</v>
      </c>
      <c r="D235" t="str">
        <f t="shared" si="4"/>
        <v>("118","4"),</v>
      </c>
    </row>
    <row r="236" spans="1:4" x14ac:dyDescent="0.3">
      <c r="A236">
        <v>118</v>
      </c>
      <c r="B236">
        <v>3</v>
      </c>
      <c r="D236" t="str">
        <f t="shared" si="4"/>
        <v>("118","3"),</v>
      </c>
    </row>
    <row r="237" spans="1:4" x14ac:dyDescent="0.3">
      <c r="A237">
        <v>119</v>
      </c>
      <c r="B237">
        <v>1</v>
      </c>
      <c r="D237" t="str">
        <f t="shared" si="4"/>
        <v>("119","1"),</v>
      </c>
    </row>
    <row r="238" spans="1:4" x14ac:dyDescent="0.3">
      <c r="A238">
        <v>119</v>
      </c>
      <c r="B238">
        <v>5</v>
      </c>
      <c r="D238" t="str">
        <f t="shared" si="4"/>
        <v>("119","5"),</v>
      </c>
    </row>
    <row r="239" spans="1:4" x14ac:dyDescent="0.3">
      <c r="A239">
        <v>120</v>
      </c>
      <c r="B239">
        <v>3</v>
      </c>
      <c r="D239" t="str">
        <f t="shared" si="4"/>
        <v>("120","3"),</v>
      </c>
    </row>
    <row r="240" spans="1:4" x14ac:dyDescent="0.3">
      <c r="A240">
        <v>120</v>
      </c>
      <c r="B240">
        <v>7</v>
      </c>
      <c r="D240" t="str">
        <f t="shared" si="4"/>
        <v>("120","7"),</v>
      </c>
    </row>
    <row r="241" spans="1:4" x14ac:dyDescent="0.3">
      <c r="A241">
        <v>121</v>
      </c>
      <c r="B241">
        <v>3</v>
      </c>
      <c r="D241" t="str">
        <f t="shared" si="4"/>
        <v>("121","3"),</v>
      </c>
    </row>
    <row r="242" spans="1:4" x14ac:dyDescent="0.3">
      <c r="A242">
        <v>121</v>
      </c>
      <c r="B242">
        <v>4</v>
      </c>
      <c r="D242" t="str">
        <f t="shared" si="4"/>
        <v>("121","4"),</v>
      </c>
    </row>
    <row r="243" spans="1:4" x14ac:dyDescent="0.3">
      <c r="A243">
        <v>122</v>
      </c>
      <c r="B243">
        <v>2</v>
      </c>
      <c r="D243" t="str">
        <f t="shared" si="4"/>
        <v>("122","2"),</v>
      </c>
    </row>
    <row r="244" spans="1:4" x14ac:dyDescent="0.3">
      <c r="A244">
        <v>122</v>
      </c>
      <c r="B244">
        <v>1</v>
      </c>
      <c r="D244" t="str">
        <f t="shared" si="4"/>
        <v>("122","1"),</v>
      </c>
    </row>
    <row r="245" spans="1:4" x14ac:dyDescent="0.3">
      <c r="A245">
        <v>123</v>
      </c>
      <c r="B245">
        <v>3</v>
      </c>
      <c r="D245" t="str">
        <f t="shared" si="4"/>
        <v>("123","3"),</v>
      </c>
    </row>
    <row r="246" spans="1:4" x14ac:dyDescent="0.3">
      <c r="A246">
        <v>123</v>
      </c>
      <c r="B246">
        <v>6</v>
      </c>
      <c r="D246" t="str">
        <f t="shared" si="4"/>
        <v>("123","6"),</v>
      </c>
    </row>
    <row r="247" spans="1:4" x14ac:dyDescent="0.3">
      <c r="A247">
        <v>124</v>
      </c>
      <c r="B247">
        <v>1</v>
      </c>
      <c r="D247" t="str">
        <f t="shared" si="4"/>
        <v>("124","1"),</v>
      </c>
    </row>
    <row r="248" spans="1:4" x14ac:dyDescent="0.3">
      <c r="A248">
        <v>124</v>
      </c>
      <c r="B248">
        <v>4</v>
      </c>
      <c r="D248" t="str">
        <f t="shared" si="4"/>
        <v>("124","4"),</v>
      </c>
    </row>
    <row r="249" spans="1:4" x14ac:dyDescent="0.3">
      <c r="A249">
        <v>125</v>
      </c>
      <c r="B249">
        <v>3</v>
      </c>
      <c r="D249" t="str">
        <f t="shared" si="4"/>
        <v>("125","3"),</v>
      </c>
    </row>
    <row r="250" spans="1:4" x14ac:dyDescent="0.3">
      <c r="A250">
        <v>125</v>
      </c>
      <c r="B250">
        <v>1</v>
      </c>
      <c r="D250" t="str">
        <f t="shared" si="4"/>
        <v>("125","1"),</v>
      </c>
    </row>
    <row r="251" spans="1:4" x14ac:dyDescent="0.3">
      <c r="A251">
        <v>126</v>
      </c>
      <c r="B251">
        <v>7</v>
      </c>
      <c r="D251" t="str">
        <f t="shared" si="4"/>
        <v>("126","7"),</v>
      </c>
    </row>
    <row r="252" spans="1:4" x14ac:dyDescent="0.3">
      <c r="A252">
        <v>126</v>
      </c>
      <c r="B252">
        <v>2</v>
      </c>
      <c r="D252" t="str">
        <f t="shared" si="4"/>
        <v>("126","2"),</v>
      </c>
    </row>
    <row r="253" spans="1:4" x14ac:dyDescent="0.3">
      <c r="A253">
        <v>127</v>
      </c>
      <c r="B253">
        <v>5</v>
      </c>
      <c r="D253" t="str">
        <f t="shared" si="4"/>
        <v>("127","5"),</v>
      </c>
    </row>
    <row r="254" spans="1:4" x14ac:dyDescent="0.3">
      <c r="A254">
        <v>127</v>
      </c>
      <c r="B254">
        <v>3</v>
      </c>
      <c r="D254" t="str">
        <f t="shared" si="4"/>
        <v>("127","3"),</v>
      </c>
    </row>
    <row r="255" spans="1:4" x14ac:dyDescent="0.3">
      <c r="A255">
        <v>128</v>
      </c>
      <c r="B255">
        <v>2</v>
      </c>
      <c r="D255" t="str">
        <f t="shared" si="4"/>
        <v>("128","2"),</v>
      </c>
    </row>
    <row r="256" spans="1:4" x14ac:dyDescent="0.3">
      <c r="A256">
        <v>128</v>
      </c>
      <c r="B256">
        <v>4</v>
      </c>
      <c r="D256" t="str">
        <f t="shared" si="4"/>
        <v>("128","4"),</v>
      </c>
    </row>
    <row r="257" spans="1:4" x14ac:dyDescent="0.3">
      <c r="A257">
        <v>129</v>
      </c>
      <c r="B257">
        <v>6</v>
      </c>
      <c r="D257" t="str">
        <f t="shared" si="4"/>
        <v>("129","6"),</v>
      </c>
    </row>
    <row r="258" spans="1:4" x14ac:dyDescent="0.3">
      <c r="A258">
        <v>129</v>
      </c>
      <c r="B258">
        <v>4</v>
      </c>
      <c r="D258" t="str">
        <f t="shared" si="4"/>
        <v>("129","4"),</v>
      </c>
    </row>
    <row r="259" spans="1:4" x14ac:dyDescent="0.3">
      <c r="A259">
        <v>130</v>
      </c>
      <c r="B259">
        <v>5</v>
      </c>
      <c r="D259" t="str">
        <f t="shared" si="4"/>
        <v>("130","5"),</v>
      </c>
    </row>
    <row r="260" spans="1:4" x14ac:dyDescent="0.3">
      <c r="A260">
        <v>130</v>
      </c>
      <c r="B260">
        <v>3</v>
      </c>
      <c r="D260" t="str">
        <f t="shared" si="4"/>
        <v>("130","3"),</v>
      </c>
    </row>
    <row r="261" spans="1:4" x14ac:dyDescent="0.3">
      <c r="A261">
        <v>131</v>
      </c>
      <c r="B261">
        <v>2</v>
      </c>
      <c r="D261" t="str">
        <f t="shared" si="4"/>
        <v>("131","2"),</v>
      </c>
    </row>
    <row r="262" spans="1:4" x14ac:dyDescent="0.3">
      <c r="A262">
        <v>131</v>
      </c>
      <c r="B262">
        <v>7</v>
      </c>
      <c r="D262" t="str">
        <f t="shared" si="4"/>
        <v>("131","7"),</v>
      </c>
    </row>
    <row r="263" spans="1:4" x14ac:dyDescent="0.3">
      <c r="A263">
        <v>132</v>
      </c>
      <c r="B263">
        <v>3</v>
      </c>
      <c r="D263" t="str">
        <f t="shared" si="4"/>
        <v>("132","3"),</v>
      </c>
    </row>
    <row r="264" spans="1:4" x14ac:dyDescent="0.3">
      <c r="A264">
        <v>132</v>
      </c>
      <c r="B264">
        <v>1</v>
      </c>
      <c r="D264" t="str">
        <f t="shared" si="4"/>
        <v>("132","1"),</v>
      </c>
    </row>
    <row r="265" spans="1:4" x14ac:dyDescent="0.3">
      <c r="A265">
        <v>133</v>
      </c>
      <c r="B265">
        <v>1</v>
      </c>
      <c r="D265" t="str">
        <f t="shared" si="4"/>
        <v>("133","1"),</v>
      </c>
    </row>
    <row r="266" spans="1:4" x14ac:dyDescent="0.3">
      <c r="A266">
        <v>133</v>
      </c>
      <c r="B266">
        <v>3</v>
      </c>
      <c r="D266" t="str">
        <f t="shared" si="4"/>
        <v>("133","3"),</v>
      </c>
    </row>
    <row r="267" spans="1:4" x14ac:dyDescent="0.3">
      <c r="A267">
        <v>134</v>
      </c>
      <c r="B267">
        <v>2</v>
      </c>
      <c r="D267" t="str">
        <f t="shared" si="4"/>
        <v>("134","2"),</v>
      </c>
    </row>
    <row r="268" spans="1:4" x14ac:dyDescent="0.3">
      <c r="A268">
        <v>134</v>
      </c>
      <c r="B268">
        <v>6</v>
      </c>
      <c r="D268" t="str">
        <f t="shared" si="4"/>
        <v>("134","6"),</v>
      </c>
    </row>
    <row r="269" spans="1:4" x14ac:dyDescent="0.3">
      <c r="A269">
        <v>135</v>
      </c>
      <c r="B269">
        <v>4</v>
      </c>
      <c r="D269" t="str">
        <f t="shared" si="4"/>
        <v>("135","4"),</v>
      </c>
    </row>
    <row r="270" spans="1:4" x14ac:dyDescent="0.3">
      <c r="A270">
        <v>135</v>
      </c>
      <c r="B270">
        <v>7</v>
      </c>
      <c r="D270" t="str">
        <f t="shared" si="4"/>
        <v>("135","7"),</v>
      </c>
    </row>
    <row r="271" spans="1:4" x14ac:dyDescent="0.3">
      <c r="A271">
        <v>136</v>
      </c>
      <c r="B271">
        <v>7</v>
      </c>
      <c r="D271" t="str">
        <f t="shared" si="4"/>
        <v>("136","7"),</v>
      </c>
    </row>
    <row r="272" spans="1:4" x14ac:dyDescent="0.3">
      <c r="A272">
        <v>136</v>
      </c>
      <c r="B272">
        <v>4</v>
      </c>
      <c r="D272" t="str">
        <f>_xlfn.CONCAT("(",
IF(A272="","NULL",_xlfn.CONCAT("""",A272,"""")),",",
IF(B272="","NULL",_xlfn.CONCAT("""",B272,"""")),");")</f>
        <v>("136","4");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J2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346</v>
      </c>
      <c r="B1" s="2" t="s">
        <v>347</v>
      </c>
      <c r="C1" s="2" t="s">
        <v>348</v>
      </c>
      <c r="D1" s="2" t="s">
        <v>349</v>
      </c>
      <c r="E1" s="2" t="s">
        <v>350</v>
      </c>
      <c r="F1" s="2" t="s">
        <v>351</v>
      </c>
      <c r="G1" s="2" t="s">
        <v>352</v>
      </c>
      <c r="H1" s="2" t="s">
        <v>353</v>
      </c>
      <c r="J1" t="str">
        <f>_xlfn.CONCAT("INSERT INTO librarian (",
A1,",",
B1,",",
C1,",",
D1,",",
E1,",",
F1,",",
G1,",",
H1,") VALUES ")</f>
        <v xml:space="preserve">INSERT INTO librarian (librarian_id,username,first_name,middle_name,last_name,email,password,role) VALUES </v>
      </c>
    </row>
    <row r="2" spans="1:10" x14ac:dyDescent="0.3">
      <c r="A2">
        <v>1</v>
      </c>
      <c r="B2" t="s">
        <v>585</v>
      </c>
      <c r="C2" t="s">
        <v>586</v>
      </c>
      <c r="E2" t="s">
        <v>587</v>
      </c>
      <c r="F2" t="s">
        <v>590</v>
      </c>
      <c r="G2" s="1" t="s">
        <v>603</v>
      </c>
      <c r="H2">
        <v>0</v>
      </c>
      <c r="J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IF(H2="","NULL",_xlfn.CONCAT("""",H2,"""")),"),")</f>
        <v>("1","irene","Irene",NULL,"Pauchard","i.pauchard@calgarywaldorf.org","$2a$10$Gitv.jdJOSpID30NmPEqn.IwH5CztayH4HbRUjxGDJKNM3DWCwMmy","0"),</v>
      </c>
    </row>
    <row r="3" spans="1:10" x14ac:dyDescent="0.3">
      <c r="A3">
        <v>2</v>
      </c>
      <c r="B3" t="s">
        <v>588</v>
      </c>
      <c r="C3" t="s">
        <v>589</v>
      </c>
      <c r="E3" t="s">
        <v>587</v>
      </c>
      <c r="F3" t="s">
        <v>591</v>
      </c>
      <c r="G3" s="1" t="s">
        <v>604</v>
      </c>
      <c r="H3">
        <v>0</v>
      </c>
      <c r="J3" t="str">
        <f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IF(H3="","NULL",_xlfn.CONCAT("""",H3,"""")),"),")</f>
        <v>("2","yves","Yves",NULL,"Pauchard","yves.pauchard@ucalgary.ca","$2a$10$GWg.rygxrh6caI2PaZTFvOreHBGaglUmkx1tyhutkxPN0QC1G1oT2","0"),</v>
      </c>
    </row>
    <row r="4" spans="1:10" x14ac:dyDescent="0.3">
      <c r="A4">
        <v>3</v>
      </c>
      <c r="B4" t="s">
        <v>592</v>
      </c>
      <c r="C4" t="s">
        <v>593</v>
      </c>
      <c r="E4" t="s">
        <v>594</v>
      </c>
      <c r="F4" t="s">
        <v>595</v>
      </c>
      <c r="G4" s="1" t="s">
        <v>602</v>
      </c>
      <c r="H4">
        <v>1</v>
      </c>
      <c r="J4" t="str">
        <f>_xlfn.CONCAT("(",
IF(A4="","NULL",_xlfn.CONCAT("""",A4,"""")),",",
IF(B4="","NULL",_xlfn.CONCAT("""",B4,"""")),",",
IF(C4="","NULL",_xlfn.CONCAT("""",C4,"""")),",",
IF(D4="","NULL",_xlfn.CONCAT("""",D4,"""")),",",
IF(E4="","NULL",_xlfn.CONCAT("""",E4,"""")),",",
IF(F4="","NULL",_xlfn.CONCAT("""",F4,"""")),",",
IF(G4="","NULL",_xlfn.CONCAT("""",G4,"""")),",",
IF(H4="","NULL",_xlfn.CONCAT("""",H4,"""")),"),")</f>
        <v>("3","zbhavyai","Bhavyai",NULL,"Gupta","zbhavyai@gmail.com","$2a$10$..4RvEGzO5/TiayeVSm1lOTHqo456ZPPCrf7G7.eyPvndgkICr/tq","1"),</v>
      </c>
    </row>
    <row r="5" spans="1:10" x14ac:dyDescent="0.3">
      <c r="A5">
        <v>4</v>
      </c>
      <c r="B5" t="s">
        <v>596</v>
      </c>
      <c r="C5" t="s">
        <v>598</v>
      </c>
      <c r="D5" t="s">
        <v>599</v>
      </c>
      <c r="E5" t="s">
        <v>600</v>
      </c>
      <c r="F5" t="s">
        <v>597</v>
      </c>
      <c r="G5" s="1" t="s">
        <v>605</v>
      </c>
      <c r="H5">
        <v>1</v>
      </c>
      <c r="J5" t="str">
        <f>_xlfn.CONCAT("(",
IF(A5="","NULL",_xlfn.CONCAT("""",A5,"""")),",",
IF(B5="","NULL",_xlfn.CONCAT("""",B5,"""")),",",
IF(C5="","NULL",_xlfn.CONCAT("""",C5,"""")),",",
IF(D5="","NULL",_xlfn.CONCAT("""",D5,"""")),",",
IF(E5="","NULL",_xlfn.CONCAT("""",E5,"""")),",",
IF(F5="","NULL",_xlfn.CONCAT("""",F5,"""")),",",
IF(G5="","NULL",_xlfn.CONCAT("""",G5,"""")),",",
IF(H5="","NULL",_xlfn.CONCAT("""",H5,"""")),");")</f>
        <v>("4","mmylee","Michael","Man Yin","Lee","mmylee@ucalgary.ca","$2a$10$vrf9vKF0tT3xBQlEFbVjje.4LZgyCtRfBaIjCf4KO0QDQuvOKEijC","1");</v>
      </c>
    </row>
    <row r="6" spans="1:10" x14ac:dyDescent="0.3">
      <c r="G6" s="1"/>
    </row>
    <row r="7" spans="1:10" x14ac:dyDescent="0.3">
      <c r="G7" s="1"/>
    </row>
    <row r="8" spans="1:10" x14ac:dyDescent="0.3">
      <c r="G8" s="1"/>
    </row>
    <row r="9" spans="1:10" x14ac:dyDescent="0.3">
      <c r="G9" s="1"/>
    </row>
    <row r="10" spans="1:10" x14ac:dyDescent="0.3">
      <c r="G10" s="1"/>
    </row>
    <row r="11" spans="1:10" x14ac:dyDescent="0.3">
      <c r="G11" s="1"/>
    </row>
    <row r="12" spans="1:10" x14ac:dyDescent="0.3">
      <c r="G12" s="1"/>
    </row>
    <row r="13" spans="1:10" x14ac:dyDescent="0.3">
      <c r="G13" s="1"/>
    </row>
    <row r="14" spans="1:10" x14ac:dyDescent="0.3">
      <c r="G14" s="1"/>
    </row>
    <row r="15" spans="1:10" x14ac:dyDescent="0.3">
      <c r="G15" s="1"/>
    </row>
    <row r="16" spans="1:10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2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354</v>
      </c>
      <c r="B1" s="2" t="s">
        <v>358</v>
      </c>
      <c r="C1" s="2" t="s">
        <v>355</v>
      </c>
      <c r="D1" s="2" t="s">
        <v>348</v>
      </c>
      <c r="E1" s="2" t="s">
        <v>349</v>
      </c>
      <c r="F1" s="2" t="s">
        <v>350</v>
      </c>
      <c r="G1" s="2" t="s">
        <v>356</v>
      </c>
      <c r="H1" s="2" t="s">
        <v>357</v>
      </c>
      <c r="J1" t="str">
        <f>_xlfn.CONCAT("INSERT INTO loaner (",
A1,",",
B1,",",
C1,",",
D1,",",
E1,",",
F1,",",
G1,",",
H1,") VALUES ")</f>
        <v xml:space="preserve">INSERT INTO loaner (school_id,is_student,salutation,first_name,middle_name,last_name,father_name,mother_name) VALUES </v>
      </c>
    </row>
    <row r="2" spans="1:10" x14ac:dyDescent="0.3">
      <c r="A2" t="s">
        <v>384</v>
      </c>
      <c r="B2">
        <v>0</v>
      </c>
      <c r="C2" t="str">
        <f>IF(B2=1,"","Mr")</f>
        <v>Mr</v>
      </c>
      <c r="D2" t="s">
        <v>359</v>
      </c>
      <c r="F2" t="s">
        <v>379</v>
      </c>
      <c r="G2" s="1"/>
      <c r="J2" t="str">
        <f>_xlfn.CONCAT("(",
IF(A2="","NULL",_xlfn.CONCAT("""",A2,"""")),",",
IF(B2="","NULL",_xlfn.CONCAT("",B2,"")),",",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IF(H2="","NULL",_xlfn.CONCAT("""",H2,"""")),"),")</f>
        <v>("ZTJVXQ",0,"Mr","Darryl",NULL,"Mcbride",NULL,NULL),</v>
      </c>
    </row>
    <row r="3" spans="1:10" x14ac:dyDescent="0.3">
      <c r="A3" t="s">
        <v>385</v>
      </c>
      <c r="B3">
        <v>0</v>
      </c>
      <c r="C3" t="str">
        <f t="shared" ref="C3:C21" si="0">IF(B3=1,"","Mr")</f>
        <v>Mr</v>
      </c>
      <c r="D3" t="s">
        <v>360</v>
      </c>
      <c r="F3" t="s">
        <v>380</v>
      </c>
      <c r="G3" s="1"/>
      <c r="J3" t="str">
        <f t="shared" ref="J3:J20" si="1">_xlfn.CONCAT("(",
IF(A3="","NULL",_xlfn.CONCAT("""",A3,"""")),",",
IF(B3="","NULL",_xlfn.CONCAT("",B3,"")),",",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IF(H3="","NULL",_xlfn.CONCAT("""",H3,"""")),"),")</f>
        <v>("HTDTYG",0,"Mr","Lucille",NULL,"Williams",NULL,NULL),</v>
      </c>
    </row>
    <row r="4" spans="1:10" x14ac:dyDescent="0.3">
      <c r="A4" t="s">
        <v>386</v>
      </c>
      <c r="B4">
        <v>1</v>
      </c>
      <c r="C4" t="str">
        <f t="shared" si="0"/>
        <v/>
      </c>
      <c r="D4" t="s">
        <v>361</v>
      </c>
      <c r="F4" t="s">
        <v>553</v>
      </c>
      <c r="G4" s="1" t="s">
        <v>538</v>
      </c>
      <c r="H4" s="1" t="s">
        <v>568</v>
      </c>
      <c r="J4" t="str">
        <f t="shared" si="1"/>
        <v>("XOJUTO",1,NULL,"Josephine",NULL,"Murray","Adonis Murray","Yazmin Murray"),</v>
      </c>
    </row>
    <row r="5" spans="1:10" x14ac:dyDescent="0.3">
      <c r="A5" t="s">
        <v>387</v>
      </c>
      <c r="B5">
        <v>1</v>
      </c>
      <c r="C5" t="str">
        <f t="shared" si="0"/>
        <v/>
      </c>
      <c r="D5" t="s">
        <v>362</v>
      </c>
      <c r="F5" t="s">
        <v>554</v>
      </c>
      <c r="G5" s="1" t="s">
        <v>539</v>
      </c>
      <c r="H5" s="1" t="s">
        <v>569</v>
      </c>
      <c r="J5" t="str">
        <f t="shared" si="1"/>
        <v>("RNYPOT",1,NULL,"Mildred",NULL,"Gonzales","Rhett Gonzales","Micaela Gonzales"),</v>
      </c>
    </row>
    <row r="6" spans="1:10" x14ac:dyDescent="0.3">
      <c r="A6" t="s">
        <v>388</v>
      </c>
      <c r="B6">
        <v>1</v>
      </c>
      <c r="C6" t="str">
        <f t="shared" si="0"/>
        <v/>
      </c>
      <c r="D6" t="s">
        <v>363</v>
      </c>
      <c r="F6" t="s">
        <v>555</v>
      </c>
      <c r="G6" s="1" t="s">
        <v>540</v>
      </c>
      <c r="H6" s="1" t="s">
        <v>570</v>
      </c>
      <c r="J6" t="str">
        <f t="shared" si="1"/>
        <v>("GLYOQZ",1,NULL,"Loretta",NULL,"Carrillo","Roland Carrillo","Esperanza Carrillo"),</v>
      </c>
    </row>
    <row r="7" spans="1:10" x14ac:dyDescent="0.3">
      <c r="A7" t="s">
        <v>389</v>
      </c>
      <c r="B7">
        <v>1</v>
      </c>
      <c r="C7" t="str">
        <f t="shared" si="0"/>
        <v/>
      </c>
      <c r="D7" t="s">
        <v>364</v>
      </c>
      <c r="F7" t="s">
        <v>556</v>
      </c>
      <c r="G7" s="1" t="s">
        <v>541</v>
      </c>
      <c r="H7" s="1" t="s">
        <v>571</v>
      </c>
      <c r="J7" t="str">
        <f t="shared" si="1"/>
        <v>("VMMFBK",1,NULL,"Jennie",NULL,"Goodman","Jase Goodman","Annika Goodman"),</v>
      </c>
    </row>
    <row r="8" spans="1:10" x14ac:dyDescent="0.3">
      <c r="A8" t="s">
        <v>390</v>
      </c>
      <c r="B8">
        <v>1</v>
      </c>
      <c r="C8" t="str">
        <f t="shared" si="0"/>
        <v/>
      </c>
      <c r="D8" t="s">
        <v>365</v>
      </c>
      <c r="F8" t="s">
        <v>557</v>
      </c>
      <c r="G8" s="1" t="s">
        <v>542</v>
      </c>
      <c r="H8" s="1" t="s">
        <v>572</v>
      </c>
      <c r="J8" t="str">
        <f t="shared" si="1"/>
        <v>("URRFHX",1,NULL,"Jenna",NULL,"Bass","Jayson Bass","Dulce Bass"),</v>
      </c>
    </row>
    <row r="9" spans="1:10" x14ac:dyDescent="0.3">
      <c r="A9" t="s">
        <v>391</v>
      </c>
      <c r="B9">
        <v>1</v>
      </c>
      <c r="C9" t="str">
        <f t="shared" si="0"/>
        <v/>
      </c>
      <c r="D9" t="s">
        <v>366</v>
      </c>
      <c r="F9" t="s">
        <v>558</v>
      </c>
      <c r="G9" s="1" t="s">
        <v>543</v>
      </c>
      <c r="H9" s="1" t="s">
        <v>573</v>
      </c>
      <c r="J9" t="str">
        <f t="shared" si="1"/>
        <v>("OJTJMF",1,NULL,"Lucia",NULL,"James","Tripp James","Katie James"),</v>
      </c>
    </row>
    <row r="10" spans="1:10" x14ac:dyDescent="0.3">
      <c r="A10" t="s">
        <v>392</v>
      </c>
      <c r="B10">
        <v>1</v>
      </c>
      <c r="C10" t="str">
        <f t="shared" si="0"/>
        <v/>
      </c>
      <c r="D10" t="s">
        <v>367</v>
      </c>
      <c r="F10" t="s">
        <v>559</v>
      </c>
      <c r="G10" s="1" t="s">
        <v>544</v>
      </c>
      <c r="H10" s="1" t="s">
        <v>574</v>
      </c>
      <c r="J10" t="str">
        <f t="shared" si="1"/>
        <v>("VDOADU",1,NULL,"Bobby",NULL,"Avila","Mitchell Avila","Emely Avila"),</v>
      </c>
    </row>
    <row r="11" spans="1:10" x14ac:dyDescent="0.3">
      <c r="A11" t="s">
        <v>393</v>
      </c>
      <c r="B11">
        <v>1</v>
      </c>
      <c r="C11" t="str">
        <f t="shared" si="0"/>
        <v/>
      </c>
      <c r="D11" t="s">
        <v>368</v>
      </c>
      <c r="F11" t="s">
        <v>560</v>
      </c>
      <c r="G11" s="1" t="s">
        <v>545</v>
      </c>
      <c r="H11" s="1" t="s">
        <v>575</v>
      </c>
      <c r="J11" t="str">
        <f t="shared" si="1"/>
        <v>("EDIXII",1,NULL,"Angela",NULL,"Hurst","Will Hurst","Rayne Hurst"),</v>
      </c>
    </row>
    <row r="12" spans="1:10" x14ac:dyDescent="0.3">
      <c r="A12" t="s">
        <v>394</v>
      </c>
      <c r="B12">
        <v>1</v>
      </c>
      <c r="C12" t="str">
        <f t="shared" si="0"/>
        <v/>
      </c>
      <c r="D12" t="s">
        <v>369</v>
      </c>
      <c r="F12" t="s">
        <v>561</v>
      </c>
      <c r="G12" s="1" t="s">
        <v>546</v>
      </c>
      <c r="H12" s="1" t="s">
        <v>576</v>
      </c>
      <c r="J12" t="str">
        <f t="shared" si="1"/>
        <v>("PXMPJO",1,NULL,"Reginald",NULL,"Kim","Willie Kim","Cailyn Kim"),</v>
      </c>
    </row>
    <row r="13" spans="1:10" x14ac:dyDescent="0.3">
      <c r="A13" t="s">
        <v>395</v>
      </c>
      <c r="B13">
        <v>1</v>
      </c>
      <c r="C13" t="str">
        <f t="shared" si="0"/>
        <v/>
      </c>
      <c r="D13" t="s">
        <v>370</v>
      </c>
      <c r="F13" t="s">
        <v>562</v>
      </c>
      <c r="G13" s="1" t="s">
        <v>547</v>
      </c>
      <c r="H13" s="1" t="s">
        <v>577</v>
      </c>
      <c r="J13" t="str">
        <f t="shared" si="1"/>
        <v>("FSNFAB",1,NULL,"Antoinette",NULL,"Moyer","Joseph Moyer","Kirsten Moyer"),</v>
      </c>
    </row>
    <row r="14" spans="1:10" x14ac:dyDescent="0.3">
      <c r="A14" t="s">
        <v>396</v>
      </c>
      <c r="B14">
        <v>0</v>
      </c>
      <c r="C14" t="str">
        <f t="shared" si="0"/>
        <v>Mr</v>
      </c>
      <c r="D14" t="s">
        <v>371</v>
      </c>
      <c r="F14" t="s">
        <v>381</v>
      </c>
      <c r="G14" s="1"/>
      <c r="J14" t="str">
        <f t="shared" si="1"/>
        <v>("LSAQDG",0,"Mr","Kristi",NULL,"Weber",NULL,NULL),</v>
      </c>
    </row>
    <row r="15" spans="1:10" x14ac:dyDescent="0.3">
      <c r="A15" t="s">
        <v>397</v>
      </c>
      <c r="B15">
        <v>0</v>
      </c>
      <c r="C15" t="str">
        <f t="shared" si="0"/>
        <v>Mr</v>
      </c>
      <c r="D15" t="s">
        <v>372</v>
      </c>
      <c r="F15" t="s">
        <v>382</v>
      </c>
      <c r="G15" s="1"/>
      <c r="J15" t="str">
        <f t="shared" si="1"/>
        <v>("SFEBLR",0,"Mr","Ronnie",NULL,"Mclaughlin",NULL,NULL),</v>
      </c>
    </row>
    <row r="16" spans="1:10" x14ac:dyDescent="0.3">
      <c r="A16" t="s">
        <v>398</v>
      </c>
      <c r="B16">
        <v>0</v>
      </c>
      <c r="C16" t="str">
        <f t="shared" si="0"/>
        <v>Mr</v>
      </c>
      <c r="D16" t="s">
        <v>373</v>
      </c>
      <c r="F16" t="s">
        <v>383</v>
      </c>
      <c r="G16" s="1"/>
      <c r="J16" t="str">
        <f t="shared" si="1"/>
        <v>("MIKPSY",0,"Mr","Archie",NULL,"Frazier",NULL,NULL),</v>
      </c>
    </row>
    <row r="17" spans="1:10" x14ac:dyDescent="0.3">
      <c r="A17" t="s">
        <v>399</v>
      </c>
      <c r="B17">
        <v>1</v>
      </c>
      <c r="C17" t="str">
        <f t="shared" si="0"/>
        <v/>
      </c>
      <c r="D17" t="s">
        <v>374</v>
      </c>
      <c r="F17" t="s">
        <v>563</v>
      </c>
      <c r="G17" s="1" t="s">
        <v>548</v>
      </c>
      <c r="H17" t="s">
        <v>578</v>
      </c>
      <c r="J17" t="str">
        <f t="shared" si="1"/>
        <v>("QAOIZM",1,NULL,"Floyd",NULL,"Dean","Malakai Dean","Clara Dean"),</v>
      </c>
    </row>
    <row r="18" spans="1:10" x14ac:dyDescent="0.3">
      <c r="A18" t="s">
        <v>400</v>
      </c>
      <c r="B18">
        <v>1</v>
      </c>
      <c r="C18" t="str">
        <f t="shared" si="0"/>
        <v/>
      </c>
      <c r="D18" t="s">
        <v>375</v>
      </c>
      <c r="F18" t="s">
        <v>564</v>
      </c>
      <c r="G18" s="1" t="s">
        <v>549</v>
      </c>
      <c r="H18" t="s">
        <v>579</v>
      </c>
      <c r="J18" t="str">
        <f t="shared" si="1"/>
        <v>("HDCUFO",1,NULL,"Caroline",NULL,"Dominguez","Bryan Dominguez","Miah Dominguez"),</v>
      </c>
    </row>
    <row r="19" spans="1:10" x14ac:dyDescent="0.3">
      <c r="A19" t="s">
        <v>401</v>
      </c>
      <c r="B19">
        <v>1</v>
      </c>
      <c r="C19" t="str">
        <f t="shared" si="0"/>
        <v/>
      </c>
      <c r="D19" t="s">
        <v>376</v>
      </c>
      <c r="F19" t="s">
        <v>565</v>
      </c>
      <c r="G19" s="1" t="s">
        <v>550</v>
      </c>
      <c r="H19" t="s">
        <v>580</v>
      </c>
      <c r="J19" t="str">
        <f t="shared" si="1"/>
        <v>("UQDSHD",1,NULL,"Josefina",NULL,"Schultz","Gary Schultz","Regan Schultz"),</v>
      </c>
    </row>
    <row r="20" spans="1:10" x14ac:dyDescent="0.3">
      <c r="A20" t="s">
        <v>402</v>
      </c>
      <c r="B20">
        <v>1</v>
      </c>
      <c r="C20" t="str">
        <f t="shared" si="0"/>
        <v/>
      </c>
      <c r="D20" t="s">
        <v>377</v>
      </c>
      <c r="F20" t="s">
        <v>566</v>
      </c>
      <c r="G20" s="1" t="s">
        <v>551</v>
      </c>
      <c r="H20" t="s">
        <v>581</v>
      </c>
      <c r="J20" t="str">
        <f t="shared" si="1"/>
        <v>("OSDOWQ",1,NULL,"Elvira",NULL,"Bray","Joel Bray","Aria Bray"),</v>
      </c>
    </row>
    <row r="21" spans="1:10" x14ac:dyDescent="0.3">
      <c r="A21" t="s">
        <v>403</v>
      </c>
      <c r="B21">
        <v>1</v>
      </c>
      <c r="C21" t="str">
        <f t="shared" si="0"/>
        <v/>
      </c>
      <c r="D21" t="s">
        <v>378</v>
      </c>
      <c r="F21" t="s">
        <v>567</v>
      </c>
      <c r="G21" s="1" t="s">
        <v>552</v>
      </c>
      <c r="H21" t="s">
        <v>582</v>
      </c>
      <c r="J21" t="str">
        <f>_xlfn.CONCAT("(",
IF(A21="","NULL",_xlfn.CONCAT("""",A21,"""")),",",
IF(B21="","NULL",_xlfn.CONCAT("",B21,"")),",",
IF(C21="","NULL",_xlfn.CONCAT("""",C21,"""")),",",
IF(D21="","NULL",_xlfn.CONCAT("""",D21,"""")),",",
IF(E21="","NULL",_xlfn.CONCAT("""",E21,"""")),",",
IF(F21="","NULL",_xlfn.CONCAT("""",F21,"""")),",",
IF(G21="","NULL",_xlfn.CONCAT("""",G21,"""")),",",
IF(H21="","NULL",_xlfn.CONCAT("""",H21,"""")),");")</f>
        <v>("OUOSMV",1,NULL,"Jordan",NULL,"Lane","Lucian Lane","Kiera Lane");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7B56-59A6-497D-A477-D52769F2D2CD}">
  <dimension ref="A1:G87"/>
  <sheetViews>
    <sheetView workbookViewId="0"/>
  </sheetViews>
  <sheetFormatPr defaultColWidth="8.77734375" defaultRowHeight="14.4" x14ac:dyDescent="0.3"/>
  <cols>
    <col min="1" max="5" width="15.77734375" customWidth="1"/>
  </cols>
  <sheetData>
    <row r="1" spans="1:7" x14ac:dyDescent="0.3">
      <c r="A1" s="2" t="s">
        <v>0</v>
      </c>
      <c r="B1" s="2" t="s">
        <v>408</v>
      </c>
      <c r="C1" s="2" t="s">
        <v>404</v>
      </c>
      <c r="D1" s="2" t="s">
        <v>583</v>
      </c>
      <c r="E1" s="2" t="s">
        <v>584</v>
      </c>
      <c r="G1" t="str">
        <f>_xlfn.CONCAT("INSERT INTO loan (",
A1,",",
B1,",",
C1,",",
D1,",",
E1,") VALUES ")</f>
        <v xml:space="preserve">INSERT INTO loan (book_id,copies,loaner_id,borrow_date,due_date) VALUES </v>
      </c>
    </row>
    <row r="2" spans="1:7" x14ac:dyDescent="0.3">
      <c r="A2">
        <v>1</v>
      </c>
      <c r="B2">
        <v>1</v>
      </c>
      <c r="C2">
        <v>1</v>
      </c>
      <c r="D2" s="1">
        <v>44223</v>
      </c>
      <c r="E2" s="1">
        <v>44254</v>
      </c>
      <c r="G2" t="str">
        <f>_xlfn.CONCAT("(",
IF(A2="","NULL",_xlfn.CONCAT("""",A2,"""")),",",
IF(B2="","NULL",_xlfn.CONCAT("""",B2,"""")),",",
IF(C2="","NULL",_xlfn.CONCAT("""",C2,"""")),",",
IF(D2="","NULL",_xlfn.CONCAT("""",TEXT(D2,"YYYY-MM-DD"),"""")),",",
IF(E2="","NULL",_xlfn.CONCAT("""",TEXT(E2,"YYYY-MM-DD"),"""")),"),")</f>
        <v>("1","1","1","2021-01-27","2021-02-27"),</v>
      </c>
    </row>
    <row r="3" spans="1:7" x14ac:dyDescent="0.3">
      <c r="A3">
        <v>2</v>
      </c>
      <c r="B3">
        <v>2</v>
      </c>
      <c r="C3">
        <v>2</v>
      </c>
      <c r="D3" s="1">
        <v>44212</v>
      </c>
      <c r="E3" s="1">
        <v>44243</v>
      </c>
      <c r="G3" t="str">
        <f t="shared" ref="G3:G10" si="0">_xlfn.CONCAT("(",
IF(A3="","NULL",_xlfn.CONCAT("""",A3,"""")),",",
IF(B3="","NULL",_xlfn.CONCAT("""",B3,"""")),",",
IF(C3="","NULL",_xlfn.CONCAT("""",C3,"""")),",",
IF(D3="","NULL",_xlfn.CONCAT("""",TEXT(D3,"YYYY-MM-DD"),"""")),",",
IF(E3="","NULL",_xlfn.CONCAT("""",TEXT(E3,"YYYY-MM-DD"),"""")),"),")</f>
        <v>("2","2","2","2021-01-16","2021-02-16"),</v>
      </c>
    </row>
    <row r="4" spans="1:7" x14ac:dyDescent="0.3">
      <c r="A4">
        <v>3</v>
      </c>
      <c r="B4">
        <v>8</v>
      </c>
      <c r="C4">
        <v>3</v>
      </c>
      <c r="D4" s="1">
        <v>44234</v>
      </c>
      <c r="E4" s="1">
        <v>44262</v>
      </c>
      <c r="G4" t="str">
        <f t="shared" si="0"/>
        <v>("3","8","3","2021-02-07","2021-03-07"),</v>
      </c>
    </row>
    <row r="5" spans="1:7" x14ac:dyDescent="0.3">
      <c r="A5">
        <v>4</v>
      </c>
      <c r="B5">
        <v>3</v>
      </c>
      <c r="C5">
        <v>4</v>
      </c>
      <c r="D5" s="1">
        <v>44247</v>
      </c>
      <c r="E5" s="1">
        <v>44275</v>
      </c>
      <c r="G5" t="str">
        <f t="shared" si="0"/>
        <v>("4","3","4","2021-02-20","2021-03-20"),</v>
      </c>
    </row>
    <row r="6" spans="1:7" x14ac:dyDescent="0.3">
      <c r="A6">
        <v>5</v>
      </c>
      <c r="B6">
        <v>1</v>
      </c>
      <c r="C6">
        <v>5</v>
      </c>
      <c r="D6" s="1">
        <v>44285</v>
      </c>
      <c r="E6" s="1">
        <v>44316</v>
      </c>
      <c r="G6" t="str">
        <f t="shared" si="0"/>
        <v>("5","1","5","2021-03-30","2021-04-30"),</v>
      </c>
    </row>
    <row r="7" spans="1:7" x14ac:dyDescent="0.3">
      <c r="A7">
        <v>6</v>
      </c>
      <c r="B7">
        <v>3</v>
      </c>
      <c r="C7">
        <v>6</v>
      </c>
      <c r="D7" s="1">
        <v>44268</v>
      </c>
      <c r="E7" s="1">
        <v>44300</v>
      </c>
      <c r="G7" t="str">
        <f t="shared" si="0"/>
        <v>("6","3","6","2021-03-13","2021-04-14"),</v>
      </c>
    </row>
    <row r="8" spans="1:7" x14ac:dyDescent="0.3">
      <c r="A8">
        <v>7</v>
      </c>
      <c r="B8">
        <v>6</v>
      </c>
      <c r="C8">
        <v>7</v>
      </c>
      <c r="D8" s="1">
        <v>44290</v>
      </c>
      <c r="E8" s="1">
        <v>44320</v>
      </c>
      <c r="G8" t="str">
        <f t="shared" si="0"/>
        <v>("7","6","7","2021-04-04","2021-05-04"),</v>
      </c>
    </row>
    <row r="9" spans="1:7" x14ac:dyDescent="0.3">
      <c r="A9">
        <v>8</v>
      </c>
      <c r="B9">
        <v>4</v>
      </c>
      <c r="C9">
        <v>8</v>
      </c>
      <c r="D9" s="1">
        <v>44287</v>
      </c>
      <c r="E9" s="1">
        <v>44317</v>
      </c>
      <c r="G9" t="str">
        <f t="shared" si="0"/>
        <v>("8","4","8","2021-04-01","2021-05-01"),</v>
      </c>
    </row>
    <row r="10" spans="1:7" x14ac:dyDescent="0.3">
      <c r="A10">
        <v>9</v>
      </c>
      <c r="B10">
        <v>5</v>
      </c>
      <c r="C10">
        <v>9</v>
      </c>
      <c r="D10" s="1">
        <v>44335</v>
      </c>
      <c r="E10" s="1">
        <v>44366</v>
      </c>
      <c r="G10" t="str">
        <f t="shared" si="0"/>
        <v>("9","5","9","2021-05-19","2021-06-19"),</v>
      </c>
    </row>
    <row r="11" spans="1:7" x14ac:dyDescent="0.3">
      <c r="A11">
        <v>10</v>
      </c>
      <c r="B11">
        <v>1</v>
      </c>
      <c r="C11">
        <v>10</v>
      </c>
      <c r="D11" s="1">
        <v>44334</v>
      </c>
      <c r="E11" s="1">
        <v>44365</v>
      </c>
      <c r="G11" t="str">
        <f>_xlfn.CONCAT("(",
IF(A11="","NULL",_xlfn.CONCAT("""",A11,"""")),",",
IF(B11="","NULL",_xlfn.CONCAT("""",B11,"""")),",",
IF(C11="","NULL",_xlfn.CONCAT("""",C11,"""")),",",
IF(D11="","NULL",_xlfn.CONCAT("""",TEXT(D11,"YYYY-MM-DD"),"""")),",",
IF(E11="","NULL",_xlfn.CONCAT("""",TEXT(E11,"YYYY-MM-DD"),"""")),");")</f>
        <v>("10","1","10","2021-05-18","2021-06-18");</v>
      </c>
    </row>
    <row r="12" spans="1:7" x14ac:dyDescent="0.3">
      <c r="E12" s="3"/>
    </row>
    <row r="13" spans="1:7" x14ac:dyDescent="0.3">
      <c r="E13" s="3"/>
    </row>
    <row r="14" spans="1:7" x14ac:dyDescent="0.3">
      <c r="E14" s="3"/>
    </row>
    <row r="15" spans="1:7" x14ac:dyDescent="0.3">
      <c r="E15" s="3"/>
    </row>
    <row r="16" spans="1:7" x14ac:dyDescent="0.3">
      <c r="E16" s="3"/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  <row r="27" spans="5:5" x14ac:dyDescent="0.3">
      <c r="E27" s="3"/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853-9D1A-4913-959D-CC14E6BFBA3B}">
  <dimension ref="A1:F31"/>
  <sheetViews>
    <sheetView workbookViewId="0">
      <selection activeCell="B18" sqref="B18"/>
    </sheetView>
  </sheetViews>
  <sheetFormatPr defaultColWidth="8.77734375" defaultRowHeight="14.4" x14ac:dyDescent="0.3"/>
  <cols>
    <col min="1" max="1" width="22.109375" style="6" customWidth="1"/>
    <col min="2" max="4" width="15.77734375" customWidth="1"/>
  </cols>
  <sheetData>
    <row r="1" spans="1:6" x14ac:dyDescent="0.3">
      <c r="A1" s="2" t="s">
        <v>406</v>
      </c>
      <c r="B1" s="2" t="s">
        <v>407</v>
      </c>
      <c r="C1" s="2" t="s">
        <v>346</v>
      </c>
      <c r="D1" s="2" t="s">
        <v>404</v>
      </c>
      <c r="F1" t="str">
        <f>_xlfn.CONCAT("INSERT INTO transaction (",
A1,",",
B1,",",
C1,",",
D1,") VALUES ")</f>
        <v xml:space="preserve">INSERT INTO transaction (trn_datetime,trn_type,librarian_id,loaner_id) VALUES </v>
      </c>
    </row>
    <row r="2" spans="1:6" x14ac:dyDescent="0.3">
      <c r="A2" s="7">
        <v>44223.640474537038</v>
      </c>
      <c r="B2">
        <v>0</v>
      </c>
      <c r="C2">
        <v>1</v>
      </c>
      <c r="D2">
        <v>1</v>
      </c>
      <c r="F2" t="str">
        <f t="shared" ref="F2:F30" si="0">_xlfn.CONCAT("(",
IF(A2="","NULL",_xlfn.CONCAT("""",TEXT(A2,"YYYY-MM-DD hh:mm:ss"),"""")),",",
IF(B2="","NULL",_xlfn.CONCAT("""",B2,"""")),",",
IF(C2="","NULL",_xlfn.CONCAT("""",C2,"""")),",",
IF(D2="","NULL",_xlfn.CONCAT("""",D2,"""")),"),")</f>
        <v>("2021-01-27 15:22:17","0","1","1"),</v>
      </c>
    </row>
    <row r="3" spans="1:6" x14ac:dyDescent="0.3">
      <c r="A3" s="7">
        <v>44212.673506944448</v>
      </c>
      <c r="B3">
        <v>0</v>
      </c>
      <c r="C3">
        <v>2</v>
      </c>
      <c r="D3">
        <v>2</v>
      </c>
      <c r="F3" t="str">
        <f t="shared" si="0"/>
        <v>("2021-01-16 16:09:51","0","2","2"),</v>
      </c>
    </row>
    <row r="4" spans="1:6" x14ac:dyDescent="0.3">
      <c r="A4" s="7">
        <v>44234.438831018517</v>
      </c>
      <c r="B4">
        <v>0</v>
      </c>
      <c r="C4">
        <v>2</v>
      </c>
      <c r="D4">
        <v>3</v>
      </c>
      <c r="F4" t="str">
        <f t="shared" si="0"/>
        <v>("2021-02-07 10:31:55","0","2","3"),</v>
      </c>
    </row>
    <row r="5" spans="1:6" x14ac:dyDescent="0.3">
      <c r="A5" s="7">
        <v>44247.511296296296</v>
      </c>
      <c r="B5">
        <v>0</v>
      </c>
      <c r="C5">
        <v>1</v>
      </c>
      <c r="D5">
        <v>4</v>
      </c>
      <c r="F5" t="str">
        <f t="shared" si="0"/>
        <v>("2021-02-20 12:16:16","0","1","4"),</v>
      </c>
    </row>
    <row r="6" spans="1:6" x14ac:dyDescent="0.3">
      <c r="A6" s="7">
        <v>44285.671597222223</v>
      </c>
      <c r="B6">
        <v>0</v>
      </c>
      <c r="C6">
        <v>1</v>
      </c>
      <c r="D6">
        <v>5</v>
      </c>
      <c r="F6" t="str">
        <f t="shared" si="0"/>
        <v>("2021-03-30 16:07:06","0","1","5"),</v>
      </c>
    </row>
    <row r="7" spans="1:6" x14ac:dyDescent="0.3">
      <c r="A7" s="7">
        <v>44268.524340277778</v>
      </c>
      <c r="B7">
        <v>0</v>
      </c>
      <c r="C7">
        <v>2</v>
      </c>
      <c r="D7">
        <v>6</v>
      </c>
      <c r="F7" t="str">
        <f t="shared" si="0"/>
        <v>("2021-03-13 12:35:03","0","2","6"),</v>
      </c>
    </row>
    <row r="8" spans="1:6" x14ac:dyDescent="0.3">
      <c r="A8" s="7">
        <v>44290.586759259262</v>
      </c>
      <c r="B8">
        <v>0</v>
      </c>
      <c r="C8">
        <v>1</v>
      </c>
      <c r="D8">
        <v>7</v>
      </c>
      <c r="F8" t="str">
        <f t="shared" si="0"/>
        <v>("2021-04-04 14:04:56","0","1","7"),</v>
      </c>
    </row>
    <row r="9" spans="1:6" x14ac:dyDescent="0.3">
      <c r="A9" s="7">
        <v>44287.584722222222</v>
      </c>
      <c r="B9">
        <v>0</v>
      </c>
      <c r="C9">
        <v>1</v>
      </c>
      <c r="D9">
        <v>8</v>
      </c>
      <c r="F9" t="str">
        <f t="shared" si="0"/>
        <v>("2021-04-01 14:02:00","0","1","8"),</v>
      </c>
    </row>
    <row r="10" spans="1:6" x14ac:dyDescent="0.3">
      <c r="A10" s="7">
        <v>44335.47079861111</v>
      </c>
      <c r="B10">
        <v>0</v>
      </c>
      <c r="C10">
        <v>2</v>
      </c>
      <c r="D10">
        <v>9</v>
      </c>
      <c r="F10" t="str">
        <f t="shared" si="0"/>
        <v>("2021-05-19 11:17:57","0","2","9"),</v>
      </c>
    </row>
    <row r="11" spans="1:6" x14ac:dyDescent="0.3">
      <c r="A11" s="7">
        <v>44334.677372685182</v>
      </c>
      <c r="B11">
        <v>0</v>
      </c>
      <c r="C11">
        <v>2</v>
      </c>
      <c r="D11">
        <v>10</v>
      </c>
      <c r="F11" t="str">
        <f t="shared" si="0"/>
        <v>("2021-05-18 16:15:25","0","2","10"),</v>
      </c>
    </row>
    <row r="12" spans="1:6" x14ac:dyDescent="0.3">
      <c r="A12" s="7">
        <v>44235.465474537035</v>
      </c>
      <c r="B12">
        <v>0</v>
      </c>
      <c r="C12">
        <v>1</v>
      </c>
      <c r="D12" s="3">
        <f>D11+1</f>
        <v>11</v>
      </c>
      <c r="F12" t="str">
        <f t="shared" si="0"/>
        <v>("2021-02-08 11:10:17","0","1","11"),</v>
      </c>
    </row>
    <row r="13" spans="1:6" x14ac:dyDescent="0.3">
      <c r="A13" s="7">
        <v>44224.431018518517</v>
      </c>
      <c r="B13">
        <v>0</v>
      </c>
      <c r="C13">
        <v>1</v>
      </c>
      <c r="D13" s="3">
        <f t="shared" ref="D13:D21" si="1">D12+1</f>
        <v>12</v>
      </c>
      <c r="F13" t="str">
        <f t="shared" si="0"/>
        <v>("2021-01-28 10:20:40","0","1","12"),</v>
      </c>
    </row>
    <row r="14" spans="1:6" x14ac:dyDescent="0.3">
      <c r="A14" s="7">
        <v>44246.549907407411</v>
      </c>
      <c r="B14">
        <v>0</v>
      </c>
      <c r="C14">
        <v>1</v>
      </c>
      <c r="D14" s="3">
        <f t="shared" si="1"/>
        <v>13</v>
      </c>
      <c r="F14" t="str">
        <f t="shared" si="0"/>
        <v>("2021-02-19 13:11:52","0","1","13"),</v>
      </c>
    </row>
    <row r="15" spans="1:6" x14ac:dyDescent="0.3">
      <c r="A15" s="7">
        <v>44259.58520833333</v>
      </c>
      <c r="B15">
        <v>0</v>
      </c>
      <c r="C15">
        <v>1</v>
      </c>
      <c r="D15" s="3">
        <f t="shared" si="1"/>
        <v>14</v>
      </c>
      <c r="F15" t="str">
        <f t="shared" si="0"/>
        <v>("2021-03-04 14:02:42","0","1","14"),</v>
      </c>
    </row>
    <row r="16" spans="1:6" x14ac:dyDescent="0.3">
      <c r="A16" s="7">
        <v>44297.574976851851</v>
      </c>
      <c r="B16">
        <v>0</v>
      </c>
      <c r="C16">
        <v>2</v>
      </c>
      <c r="D16" s="3">
        <f t="shared" si="1"/>
        <v>15</v>
      </c>
      <c r="F16" t="str">
        <f t="shared" si="0"/>
        <v>("2021-04-11 13:47:58","0","2","15"),</v>
      </c>
    </row>
    <row r="17" spans="1:6" x14ac:dyDescent="0.3">
      <c r="A17" s="7">
        <v>44280.506203703706</v>
      </c>
      <c r="B17">
        <v>0</v>
      </c>
      <c r="C17">
        <v>1</v>
      </c>
      <c r="D17" s="3">
        <f t="shared" si="1"/>
        <v>16</v>
      </c>
      <c r="F17" t="str">
        <f t="shared" si="0"/>
        <v>("2021-03-25 12:08:56","0","1","16"),</v>
      </c>
    </row>
    <row r="18" spans="1:6" x14ac:dyDescent="0.3">
      <c r="A18" s="7">
        <v>44302.435173611113</v>
      </c>
      <c r="B18">
        <v>0</v>
      </c>
      <c r="C18">
        <v>1</v>
      </c>
      <c r="D18" s="3">
        <f t="shared" si="1"/>
        <v>17</v>
      </c>
      <c r="F18" t="str">
        <f t="shared" si="0"/>
        <v>("2021-04-16 10:26:39","0","1","17"),</v>
      </c>
    </row>
    <row r="19" spans="1:6" x14ac:dyDescent="0.3">
      <c r="A19" s="7">
        <v>44299.684699074074</v>
      </c>
      <c r="B19">
        <v>0</v>
      </c>
      <c r="C19">
        <v>1</v>
      </c>
      <c r="D19" s="3">
        <f t="shared" si="1"/>
        <v>18</v>
      </c>
      <c r="F19" t="str">
        <f t="shared" si="0"/>
        <v>("2021-04-13 16:25:58","0","1","18"),</v>
      </c>
    </row>
    <row r="20" spans="1:6" x14ac:dyDescent="0.3">
      <c r="A20" s="7">
        <v>44347.556481481479</v>
      </c>
      <c r="B20">
        <v>0</v>
      </c>
      <c r="C20">
        <v>1</v>
      </c>
      <c r="D20" s="3">
        <f t="shared" si="1"/>
        <v>19</v>
      </c>
      <c r="F20" t="str">
        <f t="shared" si="0"/>
        <v>("2021-05-31 13:21:20","0","1","19"),</v>
      </c>
    </row>
    <row r="21" spans="1:6" x14ac:dyDescent="0.3">
      <c r="A21" s="7">
        <v>44346.672268518516</v>
      </c>
      <c r="B21">
        <v>0</v>
      </c>
      <c r="C21">
        <v>2</v>
      </c>
      <c r="D21" s="3">
        <f t="shared" si="1"/>
        <v>20</v>
      </c>
      <c r="F21" t="str">
        <f t="shared" si="0"/>
        <v>("2021-05-30 16:08:04","0","2","20"),</v>
      </c>
    </row>
    <row r="22" spans="1:6" x14ac:dyDescent="0.3">
      <c r="A22" s="7">
        <v>44247.667280092595</v>
      </c>
      <c r="B22">
        <v>1</v>
      </c>
      <c r="C22">
        <v>1</v>
      </c>
      <c r="D22" s="3">
        <v>11</v>
      </c>
      <c r="F22" t="str">
        <f t="shared" si="0"/>
        <v>("2021-02-20 16:00:53","1","1","11"),</v>
      </c>
    </row>
    <row r="23" spans="1:6" x14ac:dyDescent="0.3">
      <c r="A23" s="7">
        <v>44236.502708333333</v>
      </c>
      <c r="B23">
        <v>1</v>
      </c>
      <c r="C23">
        <v>1</v>
      </c>
      <c r="D23" s="3">
        <v>12</v>
      </c>
      <c r="F23" t="str">
        <f t="shared" si="0"/>
        <v>("2021-02-09 12:03:54","1","1","12"),</v>
      </c>
    </row>
    <row r="24" spans="1:6" x14ac:dyDescent="0.3">
      <c r="A24" s="7">
        <v>44258.442118055558</v>
      </c>
      <c r="B24">
        <v>1</v>
      </c>
      <c r="C24">
        <v>1</v>
      </c>
      <c r="D24" s="3">
        <v>13</v>
      </c>
      <c r="F24" t="str">
        <f t="shared" si="0"/>
        <v>("2021-03-03 10:36:39","1","1","13"),</v>
      </c>
    </row>
    <row r="25" spans="1:6" x14ac:dyDescent="0.3">
      <c r="A25" s="7">
        <v>44271.486886574072</v>
      </c>
      <c r="B25">
        <v>1</v>
      </c>
      <c r="C25">
        <v>1</v>
      </c>
      <c r="D25" s="3">
        <v>14</v>
      </c>
      <c r="F25" t="str">
        <f t="shared" si="0"/>
        <v>("2021-03-16 11:41:07","1","1","14"),</v>
      </c>
    </row>
    <row r="26" spans="1:6" x14ac:dyDescent="0.3">
      <c r="A26" s="7">
        <v>44309.701678240737</v>
      </c>
      <c r="B26">
        <v>1</v>
      </c>
      <c r="C26">
        <v>2</v>
      </c>
      <c r="D26" s="3">
        <v>15</v>
      </c>
      <c r="F26" t="str">
        <f t="shared" si="0"/>
        <v>("2021-04-23 16:50:25","1","2","15"),</v>
      </c>
    </row>
    <row r="27" spans="1:6" x14ac:dyDescent="0.3">
      <c r="A27" s="7">
        <v>44292.635821759257</v>
      </c>
      <c r="B27">
        <v>1</v>
      </c>
      <c r="C27">
        <v>1</v>
      </c>
      <c r="D27" s="3">
        <v>16</v>
      </c>
      <c r="F27" t="str">
        <f t="shared" si="0"/>
        <v>("2021-04-06 15:15:35","1","1","16"),</v>
      </c>
    </row>
    <row r="28" spans="1:6" x14ac:dyDescent="0.3">
      <c r="A28" s="7">
        <v>44314.608657407407</v>
      </c>
      <c r="B28">
        <v>1</v>
      </c>
      <c r="C28">
        <v>1</v>
      </c>
      <c r="D28" s="3">
        <v>17</v>
      </c>
      <c r="F28" t="str">
        <f t="shared" si="0"/>
        <v>("2021-04-28 14:36:28","1","1","17"),</v>
      </c>
    </row>
    <row r="29" spans="1:6" x14ac:dyDescent="0.3">
      <c r="A29" s="7">
        <v>44311.504583333335</v>
      </c>
      <c r="B29">
        <v>1</v>
      </c>
      <c r="C29">
        <v>1</v>
      </c>
      <c r="D29" s="3">
        <v>18</v>
      </c>
      <c r="F29" t="str">
        <f t="shared" si="0"/>
        <v>("2021-04-25 12:06:36","1","1","18"),</v>
      </c>
    </row>
    <row r="30" spans="1:6" x14ac:dyDescent="0.3">
      <c r="A30" s="7">
        <v>44359.601377314815</v>
      </c>
      <c r="B30">
        <v>1</v>
      </c>
      <c r="C30">
        <v>1</v>
      </c>
      <c r="D30" s="3">
        <v>19</v>
      </c>
      <c r="F30" t="str">
        <f t="shared" si="0"/>
        <v>("2021-06-12 14:25:59","1","1","19"),</v>
      </c>
    </row>
    <row r="31" spans="1:6" x14ac:dyDescent="0.3">
      <c r="A31" s="7">
        <v>44358.639074074075</v>
      </c>
      <c r="B31">
        <v>1</v>
      </c>
      <c r="C31">
        <v>2</v>
      </c>
      <c r="D31" s="3">
        <v>20</v>
      </c>
      <c r="F31" t="str">
        <f>_xlfn.CONCAT("(",
IF(A31="","NULL",_xlfn.CONCAT("""",TEXT(A31,"YYYY-MM-DD hh:mm:ss"),"""")),",",
IF(B31="","NULL",_xlfn.CONCAT("""",B31,"""")),",",
IF(C31="","NULL",_xlfn.CONCAT("""",C31,"""")),",",
IF(D31="","NULL",_xlfn.CONCAT("""",D31,"""")),");")</f>
        <v>("2021-06-11 15:20:16","1","2","20");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C6CA-EE3E-4B88-9A89-C531C305201A}">
  <dimension ref="A1:E31"/>
  <sheetViews>
    <sheetView workbookViewId="0"/>
  </sheetViews>
  <sheetFormatPr defaultColWidth="8.77734375" defaultRowHeight="14.4" x14ac:dyDescent="0.3"/>
  <cols>
    <col min="1" max="3" width="10.77734375" customWidth="1"/>
  </cols>
  <sheetData>
    <row r="1" spans="1:5" x14ac:dyDescent="0.3">
      <c r="A1" s="2" t="s">
        <v>405</v>
      </c>
      <c r="B1" s="2" t="s">
        <v>0</v>
      </c>
      <c r="C1" s="2" t="s">
        <v>408</v>
      </c>
      <c r="E1" t="str">
        <f>_xlfn.CONCAT("INSERT INTO trn_quantities (",
A1,",",
B1,",",
C1,") VALUES ")</f>
        <v xml:space="preserve">INSERT INTO trn_quantities (trn_id,book_id,copies) VALUES </v>
      </c>
    </row>
    <row r="2" spans="1:5" x14ac:dyDescent="0.3">
      <c r="A2">
        <v>1</v>
      </c>
      <c r="B2">
        <v>1</v>
      </c>
      <c r="C2" s="3">
        <v>1</v>
      </c>
      <c r="E2" t="str">
        <f t="shared" ref="E2:E30" si="0">_xlfn.CONCAT("(",
IF(A2="","NULL",_xlfn.CONCAT("""",A2,"""")),",",
IF(B2="","NULL",_xlfn.CONCAT("""",B2,"""")),",",
IF(C2="","NULL",_xlfn.CONCAT("""",C2,"""")),"),")</f>
        <v>("1","1","1"),</v>
      </c>
    </row>
    <row r="3" spans="1:5" x14ac:dyDescent="0.3">
      <c r="A3">
        <v>2</v>
      </c>
      <c r="B3">
        <v>2</v>
      </c>
      <c r="C3" s="3">
        <v>2</v>
      </c>
      <c r="E3" t="str">
        <f t="shared" si="0"/>
        <v>("2","2","2"),</v>
      </c>
    </row>
    <row r="4" spans="1:5" x14ac:dyDescent="0.3">
      <c r="A4">
        <v>3</v>
      </c>
      <c r="B4">
        <v>3</v>
      </c>
      <c r="C4" s="3">
        <v>8</v>
      </c>
      <c r="E4" t="str">
        <f t="shared" si="0"/>
        <v>("3","3","8"),</v>
      </c>
    </row>
    <row r="5" spans="1:5" x14ac:dyDescent="0.3">
      <c r="A5">
        <v>4</v>
      </c>
      <c r="B5">
        <v>4</v>
      </c>
      <c r="C5" s="3">
        <v>3</v>
      </c>
      <c r="E5" t="str">
        <f t="shared" si="0"/>
        <v>("4","4","3"),</v>
      </c>
    </row>
    <row r="6" spans="1:5" x14ac:dyDescent="0.3">
      <c r="A6">
        <v>5</v>
      </c>
      <c r="B6">
        <v>5</v>
      </c>
      <c r="C6" s="3">
        <v>1</v>
      </c>
      <c r="E6" t="str">
        <f t="shared" si="0"/>
        <v>("5","5","1"),</v>
      </c>
    </row>
    <row r="7" spans="1:5" x14ac:dyDescent="0.3">
      <c r="A7">
        <v>6</v>
      </c>
      <c r="B7">
        <v>6</v>
      </c>
      <c r="C7" s="3">
        <v>3</v>
      </c>
      <c r="E7" t="str">
        <f t="shared" si="0"/>
        <v>("6","6","3"),</v>
      </c>
    </row>
    <row r="8" spans="1:5" x14ac:dyDescent="0.3">
      <c r="A8">
        <v>7</v>
      </c>
      <c r="B8">
        <v>7</v>
      </c>
      <c r="C8" s="3">
        <v>6</v>
      </c>
      <c r="E8" t="str">
        <f t="shared" si="0"/>
        <v>("7","7","6"),</v>
      </c>
    </row>
    <row r="9" spans="1:5" x14ac:dyDescent="0.3">
      <c r="A9">
        <v>8</v>
      </c>
      <c r="B9">
        <v>8</v>
      </c>
      <c r="C9" s="3">
        <v>4</v>
      </c>
      <c r="E9" t="str">
        <f t="shared" si="0"/>
        <v>("8","8","4"),</v>
      </c>
    </row>
    <row r="10" spans="1:5" x14ac:dyDescent="0.3">
      <c r="A10">
        <v>9</v>
      </c>
      <c r="B10">
        <v>9</v>
      </c>
      <c r="C10" s="3">
        <v>5</v>
      </c>
      <c r="E10" t="str">
        <f t="shared" si="0"/>
        <v>("9","9","5"),</v>
      </c>
    </row>
    <row r="11" spans="1:5" x14ac:dyDescent="0.3">
      <c r="A11">
        <v>10</v>
      </c>
      <c r="B11">
        <v>10</v>
      </c>
      <c r="C11" s="3">
        <v>1</v>
      </c>
      <c r="E11" t="str">
        <f t="shared" si="0"/>
        <v>("10","10","1"),</v>
      </c>
    </row>
    <row r="12" spans="1:5" x14ac:dyDescent="0.3">
      <c r="A12">
        <v>11</v>
      </c>
      <c r="B12">
        <v>75</v>
      </c>
      <c r="C12" s="3">
        <v>2</v>
      </c>
      <c r="E12" t="str">
        <f t="shared" si="0"/>
        <v>("11","75","2"),</v>
      </c>
    </row>
    <row r="13" spans="1:5" x14ac:dyDescent="0.3">
      <c r="A13">
        <v>12</v>
      </c>
      <c r="B13">
        <v>54</v>
      </c>
      <c r="C13" s="3">
        <v>3</v>
      </c>
      <c r="E13" t="str">
        <f t="shared" si="0"/>
        <v>("12","54","3"),</v>
      </c>
    </row>
    <row r="14" spans="1:5" x14ac:dyDescent="0.3">
      <c r="A14">
        <v>13</v>
      </c>
      <c r="B14">
        <v>67</v>
      </c>
      <c r="C14" s="3">
        <v>4</v>
      </c>
      <c r="E14" t="str">
        <f t="shared" si="0"/>
        <v>("13","67","4"),</v>
      </c>
    </row>
    <row r="15" spans="1:5" x14ac:dyDescent="0.3">
      <c r="A15">
        <v>14</v>
      </c>
      <c r="B15">
        <v>28</v>
      </c>
      <c r="C15" s="3">
        <v>1</v>
      </c>
      <c r="E15" t="str">
        <f t="shared" si="0"/>
        <v>("14","28","1"),</v>
      </c>
    </row>
    <row r="16" spans="1:5" x14ac:dyDescent="0.3">
      <c r="A16">
        <v>15</v>
      </c>
      <c r="B16">
        <v>134</v>
      </c>
      <c r="C16" s="3">
        <v>1</v>
      </c>
      <c r="E16" t="str">
        <f t="shared" si="0"/>
        <v>("15","134","1"),</v>
      </c>
    </row>
    <row r="17" spans="1:5" x14ac:dyDescent="0.3">
      <c r="A17">
        <v>16</v>
      </c>
      <c r="B17">
        <v>20</v>
      </c>
      <c r="C17" s="3">
        <v>3</v>
      </c>
      <c r="E17" t="str">
        <f t="shared" si="0"/>
        <v>("16","20","3"),</v>
      </c>
    </row>
    <row r="18" spans="1:5" x14ac:dyDescent="0.3">
      <c r="A18">
        <v>17</v>
      </c>
      <c r="B18">
        <v>79</v>
      </c>
      <c r="C18" s="3">
        <v>7</v>
      </c>
      <c r="E18" t="str">
        <f t="shared" si="0"/>
        <v>("17","79","7"),</v>
      </c>
    </row>
    <row r="19" spans="1:5" x14ac:dyDescent="0.3">
      <c r="A19">
        <v>18</v>
      </c>
      <c r="B19">
        <v>60</v>
      </c>
      <c r="C19" s="3">
        <v>8</v>
      </c>
      <c r="E19" t="str">
        <f t="shared" si="0"/>
        <v>("18","60","8"),</v>
      </c>
    </row>
    <row r="20" spans="1:5" x14ac:dyDescent="0.3">
      <c r="A20">
        <v>19</v>
      </c>
      <c r="B20">
        <v>127</v>
      </c>
      <c r="C20" s="3">
        <v>1</v>
      </c>
      <c r="E20" t="str">
        <f t="shared" si="0"/>
        <v>("19","127","1"),</v>
      </c>
    </row>
    <row r="21" spans="1:5" x14ac:dyDescent="0.3">
      <c r="A21">
        <v>20</v>
      </c>
      <c r="B21">
        <v>39</v>
      </c>
      <c r="C21" s="3">
        <v>1</v>
      </c>
      <c r="E21" t="str">
        <f t="shared" si="0"/>
        <v>("20","39","1"),</v>
      </c>
    </row>
    <row r="22" spans="1:5" x14ac:dyDescent="0.3">
      <c r="A22">
        <v>21</v>
      </c>
      <c r="B22">
        <v>75</v>
      </c>
      <c r="C22" s="3">
        <v>2</v>
      </c>
      <c r="E22" t="str">
        <f t="shared" si="0"/>
        <v>("21","75","2"),</v>
      </c>
    </row>
    <row r="23" spans="1:5" x14ac:dyDescent="0.3">
      <c r="A23">
        <v>22</v>
      </c>
      <c r="B23">
        <v>54</v>
      </c>
      <c r="C23" s="3">
        <v>3</v>
      </c>
      <c r="E23" t="str">
        <f t="shared" si="0"/>
        <v>("22","54","3"),</v>
      </c>
    </row>
    <row r="24" spans="1:5" x14ac:dyDescent="0.3">
      <c r="A24">
        <v>23</v>
      </c>
      <c r="B24">
        <v>67</v>
      </c>
      <c r="C24" s="3">
        <v>4</v>
      </c>
      <c r="E24" t="str">
        <f t="shared" si="0"/>
        <v>("23","67","4"),</v>
      </c>
    </row>
    <row r="25" spans="1:5" x14ac:dyDescent="0.3">
      <c r="A25">
        <v>24</v>
      </c>
      <c r="B25">
        <v>28</v>
      </c>
      <c r="C25" s="3">
        <v>1</v>
      </c>
      <c r="E25" t="str">
        <f t="shared" si="0"/>
        <v>("24","28","1"),</v>
      </c>
    </row>
    <row r="26" spans="1:5" x14ac:dyDescent="0.3">
      <c r="A26">
        <v>25</v>
      </c>
      <c r="B26">
        <v>134</v>
      </c>
      <c r="C26" s="3">
        <v>1</v>
      </c>
      <c r="E26" t="str">
        <f t="shared" si="0"/>
        <v>("25","134","1"),</v>
      </c>
    </row>
    <row r="27" spans="1:5" x14ac:dyDescent="0.3">
      <c r="A27">
        <v>26</v>
      </c>
      <c r="B27">
        <v>20</v>
      </c>
      <c r="C27" s="3">
        <v>3</v>
      </c>
      <c r="E27" t="str">
        <f t="shared" si="0"/>
        <v>("26","20","3"),</v>
      </c>
    </row>
    <row r="28" spans="1:5" x14ac:dyDescent="0.3">
      <c r="A28">
        <v>27</v>
      </c>
      <c r="B28">
        <v>79</v>
      </c>
      <c r="C28" s="3">
        <v>7</v>
      </c>
      <c r="E28" t="str">
        <f t="shared" si="0"/>
        <v>("27","79","7"),</v>
      </c>
    </row>
    <row r="29" spans="1:5" x14ac:dyDescent="0.3">
      <c r="A29">
        <v>28</v>
      </c>
      <c r="B29">
        <v>60</v>
      </c>
      <c r="C29" s="3">
        <v>8</v>
      </c>
      <c r="E29" t="str">
        <f t="shared" si="0"/>
        <v>("28","60","8"),</v>
      </c>
    </row>
    <row r="30" spans="1:5" x14ac:dyDescent="0.3">
      <c r="A30">
        <v>29</v>
      </c>
      <c r="B30">
        <v>127</v>
      </c>
      <c r="C30" s="3">
        <v>1</v>
      </c>
      <c r="E30" t="str">
        <f t="shared" si="0"/>
        <v>("29","127","1"),</v>
      </c>
    </row>
    <row r="31" spans="1:5" x14ac:dyDescent="0.3">
      <c r="A31">
        <v>30</v>
      </c>
      <c r="B31">
        <v>39</v>
      </c>
      <c r="C31" s="3">
        <v>1</v>
      </c>
      <c r="E31" t="str">
        <f>_xlfn.CONCAT("(",
IF(A31="","NULL",_xlfn.CONCAT("""",A31,"""")),",",
IF(B31="","NULL",_xlfn.CONCAT("""",B31,"""")),",",
IF(C31="","NULL",_xlfn.CONCAT("""",C31,"""")),");")</f>
        <v>("30","39","1");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book</vt:lpstr>
      <vt:lpstr>tag</vt:lpstr>
      <vt:lpstr>book_tag</vt:lpstr>
      <vt:lpstr>librarian</vt:lpstr>
      <vt:lpstr>loaner</vt:lpstr>
      <vt:lpstr>loan</vt:lpstr>
      <vt:lpstr>transaction</vt:lpstr>
      <vt:lpstr>trn_quantity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zbhavyai</cp:lastModifiedBy>
  <dcterms:created xsi:type="dcterms:W3CDTF">2021-11-07T07:53:54Z</dcterms:created>
  <dcterms:modified xsi:type="dcterms:W3CDTF">2022-03-21T01:39:14Z</dcterms:modified>
</cp:coreProperties>
</file>