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udlib\budlib-api\sql\"/>
    </mc:Choice>
  </mc:AlternateContent>
  <xr:revisionPtr revIDLastSave="0" documentId="13_ncr:1_{6F2E9864-C075-44B3-903E-07B71C5E5AF9}" xr6:coauthVersionLast="47" xr6:coauthVersionMax="47" xr10:uidLastSave="{00000000-0000-0000-0000-000000000000}"/>
  <bookViews>
    <workbookView xWindow="-108" yWindow="-108" windowWidth="23256" windowHeight="12456" tabRatio="704" xr2:uid="{00000000-000D-0000-FFFF-FFFF00000000}"/>
  </bookViews>
  <sheets>
    <sheet name="librarian" sheetId="3" r:id="rId1"/>
    <sheet name="book" sheetId="1" r:id="rId2"/>
    <sheet name="tag" sheetId="10" r:id="rId3"/>
    <sheet name="book_tag" sheetId="7" r:id="rId4"/>
    <sheet name="loaner" sheetId="4" r:id="rId5"/>
    <sheet name="loan" sheetId="14" r:id="rId6"/>
    <sheet name="transaction" sheetId="11" r:id="rId7"/>
    <sheet name="trn_quantity" sheetId="12" r:id="rId8"/>
  </sheets>
  <definedNames>
    <definedName name="_xlnm._FilterDatabase" localSheetId="1" hidden="1">book!$D$1:$P$8</definedName>
    <definedName name="_xlnm._FilterDatabase" localSheetId="4" hidden="1">loaner!$B$1:$I$21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E31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2" i="12"/>
  <c r="G3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2" i="11"/>
  <c r="H11" i="14"/>
  <c r="H3" i="14"/>
  <c r="H4" i="14"/>
  <c r="H5" i="14"/>
  <c r="H6" i="14"/>
  <c r="H7" i="14"/>
  <c r="H8" i="14"/>
  <c r="H9" i="14"/>
  <c r="H10" i="14"/>
  <c r="H2" i="14"/>
  <c r="D27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" i="7"/>
  <c r="D8" i="10"/>
  <c r="D3" i="10"/>
  <c r="D4" i="10"/>
  <c r="D5" i="10"/>
  <c r="D6" i="10"/>
  <c r="D7" i="10"/>
  <c r="D2" i="10"/>
  <c r="G1" i="11"/>
  <c r="H1" i="14"/>
  <c r="K2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" i="4"/>
  <c r="K1" i="4"/>
  <c r="S13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2" i="1"/>
  <c r="S1" i="1"/>
  <c r="E12" i="11"/>
  <c r="E13" i="11" s="1"/>
  <c r="E1" i="1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J1" i="3"/>
  <c r="D1" i="10"/>
  <c r="D1" i="7"/>
  <c r="E14" i="11" l="1"/>
  <c r="E15" i="11" s="1"/>
  <c r="E16" i="11" l="1"/>
  <c r="E17" i="11" s="1"/>
  <c r="E18" i="11" l="1"/>
  <c r="E19" i="11" l="1"/>
  <c r="E20" i="11" l="1"/>
  <c r="E21" i="11" l="1"/>
</calcChain>
</file>

<file path=xl/sharedStrings.xml><?xml version="1.0" encoding="utf-8"?>
<sst xmlns="http://schemas.openxmlformats.org/spreadsheetml/2006/main" count="695" uniqueCount="590">
  <si>
    <t>book_id</t>
  </si>
  <si>
    <t>author</t>
  </si>
  <si>
    <t>edition</t>
  </si>
  <si>
    <t>isbn_10</t>
  </si>
  <si>
    <t>isbn_13</t>
  </si>
  <si>
    <t>language</t>
  </si>
  <si>
    <t>library_section</t>
  </si>
  <si>
    <t>notes</t>
  </si>
  <si>
    <t>publisher</t>
  </si>
  <si>
    <t>subtitle</t>
  </si>
  <si>
    <t>title</t>
  </si>
  <si>
    <t>year</t>
  </si>
  <si>
    <t>Education Towards Freedom</t>
  </si>
  <si>
    <t>Bullying - Changing the Course of Your Child's Life</t>
  </si>
  <si>
    <t>Awakening Your Child's Natural Genius</t>
  </si>
  <si>
    <t>From Your Child's Teacher</t>
  </si>
  <si>
    <t>Parents Do Make a Difference</t>
  </si>
  <si>
    <t>Rythms of Learning</t>
  </si>
  <si>
    <t>Parents as People</t>
  </si>
  <si>
    <t>Spelling for Parents</t>
  </si>
  <si>
    <t>Lifeways - Working with Family Questions</t>
  </si>
  <si>
    <t>Why Motor Skills Matter</t>
  </si>
  <si>
    <t>A Guide to Child Health</t>
  </si>
  <si>
    <t>Navigating the Terrain of Childhood</t>
  </si>
  <si>
    <t>Healign Stories for Challenging Behaviour</t>
  </si>
  <si>
    <t>Hold on to Your Kids</t>
  </si>
  <si>
    <t>Echoes of a Dream</t>
  </si>
  <si>
    <t>If Learning is so Natural, Why am I going to School?</t>
  </si>
  <si>
    <t>The Gift of Dyslexia</t>
  </si>
  <si>
    <t>the Out-of-Sync Child</t>
  </si>
  <si>
    <t>The Optimistic Child</t>
  </si>
  <si>
    <t>365 Outdoor Activities</t>
  </si>
  <si>
    <t>Kids are Worth it!</t>
  </si>
  <si>
    <t>How to Keep Your Teenager Out of Troubl and What to Do if You Can't</t>
  </si>
  <si>
    <t>Commonsense Schooling</t>
  </si>
  <si>
    <t>Grading the Teacher</t>
  </si>
  <si>
    <t>On the Threshold of Adolsescence</t>
  </si>
  <si>
    <t xml:space="preserve">Thirteen to Nineteen - Discovering the Light </t>
  </si>
  <si>
    <t>Closing the Gap - A Strategy for Bringing Parents and Teens Together</t>
  </si>
  <si>
    <t>Voyage Through Childhood Into the Adult World</t>
  </si>
  <si>
    <t>More Lifeways - Finding Support and Inspiration I Family Life</t>
  </si>
  <si>
    <t xml:space="preserve">The Motherly and Fatherly Roles in Education </t>
  </si>
  <si>
    <t>Raising a Daughter</t>
  </si>
  <si>
    <t>Adventures in Parenting</t>
  </si>
  <si>
    <t>Spiritual Parenting - A Loving Guide for the New Age Parent</t>
  </si>
  <si>
    <t>Reading Magic</t>
  </si>
  <si>
    <t>Raising a Creative Child</t>
  </si>
  <si>
    <t>Parenting for a Healthy Future</t>
  </si>
  <si>
    <t>How to Talk to Kids will Listen and Listen so Kids Will Talk</t>
  </si>
  <si>
    <t>School's Out</t>
  </si>
  <si>
    <t>Children's Symptoms</t>
  </si>
  <si>
    <t>Families Apart - Ten Keys to Successful Co-Parenting</t>
  </si>
  <si>
    <t>The Complete Kid's Allergy and Asthma Guide</t>
  </si>
  <si>
    <t>Sharing Nature with Children</t>
  </si>
  <si>
    <t>How Childern Play</t>
  </si>
  <si>
    <t>Remember the Light</t>
  </si>
  <si>
    <t>Making Soft Toys</t>
  </si>
  <si>
    <t>Summer</t>
  </si>
  <si>
    <t>Conception Birth and Early Childhood</t>
  </si>
  <si>
    <t>Children at Play</t>
  </si>
  <si>
    <t>50 Simple Things Kids Can Do to Save The Earth</t>
  </si>
  <si>
    <t>Sewing for Baby</t>
  </si>
  <si>
    <t>Advent for Children</t>
  </si>
  <si>
    <t>Making Dolls</t>
  </si>
  <si>
    <t>The Nature Corner</t>
  </si>
  <si>
    <t>The Christmas Craft Book</t>
  </si>
  <si>
    <t>The Harvest Craft Book</t>
  </si>
  <si>
    <t>The Easter Craft Book</t>
  </si>
  <si>
    <t>The Gnome Graft Book</t>
  </si>
  <si>
    <t>Festivals with Children</t>
  </si>
  <si>
    <t>Autumn</t>
  </si>
  <si>
    <t>Gateways</t>
  </si>
  <si>
    <t>Stories They'll Remember</t>
  </si>
  <si>
    <t>Natural Childhood</t>
  </si>
  <si>
    <t>Festivals Family and Food</t>
  </si>
  <si>
    <t>All Year Round</t>
  </si>
  <si>
    <t>Days, Weeks and Months</t>
  </si>
  <si>
    <t>The Children's Year</t>
  </si>
  <si>
    <t xml:space="preserve">Understanding Waldorf Education </t>
  </si>
  <si>
    <t>Parent's Guide to the Best Books for Children</t>
  </si>
  <si>
    <t>Waldorf Education - A Family Guide</t>
  </si>
  <si>
    <t>Pentatonic Songs</t>
  </si>
  <si>
    <t>Painting with Children</t>
  </si>
  <si>
    <t>Child and Man (Journal)</t>
  </si>
  <si>
    <t>Rudolf Steiner Waldorf Education</t>
  </si>
  <si>
    <t>Earth Child (Paperback)</t>
  </si>
  <si>
    <t xml:space="preserve">Earthways </t>
  </si>
  <si>
    <t>Work and Play in Early Childhood</t>
  </si>
  <si>
    <t>Adventuring with Children</t>
  </si>
  <si>
    <t>Becoming the Parent You Want to Be</t>
  </si>
  <si>
    <t>Vegetarian Baby and Child</t>
  </si>
  <si>
    <t>Your Self-Confident Baby</t>
  </si>
  <si>
    <t>Mitten Strings of God</t>
  </si>
  <si>
    <t>Loving Hands - The Traditional Art of Baby Massage</t>
  </si>
  <si>
    <t>Keeping Childhood</t>
  </si>
  <si>
    <t>You Are Your Child's First Teacher</t>
  </si>
  <si>
    <t>Learning All the Time</t>
  </si>
  <si>
    <t>Our Last Best Shot</t>
  </si>
  <si>
    <t xml:space="preserve">The Hurried Child </t>
  </si>
  <si>
    <t>Reading Is More than Phonics</t>
  </si>
  <si>
    <t>Raising a Family - Living on Planet Parenthood</t>
  </si>
  <si>
    <t>Wakdorf Education for Adolescence</t>
  </si>
  <si>
    <t>Life Strategies for Teens</t>
  </si>
  <si>
    <t>Summer Children - Ready or Not For School</t>
  </si>
  <si>
    <t xml:space="preserve">An Education for the 21st Century - Essays on Waldorf Education </t>
  </si>
  <si>
    <t>Exrtaordinary Minds</t>
  </si>
  <si>
    <t>Multiple Intelligences</t>
  </si>
  <si>
    <t>Frames of Mind</t>
  </si>
  <si>
    <t>Turning</t>
  </si>
  <si>
    <t>Teaching as a Lively Art</t>
  </si>
  <si>
    <t>Celebrating the Festivals with Children</t>
  </si>
  <si>
    <t>The Education of the Child</t>
  </si>
  <si>
    <t>The Child and the Machine</t>
  </si>
  <si>
    <t>Between From and Freedom</t>
  </si>
  <si>
    <t>The Curse of the Good Girl</t>
  </si>
  <si>
    <t>Too Old Too Soon</t>
  </si>
  <si>
    <t>A Child Is Born</t>
  </si>
  <si>
    <t>Steiner Education in Theory and Practice</t>
  </si>
  <si>
    <t>When a Child Is Born</t>
  </si>
  <si>
    <t>The Curriculum of the First Waldorf School</t>
  </si>
  <si>
    <t>Reincarnation and Karma - Their Significance in Modern Culture</t>
  </si>
  <si>
    <t>Theosophy</t>
  </si>
  <si>
    <t>The Younger Generation</t>
  </si>
  <si>
    <t>The Kingdom of Childhood</t>
  </si>
  <si>
    <t>Encountering the Self</t>
  </si>
  <si>
    <t>The Recovery of Man in Childhood</t>
  </si>
  <si>
    <t>Rudold Steiner - Life, Work, Inner Path and Social Initiatives</t>
  </si>
  <si>
    <t>The First Three Years of The Child</t>
  </si>
  <si>
    <t>Confessions of a Waldorf Parent</t>
  </si>
  <si>
    <t>Creativity in Education - The Waldorf Approach</t>
  </si>
  <si>
    <t>The Child, The Teachers and The Community</t>
  </si>
  <si>
    <t>The Philosophy of Freedom</t>
  </si>
  <si>
    <t>Questions of Destiny</t>
  </si>
  <si>
    <t>Anthroposophy - A Way of Life</t>
  </si>
  <si>
    <t>Waldorf: Education for Tomorrow</t>
  </si>
  <si>
    <t>Waldorf Parenting Book</t>
  </si>
  <si>
    <t>The Goetheanum - Rudolf Steiner's Architectual Impulse</t>
  </si>
  <si>
    <t>The Plug-In Drug - Television, Children and the Family</t>
  </si>
  <si>
    <t>Who's Bringing Them Up?</t>
  </si>
  <si>
    <t>The Young Child</t>
  </si>
  <si>
    <t xml:space="preserve">Vision in Action </t>
  </si>
  <si>
    <t xml:space="preserve">Endangered Minds </t>
  </si>
  <si>
    <t>Waldorf Student Reading List</t>
  </si>
  <si>
    <t>The First Seven Years -  Physiology of Childhood</t>
  </si>
  <si>
    <t>Rudolf Steiner Education and The Developing Child</t>
  </si>
  <si>
    <t>Waldorf Schools  -Upper Grades and High School</t>
  </si>
  <si>
    <t>Waldorf Schools  -Kindergarten and Early Grades</t>
  </si>
  <si>
    <t>Rudel, Joan and Siegfried</t>
  </si>
  <si>
    <t>Voors, William</t>
  </si>
  <si>
    <t>Armstrong, Thomas</t>
  </si>
  <si>
    <t>Bright, Robin</t>
  </si>
  <si>
    <t>Borba, Michele</t>
  </si>
  <si>
    <t>Trostli, Roberto</t>
  </si>
  <si>
    <t>Kane, Franklin G.</t>
  </si>
  <si>
    <t>Phenix, Jo / Scott-Dunne, Doreen</t>
  </si>
  <si>
    <t>Davy, Gudrun / Voors, Bons</t>
  </si>
  <si>
    <t>Losquadro Liddle, Tara</t>
  </si>
  <si>
    <t>Gloeckler, Michaela / Goebel, Wolfgang</t>
  </si>
  <si>
    <t>Petrash, Jack</t>
  </si>
  <si>
    <t>Perrow, Susan</t>
  </si>
  <si>
    <t>Neufeld, Gordon / Mate, Gabor</t>
  </si>
  <si>
    <t>Smith, Susan</t>
  </si>
  <si>
    <t>Nikiforuk, Andrew</t>
  </si>
  <si>
    <t>Davis, Ronald D.</t>
  </si>
  <si>
    <t>Stock Kranowitz, Carol</t>
  </si>
  <si>
    <t>Seligman, Martin E.</t>
  </si>
  <si>
    <t>Bennett, Steve and Ruth</t>
  </si>
  <si>
    <t>Coloroso, Barbara</t>
  </si>
  <si>
    <t>Bernstein, Neil I.</t>
  </si>
  <si>
    <t>Wilkinson, Roy</t>
  </si>
  <si>
    <t>Jacobs, Nellie</t>
  </si>
  <si>
    <t>Koepke, Hermann</t>
  </si>
  <si>
    <t>Sleigh, Julian</t>
  </si>
  <si>
    <t>McGraw, Jay</t>
  </si>
  <si>
    <t>Frommer, Eva A.</t>
  </si>
  <si>
    <t>Smith, Patti / Eklund Schaefer, Signe</t>
  </si>
  <si>
    <t>Gabert, Erich</t>
  </si>
  <si>
    <t>Elium, Jeanne and Don</t>
  </si>
  <si>
    <t>Ross, Rachel C.</t>
  </si>
  <si>
    <t>Carroll, David</t>
  </si>
  <si>
    <t>Fox, Mem</t>
  </si>
  <si>
    <t>MacGregor, Cynthia</t>
  </si>
  <si>
    <t>Coplen, Dotty</t>
  </si>
  <si>
    <t>Faber, Adele / Mazlish, Elaine</t>
  </si>
  <si>
    <t>Valman, Bernard / Youger-Lewis Catherine</t>
  </si>
  <si>
    <t>Blau, Melinda</t>
  </si>
  <si>
    <t>Gold, Milton</t>
  </si>
  <si>
    <t>Cornell, Joseph</t>
  </si>
  <si>
    <t>Haller, Ingeborg</t>
  </si>
  <si>
    <t>Fisher, Mary Pat</t>
  </si>
  <si>
    <t>Jaffke, Freya</t>
  </si>
  <si>
    <t>Steiner Schools</t>
  </si>
  <si>
    <t>Glas, Norbert</t>
  </si>
  <si>
    <t>Britz-Crecelius, Heidi</t>
  </si>
  <si>
    <t>Javna, John</t>
  </si>
  <si>
    <t>Martensson, Kerstin</t>
  </si>
  <si>
    <t>Reinckens, Sunnhild</t>
  </si>
  <si>
    <t>v Leeuwen, M / Moeskops, J</t>
  </si>
  <si>
    <t>Berger, Thomas</t>
  </si>
  <si>
    <t>Berger, Thomas and Petra</t>
  </si>
  <si>
    <t>Barz, Brigitte</t>
  </si>
  <si>
    <t>Lord, Frank M.</t>
  </si>
  <si>
    <t>Thomson, John</t>
  </si>
  <si>
    <t>Carey, Diana / Large, Judy</t>
  </si>
  <si>
    <t>Druitt, Ann / Fynes-Clinton, Christine / Rowling, Maije</t>
  </si>
  <si>
    <t>Joy, Margaret</t>
  </si>
  <si>
    <t>Cooper, Stephanie / Fynes-Clinton, Christine / Rowling, Marye</t>
  </si>
  <si>
    <t>Lipson, Eden Ross</t>
  </si>
  <si>
    <t>Johnson Fenner, Pamela / Rivers, Karen L.</t>
  </si>
  <si>
    <t>Lebret, Elisabeth</t>
  </si>
  <si>
    <t>Muller, Brunhild</t>
  </si>
  <si>
    <t>Masters, Brian (Editor)</t>
  </si>
  <si>
    <t>Sheehan, Kathryn / Waidner, Mary</t>
  </si>
  <si>
    <t>Petrash, Carol</t>
  </si>
  <si>
    <t>Jeffrey, Nan</t>
  </si>
  <si>
    <t>Davis, Laura / Keyser, Janis</t>
  </si>
  <si>
    <t>Jackson, Petra</t>
  </si>
  <si>
    <t>Gerber, Magda</t>
  </si>
  <si>
    <t>Kenison, Katrina</t>
  </si>
  <si>
    <t>Leboyer, Frederick</t>
  </si>
  <si>
    <t>Aldrich, Nancy</t>
  </si>
  <si>
    <t>Baldwin Dancy, Rahima</t>
  </si>
  <si>
    <t>Holt, John</t>
  </si>
  <si>
    <t>Sessions Stepp, Laura</t>
  </si>
  <si>
    <t>Elkind, David</t>
  </si>
  <si>
    <t>Goodman, Vera</t>
  </si>
  <si>
    <t>Steiner, Rudolf</t>
  </si>
  <si>
    <t>Uphoff, James K</t>
  </si>
  <si>
    <t>Maher, Stanford</t>
  </si>
  <si>
    <t>Gardner, Howard</t>
  </si>
  <si>
    <t>Anthroposiphic Press</t>
  </si>
  <si>
    <t>Spock, Marjorie</t>
  </si>
  <si>
    <t>Lenz, Friedel</t>
  </si>
  <si>
    <t>Armstrong, Alison / Casement, Charles</t>
  </si>
  <si>
    <t>Staley, Betty</t>
  </si>
  <si>
    <t>Simmons, Rachel</t>
  </si>
  <si>
    <t>Fields, Doug</t>
  </si>
  <si>
    <t>zur Linden, Wilhelm</t>
  </si>
  <si>
    <t>Childs, Gilbert</t>
  </si>
  <si>
    <t>von Heydebrand, Caroline</t>
  </si>
  <si>
    <t>Harwood, A.C.</t>
  </si>
  <si>
    <t>Lissau, Rudi</t>
  </si>
  <si>
    <t>Konig, Karl</t>
  </si>
  <si>
    <t>Gorman, Margaret</t>
  </si>
  <si>
    <t>Querido, Rene M.</t>
  </si>
  <si>
    <t>Smit, Jorgen</t>
  </si>
  <si>
    <t>Pietzner, Carlo</t>
  </si>
  <si>
    <t>Edmunds, Francis</t>
  </si>
  <si>
    <t>Toronto Waldorf Schools</t>
  </si>
  <si>
    <t>Cusick, Lois</t>
  </si>
  <si>
    <t>Biesantz, Hagen / Klingborg, Arne</t>
  </si>
  <si>
    <t>Winn, Marie</t>
  </si>
  <si>
    <t>Large, Martin</t>
  </si>
  <si>
    <t>De Haes, Daniel Udo</t>
  </si>
  <si>
    <t>Schaefer, Christopher / Voors, Tyno</t>
  </si>
  <si>
    <t>Healy, Jane M.</t>
  </si>
  <si>
    <t>Schoorel, Edmond</t>
  </si>
  <si>
    <t>Aeppli, Willi</t>
  </si>
  <si>
    <t>Pusch, Ruth</t>
  </si>
  <si>
    <t>Lanthorn Press, Peredur, East Grinstead, England</t>
  </si>
  <si>
    <t>Hazelden</t>
  </si>
  <si>
    <t>Jeremy P. Tarcher, Inc., Los Angeles</t>
  </si>
  <si>
    <t>FP Hendricks Publishing Ltd.</t>
  </si>
  <si>
    <t>Jossey-Bass</t>
  </si>
  <si>
    <t>Anthroposophic Press</t>
  </si>
  <si>
    <t>Aurora Publishers</t>
  </si>
  <si>
    <t>Pembrook Publishers Limited</t>
  </si>
  <si>
    <t>Hawthorn Press</t>
  </si>
  <si>
    <t>The McGraw-Hill Companies</t>
  </si>
  <si>
    <t>Floris Books</t>
  </si>
  <si>
    <t>Nova Institute Press</t>
  </si>
  <si>
    <t>Vintage Canada</t>
  </si>
  <si>
    <t>Beacon Herald Fine Printing Division, Stratford, Ontario, Canada</t>
  </si>
  <si>
    <t>Penguin Books</t>
  </si>
  <si>
    <t>The Berkely Publishing Group</t>
  </si>
  <si>
    <t>Harper Perennial</t>
  </si>
  <si>
    <t>Bob Adams, Inc., Publishers</t>
  </si>
  <si>
    <t>Somerville House Publishing</t>
  </si>
  <si>
    <t>Workman Publishing</t>
  </si>
  <si>
    <t>The Robinswook Press</t>
  </si>
  <si>
    <t>Fireside</t>
  </si>
  <si>
    <t>Celestial Arts</t>
  </si>
  <si>
    <t>The Association of Waldorf Schools of North America (AWSNA)</t>
  </si>
  <si>
    <t>Paragon House, New York</t>
  </si>
  <si>
    <t>Harcourt, Inc.</t>
  </si>
  <si>
    <t>Carol Publishing Group</t>
  </si>
  <si>
    <t>Avon Books</t>
  </si>
  <si>
    <t>Macfarlane Walter and Ross, Toronto</t>
  </si>
  <si>
    <t>Reader's Digest Association (Canada) Ltd. Montreal</t>
  </si>
  <si>
    <t>Robert Rose Inc.</t>
  </si>
  <si>
    <t>Dawn Publications</t>
  </si>
  <si>
    <t>Fenton Valley Press</t>
  </si>
  <si>
    <t>Wynstones Press, Brookthorpe, Glaucester, UK</t>
  </si>
  <si>
    <t>Parkstreet Press, Rochester, Vermont</t>
  </si>
  <si>
    <t>Andrews and McMeel</t>
  </si>
  <si>
    <t>?</t>
  </si>
  <si>
    <t>Treehouse Communication Inc.</t>
  </si>
  <si>
    <t>Fireside, Simon &amp; Schuster Inc.</t>
  </si>
  <si>
    <t>Faber and Faber, London Boston</t>
  </si>
  <si>
    <t>Gryphon House Inc.</t>
  </si>
  <si>
    <t>Times Books</t>
  </si>
  <si>
    <t>Michealmas Press</t>
  </si>
  <si>
    <t>Waldorf Schools of Ontario</t>
  </si>
  <si>
    <t>Imprint</t>
  </si>
  <si>
    <t>Council Oak Books</t>
  </si>
  <si>
    <t>The Gryphon House Book</t>
  </si>
  <si>
    <t>Avalon House Printing</t>
  </si>
  <si>
    <t>Broadway Books, NY</t>
  </si>
  <si>
    <t>Crescent Books, NY</t>
  </si>
  <si>
    <t>John Wiley &amp; Sons, Inc.</t>
  </si>
  <si>
    <t>Warner Books</t>
  </si>
  <si>
    <t>Newmarket Press</t>
  </si>
  <si>
    <t>Childhood Press</t>
  </si>
  <si>
    <t>Addison-Wesley Publishing Company, Inc.</t>
  </si>
  <si>
    <t>Riverhead Books, NY</t>
  </si>
  <si>
    <t>Reading Wings</t>
  </si>
  <si>
    <t>Kolisko Archive Publications</t>
  </si>
  <si>
    <t>J&amp;J Publishing Co.</t>
  </si>
  <si>
    <t>Novalis Press</t>
  </si>
  <si>
    <t>Basic Books</t>
  </si>
  <si>
    <t>Rudolf Steiner Press</t>
  </si>
  <si>
    <t>Key Porter Books</t>
  </si>
  <si>
    <t>Harvest House Publishers</t>
  </si>
  <si>
    <t>Thorsons Publishers Inc., NY</t>
  </si>
  <si>
    <t>Steiner Schools Fellowhsip Publications</t>
  </si>
  <si>
    <t>Steiner Book Centre, Inc., Vancouver</t>
  </si>
  <si>
    <t>Rudolf Steiner College Publications</t>
  </si>
  <si>
    <t>H. S. Dakin Company</t>
  </si>
  <si>
    <t>Mercury Press</t>
  </si>
  <si>
    <t>Carnant Books</t>
  </si>
  <si>
    <t>Torornto Waldorf Schools</t>
  </si>
  <si>
    <t>Lindisfarne Press</t>
  </si>
  <si>
    <t>Touchstone Book</t>
  </si>
  <si>
    <t>The Myrin Book, NY</t>
  </si>
  <si>
    <t>Rudolf Steiner College Press</t>
  </si>
  <si>
    <t>total_quantity</t>
  </si>
  <si>
    <t>available_quantity</t>
  </si>
  <si>
    <t>tag_id</t>
  </si>
  <si>
    <t>tag_name</t>
  </si>
  <si>
    <t>children</t>
  </si>
  <si>
    <t>adult</t>
  </si>
  <si>
    <t>fiction</t>
  </si>
  <si>
    <t>novels</t>
  </si>
  <si>
    <t>subject</t>
  </si>
  <si>
    <t>war</t>
  </si>
  <si>
    <t>religion</t>
  </si>
  <si>
    <t>librarian_id</t>
  </si>
  <si>
    <t>username</t>
  </si>
  <si>
    <t>first_name</t>
  </si>
  <si>
    <t>middle_name</t>
  </si>
  <si>
    <t>last_name</t>
  </si>
  <si>
    <t>email</t>
  </si>
  <si>
    <t>password</t>
  </si>
  <si>
    <t>role</t>
  </si>
  <si>
    <t>school_id</t>
  </si>
  <si>
    <t>salutation</t>
  </si>
  <si>
    <t>father_name</t>
  </si>
  <si>
    <t>mother_name</t>
  </si>
  <si>
    <t>is_student</t>
  </si>
  <si>
    <t>Darryl</t>
  </si>
  <si>
    <t>Lucille</t>
  </si>
  <si>
    <t>Josephine</t>
  </si>
  <si>
    <t>Mildred</t>
  </si>
  <si>
    <t>Loretta</t>
  </si>
  <si>
    <t>Jennie</t>
  </si>
  <si>
    <t>Jenna</t>
  </si>
  <si>
    <t>Lucia</t>
  </si>
  <si>
    <t>Bobby</t>
  </si>
  <si>
    <t>Angela</t>
  </si>
  <si>
    <t>Reginald</t>
  </si>
  <si>
    <t>Antoinette</t>
  </si>
  <si>
    <t>Kristi</t>
  </si>
  <si>
    <t>Ronnie</t>
  </si>
  <si>
    <t>Archie</t>
  </si>
  <si>
    <t>Floyd</t>
  </si>
  <si>
    <t>Caroline</t>
  </si>
  <si>
    <t>Josefina</t>
  </si>
  <si>
    <t>Elvira</t>
  </si>
  <si>
    <t>Jordan</t>
  </si>
  <si>
    <t>Mcbride</t>
  </si>
  <si>
    <t>Williams</t>
  </si>
  <si>
    <t>Weber</t>
  </si>
  <si>
    <t>Mclaughlin</t>
  </si>
  <si>
    <t>Frazier</t>
  </si>
  <si>
    <t>ZTJVXQ</t>
  </si>
  <si>
    <t>HTDTYG</t>
  </si>
  <si>
    <t>XOJUTO</t>
  </si>
  <si>
    <t>RNYPOT</t>
  </si>
  <si>
    <t>GLYOQZ</t>
  </si>
  <si>
    <t>VMMFBK</t>
  </si>
  <si>
    <t>URRFHX</t>
  </si>
  <si>
    <t>OJTJMF</t>
  </si>
  <si>
    <t>VDOADU</t>
  </si>
  <si>
    <t>EDIXII</t>
  </si>
  <si>
    <t>PXMPJO</t>
  </si>
  <si>
    <t>FSNFAB</t>
  </si>
  <si>
    <t>LSAQDG</t>
  </si>
  <si>
    <t>SFEBLR</t>
  </si>
  <si>
    <t>MIKPSY</t>
  </si>
  <si>
    <t>QAOIZM</t>
  </si>
  <si>
    <t>HDCUFO</t>
  </si>
  <si>
    <t>UQDSHD</t>
  </si>
  <si>
    <t>OSDOWQ</t>
  </si>
  <si>
    <t>OUOSMV</t>
  </si>
  <si>
    <t>loaner_id</t>
  </si>
  <si>
    <t>trn_id</t>
  </si>
  <si>
    <t>trn_datetime</t>
  </si>
  <si>
    <t>trn_type</t>
  </si>
  <si>
    <t>copies</t>
  </si>
  <si>
    <t>image_link</t>
  </si>
  <si>
    <t>library_price</t>
  </si>
  <si>
    <t>retail_price</t>
  </si>
  <si>
    <t>156838517X</t>
  </si>
  <si>
    <t>0874776082</t>
  </si>
  <si>
    <t>096829703X</t>
  </si>
  <si>
    <t>0787946052</t>
  </si>
  <si>
    <t>0880104511</t>
  </si>
  <si>
    <t>0889258201</t>
  </si>
  <si>
    <t>1551380196</t>
  </si>
  <si>
    <t>0950706248</t>
  </si>
  <si>
    <t>0071408185</t>
  </si>
  <si>
    <t>0863151043</t>
  </si>
  <si>
    <t>0975855204</t>
  </si>
  <si>
    <t>0676974724</t>
  </si>
  <si>
    <t/>
  </si>
  <si>
    <t>0140242643</t>
  </si>
  <si>
    <t>039952293X</t>
  </si>
  <si>
    <t>0399531653</t>
  </si>
  <si>
    <t>0060977094</t>
  </si>
  <si>
    <t>0921051743</t>
  </si>
  <si>
    <t>0761115706</t>
  </si>
  <si>
    <t>186981081</t>
  </si>
  <si>
    <t>0140256121</t>
  </si>
  <si>
    <t>0880103574</t>
  </si>
  <si>
    <t>0863150780</t>
  </si>
  <si>
    <t>0743224698</t>
  </si>
  <si>
    <t>1869890590</t>
  </si>
  <si>
    <t>1869890868</t>
  </si>
  <si>
    <t>0880101997</t>
  </si>
  <si>
    <t>0890877084</t>
  </si>
  <si>
    <t>9781888364764</t>
  </si>
  <si>
    <t>1557781125</t>
  </si>
  <si>
    <t>015601763</t>
  </si>
  <si>
    <t>0806517417</t>
  </si>
  <si>
    <t>186989531</t>
  </si>
  <si>
    <t>0380570009</t>
  </si>
  <si>
    <t>0921912838</t>
  </si>
  <si>
    <t>0888506120</t>
  </si>
  <si>
    <t>039952150X</t>
  </si>
  <si>
    <t>0778800784</t>
  </si>
  <si>
    <t>0916124142</t>
  </si>
  <si>
    <t>0863151272</t>
  </si>
  <si>
    <t>0961514973</t>
  </si>
  <si>
    <t>0897420446</t>
  </si>
  <si>
    <t>094626023</t>
  </si>
  <si>
    <t>091142548</t>
  </si>
  <si>
    <t>0892816295</t>
  </si>
  <si>
    <t>0836223012</t>
  </si>
  <si>
    <t>0913212105</t>
  </si>
  <si>
    <t>0863150098</t>
  </si>
  <si>
    <t>0863150934</t>
  </si>
  <si>
    <t>0863151116</t>
  </si>
  <si>
    <t>0863151108</t>
  </si>
  <si>
    <t>0863151477</t>
  </si>
  <si>
    <t>0863151612</t>
  </si>
  <si>
    <t>0863153003</t>
  </si>
  <si>
    <t>0863150551</t>
  </si>
  <si>
    <t>0946206031</t>
  </si>
  <si>
    <t>094626058</t>
  </si>
  <si>
    <t>0020207395</t>
  </si>
  <si>
    <t>095070623X</t>
  </si>
  <si>
    <t>1869890477</t>
  </si>
  <si>
    <t>0571131719</t>
  </si>
  <si>
    <t>1869890000</t>
  </si>
  <si>
    <t>0876592469</t>
  </si>
  <si>
    <t>0812917758</t>
  </si>
  <si>
    <t>0964783215</t>
  </si>
  <si>
    <t>0863150489</t>
  </si>
  <si>
    <t>0933031394</t>
  </si>
  <si>
    <t>9780876591567</t>
  </si>
  <si>
    <t>088014422</t>
  </si>
  <si>
    <t>0553067508</t>
  </si>
  <si>
    <t>0517121522</t>
  </si>
  <si>
    <t>0471178837</t>
  </si>
  <si>
    <t>044+525316</t>
  </si>
  <si>
    <t>1557043140</t>
  </si>
  <si>
    <t>0962358304</t>
  </si>
  <si>
    <t>0890875197</t>
  </si>
  <si>
    <t>020112095X</t>
  </si>
  <si>
    <t>1573228753</t>
  </si>
  <si>
    <t>0201039672</t>
  </si>
  <si>
    <t>096999382X</t>
  </si>
  <si>
    <t>0890878188</t>
  </si>
  <si>
    <t>096492378</t>
  </si>
  <si>
    <t>074321546X</t>
  </si>
  <si>
    <t>0961856106</t>
  </si>
  <si>
    <t>0958388512</t>
  </si>
  <si>
    <t>0465021255</t>
  </si>
  <si>
    <t>046501822X</t>
  </si>
  <si>
    <t>0465025099</t>
  </si>
  <si>
    <t>0880103841</t>
  </si>
  <si>
    <t>088010127X</t>
  </si>
  <si>
    <t>0880101512</t>
  </si>
  <si>
    <t>0854400303</t>
  </si>
  <si>
    <t>1552630048</t>
  </si>
  <si>
    <t>1869890086</t>
  </si>
  <si>
    <t>9780143117988</t>
  </si>
  <si>
    <t>0890818487</t>
  </si>
  <si>
    <t>085443574</t>
  </si>
  <si>
    <t>0863151310</t>
  </si>
  <si>
    <t>0722509561</t>
  </si>
  <si>
    <t>0951033131</t>
  </si>
  <si>
    <t>0919924069</t>
  </si>
  <si>
    <t>0854402705</t>
  </si>
  <si>
    <t>0854402845</t>
  </si>
  <si>
    <t>0880102799</t>
  </si>
  <si>
    <t>088010001X</t>
  </si>
  <si>
    <t>1869890068</t>
  </si>
  <si>
    <t>0880100435</t>
  </si>
  <si>
    <t>0945803060</t>
  </si>
  <si>
    <t>09304205</t>
  </si>
  <si>
    <t>0880102640</t>
  </si>
  <si>
    <t>0903580659</t>
  </si>
  <si>
    <t>0916786757</t>
  </si>
  <si>
    <t>0854403558</t>
  </si>
  <si>
    <t>0140076980</t>
  </si>
  <si>
    <t>1869890248</t>
  </si>
  <si>
    <t>0863150373</t>
  </si>
  <si>
    <t>0940262746</t>
  </si>
  <si>
    <t>067174920X</t>
  </si>
  <si>
    <t>0964783207</t>
  </si>
  <si>
    <t>0913098434</t>
  </si>
  <si>
    <t>0945803680</t>
  </si>
  <si>
    <t>0880101644</t>
  </si>
  <si>
    <t>0929979303</t>
  </si>
  <si>
    <t>092997929X</t>
  </si>
  <si>
    <t>9781903458785</t>
  </si>
  <si>
    <t>1558502602</t>
  </si>
  <si>
    <t>Adonis Murray</t>
  </si>
  <si>
    <t>Rhett Gonzales</t>
  </si>
  <si>
    <t>Roland Carrillo</t>
  </si>
  <si>
    <t>Jase Goodman</t>
  </si>
  <si>
    <t>Jayson Bass</t>
  </si>
  <si>
    <t>Tripp James</t>
  </si>
  <si>
    <t>Mitchell Avila</t>
  </si>
  <si>
    <t>Will Hurst</t>
  </si>
  <si>
    <t>Willie Kim</t>
  </si>
  <si>
    <t>Joseph Moyer</t>
  </si>
  <si>
    <t>Malakai Dean</t>
  </si>
  <si>
    <t>Bryan Dominguez</t>
  </si>
  <si>
    <t>Gary Schultz</t>
  </si>
  <si>
    <t>Joel Bray</t>
  </si>
  <si>
    <t>Lucian Lane</t>
  </si>
  <si>
    <t>Murray</t>
  </si>
  <si>
    <t>Gonzales</t>
  </si>
  <si>
    <t>Carrillo</t>
  </si>
  <si>
    <t>Goodman</t>
  </si>
  <si>
    <t>Bass</t>
  </si>
  <si>
    <t>James</t>
  </si>
  <si>
    <t>Avila</t>
  </si>
  <si>
    <t>Hurst</t>
  </si>
  <si>
    <t>Kim</t>
  </si>
  <si>
    <t>Moyer</t>
  </si>
  <si>
    <t>Dean</t>
  </si>
  <si>
    <t>Dominguez</t>
  </si>
  <si>
    <t>Schultz</t>
  </si>
  <si>
    <t>Bray</t>
  </si>
  <si>
    <t>Lane</t>
  </si>
  <si>
    <t>Yazmin Murray</t>
  </si>
  <si>
    <t>Micaela Gonzales</t>
  </si>
  <si>
    <t>Esperanza Carrillo</t>
  </si>
  <si>
    <t>Annika Goodman</t>
  </si>
  <si>
    <t>Dulce Bass</t>
  </si>
  <si>
    <t>Katie James</t>
  </si>
  <si>
    <t>Emely Avila</t>
  </si>
  <si>
    <t>Rayne Hurst</t>
  </si>
  <si>
    <t>Cailyn Kim</t>
  </si>
  <si>
    <t>Kirsten Moyer</t>
  </si>
  <si>
    <t>Clara Dean</t>
  </si>
  <si>
    <t>Miah Dominguez</t>
  </si>
  <si>
    <t>Regan Schultz</t>
  </si>
  <si>
    <t>Aria Bray</t>
  </si>
  <si>
    <t>Kiera Lane</t>
  </si>
  <si>
    <t>borrow_date</t>
  </si>
  <si>
    <t>due_date</t>
  </si>
  <si>
    <t>$2a$10$Gitv.jdJOSpID30NmPEqn.IwH5CztayH4HbRUjxGDJKNM3DWCwMmy</t>
  </si>
  <si>
    <t>loan_id</t>
  </si>
  <si>
    <t>admin</t>
  </si>
  <si>
    <t>BudLib Admin</t>
  </si>
  <si>
    <t>admin@localhost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</si>
</sst>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0" fillId="0" borderId="0" xfId="0" applyNumberFormat="1"/>
    <xf numFmtId="0" fontId="0" fillId="0" borderId="0" xfId="0" quotePrefix="1"/>
    <xf numFmtId="0" fontId="14" fillId="0" borderId="0" xfId="0" applyFont="1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J18"/>
  <sheetViews>
    <sheetView tabSelected="1"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346</v>
      </c>
      <c r="B1" s="2" t="s">
        <v>347</v>
      </c>
      <c r="C1" s="2" t="s">
        <v>348</v>
      </c>
      <c r="D1" s="2" t="s">
        <v>349</v>
      </c>
      <c r="E1" s="2" t="s">
        <v>350</v>
      </c>
      <c r="F1" s="2" t="s">
        <v>351</v>
      </c>
      <c r="G1" s="2" t="s">
        <v>352</v>
      </c>
      <c r="H1" s="2" t="s">
        <v>353</v>
      </c>
      <c r="J1" t="str">
        <f>_xlfn.CONCAT("INSERT INTO librarian (",
A1,",",
B1,",",
C1,",",
D1,",",
E1,",",
F1,",",
G1,",",
H1,") VALUES ")</f>
        <v xml:space="preserve">INSERT INTO librarian (librarian_id,username,first_name,middle_name,last_name,email,password,role) VALUES </v>
      </c>
    </row>
    <row r="2" spans="1:10" x14ac:dyDescent="0.3">
      <c r="A2">
        <v>1</v>
      </c>
      <c r="B2" t="s">
        <v>587</v>
      </c>
      <c r="C2" t="s">
        <v>588</v>
      </c>
      <c r="F2" t="s">
        <v>589</v>
      </c>
      <c r="G2" s="1" t="s">
        <v>585</v>
      </c>
      <c r="H2">
        <v>0</v>
      </c>
      <c r="J2" t="str">
        <f>_xlfn.CONCAT("(",
IF(A2="","NULL",_xlfn.CONCAT("",A2,"")),",",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IF(H2="","NULL",_xlfn.CONCAT("""",H2,"""")),");")</f>
        <v>(1,"admin","BudLib Admin",NULL,NULL,"admin@localhost","$2a$10$Gitv.jdJOSpID30NmPEqn.IwH5CztayH4HbRUjxGDJKNM3DWCwMmy","0");</v>
      </c>
    </row>
    <row r="3" spans="1:10" x14ac:dyDescent="0.3">
      <c r="G3" s="1"/>
    </row>
    <row r="4" spans="1:10" x14ac:dyDescent="0.3">
      <c r="G4" s="1"/>
    </row>
    <row r="5" spans="1:10" x14ac:dyDescent="0.3">
      <c r="G5" s="1"/>
    </row>
    <row r="6" spans="1:10" x14ac:dyDescent="0.3">
      <c r="G6" s="1"/>
    </row>
    <row r="7" spans="1:10" x14ac:dyDescent="0.3">
      <c r="G7" s="1"/>
    </row>
    <row r="8" spans="1:10" x14ac:dyDescent="0.3">
      <c r="G8" s="1"/>
    </row>
    <row r="9" spans="1:10" x14ac:dyDescent="0.3">
      <c r="G9" s="1"/>
    </row>
    <row r="10" spans="1:10" x14ac:dyDescent="0.3">
      <c r="G10" s="1"/>
    </row>
    <row r="11" spans="1:10" x14ac:dyDescent="0.3">
      <c r="G11" s="1"/>
    </row>
    <row r="12" spans="1:10" x14ac:dyDescent="0.3">
      <c r="G12" s="1"/>
    </row>
    <row r="13" spans="1:10" x14ac:dyDescent="0.3">
      <c r="G13" s="1"/>
    </row>
    <row r="14" spans="1:10" x14ac:dyDescent="0.3">
      <c r="G14" s="1"/>
    </row>
    <row r="15" spans="1:10" x14ac:dyDescent="0.3">
      <c r="G15" s="1"/>
    </row>
    <row r="16" spans="1:10" x14ac:dyDescent="0.3">
      <c r="G16" s="1"/>
    </row>
    <row r="17" spans="7:7" x14ac:dyDescent="0.3">
      <c r="G17" s="1"/>
    </row>
    <row r="18" spans="7:7" x14ac:dyDescent="0.3">
      <c r="G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7"/>
  <sheetViews>
    <sheetView workbookViewId="0"/>
  </sheetViews>
  <sheetFormatPr defaultColWidth="8.77734375" defaultRowHeight="14.4" x14ac:dyDescent="0.3"/>
  <cols>
    <col min="2" max="17" width="10.77734375" customWidth="1"/>
  </cols>
  <sheetData>
    <row r="1" spans="1:19" x14ac:dyDescent="0.3">
      <c r="A1" s="2" t="s">
        <v>0</v>
      </c>
      <c r="B1" s="2" t="s">
        <v>10</v>
      </c>
      <c r="C1" s="2" t="s">
        <v>9</v>
      </c>
      <c r="D1" s="2" t="s">
        <v>1</v>
      </c>
      <c r="E1" s="2" t="s">
        <v>8</v>
      </c>
      <c r="F1" s="2" t="s">
        <v>2</v>
      </c>
      <c r="G1" s="2" t="s">
        <v>11</v>
      </c>
      <c r="H1" s="2" t="s">
        <v>5</v>
      </c>
      <c r="I1" s="2" t="s">
        <v>3</v>
      </c>
      <c r="J1" s="2" t="s">
        <v>4</v>
      </c>
      <c r="K1" s="2" t="s">
        <v>6</v>
      </c>
      <c r="L1" s="2" t="s">
        <v>335</v>
      </c>
      <c r="M1" s="2" t="s">
        <v>336</v>
      </c>
      <c r="N1" s="2" t="s">
        <v>7</v>
      </c>
      <c r="O1" s="2" t="s">
        <v>409</v>
      </c>
      <c r="P1" s="2" t="s">
        <v>411</v>
      </c>
      <c r="Q1" s="2" t="s">
        <v>410</v>
      </c>
      <c r="S1" t="str">
        <f>_xlfn.CONCAT("INSERT INTO book (",
A1,",",
B1,",",
C1,",",
D1,",",
E1,",",
F1,",",
G1,",",
H1,",",
I1,",",
J1,",",
K1,",",
L1,",",
M1,",",
N1,",",
O1,",",
P1,",",
Q1,") VALUES ")</f>
        <v xml:space="preserve">INSERT INTO book (book_id,title,subtitle,author,publisher,edition,year,language,isbn_10,isbn_13,library_section,total_quantity,available_quantity,notes,image_link,retail_price,library_price) VALUES </v>
      </c>
    </row>
    <row r="2" spans="1:19" x14ac:dyDescent="0.3">
      <c r="A2">
        <v>1</v>
      </c>
      <c r="B2" t="s">
        <v>12</v>
      </c>
      <c r="D2" t="s">
        <v>147</v>
      </c>
      <c r="E2" t="s">
        <v>259</v>
      </c>
      <c r="F2">
        <v>4</v>
      </c>
      <c r="G2">
        <v>1986</v>
      </c>
      <c r="H2" s="1"/>
      <c r="K2">
        <v>0</v>
      </c>
      <c r="L2">
        <v>1</v>
      </c>
      <c r="M2">
        <v>0</v>
      </c>
      <c r="S2" t="str">
        <f>_xlfn.CONCAT("(",
IF(A2="","NULL",_xlfn.CONCAT("",A2,"")),",",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IF(I2="","NULL",_xlfn.CONCAT("""",I2,"""")),",",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IF(P2="","NULL",_xlfn.CONCAT("""",P2,"""")),",",
IF(Q2="","NULL",_xlfn.CONCAT("""",Q2,"""")),"),")</f>
        <v>(1,"Education Towards Freedom",NULL,"Rudel, Joan and Siegfried","Lanthorn Press, Peredur, East Grinstead, England","4","1986",NULL,NULL,NULL,"0","1","0",NULL,NULL,NULL,NULL),</v>
      </c>
    </row>
    <row r="3" spans="1:19" x14ac:dyDescent="0.3">
      <c r="A3">
        <v>2</v>
      </c>
      <c r="B3" t="s">
        <v>13</v>
      </c>
      <c r="D3" t="s">
        <v>148</v>
      </c>
      <c r="E3" t="s">
        <v>260</v>
      </c>
      <c r="G3">
        <v>2000</v>
      </c>
      <c r="H3" s="1"/>
      <c r="I3" t="s">
        <v>412</v>
      </c>
      <c r="K3">
        <v>0</v>
      </c>
      <c r="L3">
        <v>4</v>
      </c>
      <c r="M3">
        <v>2</v>
      </c>
      <c r="S3" t="str">
        <f t="shared" ref="S3:S66" si="0">_xlfn.CONCAT("(",
IF(A3="","NULL",_xlfn.CONCAT("",A3,"")),",",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IF(I3="","NULL",_xlfn.CONCAT("""",I3,"""")),",",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IF(P3="","NULL",_xlfn.CONCAT("""",P3,"""")),",",
IF(Q3="","NULL",_xlfn.CONCAT("""",Q3,"""")),"),")</f>
        <v>(2,"Bullying - Changing the Course of Your Child's Life",NULL,"Voors, William","Hazelden",NULL,"2000",NULL,"156838517X",NULL,"0","4","2",NULL,NULL,NULL,NULL),</v>
      </c>
    </row>
    <row r="4" spans="1:19" x14ac:dyDescent="0.3">
      <c r="A4">
        <v>3</v>
      </c>
      <c r="B4" t="s">
        <v>14</v>
      </c>
      <c r="D4" t="s">
        <v>149</v>
      </c>
      <c r="E4" t="s">
        <v>261</v>
      </c>
      <c r="G4">
        <v>1991</v>
      </c>
      <c r="H4" s="1"/>
      <c r="I4" t="s">
        <v>413</v>
      </c>
      <c r="K4">
        <v>0</v>
      </c>
      <c r="L4">
        <v>9</v>
      </c>
      <c r="M4">
        <v>1</v>
      </c>
      <c r="S4" t="str">
        <f t="shared" si="0"/>
        <v>(3,"Awakening Your Child's Natural Genius",NULL,"Armstrong, Thomas","Jeremy P. Tarcher, Inc., Los Angeles",NULL,"1991",NULL,"0874776082",NULL,"0","9","1",NULL,NULL,NULL,NULL),</v>
      </c>
    </row>
    <row r="5" spans="1:19" x14ac:dyDescent="0.3">
      <c r="A5">
        <v>4</v>
      </c>
      <c r="B5" t="s">
        <v>15</v>
      </c>
      <c r="D5" t="s">
        <v>150</v>
      </c>
      <c r="E5" t="s">
        <v>262</v>
      </c>
      <c r="G5">
        <v>1998</v>
      </c>
      <c r="H5" s="1"/>
      <c r="I5" t="s">
        <v>414</v>
      </c>
      <c r="K5">
        <v>0</v>
      </c>
      <c r="L5">
        <v>3</v>
      </c>
      <c r="M5">
        <v>0</v>
      </c>
      <c r="S5" t="str">
        <f t="shared" si="0"/>
        <v>(4,"From Your Child's Teacher",NULL,"Bright, Robin","FP Hendricks Publishing Ltd.",NULL,"1998",NULL,"096829703X",NULL,"0","3","0",NULL,NULL,NULL,NULL),</v>
      </c>
    </row>
    <row r="6" spans="1:19" x14ac:dyDescent="0.3">
      <c r="A6">
        <v>5</v>
      </c>
      <c r="B6" t="s">
        <v>16</v>
      </c>
      <c r="D6" t="s">
        <v>151</v>
      </c>
      <c r="E6" t="s">
        <v>263</v>
      </c>
      <c r="G6">
        <v>1999</v>
      </c>
      <c r="H6" s="1"/>
      <c r="I6" t="s">
        <v>415</v>
      </c>
      <c r="K6">
        <v>0</v>
      </c>
      <c r="L6">
        <v>2</v>
      </c>
      <c r="M6">
        <v>1</v>
      </c>
      <c r="S6" t="str">
        <f t="shared" si="0"/>
        <v>(5,"Parents Do Make a Difference",NULL,"Borba, Michele","Jossey-Bass",NULL,"1999",NULL,"0787946052",NULL,"0","2","1",NULL,NULL,NULL,NULL),</v>
      </c>
    </row>
    <row r="7" spans="1:19" x14ac:dyDescent="0.3">
      <c r="A7">
        <v>6</v>
      </c>
      <c r="B7" t="s">
        <v>17</v>
      </c>
      <c r="D7" t="s">
        <v>152</v>
      </c>
      <c r="E7" t="s">
        <v>264</v>
      </c>
      <c r="G7">
        <v>1998</v>
      </c>
      <c r="H7" s="1"/>
      <c r="I7" t="s">
        <v>416</v>
      </c>
      <c r="K7">
        <v>0</v>
      </c>
      <c r="L7">
        <v>4</v>
      </c>
      <c r="M7">
        <v>1</v>
      </c>
      <c r="S7" t="str">
        <f t="shared" si="0"/>
        <v>(6,"Rythms of Learning",NULL,"Trostli, Roberto","Anthroposophic Press",NULL,"1998",NULL,"0880104511",NULL,"0","4","1",NULL,NULL,NULL,NULL),</v>
      </c>
    </row>
    <row r="8" spans="1:19" x14ac:dyDescent="0.3">
      <c r="A8">
        <v>7</v>
      </c>
      <c r="B8" t="s">
        <v>18</v>
      </c>
      <c r="D8" t="s">
        <v>153</v>
      </c>
      <c r="E8" t="s">
        <v>265</v>
      </c>
      <c r="G8">
        <v>1987</v>
      </c>
      <c r="H8" s="1"/>
      <c r="I8" t="s">
        <v>417</v>
      </c>
      <c r="K8">
        <v>0</v>
      </c>
      <c r="L8">
        <v>9</v>
      </c>
      <c r="M8">
        <v>3</v>
      </c>
      <c r="S8" t="str">
        <f t="shared" si="0"/>
        <v>(7,"Parents as People",NULL,"Kane, Franklin G.","Aurora Publishers",NULL,"1987",NULL,"0889258201",NULL,"0","9","3",NULL,NULL,NULL,NULL),</v>
      </c>
    </row>
    <row r="9" spans="1:19" x14ac:dyDescent="0.3">
      <c r="A9">
        <v>8</v>
      </c>
      <c r="B9" t="s">
        <v>19</v>
      </c>
      <c r="D9" t="s">
        <v>154</v>
      </c>
      <c r="E9" t="s">
        <v>266</v>
      </c>
      <c r="G9">
        <v>1994</v>
      </c>
      <c r="H9" s="1"/>
      <c r="I9" t="s">
        <v>418</v>
      </c>
      <c r="K9">
        <v>0</v>
      </c>
      <c r="L9">
        <v>10</v>
      </c>
      <c r="M9">
        <v>6</v>
      </c>
      <c r="S9" t="str">
        <f t="shared" si="0"/>
        <v>(8,"Spelling for Parents",NULL,"Phenix, Jo / Scott-Dunne, Doreen","Pembrook Publishers Limited",NULL,"1994",NULL,"1551380196",NULL,"0","10","6",NULL,NULL,NULL,NULL),</v>
      </c>
    </row>
    <row r="10" spans="1:19" x14ac:dyDescent="0.3">
      <c r="A10">
        <v>9</v>
      </c>
      <c r="B10" t="s">
        <v>20</v>
      </c>
      <c r="D10" t="s">
        <v>155</v>
      </c>
      <c r="E10" t="s">
        <v>267</v>
      </c>
      <c r="F10">
        <v>3</v>
      </c>
      <c r="G10">
        <v>1985</v>
      </c>
      <c r="H10" s="1"/>
      <c r="I10" t="s">
        <v>419</v>
      </c>
      <c r="K10">
        <v>0</v>
      </c>
      <c r="L10">
        <v>9</v>
      </c>
      <c r="M10">
        <v>4</v>
      </c>
      <c r="S10" t="str">
        <f t="shared" si="0"/>
        <v>(9,"Lifeways - Working with Family Questions",NULL,"Davy, Gudrun / Voors, Bons","Hawthorn Press","3","1985",NULL,"0950706248",NULL,"0","9","4",NULL,NULL,NULL,NULL),</v>
      </c>
    </row>
    <row r="11" spans="1:19" x14ac:dyDescent="0.3">
      <c r="A11">
        <v>10</v>
      </c>
      <c r="B11" t="s">
        <v>21</v>
      </c>
      <c r="D11" t="s">
        <v>156</v>
      </c>
      <c r="E11" t="s">
        <v>268</v>
      </c>
      <c r="G11">
        <v>2004</v>
      </c>
      <c r="H11" s="1"/>
      <c r="I11" t="s">
        <v>420</v>
      </c>
      <c r="K11">
        <v>0</v>
      </c>
      <c r="L11">
        <v>1</v>
      </c>
      <c r="M11">
        <v>0</v>
      </c>
      <c r="S11" t="str">
        <f t="shared" si="0"/>
        <v>(10,"Why Motor Skills Matter",NULL,"Losquadro Liddle, Tara","The McGraw-Hill Companies",NULL,"2004",NULL,"0071408185",NULL,"0","1","0",NULL,NULL,NULL,NULL),</v>
      </c>
    </row>
    <row r="12" spans="1:19" x14ac:dyDescent="0.3">
      <c r="A12">
        <v>11</v>
      </c>
      <c r="B12" t="s">
        <v>22</v>
      </c>
      <c r="D12" t="s">
        <v>157</v>
      </c>
      <c r="E12" t="s">
        <v>269</v>
      </c>
      <c r="G12">
        <v>1984</v>
      </c>
      <c r="H12" s="1"/>
      <c r="I12" t="s">
        <v>421</v>
      </c>
      <c r="K12">
        <v>0</v>
      </c>
      <c r="L12">
        <v>1</v>
      </c>
      <c r="M12">
        <v>1</v>
      </c>
      <c r="S12" t="str">
        <f t="shared" si="0"/>
        <v>(11,"A Guide to Child Health",NULL,"Gloeckler, Michaela / Goebel, Wolfgang","Floris Books",NULL,"1984",NULL,"0863151043",NULL,"0","1","1",NULL,NULL,NULL,NULL),</v>
      </c>
    </row>
    <row r="13" spans="1:19" x14ac:dyDescent="0.3">
      <c r="A13">
        <v>12</v>
      </c>
      <c r="B13" t="s">
        <v>23</v>
      </c>
      <c r="D13" t="s">
        <v>158</v>
      </c>
      <c r="E13" t="s">
        <v>270</v>
      </c>
      <c r="G13">
        <v>2004</v>
      </c>
      <c r="H13" s="1"/>
      <c r="I13" t="s">
        <v>422</v>
      </c>
      <c r="K13">
        <v>0</v>
      </c>
      <c r="L13">
        <v>6</v>
      </c>
      <c r="M13">
        <v>6</v>
      </c>
      <c r="S13" t="str">
        <f t="shared" si="0"/>
        <v>(12,"Navigating the Terrain of Childhood",NULL,"Petrash, Jack","Nova Institute Press",NULL,"2004",NULL,"0975855204",NULL,"0","6","6",NULL,NULL,NULL,NULL),</v>
      </c>
    </row>
    <row r="14" spans="1:19" x14ac:dyDescent="0.3">
      <c r="A14">
        <v>13</v>
      </c>
      <c r="B14" t="s">
        <v>24</v>
      </c>
      <c r="D14" t="s">
        <v>159</v>
      </c>
      <c r="E14" t="s">
        <v>267</v>
      </c>
      <c r="G14">
        <v>2012</v>
      </c>
      <c r="H14" s="1"/>
      <c r="I14" s="4"/>
      <c r="J14" s="4" t="s">
        <v>536</v>
      </c>
      <c r="K14">
        <v>0</v>
      </c>
      <c r="L14">
        <v>1</v>
      </c>
      <c r="M14">
        <v>1</v>
      </c>
      <c r="S14" t="str">
        <f t="shared" si="0"/>
        <v>(13,"Healign Stories for Challenging Behaviour",NULL,"Perrow, Susan","Hawthorn Press",NULL,"2012",NULL,NULL,"9781903458785","0","1","1",NULL,NULL,NULL,NULL),</v>
      </c>
    </row>
    <row r="15" spans="1:19" x14ac:dyDescent="0.3">
      <c r="A15">
        <v>14</v>
      </c>
      <c r="B15" t="s">
        <v>25</v>
      </c>
      <c r="D15" t="s">
        <v>160</v>
      </c>
      <c r="E15" t="s">
        <v>271</v>
      </c>
      <c r="G15">
        <v>2005</v>
      </c>
      <c r="H15" s="1"/>
      <c r="I15" t="s">
        <v>423</v>
      </c>
      <c r="K15">
        <v>0</v>
      </c>
      <c r="L15">
        <v>7</v>
      </c>
      <c r="M15">
        <v>7</v>
      </c>
      <c r="S15" t="str">
        <f t="shared" si="0"/>
        <v>(14,"Hold on to Your Kids",NULL,"Neufeld, Gordon / Mate, Gabor","Vintage Canada",NULL,"2005",NULL,"0676974724",NULL,"0","7","7",NULL,NULL,NULL,NULL),</v>
      </c>
    </row>
    <row r="16" spans="1:19" x14ac:dyDescent="0.3">
      <c r="A16">
        <v>15</v>
      </c>
      <c r="B16" t="s">
        <v>26</v>
      </c>
      <c r="D16" t="s">
        <v>161</v>
      </c>
      <c r="E16" t="s">
        <v>272</v>
      </c>
      <c r="G16">
        <v>1982</v>
      </c>
      <c r="H16" s="1"/>
      <c r="K16">
        <v>0</v>
      </c>
      <c r="L16">
        <v>1</v>
      </c>
      <c r="M16">
        <v>1</v>
      </c>
      <c r="S16" t="str">
        <f t="shared" si="0"/>
        <v>(15,"Echoes of a Dream",NULL,"Smith, Susan","Beacon Herald Fine Printing Division, Stratford, Ontario, Canada",NULL,"1982",NULL,NULL,NULL,"0","1","1",NULL,NULL,NULL,NULL),</v>
      </c>
    </row>
    <row r="17" spans="1:19" x14ac:dyDescent="0.3">
      <c r="A17">
        <v>16</v>
      </c>
      <c r="B17" t="s">
        <v>27</v>
      </c>
      <c r="D17" t="s">
        <v>162</v>
      </c>
      <c r="E17" t="s">
        <v>273</v>
      </c>
      <c r="G17">
        <v>1994</v>
      </c>
      <c r="H17" s="1"/>
      <c r="I17" t="s">
        <v>425</v>
      </c>
      <c r="K17">
        <v>0</v>
      </c>
      <c r="L17">
        <v>6</v>
      </c>
      <c r="M17">
        <v>6</v>
      </c>
      <c r="S17" t="str">
        <f t="shared" si="0"/>
        <v>(16,"If Learning is so Natural, Why am I going to School?",NULL,"Nikiforuk, Andrew","Penguin Books",NULL,"1994",NULL,"0140242643",NULL,"0","6","6",NULL,NULL,NULL,NULL),</v>
      </c>
    </row>
    <row r="18" spans="1:19" x14ac:dyDescent="0.3">
      <c r="A18">
        <v>17</v>
      </c>
      <c r="B18" t="s">
        <v>28</v>
      </c>
      <c r="D18" t="s">
        <v>163</v>
      </c>
      <c r="E18" t="s">
        <v>274</v>
      </c>
      <c r="F18">
        <v>2</v>
      </c>
      <c r="G18">
        <v>1997</v>
      </c>
      <c r="H18" s="1"/>
      <c r="I18" t="s">
        <v>426</v>
      </c>
      <c r="K18">
        <v>0</v>
      </c>
      <c r="L18">
        <v>1</v>
      </c>
      <c r="M18">
        <v>1</v>
      </c>
      <c r="S18" t="str">
        <f t="shared" si="0"/>
        <v>(17,"The Gift of Dyslexia",NULL,"Davis, Ronald D.","The Berkely Publishing Group","2","1997",NULL,"039952293X",NULL,"0","1","1",NULL,NULL,NULL,NULL),</v>
      </c>
    </row>
    <row r="19" spans="1:19" x14ac:dyDescent="0.3">
      <c r="A19">
        <v>18</v>
      </c>
      <c r="B19" t="s">
        <v>29</v>
      </c>
      <c r="D19" t="s">
        <v>164</v>
      </c>
      <c r="E19" t="s">
        <v>274</v>
      </c>
      <c r="G19">
        <v>2005</v>
      </c>
      <c r="H19" s="1"/>
      <c r="I19" t="s">
        <v>427</v>
      </c>
      <c r="K19">
        <v>0</v>
      </c>
      <c r="L19">
        <v>7</v>
      </c>
      <c r="M19">
        <v>7</v>
      </c>
      <c r="S19" t="str">
        <f t="shared" si="0"/>
        <v>(18,"the Out-of-Sync Child",NULL,"Stock Kranowitz, Carol","The Berkely Publishing Group",NULL,"2005",NULL,"0399531653",NULL,"0","7","7",NULL,NULL,NULL,NULL),</v>
      </c>
    </row>
    <row r="20" spans="1:19" x14ac:dyDescent="0.3">
      <c r="A20">
        <v>19</v>
      </c>
      <c r="B20" t="s">
        <v>30</v>
      </c>
      <c r="D20" t="s">
        <v>165</v>
      </c>
      <c r="E20" t="s">
        <v>275</v>
      </c>
      <c r="G20">
        <v>1995</v>
      </c>
      <c r="I20" t="s">
        <v>428</v>
      </c>
      <c r="K20">
        <v>0</v>
      </c>
      <c r="L20">
        <v>1</v>
      </c>
      <c r="M20">
        <v>1</v>
      </c>
      <c r="S20" t="str">
        <f t="shared" si="0"/>
        <v>(19,"The Optimistic Child",NULL,"Seligman, Martin E.","Harper Perennial",NULL,"1995",NULL,"0060977094",NULL,"0","1","1",NULL,NULL,NULL,NULL),</v>
      </c>
    </row>
    <row r="21" spans="1:19" x14ac:dyDescent="0.3">
      <c r="A21">
        <v>20</v>
      </c>
      <c r="B21" t="s">
        <v>31</v>
      </c>
      <c r="D21" t="s">
        <v>166</v>
      </c>
      <c r="E21" t="s">
        <v>276</v>
      </c>
      <c r="G21">
        <v>1993</v>
      </c>
      <c r="I21" s="4" t="s">
        <v>537</v>
      </c>
      <c r="K21">
        <v>0</v>
      </c>
      <c r="L21">
        <v>4</v>
      </c>
      <c r="M21">
        <v>4</v>
      </c>
      <c r="S21" t="str">
        <f t="shared" si="0"/>
        <v>(20,"365 Outdoor Activities",NULL,"Bennett, Steve and Ruth","Bob Adams, Inc., Publishers",NULL,"1993",NULL,"1558502602",NULL,"0","4","4",NULL,NULL,NULL,NULL),</v>
      </c>
    </row>
    <row r="22" spans="1:19" x14ac:dyDescent="0.3">
      <c r="A22">
        <v>21</v>
      </c>
      <c r="B22" t="s">
        <v>32</v>
      </c>
      <c r="D22" t="s">
        <v>167</v>
      </c>
      <c r="E22" t="s">
        <v>277</v>
      </c>
      <c r="G22">
        <v>1994</v>
      </c>
      <c r="I22" t="s">
        <v>429</v>
      </c>
      <c r="K22">
        <v>0</v>
      </c>
      <c r="L22">
        <v>10</v>
      </c>
      <c r="M22">
        <v>10</v>
      </c>
      <c r="S22" t="str">
        <f t="shared" si="0"/>
        <v>(21,"Kids are Worth it!",NULL,"Coloroso, Barbara","Somerville House Publishing",NULL,"1994",NULL,"0921051743",NULL,"0","10","10",NULL,NULL,NULL,NULL),</v>
      </c>
    </row>
    <row r="23" spans="1:19" x14ac:dyDescent="0.3">
      <c r="A23">
        <v>22</v>
      </c>
      <c r="B23" t="s">
        <v>33</v>
      </c>
      <c r="D23" t="s">
        <v>168</v>
      </c>
      <c r="E23" t="s">
        <v>278</v>
      </c>
      <c r="G23">
        <v>2001</v>
      </c>
      <c r="I23" t="s">
        <v>430</v>
      </c>
      <c r="K23">
        <v>0</v>
      </c>
      <c r="L23">
        <v>1</v>
      </c>
      <c r="M23">
        <v>1</v>
      </c>
      <c r="S23" t="str">
        <f t="shared" si="0"/>
        <v>(22,"How to Keep Your Teenager Out of Troubl and What to Do if You Can't",NULL,"Bernstein, Neil I.","Workman Publishing",NULL,"2001",NULL,"0761115706",NULL,"0","1","1",NULL,NULL,NULL,NULL),</v>
      </c>
    </row>
    <row r="24" spans="1:19" x14ac:dyDescent="0.3">
      <c r="A24">
        <v>23</v>
      </c>
      <c r="B24" t="s">
        <v>34</v>
      </c>
      <c r="D24" t="s">
        <v>169</v>
      </c>
      <c r="E24" t="s">
        <v>279</v>
      </c>
      <c r="G24">
        <v>1990</v>
      </c>
      <c r="I24" s="5" t="s">
        <v>431</v>
      </c>
      <c r="K24">
        <v>0</v>
      </c>
      <c r="L24">
        <v>8</v>
      </c>
      <c r="M24">
        <v>8</v>
      </c>
      <c r="S24" t="str">
        <f t="shared" si="0"/>
        <v>(23,"Commonsense Schooling",NULL,"Wilkinson, Roy","The Robinswook Press",NULL,"1990",NULL,"186981081",NULL,"0","8","8",NULL,NULL,NULL,NULL),</v>
      </c>
    </row>
    <row r="25" spans="1:19" x14ac:dyDescent="0.3">
      <c r="A25">
        <v>24</v>
      </c>
      <c r="B25" t="s">
        <v>35</v>
      </c>
      <c r="D25" t="s">
        <v>170</v>
      </c>
      <c r="E25" t="s">
        <v>273</v>
      </c>
      <c r="G25">
        <v>1996</v>
      </c>
      <c r="I25" t="s">
        <v>432</v>
      </c>
      <c r="K25">
        <v>0</v>
      </c>
      <c r="L25">
        <v>4</v>
      </c>
      <c r="M25">
        <v>4</v>
      </c>
      <c r="S25" t="str">
        <f t="shared" si="0"/>
        <v>(24,"Grading the Teacher",NULL,"Jacobs, Nellie","Penguin Books",NULL,"1996",NULL,"0140256121",NULL,"0","4","4",NULL,NULL,NULL,NULL),</v>
      </c>
    </row>
    <row r="26" spans="1:19" x14ac:dyDescent="0.3">
      <c r="A26">
        <v>25</v>
      </c>
      <c r="B26" t="s">
        <v>36</v>
      </c>
      <c r="D26" t="s">
        <v>171</v>
      </c>
      <c r="E26" t="s">
        <v>264</v>
      </c>
      <c r="G26">
        <v>1992</v>
      </c>
      <c r="I26" t="s">
        <v>433</v>
      </c>
      <c r="K26">
        <v>0</v>
      </c>
      <c r="L26">
        <v>6</v>
      </c>
      <c r="M26">
        <v>6</v>
      </c>
      <c r="S26" t="str">
        <f t="shared" si="0"/>
        <v>(25,"On the Threshold of Adolsescence",NULL,"Koepke, Hermann","Anthroposophic Press",NULL,"1992",NULL,"0880103574",NULL,"0","6","6",NULL,NULL,NULL,NULL),</v>
      </c>
    </row>
    <row r="27" spans="1:19" x14ac:dyDescent="0.3">
      <c r="A27">
        <v>26</v>
      </c>
      <c r="B27" t="s">
        <v>37</v>
      </c>
      <c r="D27" t="s">
        <v>172</v>
      </c>
      <c r="E27" t="s">
        <v>269</v>
      </c>
      <c r="F27">
        <v>2</v>
      </c>
      <c r="G27">
        <v>1989</v>
      </c>
      <c r="I27" t="s">
        <v>434</v>
      </c>
      <c r="K27">
        <v>0</v>
      </c>
      <c r="L27">
        <v>1</v>
      </c>
      <c r="M27">
        <v>1</v>
      </c>
      <c r="S27" t="str">
        <f t="shared" si="0"/>
        <v>(26,"Thirteen to Nineteen - Discovering the Light ",NULL,"Sleigh, Julian","Floris Books","2","1989",NULL,"0863150780",NULL,"0","1","1",NULL,NULL,NULL,NULL),</v>
      </c>
    </row>
    <row r="28" spans="1:19" x14ac:dyDescent="0.3">
      <c r="A28">
        <v>27</v>
      </c>
      <c r="B28" t="s">
        <v>38</v>
      </c>
      <c r="D28" t="s">
        <v>173</v>
      </c>
      <c r="E28" t="s">
        <v>280</v>
      </c>
      <c r="G28">
        <v>2001</v>
      </c>
      <c r="I28" t="s">
        <v>435</v>
      </c>
      <c r="K28">
        <v>0</v>
      </c>
      <c r="L28">
        <v>9</v>
      </c>
      <c r="M28">
        <v>9</v>
      </c>
      <c r="S28" t="str">
        <f t="shared" si="0"/>
        <v>(27,"Closing the Gap - A Strategy for Bringing Parents and Teens Together",NULL,"McGraw, Jay","Fireside",NULL,"2001",NULL,"0743224698",NULL,"0","9","9",NULL,NULL,NULL,NULL),</v>
      </c>
    </row>
    <row r="29" spans="1:19" x14ac:dyDescent="0.3">
      <c r="A29">
        <v>28</v>
      </c>
      <c r="B29" t="s">
        <v>39</v>
      </c>
      <c r="D29" t="s">
        <v>174</v>
      </c>
      <c r="E29" t="s">
        <v>267</v>
      </c>
      <c r="F29">
        <v>2</v>
      </c>
      <c r="G29">
        <v>1994</v>
      </c>
      <c r="I29" t="s">
        <v>436</v>
      </c>
      <c r="K29">
        <v>0</v>
      </c>
      <c r="L29">
        <v>1</v>
      </c>
      <c r="M29">
        <v>1</v>
      </c>
      <c r="S29" t="str">
        <f t="shared" si="0"/>
        <v>(28,"Voyage Through Childhood Into the Adult World",NULL,"Frommer, Eva A.","Hawthorn Press","2","1994",NULL,"1869890590",NULL,"0","1","1",NULL,NULL,NULL,NULL),</v>
      </c>
    </row>
    <row r="30" spans="1:19" x14ac:dyDescent="0.3">
      <c r="A30">
        <v>29</v>
      </c>
      <c r="B30" t="s">
        <v>40</v>
      </c>
      <c r="D30" t="s">
        <v>175</v>
      </c>
      <c r="E30" t="s">
        <v>267</v>
      </c>
      <c r="G30">
        <v>1997</v>
      </c>
      <c r="I30" t="s">
        <v>437</v>
      </c>
      <c r="K30">
        <v>0</v>
      </c>
      <c r="L30">
        <v>1</v>
      </c>
      <c r="M30">
        <v>1</v>
      </c>
      <c r="S30" t="str">
        <f t="shared" si="0"/>
        <v>(29,"More Lifeways - Finding Support and Inspiration I Family Life",NULL,"Smith, Patti / Eklund Schaefer, Signe","Hawthorn Press",NULL,"1997",NULL,"1869890868",NULL,"0","1","1",NULL,NULL,NULL,NULL),</v>
      </c>
    </row>
    <row r="31" spans="1:19" x14ac:dyDescent="0.3">
      <c r="A31">
        <v>30</v>
      </c>
      <c r="B31" t="s">
        <v>41</v>
      </c>
      <c r="D31" t="s">
        <v>176</v>
      </c>
      <c r="E31" t="s">
        <v>264</v>
      </c>
      <c r="G31">
        <v>1988</v>
      </c>
      <c r="I31" t="s">
        <v>438</v>
      </c>
      <c r="K31">
        <v>0</v>
      </c>
      <c r="L31">
        <v>8</v>
      </c>
      <c r="M31">
        <v>8</v>
      </c>
      <c r="S31" t="str">
        <f t="shared" si="0"/>
        <v>(30,"The Motherly and Fatherly Roles in Education ",NULL,"Gabert, Erich","Anthroposophic Press",NULL,"1988",NULL,"0880101997",NULL,"0","8","8",NULL,NULL,NULL,NULL),</v>
      </c>
    </row>
    <row r="32" spans="1:19" x14ac:dyDescent="0.3">
      <c r="A32">
        <v>31</v>
      </c>
      <c r="B32" t="s">
        <v>42</v>
      </c>
      <c r="D32" t="s">
        <v>177</v>
      </c>
      <c r="E32" t="s">
        <v>281</v>
      </c>
      <c r="G32">
        <v>1994</v>
      </c>
      <c r="I32" t="s">
        <v>439</v>
      </c>
      <c r="K32">
        <v>0</v>
      </c>
      <c r="L32">
        <v>8</v>
      </c>
      <c r="M32">
        <v>8</v>
      </c>
      <c r="S32" t="str">
        <f t="shared" si="0"/>
        <v>(31,"Raising a Daughter",NULL,"Elium, Jeanne and Don","Celestial Arts",NULL,"1994",NULL,"0890877084",NULL,"0","8","8",NULL,NULL,NULL,NULL),</v>
      </c>
    </row>
    <row r="33" spans="1:19" x14ac:dyDescent="0.3">
      <c r="A33">
        <v>32</v>
      </c>
      <c r="B33" t="s">
        <v>43</v>
      </c>
      <c r="D33" t="s">
        <v>178</v>
      </c>
      <c r="E33" t="s">
        <v>282</v>
      </c>
      <c r="G33">
        <v>2008</v>
      </c>
      <c r="J33" t="s">
        <v>440</v>
      </c>
      <c r="K33">
        <v>0</v>
      </c>
      <c r="L33">
        <v>2</v>
      </c>
      <c r="M33">
        <v>2</v>
      </c>
      <c r="S33" t="str">
        <f t="shared" si="0"/>
        <v>(32,"Adventures in Parenting",NULL,"Ross, Rachel C.","The Association of Waldorf Schools of North America (AWSNA)",NULL,"2008",NULL,NULL,"9781888364764","0","2","2",NULL,NULL,NULL,NULL),</v>
      </c>
    </row>
    <row r="34" spans="1:19" x14ac:dyDescent="0.3">
      <c r="A34">
        <v>33</v>
      </c>
      <c r="B34" t="s">
        <v>44</v>
      </c>
      <c r="D34" t="s">
        <v>179</v>
      </c>
      <c r="E34" t="s">
        <v>283</v>
      </c>
      <c r="G34">
        <v>1990</v>
      </c>
      <c r="I34" t="s">
        <v>441</v>
      </c>
      <c r="K34">
        <v>0</v>
      </c>
      <c r="L34">
        <v>10</v>
      </c>
      <c r="M34">
        <v>10</v>
      </c>
      <c r="S34" t="str">
        <f t="shared" si="0"/>
        <v>(33,"Spiritual Parenting - A Loving Guide for the New Age Parent",NULL,"Carroll, David","Paragon House, New York",NULL,"1990",NULL,"1557781125",NULL,"0","10","10",NULL,NULL,NULL,NULL),</v>
      </c>
    </row>
    <row r="35" spans="1:19" x14ac:dyDescent="0.3">
      <c r="A35">
        <v>34</v>
      </c>
      <c r="B35" t="s">
        <v>45</v>
      </c>
      <c r="D35" t="s">
        <v>180</v>
      </c>
      <c r="E35" t="s">
        <v>284</v>
      </c>
      <c r="G35">
        <v>2001</v>
      </c>
      <c r="I35" s="5" t="s">
        <v>442</v>
      </c>
      <c r="K35">
        <v>0</v>
      </c>
      <c r="L35">
        <v>1</v>
      </c>
      <c r="M35">
        <v>1</v>
      </c>
      <c r="S35" t="str">
        <f t="shared" si="0"/>
        <v>(34,"Reading Magic",NULL,"Fox, Mem","Harcourt, Inc.",NULL,"2001",NULL,"015601763",NULL,"0","1","1",NULL,NULL,NULL,NULL),</v>
      </c>
    </row>
    <row r="36" spans="1:19" x14ac:dyDescent="0.3">
      <c r="A36">
        <v>35</v>
      </c>
      <c r="B36" t="s">
        <v>46</v>
      </c>
      <c r="D36" t="s">
        <v>181</v>
      </c>
      <c r="E36" t="s">
        <v>285</v>
      </c>
      <c r="G36">
        <v>1996</v>
      </c>
      <c r="I36" t="s">
        <v>443</v>
      </c>
      <c r="K36">
        <v>0</v>
      </c>
      <c r="L36">
        <v>10</v>
      </c>
      <c r="M36">
        <v>10</v>
      </c>
      <c r="S36" t="str">
        <f t="shared" si="0"/>
        <v>(35,"Raising a Creative Child",NULL,"MacGregor, Cynthia","Carol Publishing Group",NULL,"1996",NULL,"0806517417",NULL,"0","10","10",NULL,NULL,NULL,NULL),</v>
      </c>
    </row>
    <row r="37" spans="1:19" x14ac:dyDescent="0.3">
      <c r="A37">
        <v>36</v>
      </c>
      <c r="B37" t="s">
        <v>47</v>
      </c>
      <c r="D37" t="s">
        <v>182</v>
      </c>
      <c r="E37" t="s">
        <v>267</v>
      </c>
      <c r="G37">
        <v>1995</v>
      </c>
      <c r="I37" s="5" t="s">
        <v>444</v>
      </c>
      <c r="K37">
        <v>0</v>
      </c>
      <c r="L37">
        <v>7</v>
      </c>
      <c r="M37">
        <v>7</v>
      </c>
      <c r="S37" t="str">
        <f t="shared" si="0"/>
        <v>(36,"Parenting for a Healthy Future",NULL,"Coplen, Dotty","Hawthorn Press",NULL,"1995",NULL,"186989531",NULL,"0","7","7",NULL,NULL,NULL,NULL),</v>
      </c>
    </row>
    <row r="38" spans="1:19" x14ac:dyDescent="0.3">
      <c r="A38">
        <v>37</v>
      </c>
      <c r="B38" t="s">
        <v>48</v>
      </c>
      <c r="D38" t="s">
        <v>183</v>
      </c>
      <c r="E38" t="s">
        <v>286</v>
      </c>
      <c r="G38">
        <v>1980</v>
      </c>
      <c r="I38" t="s">
        <v>445</v>
      </c>
      <c r="K38">
        <v>0</v>
      </c>
      <c r="L38">
        <v>8</v>
      </c>
      <c r="M38">
        <v>8</v>
      </c>
      <c r="S38" t="str">
        <f t="shared" si="0"/>
        <v>(37,"How to Talk to Kids will Listen and Listen so Kids Will Talk",NULL,"Faber, Adele / Mazlish, Elaine","Avon Books",NULL,"1980",NULL,"0380570009",NULL,"0","8","8",NULL,NULL,NULL,NULL),</v>
      </c>
    </row>
    <row r="39" spans="1:19" x14ac:dyDescent="0.3">
      <c r="A39">
        <v>38</v>
      </c>
      <c r="B39" t="s">
        <v>49</v>
      </c>
      <c r="D39" t="s">
        <v>162</v>
      </c>
      <c r="E39" t="s">
        <v>287</v>
      </c>
      <c r="G39">
        <v>1993</v>
      </c>
      <c r="I39" t="s">
        <v>446</v>
      </c>
      <c r="K39">
        <v>0</v>
      </c>
      <c r="L39">
        <v>8</v>
      </c>
      <c r="M39">
        <v>8</v>
      </c>
      <c r="S39" t="str">
        <f t="shared" si="0"/>
        <v>(38,"School's Out",NULL,"Nikiforuk, Andrew","Macfarlane Walter and Ross, Toronto",NULL,"1993",NULL,"0921912838",NULL,"0","8","8",NULL,NULL,NULL,NULL),</v>
      </c>
    </row>
    <row r="40" spans="1:19" x14ac:dyDescent="0.3">
      <c r="A40">
        <v>39</v>
      </c>
      <c r="B40" t="s">
        <v>50</v>
      </c>
      <c r="D40" t="s">
        <v>184</v>
      </c>
      <c r="E40" t="s">
        <v>288</v>
      </c>
      <c r="G40">
        <v>1998</v>
      </c>
      <c r="I40" t="s">
        <v>447</v>
      </c>
      <c r="K40">
        <v>0</v>
      </c>
      <c r="L40">
        <v>2</v>
      </c>
      <c r="M40">
        <v>2</v>
      </c>
      <c r="S40" t="str">
        <f t="shared" si="0"/>
        <v>(39,"Children's Symptoms",NULL,"Valman, Bernard / Youger-Lewis Catherine","Reader's Digest Association (Canada) Ltd. Montreal",NULL,"1998",NULL,"0888506120",NULL,"0","2","2",NULL,NULL,NULL,NULL),</v>
      </c>
    </row>
    <row r="41" spans="1:19" x14ac:dyDescent="0.3">
      <c r="A41">
        <v>40</v>
      </c>
      <c r="B41" t="s">
        <v>51</v>
      </c>
      <c r="D41" t="s">
        <v>185</v>
      </c>
      <c r="E41" t="s">
        <v>274</v>
      </c>
      <c r="G41">
        <v>1995</v>
      </c>
      <c r="I41" t="s">
        <v>448</v>
      </c>
      <c r="K41">
        <v>0</v>
      </c>
      <c r="L41">
        <v>10</v>
      </c>
      <c r="M41">
        <v>10</v>
      </c>
      <c r="S41" t="str">
        <f t="shared" si="0"/>
        <v>(40,"Families Apart - Ten Keys to Successful Co-Parenting",NULL,"Blau, Melinda","The Berkely Publishing Group",NULL,"1995",NULL,"039952150X",NULL,"0","10","10",NULL,NULL,NULL,NULL),</v>
      </c>
    </row>
    <row r="42" spans="1:19" x14ac:dyDescent="0.3">
      <c r="A42">
        <v>41</v>
      </c>
      <c r="B42" t="s">
        <v>52</v>
      </c>
      <c r="D42" t="s">
        <v>186</v>
      </c>
      <c r="E42" t="s">
        <v>289</v>
      </c>
      <c r="G42">
        <v>2003</v>
      </c>
      <c r="I42" t="s">
        <v>449</v>
      </c>
      <c r="K42">
        <v>0</v>
      </c>
      <c r="L42">
        <v>10</v>
      </c>
      <c r="M42">
        <v>10</v>
      </c>
      <c r="S42" t="str">
        <f t="shared" si="0"/>
        <v>(41,"The Complete Kid's Allergy and Asthma Guide",NULL,"Gold, Milton","Robert Rose Inc.",NULL,"2003",NULL,"0778800784",NULL,"0","10","10",NULL,NULL,NULL,NULL),</v>
      </c>
    </row>
    <row r="43" spans="1:19" x14ac:dyDescent="0.3">
      <c r="A43">
        <v>42</v>
      </c>
      <c r="B43" t="s">
        <v>53</v>
      </c>
      <c r="D43" t="s">
        <v>187</v>
      </c>
      <c r="E43" t="s">
        <v>290</v>
      </c>
      <c r="G43">
        <v>1979</v>
      </c>
      <c r="I43" t="s">
        <v>450</v>
      </c>
      <c r="K43">
        <v>0</v>
      </c>
      <c r="L43">
        <v>5</v>
      </c>
      <c r="M43">
        <v>5</v>
      </c>
      <c r="S43" t="str">
        <f t="shared" si="0"/>
        <v>(42,"Sharing Nature with Children",NULL,"Cornell, Joseph","Dawn Publications",NULL,"1979",NULL,"0916124142",NULL,"0","5","5",NULL,NULL,NULL,NULL),</v>
      </c>
    </row>
    <row r="44" spans="1:19" x14ac:dyDescent="0.3">
      <c r="A44">
        <v>43</v>
      </c>
      <c r="B44" t="s">
        <v>54</v>
      </c>
      <c r="D44" t="s">
        <v>188</v>
      </c>
      <c r="E44" t="s">
        <v>269</v>
      </c>
      <c r="G44">
        <v>1991</v>
      </c>
      <c r="I44" t="s">
        <v>451</v>
      </c>
      <c r="K44">
        <v>0</v>
      </c>
      <c r="L44">
        <v>2</v>
      </c>
      <c r="M44">
        <v>2</v>
      </c>
      <c r="S44" t="str">
        <f t="shared" si="0"/>
        <v>(43,"How Childern Play",NULL,"Haller, Ingeborg","Floris Books",NULL,"1991",NULL,"0863151272",NULL,"0","2","2",NULL,NULL,NULL,NULL),</v>
      </c>
    </row>
    <row r="45" spans="1:19" x14ac:dyDescent="0.3">
      <c r="A45">
        <v>44</v>
      </c>
      <c r="B45" t="s">
        <v>55</v>
      </c>
      <c r="D45" t="s">
        <v>189</v>
      </c>
      <c r="E45" t="s">
        <v>291</v>
      </c>
      <c r="G45">
        <v>1986</v>
      </c>
      <c r="I45" t="s">
        <v>452</v>
      </c>
      <c r="K45">
        <v>0</v>
      </c>
      <c r="L45">
        <v>2</v>
      </c>
      <c r="M45">
        <v>2</v>
      </c>
      <c r="S45" t="str">
        <f t="shared" si="0"/>
        <v>(44,"Remember the Light",NULL,"Fisher, Mary Pat","Fenton Valley Press",NULL,"1986",NULL,"0961514973",NULL,"0","2","2",NULL,NULL,NULL,NULL),</v>
      </c>
    </row>
    <row r="46" spans="1:19" x14ac:dyDescent="0.3">
      <c r="A46">
        <v>45</v>
      </c>
      <c r="B46" t="s">
        <v>56</v>
      </c>
      <c r="D46" t="s">
        <v>190</v>
      </c>
      <c r="E46" t="s">
        <v>281</v>
      </c>
      <c r="G46">
        <v>1981</v>
      </c>
      <c r="I46" t="s">
        <v>453</v>
      </c>
      <c r="K46">
        <v>0</v>
      </c>
      <c r="L46">
        <v>5</v>
      </c>
      <c r="M46">
        <v>5</v>
      </c>
      <c r="S46" t="str">
        <f t="shared" si="0"/>
        <v>(45,"Making Soft Toys",NULL,"Jaffke, Freya","Celestial Arts",NULL,"1981",NULL,"0897420446",NULL,"0","5","5",NULL,NULL,NULL,NULL),</v>
      </c>
    </row>
    <row r="47" spans="1:19" x14ac:dyDescent="0.3">
      <c r="A47">
        <v>46</v>
      </c>
      <c r="B47" t="s">
        <v>57</v>
      </c>
      <c r="D47" t="s">
        <v>191</v>
      </c>
      <c r="E47" t="s">
        <v>292</v>
      </c>
      <c r="F47">
        <v>2</v>
      </c>
      <c r="G47">
        <v>1983</v>
      </c>
      <c r="I47" s="5" t="s">
        <v>454</v>
      </c>
      <c r="K47">
        <v>0</v>
      </c>
      <c r="L47">
        <v>4</v>
      </c>
      <c r="M47">
        <v>4</v>
      </c>
      <c r="S47" t="str">
        <f t="shared" si="0"/>
        <v>(46,"Summer",NULL,"Steiner Schools","Wynstones Press, Brookthorpe, Glaucester, UK","2","1983",NULL,"094626023",NULL,"0","4","4",NULL,NULL,NULL,NULL),</v>
      </c>
    </row>
    <row r="48" spans="1:19" x14ac:dyDescent="0.3">
      <c r="A48">
        <v>47</v>
      </c>
      <c r="B48" t="s">
        <v>58</v>
      </c>
      <c r="D48" t="s">
        <v>192</v>
      </c>
      <c r="E48" t="s">
        <v>264</v>
      </c>
      <c r="G48">
        <v>1983</v>
      </c>
      <c r="I48" s="5" t="s">
        <v>455</v>
      </c>
      <c r="K48">
        <v>0</v>
      </c>
      <c r="L48">
        <v>4</v>
      </c>
      <c r="M48">
        <v>4</v>
      </c>
      <c r="S48" t="str">
        <f t="shared" si="0"/>
        <v>(47,"Conception Birth and Early Childhood",NULL,"Glas, Norbert","Anthroposophic Press",NULL,"1983",NULL,"091142548",NULL,"0","4","4",NULL,NULL,NULL,NULL),</v>
      </c>
    </row>
    <row r="49" spans="1:19" x14ac:dyDescent="0.3">
      <c r="A49">
        <v>48</v>
      </c>
      <c r="B49" t="s">
        <v>59</v>
      </c>
      <c r="D49" t="s">
        <v>193</v>
      </c>
      <c r="E49" t="s">
        <v>293</v>
      </c>
      <c r="G49">
        <v>1996</v>
      </c>
      <c r="I49" t="s">
        <v>456</v>
      </c>
      <c r="K49">
        <v>0</v>
      </c>
      <c r="L49">
        <v>5</v>
      </c>
      <c r="M49">
        <v>5</v>
      </c>
      <c r="S49" t="str">
        <f t="shared" si="0"/>
        <v>(48,"Children at Play",NULL,"Britz-Crecelius, Heidi","Parkstreet Press, Rochester, Vermont",NULL,"1996",NULL,"0892816295",NULL,"0","5","5",NULL,NULL,NULL,NULL),</v>
      </c>
    </row>
    <row r="50" spans="1:19" x14ac:dyDescent="0.3">
      <c r="A50">
        <v>49</v>
      </c>
      <c r="B50" t="s">
        <v>60</v>
      </c>
      <c r="D50" t="s">
        <v>194</v>
      </c>
      <c r="E50" t="s">
        <v>294</v>
      </c>
      <c r="G50">
        <v>1990</v>
      </c>
      <c r="I50" t="s">
        <v>457</v>
      </c>
      <c r="K50">
        <v>0</v>
      </c>
      <c r="L50">
        <v>4</v>
      </c>
      <c r="M50">
        <v>4</v>
      </c>
      <c r="S50" t="str">
        <f t="shared" si="0"/>
        <v>(49,"50 Simple Things Kids Can Do to Save The Earth",NULL,"Javna, John","Andrews and McMeel",NULL,"1990",NULL,"0836223012",NULL,"0","4","4",NULL,NULL,NULL,NULL),</v>
      </c>
    </row>
    <row r="51" spans="1:19" x14ac:dyDescent="0.3">
      <c r="A51">
        <v>50</v>
      </c>
      <c r="B51" t="s">
        <v>61</v>
      </c>
      <c r="D51" t="s">
        <v>195</v>
      </c>
      <c r="E51" t="s">
        <v>295</v>
      </c>
      <c r="G51">
        <v>1987</v>
      </c>
      <c r="I51" t="s">
        <v>458</v>
      </c>
      <c r="K51">
        <v>0</v>
      </c>
      <c r="L51">
        <v>7</v>
      </c>
      <c r="M51">
        <v>7</v>
      </c>
      <c r="S51" t="str">
        <f t="shared" si="0"/>
        <v>(50,"Sewing for Baby",NULL,"Martensson, Kerstin","?",NULL,"1987",NULL,"0913212105",NULL,"0","7","7",NULL,NULL,NULL,NULL),</v>
      </c>
    </row>
    <row r="52" spans="1:19" x14ac:dyDescent="0.3">
      <c r="A52">
        <v>51</v>
      </c>
      <c r="B52" t="s">
        <v>62</v>
      </c>
      <c r="D52" t="s">
        <v>190</v>
      </c>
      <c r="E52" t="s">
        <v>269</v>
      </c>
      <c r="G52">
        <v>1979</v>
      </c>
      <c r="I52" t="s">
        <v>459</v>
      </c>
      <c r="K52">
        <v>0</v>
      </c>
      <c r="L52">
        <v>9</v>
      </c>
      <c r="M52">
        <v>9</v>
      </c>
      <c r="S52" t="str">
        <f t="shared" si="0"/>
        <v>(51,"Advent for Children",NULL,"Jaffke, Freya","Floris Books",NULL,"1979",NULL,"0863150098",NULL,"0","9","9",NULL,NULL,NULL,NULL),</v>
      </c>
    </row>
    <row r="53" spans="1:19" x14ac:dyDescent="0.3">
      <c r="A53">
        <v>52</v>
      </c>
      <c r="B53" t="s">
        <v>63</v>
      </c>
      <c r="D53" t="s">
        <v>196</v>
      </c>
      <c r="E53" t="s">
        <v>269</v>
      </c>
      <c r="G53">
        <v>1989</v>
      </c>
      <c r="I53" t="s">
        <v>460</v>
      </c>
      <c r="K53">
        <v>0</v>
      </c>
      <c r="L53">
        <v>6</v>
      </c>
      <c r="M53">
        <v>6</v>
      </c>
      <c r="S53" t="str">
        <f t="shared" si="0"/>
        <v>(52,"Making Dolls",NULL,"Reinckens, Sunnhild","Floris Books",NULL,"1989",NULL,"0863150934",NULL,"0","6","6",NULL,NULL,NULL,NULL),</v>
      </c>
    </row>
    <row r="54" spans="1:19" x14ac:dyDescent="0.3">
      <c r="A54">
        <v>53</v>
      </c>
      <c r="B54" t="s">
        <v>64</v>
      </c>
      <c r="D54" t="s">
        <v>197</v>
      </c>
      <c r="E54" t="s">
        <v>269</v>
      </c>
      <c r="G54">
        <v>1990</v>
      </c>
      <c r="I54" t="s">
        <v>461</v>
      </c>
      <c r="K54">
        <v>0</v>
      </c>
      <c r="L54">
        <v>2</v>
      </c>
      <c r="M54">
        <v>2</v>
      </c>
      <c r="S54" t="str">
        <f t="shared" si="0"/>
        <v>(53,"The Nature Corner",NULL,"v Leeuwen, M / Moeskops, J","Floris Books",NULL,"1990",NULL,"0863151116",NULL,"0","2","2",NULL,NULL,NULL,NULL),</v>
      </c>
    </row>
    <row r="55" spans="1:19" x14ac:dyDescent="0.3">
      <c r="A55">
        <v>54</v>
      </c>
      <c r="B55" t="s">
        <v>65</v>
      </c>
      <c r="D55" t="s">
        <v>198</v>
      </c>
      <c r="E55" t="s">
        <v>269</v>
      </c>
      <c r="G55">
        <v>2001</v>
      </c>
      <c r="I55" t="s">
        <v>462</v>
      </c>
      <c r="K55">
        <v>0</v>
      </c>
      <c r="L55">
        <v>3</v>
      </c>
      <c r="M55">
        <v>3</v>
      </c>
      <c r="S55" t="str">
        <f t="shared" si="0"/>
        <v>(54,"The Christmas Craft Book",NULL,"Berger, Thomas","Floris Books",NULL,"2001",NULL,"0863151108",NULL,"0","3","3",NULL,NULL,NULL,NULL),</v>
      </c>
    </row>
    <row r="56" spans="1:19" x14ac:dyDescent="0.3">
      <c r="A56">
        <v>55</v>
      </c>
      <c r="B56" t="s">
        <v>66</v>
      </c>
      <c r="D56" t="s">
        <v>198</v>
      </c>
      <c r="E56" t="s">
        <v>269</v>
      </c>
      <c r="G56">
        <v>1993</v>
      </c>
      <c r="I56" t="s">
        <v>463</v>
      </c>
      <c r="K56">
        <v>0</v>
      </c>
      <c r="L56">
        <v>9</v>
      </c>
      <c r="M56">
        <v>9</v>
      </c>
      <c r="S56" t="str">
        <f t="shared" si="0"/>
        <v>(55,"The Harvest Craft Book",NULL,"Berger, Thomas","Floris Books",NULL,"1993",NULL,"0863151477",NULL,"0","9","9",NULL,NULL,NULL,NULL),</v>
      </c>
    </row>
    <row r="57" spans="1:19" x14ac:dyDescent="0.3">
      <c r="A57">
        <v>56</v>
      </c>
      <c r="B57" t="s">
        <v>67</v>
      </c>
      <c r="D57" t="s">
        <v>199</v>
      </c>
      <c r="E57" t="s">
        <v>269</v>
      </c>
      <c r="G57">
        <v>1994</v>
      </c>
      <c r="I57" t="s">
        <v>464</v>
      </c>
      <c r="K57">
        <v>0</v>
      </c>
      <c r="L57">
        <v>1</v>
      </c>
      <c r="M57">
        <v>1</v>
      </c>
      <c r="S57" t="str">
        <f t="shared" si="0"/>
        <v>(56,"The Easter Craft Book",NULL,"Berger, Thomas and Petra","Floris Books",NULL,"1994",NULL,"0863151612",NULL,"0","1","1",NULL,NULL,NULL,NULL),</v>
      </c>
    </row>
    <row r="58" spans="1:19" x14ac:dyDescent="0.3">
      <c r="A58">
        <v>57</v>
      </c>
      <c r="B58" t="s">
        <v>68</v>
      </c>
      <c r="D58" t="s">
        <v>199</v>
      </c>
      <c r="E58" t="s">
        <v>269</v>
      </c>
      <c r="G58">
        <v>2001</v>
      </c>
      <c r="I58" t="s">
        <v>465</v>
      </c>
      <c r="K58">
        <v>0</v>
      </c>
      <c r="L58">
        <v>6</v>
      </c>
      <c r="M58">
        <v>6</v>
      </c>
      <c r="S58" t="str">
        <f t="shared" si="0"/>
        <v>(57,"The Gnome Graft Book",NULL,"Berger, Thomas and Petra","Floris Books",NULL,"2001",NULL,"0863153003",NULL,"0","6","6",NULL,NULL,NULL,NULL),</v>
      </c>
    </row>
    <row r="59" spans="1:19" x14ac:dyDescent="0.3">
      <c r="A59">
        <v>58</v>
      </c>
      <c r="B59" t="s">
        <v>69</v>
      </c>
      <c r="D59" t="s">
        <v>200</v>
      </c>
      <c r="E59" t="s">
        <v>269</v>
      </c>
      <c r="F59">
        <v>2</v>
      </c>
      <c r="G59">
        <v>1991</v>
      </c>
      <c r="I59" t="s">
        <v>466</v>
      </c>
      <c r="K59">
        <v>0</v>
      </c>
      <c r="L59">
        <v>1</v>
      </c>
      <c r="M59">
        <v>1</v>
      </c>
      <c r="S59" t="str">
        <f t="shared" si="0"/>
        <v>(58,"Festivals with Children",NULL,"Barz, Brigitte","Floris Books","2","1991",NULL,"0863150551",NULL,"0","1","1",NULL,NULL,NULL,NULL),</v>
      </c>
    </row>
    <row r="60" spans="1:19" x14ac:dyDescent="0.3">
      <c r="A60">
        <v>59</v>
      </c>
      <c r="B60" t="s">
        <v>70</v>
      </c>
      <c r="D60" t="s">
        <v>191</v>
      </c>
      <c r="E60" t="s">
        <v>292</v>
      </c>
      <c r="F60">
        <v>2</v>
      </c>
      <c r="G60">
        <v>1983</v>
      </c>
      <c r="I60" t="s">
        <v>467</v>
      </c>
      <c r="K60">
        <v>0</v>
      </c>
      <c r="L60">
        <v>5</v>
      </c>
      <c r="M60">
        <v>5</v>
      </c>
      <c r="S60" t="str">
        <f t="shared" si="0"/>
        <v>(59,"Autumn",NULL,"Steiner Schools","Wynstones Press, Brookthorpe, Glaucester, UK","2","1983",NULL,"0946206031",NULL,"0","5","5",NULL,NULL,NULL,NULL),</v>
      </c>
    </row>
    <row r="61" spans="1:19" x14ac:dyDescent="0.3">
      <c r="A61">
        <v>60</v>
      </c>
      <c r="B61" t="s">
        <v>71</v>
      </c>
      <c r="D61" t="s">
        <v>191</v>
      </c>
      <c r="E61" t="s">
        <v>292</v>
      </c>
      <c r="F61">
        <v>2</v>
      </c>
      <c r="G61">
        <v>1983</v>
      </c>
      <c r="I61" s="5" t="s">
        <v>468</v>
      </c>
      <c r="K61">
        <v>0</v>
      </c>
      <c r="L61">
        <v>8</v>
      </c>
      <c r="M61">
        <v>8</v>
      </c>
      <c r="S61" t="str">
        <f t="shared" si="0"/>
        <v>(60,"Gateways",NULL,"Steiner Schools","Wynstones Press, Brookthorpe, Glaucester, UK","2","1983",NULL,"094626058",NULL,"0","8","8",NULL,NULL,NULL,NULL),</v>
      </c>
    </row>
    <row r="62" spans="1:19" x14ac:dyDescent="0.3">
      <c r="A62">
        <v>61</v>
      </c>
      <c r="B62" t="s">
        <v>72</v>
      </c>
      <c r="D62" t="s">
        <v>201</v>
      </c>
      <c r="E62" t="s">
        <v>296</v>
      </c>
      <c r="G62">
        <v>1987</v>
      </c>
      <c r="I62" t="s">
        <v>424</v>
      </c>
      <c r="K62">
        <v>0</v>
      </c>
      <c r="L62">
        <v>9</v>
      </c>
      <c r="M62">
        <v>9</v>
      </c>
      <c r="S62" t="str">
        <f t="shared" si="0"/>
        <v>(61,"Stories They'll Remember",NULL,"Lord, Frank M.","Treehouse Communication Inc.",NULL,"1987",NULL,NULL,NULL,"0","9","9",NULL,NULL,NULL,NULL),</v>
      </c>
    </row>
    <row r="63" spans="1:19" x14ac:dyDescent="0.3">
      <c r="A63">
        <v>62</v>
      </c>
      <c r="B63" t="s">
        <v>73</v>
      </c>
      <c r="D63" t="s">
        <v>202</v>
      </c>
      <c r="E63" t="s">
        <v>297</v>
      </c>
      <c r="G63">
        <v>1994</v>
      </c>
      <c r="I63" t="s">
        <v>469</v>
      </c>
      <c r="K63">
        <v>0</v>
      </c>
      <c r="L63">
        <v>5</v>
      </c>
      <c r="M63">
        <v>5</v>
      </c>
      <c r="S63" t="str">
        <f t="shared" si="0"/>
        <v>(62,"Natural Childhood",NULL,"Thomson, John","Fireside, Simon &amp; Schuster Inc.",NULL,"1994",NULL,"0020207395",NULL,"0","5","5",NULL,NULL,NULL,NULL),</v>
      </c>
    </row>
    <row r="64" spans="1:19" x14ac:dyDescent="0.3">
      <c r="A64">
        <v>63</v>
      </c>
      <c r="B64" t="s">
        <v>74</v>
      </c>
      <c r="D64" t="s">
        <v>203</v>
      </c>
      <c r="E64" t="s">
        <v>267</v>
      </c>
      <c r="G64">
        <v>1983</v>
      </c>
      <c r="I64" t="s">
        <v>470</v>
      </c>
      <c r="K64">
        <v>0</v>
      </c>
      <c r="L64">
        <v>1</v>
      </c>
      <c r="M64">
        <v>1</v>
      </c>
      <c r="S64" t="str">
        <f t="shared" si="0"/>
        <v>(63,"Festivals Family and Food",NULL,"Carey, Diana / Large, Judy","Hawthorn Press",NULL,"1983",NULL,"095070623X",NULL,"0","1","1",NULL,NULL,NULL,NULL),</v>
      </c>
    </row>
    <row r="65" spans="1:19" x14ac:dyDescent="0.3">
      <c r="A65">
        <v>64</v>
      </c>
      <c r="B65" t="s">
        <v>75</v>
      </c>
      <c r="D65" t="s">
        <v>204</v>
      </c>
      <c r="E65" t="s">
        <v>267</v>
      </c>
      <c r="I65" t="s">
        <v>471</v>
      </c>
      <c r="K65">
        <v>0</v>
      </c>
      <c r="L65">
        <v>1</v>
      </c>
      <c r="M65">
        <v>1</v>
      </c>
      <c r="S65" t="str">
        <f t="shared" si="0"/>
        <v>(64,"All Year Round",NULL,"Druitt, Ann / Fynes-Clinton, Christine / Rowling, Maije","Hawthorn Press",NULL,NULL,NULL,"1869890477",NULL,"0","1","1",NULL,NULL,NULL,NULL),</v>
      </c>
    </row>
    <row r="66" spans="1:19" x14ac:dyDescent="0.3">
      <c r="A66">
        <v>65</v>
      </c>
      <c r="B66" t="s">
        <v>76</v>
      </c>
      <c r="D66" t="s">
        <v>205</v>
      </c>
      <c r="E66" t="s">
        <v>298</v>
      </c>
      <c r="G66">
        <v>1984</v>
      </c>
      <c r="I66" t="s">
        <v>472</v>
      </c>
      <c r="K66">
        <v>0</v>
      </c>
      <c r="L66">
        <v>3</v>
      </c>
      <c r="M66">
        <v>3</v>
      </c>
      <c r="S66" t="str">
        <f t="shared" si="0"/>
        <v>(65,"Days, Weeks and Months",NULL,"Joy, Margaret","Faber and Faber, London Boston",NULL,"1984",NULL,"0571131719",NULL,"0","3","3",NULL,NULL,NULL,NULL),</v>
      </c>
    </row>
    <row r="67" spans="1:19" x14ac:dyDescent="0.3">
      <c r="A67">
        <v>66</v>
      </c>
      <c r="B67" t="s">
        <v>77</v>
      </c>
      <c r="D67" t="s">
        <v>206</v>
      </c>
      <c r="E67" t="s">
        <v>267</v>
      </c>
      <c r="G67">
        <v>1986</v>
      </c>
      <c r="I67" t="s">
        <v>473</v>
      </c>
      <c r="K67">
        <v>0</v>
      </c>
      <c r="L67">
        <v>7</v>
      </c>
      <c r="M67">
        <v>7</v>
      </c>
      <c r="S67" t="str">
        <f t="shared" ref="S67:S130" si="1">_xlfn.CONCAT("(",
IF(A67="","NULL",_xlfn.CONCAT("",A67,"")),",",
IF(B67="","NULL",_xlfn.CONCAT("""",B67,"""")),",",
IF(C67="","NULL",_xlfn.CONCAT("""",C67,"""")),",",
IF(D67="","NULL",_xlfn.CONCAT("""",D67,"""")),",",
IF(E67="","NULL",_xlfn.CONCAT("""",E67,"""")),",",
IF(F67="","NULL",_xlfn.CONCAT("""",F67,"""")),",",
IF(G67="","NULL",_xlfn.CONCAT("""",G67,"""")),",",
IF(H67="","NULL",_xlfn.CONCAT("""",H67,"""")),",",
IF(I67="","NULL",_xlfn.CONCAT("""",I67,"""")),",",
IF(J67="","NULL",_xlfn.CONCAT("""",J67,"""")),",",
IF(K67="","NULL",_xlfn.CONCAT("""",K67,"""")),",",
IF(L67="","NULL",_xlfn.CONCAT("""",L67,"""")),",",
IF(M67="","NULL",_xlfn.CONCAT("""",M67,"""")),",",
IF(N67="","NULL",_xlfn.CONCAT("""",N67,"""")),",",
IF(O67="","NULL",_xlfn.CONCAT("""",O67,"""")),",",
IF(P67="","NULL",_xlfn.CONCAT("""",P67,"""")),",",
IF(Q67="","NULL",_xlfn.CONCAT("""",Q67,"""")),"),")</f>
        <v>(66,"The Children's Year",NULL,"Cooper, Stephanie / Fynes-Clinton, Christine / Rowling, Marye","Hawthorn Press",NULL,"1986",NULL,"1869890000",NULL,"0","7","7",NULL,NULL,NULL,NULL),</v>
      </c>
    </row>
    <row r="68" spans="1:19" x14ac:dyDescent="0.3">
      <c r="A68">
        <v>67</v>
      </c>
      <c r="B68" t="s">
        <v>78</v>
      </c>
      <c r="D68" t="s">
        <v>158</v>
      </c>
      <c r="E68" t="s">
        <v>299</v>
      </c>
      <c r="G68">
        <v>2002</v>
      </c>
      <c r="I68" t="s">
        <v>474</v>
      </c>
      <c r="K68">
        <v>0</v>
      </c>
      <c r="L68">
        <v>6</v>
      </c>
      <c r="M68">
        <v>6</v>
      </c>
      <c r="S68" t="str">
        <f t="shared" si="1"/>
        <v>(67,"Understanding Waldorf Education ",NULL,"Petrash, Jack","Gryphon House Inc.",NULL,"2002",NULL,"0876592469",NULL,"0","6","6",NULL,NULL,NULL,NULL),</v>
      </c>
    </row>
    <row r="69" spans="1:19" x14ac:dyDescent="0.3">
      <c r="A69">
        <v>68</v>
      </c>
      <c r="B69" t="s">
        <v>79</v>
      </c>
      <c r="D69" t="s">
        <v>207</v>
      </c>
      <c r="E69" t="s">
        <v>300</v>
      </c>
      <c r="G69">
        <v>1988</v>
      </c>
      <c r="I69" t="s">
        <v>475</v>
      </c>
      <c r="K69">
        <v>0</v>
      </c>
      <c r="L69">
        <v>8</v>
      </c>
      <c r="M69">
        <v>8</v>
      </c>
      <c r="S69" t="str">
        <f t="shared" si="1"/>
        <v>(68,"Parent's Guide to the Best Books for Children",NULL,"Lipson, Eden Ross","Times Books",NULL,"1988",NULL,"0812917758",NULL,"0","8","8",NULL,NULL,NULL,NULL),</v>
      </c>
    </row>
    <row r="70" spans="1:19" x14ac:dyDescent="0.3">
      <c r="A70">
        <v>69</v>
      </c>
      <c r="B70" t="s">
        <v>80</v>
      </c>
      <c r="D70" t="s">
        <v>208</v>
      </c>
      <c r="E70" t="s">
        <v>301</v>
      </c>
      <c r="G70">
        <v>1992</v>
      </c>
      <c r="I70" t="s">
        <v>476</v>
      </c>
      <c r="K70">
        <v>0</v>
      </c>
      <c r="L70">
        <v>10</v>
      </c>
      <c r="M70">
        <v>10</v>
      </c>
      <c r="S70" t="str">
        <f t="shared" si="1"/>
        <v>(69,"Waldorf Education - A Family Guide",NULL,"Johnson Fenner, Pamela / Rivers, Karen L.","Michealmas Press",NULL,"1992",NULL,"0964783215",NULL,"0","10","10",NULL,NULL,NULL,NULL),</v>
      </c>
    </row>
    <row r="71" spans="1:19" x14ac:dyDescent="0.3">
      <c r="A71">
        <v>70</v>
      </c>
      <c r="B71" t="s">
        <v>81</v>
      </c>
      <c r="D71" t="s">
        <v>209</v>
      </c>
      <c r="E71" t="s">
        <v>302</v>
      </c>
      <c r="G71">
        <v>1985</v>
      </c>
      <c r="I71" t="s">
        <v>424</v>
      </c>
      <c r="K71">
        <v>0</v>
      </c>
      <c r="L71">
        <v>2</v>
      </c>
      <c r="M71">
        <v>2</v>
      </c>
      <c r="S71" t="str">
        <f t="shared" si="1"/>
        <v>(70,"Pentatonic Songs",NULL,"Lebret, Elisabeth","Waldorf Schools of Ontario",NULL,"1985",NULL,NULL,NULL,"0","2","2",NULL,NULL,NULL,NULL),</v>
      </c>
    </row>
    <row r="72" spans="1:19" x14ac:dyDescent="0.3">
      <c r="A72">
        <v>71</v>
      </c>
      <c r="B72" t="s">
        <v>82</v>
      </c>
      <c r="D72" t="s">
        <v>210</v>
      </c>
      <c r="E72" t="s">
        <v>269</v>
      </c>
      <c r="G72">
        <v>1987</v>
      </c>
      <c r="I72" t="s">
        <v>477</v>
      </c>
      <c r="K72">
        <v>0</v>
      </c>
      <c r="L72">
        <v>8</v>
      </c>
      <c r="M72">
        <v>8</v>
      </c>
      <c r="S72" t="str">
        <f t="shared" si="1"/>
        <v>(71,"Painting with Children",NULL,"Muller, Brunhild","Floris Books",NULL,"1987",NULL,"0863150489",NULL,"0","8","8",NULL,NULL,NULL,NULL),</v>
      </c>
    </row>
    <row r="73" spans="1:19" x14ac:dyDescent="0.3">
      <c r="A73">
        <v>72</v>
      </c>
      <c r="B73" t="s">
        <v>83</v>
      </c>
      <c r="D73" t="s">
        <v>211</v>
      </c>
      <c r="E73" t="s">
        <v>303</v>
      </c>
      <c r="G73">
        <v>1995</v>
      </c>
      <c r="I73" t="s">
        <v>424</v>
      </c>
      <c r="K73">
        <v>0</v>
      </c>
      <c r="L73">
        <v>1</v>
      </c>
      <c r="M73">
        <v>1</v>
      </c>
      <c r="S73" t="str">
        <f t="shared" si="1"/>
        <v>(72,"Child and Man (Journal)",NULL,"Masters, Brian (Editor)","Imprint",NULL,"1995",NULL,NULL,NULL,"0","1","1",NULL,NULL,NULL,NULL),</v>
      </c>
    </row>
    <row r="74" spans="1:19" x14ac:dyDescent="0.3">
      <c r="A74">
        <v>73</v>
      </c>
      <c r="B74" t="s">
        <v>84</v>
      </c>
      <c r="D74" t="s">
        <v>191</v>
      </c>
      <c r="E74" t="s">
        <v>279</v>
      </c>
      <c r="G74">
        <v>1989</v>
      </c>
      <c r="I74" t="s">
        <v>424</v>
      </c>
      <c r="K74">
        <v>0</v>
      </c>
      <c r="L74">
        <v>4</v>
      </c>
      <c r="M74">
        <v>4</v>
      </c>
      <c r="S74" t="str">
        <f t="shared" si="1"/>
        <v>(73,"Rudolf Steiner Waldorf Education",NULL,"Steiner Schools","The Robinswook Press",NULL,"1989",NULL,NULL,NULL,"0","4","4",NULL,NULL,NULL,NULL),</v>
      </c>
    </row>
    <row r="75" spans="1:19" x14ac:dyDescent="0.3">
      <c r="A75">
        <v>74</v>
      </c>
      <c r="B75" t="s">
        <v>85</v>
      </c>
      <c r="D75" t="s">
        <v>212</v>
      </c>
      <c r="E75" t="s">
        <v>304</v>
      </c>
      <c r="G75">
        <v>991</v>
      </c>
      <c r="I75" t="s">
        <v>478</v>
      </c>
      <c r="K75">
        <v>0</v>
      </c>
      <c r="L75">
        <v>10</v>
      </c>
      <c r="M75">
        <v>10</v>
      </c>
      <c r="S75" t="str">
        <f t="shared" si="1"/>
        <v>(74,"Earth Child (Paperback)",NULL,"Sheehan, Kathryn / Waidner, Mary","Council Oak Books",NULL,"991",NULL,"0933031394",NULL,"0","10","10",NULL,NULL,NULL,NULL),</v>
      </c>
    </row>
    <row r="76" spans="1:19" x14ac:dyDescent="0.3">
      <c r="A76">
        <v>75</v>
      </c>
      <c r="B76" t="s">
        <v>86</v>
      </c>
      <c r="D76" t="s">
        <v>213</v>
      </c>
      <c r="E76" t="s">
        <v>305</v>
      </c>
      <c r="G76">
        <v>1992</v>
      </c>
      <c r="J76" t="s">
        <v>479</v>
      </c>
      <c r="K76">
        <v>0</v>
      </c>
      <c r="L76">
        <v>5</v>
      </c>
      <c r="M76">
        <v>5</v>
      </c>
      <c r="S76" t="str">
        <f t="shared" si="1"/>
        <v>(75,"Earthways ",NULL,"Petrash, Carol","The Gryphon House Book",NULL,"1992",NULL,NULL,"9780876591567","0","5","5",NULL,NULL,NULL,NULL),</v>
      </c>
    </row>
    <row r="77" spans="1:19" x14ac:dyDescent="0.3">
      <c r="A77">
        <v>76</v>
      </c>
      <c r="B77" t="s">
        <v>87</v>
      </c>
      <c r="D77" t="s">
        <v>190</v>
      </c>
      <c r="E77" t="s">
        <v>264</v>
      </c>
      <c r="G77">
        <v>1991</v>
      </c>
      <c r="I77" s="5" t="s">
        <v>480</v>
      </c>
      <c r="K77">
        <v>0</v>
      </c>
      <c r="L77">
        <v>2</v>
      </c>
      <c r="M77">
        <v>2</v>
      </c>
      <c r="S77" t="str">
        <f t="shared" si="1"/>
        <v>(76,"Work and Play in Early Childhood",NULL,"Jaffke, Freya","Anthroposophic Press",NULL,"1991",NULL,"088014422",NULL,"0","2","2",NULL,NULL,NULL,NULL),</v>
      </c>
    </row>
    <row r="78" spans="1:19" x14ac:dyDescent="0.3">
      <c r="A78">
        <v>77</v>
      </c>
      <c r="B78" t="s">
        <v>88</v>
      </c>
      <c r="D78" t="s">
        <v>214</v>
      </c>
      <c r="E78" t="s">
        <v>306</v>
      </c>
      <c r="G78">
        <v>1992</v>
      </c>
      <c r="I78" t="s">
        <v>424</v>
      </c>
      <c r="K78">
        <v>0</v>
      </c>
      <c r="L78">
        <v>3</v>
      </c>
      <c r="M78">
        <v>3</v>
      </c>
      <c r="S78" t="str">
        <f t="shared" si="1"/>
        <v>(77,"Adventuring with Children",NULL,"Jeffrey, Nan","Avalon House Printing",NULL,"1992",NULL,NULL,NULL,"0","3","3",NULL,NULL,NULL,NULL),</v>
      </c>
    </row>
    <row r="79" spans="1:19" x14ac:dyDescent="0.3">
      <c r="A79">
        <v>78</v>
      </c>
      <c r="B79" t="s">
        <v>89</v>
      </c>
      <c r="D79" t="s">
        <v>215</v>
      </c>
      <c r="E79" t="s">
        <v>307</v>
      </c>
      <c r="G79">
        <v>1997</v>
      </c>
      <c r="I79" t="s">
        <v>481</v>
      </c>
      <c r="K79">
        <v>0</v>
      </c>
      <c r="L79">
        <v>9</v>
      </c>
      <c r="M79">
        <v>9</v>
      </c>
      <c r="S79" t="str">
        <f t="shared" si="1"/>
        <v>(78,"Becoming the Parent You Want to Be",NULL,"Davis, Laura / Keyser, Janis","Broadway Books, NY",NULL,"1997",NULL,"0553067508",NULL,"0","9","9",NULL,NULL,NULL,NULL),</v>
      </c>
    </row>
    <row r="80" spans="1:19" x14ac:dyDescent="0.3">
      <c r="A80">
        <v>79</v>
      </c>
      <c r="B80" t="s">
        <v>90</v>
      </c>
      <c r="D80" t="s">
        <v>216</v>
      </c>
      <c r="E80" t="s">
        <v>308</v>
      </c>
      <c r="G80">
        <v>1995</v>
      </c>
      <c r="I80" t="s">
        <v>482</v>
      </c>
      <c r="K80">
        <v>0</v>
      </c>
      <c r="L80">
        <v>7</v>
      </c>
      <c r="M80">
        <v>7</v>
      </c>
      <c r="S80" t="str">
        <f t="shared" si="1"/>
        <v>(79,"Vegetarian Baby and Child",NULL,"Jackson, Petra","Crescent Books, NY",NULL,"1995",NULL,"0517121522",NULL,"0","7","7",NULL,NULL,NULL,NULL),</v>
      </c>
    </row>
    <row r="81" spans="1:19" x14ac:dyDescent="0.3">
      <c r="A81">
        <v>80</v>
      </c>
      <c r="B81" t="s">
        <v>91</v>
      </c>
      <c r="D81" t="s">
        <v>217</v>
      </c>
      <c r="E81" t="s">
        <v>309</v>
      </c>
      <c r="G81">
        <v>1998</v>
      </c>
      <c r="I81" t="s">
        <v>483</v>
      </c>
      <c r="K81">
        <v>0</v>
      </c>
      <c r="L81">
        <v>4</v>
      </c>
      <c r="M81">
        <v>4</v>
      </c>
      <c r="S81" t="str">
        <f t="shared" si="1"/>
        <v>(80,"Your Self-Confident Baby",NULL,"Gerber, Magda","John Wiley &amp; Sons, Inc.",NULL,"1998",NULL,"0471178837",NULL,"0","4","4",NULL,NULL,NULL,NULL),</v>
      </c>
    </row>
    <row r="82" spans="1:19" x14ac:dyDescent="0.3">
      <c r="A82">
        <v>81</v>
      </c>
      <c r="B82" t="s">
        <v>92</v>
      </c>
      <c r="D82" t="s">
        <v>218</v>
      </c>
      <c r="E82" t="s">
        <v>310</v>
      </c>
      <c r="G82">
        <v>2000</v>
      </c>
      <c r="I82" t="s">
        <v>484</v>
      </c>
      <c r="K82">
        <v>0</v>
      </c>
      <c r="L82">
        <v>7</v>
      </c>
      <c r="M82">
        <v>7</v>
      </c>
      <c r="S82" t="str">
        <f t="shared" si="1"/>
        <v>(81,"Mitten Strings of God",NULL,"Kenison, Katrina","Warner Books",NULL,"2000",NULL,"044+525316",NULL,"0","7","7",NULL,NULL,NULL,NULL),</v>
      </c>
    </row>
    <row r="83" spans="1:19" x14ac:dyDescent="0.3">
      <c r="A83">
        <v>82</v>
      </c>
      <c r="B83" t="s">
        <v>93</v>
      </c>
      <c r="D83" t="s">
        <v>219</v>
      </c>
      <c r="E83" t="s">
        <v>311</v>
      </c>
      <c r="G83">
        <v>1997</v>
      </c>
      <c r="I83" t="s">
        <v>485</v>
      </c>
      <c r="K83">
        <v>0</v>
      </c>
      <c r="L83">
        <v>7</v>
      </c>
      <c r="M83">
        <v>7</v>
      </c>
      <c r="S83" t="str">
        <f t="shared" si="1"/>
        <v>(82,"Loving Hands - The Traditional Art of Baby Massage",NULL,"Leboyer, Frederick","Newmarket Press",NULL,"1997",NULL,"1557043140",NULL,"0","7","7",NULL,NULL,NULL,NULL),</v>
      </c>
    </row>
    <row r="84" spans="1:19" x14ac:dyDescent="0.3">
      <c r="A84">
        <v>83</v>
      </c>
      <c r="B84" t="s">
        <v>94</v>
      </c>
      <c r="D84" t="s">
        <v>220</v>
      </c>
      <c r="E84" t="s">
        <v>312</v>
      </c>
      <c r="G84">
        <v>1989</v>
      </c>
      <c r="I84" t="s">
        <v>486</v>
      </c>
      <c r="K84">
        <v>0</v>
      </c>
      <c r="L84">
        <v>10</v>
      </c>
      <c r="M84">
        <v>10</v>
      </c>
      <c r="S84" t="str">
        <f t="shared" si="1"/>
        <v>(83,"Keeping Childhood",NULL,"Aldrich, Nancy","Childhood Press",NULL,"1989",NULL,"0962358304",NULL,"0","10","10",NULL,NULL,NULL,NULL),</v>
      </c>
    </row>
    <row r="85" spans="1:19" x14ac:dyDescent="0.3">
      <c r="A85">
        <v>84</v>
      </c>
      <c r="B85" t="s">
        <v>95</v>
      </c>
      <c r="D85" t="s">
        <v>221</v>
      </c>
      <c r="E85" t="s">
        <v>281</v>
      </c>
      <c r="G85">
        <v>1989</v>
      </c>
      <c r="I85" t="s">
        <v>487</v>
      </c>
      <c r="K85">
        <v>0</v>
      </c>
      <c r="L85">
        <v>3</v>
      </c>
      <c r="M85">
        <v>3</v>
      </c>
      <c r="S85" t="str">
        <f t="shared" si="1"/>
        <v>(84,"You Are Your Child's First Teacher",NULL,"Baldwin Dancy, Rahima","Celestial Arts",NULL,"1989",NULL,"0890875197",NULL,"0","3","3",NULL,NULL,NULL,NULL),</v>
      </c>
    </row>
    <row r="86" spans="1:19" x14ac:dyDescent="0.3">
      <c r="A86">
        <v>85</v>
      </c>
      <c r="B86" t="s">
        <v>96</v>
      </c>
      <c r="D86" t="s">
        <v>222</v>
      </c>
      <c r="E86" t="s">
        <v>313</v>
      </c>
      <c r="G86">
        <v>1989</v>
      </c>
      <c r="I86" t="s">
        <v>488</v>
      </c>
      <c r="K86">
        <v>0</v>
      </c>
      <c r="L86">
        <v>8</v>
      </c>
      <c r="M86">
        <v>8</v>
      </c>
      <c r="S86" t="str">
        <f t="shared" si="1"/>
        <v>(85,"Learning All the Time",NULL,"Holt, John","Addison-Wesley Publishing Company, Inc.",NULL,"1989",NULL,"020112095X",NULL,"0","8","8",NULL,NULL,NULL,NULL),</v>
      </c>
    </row>
    <row r="87" spans="1:19" x14ac:dyDescent="0.3">
      <c r="A87">
        <v>86</v>
      </c>
      <c r="B87" t="s">
        <v>97</v>
      </c>
      <c r="D87" t="s">
        <v>223</v>
      </c>
      <c r="E87" t="s">
        <v>314</v>
      </c>
      <c r="G87">
        <v>2000</v>
      </c>
      <c r="I87" t="s">
        <v>489</v>
      </c>
      <c r="K87">
        <v>0</v>
      </c>
      <c r="L87">
        <v>2</v>
      </c>
      <c r="M87">
        <v>2</v>
      </c>
      <c r="S87" t="str">
        <f t="shared" si="1"/>
        <v>(86,"Our Last Best Shot",NULL,"Sessions Stepp, Laura","Riverhead Books, NY",NULL,"2000",NULL,"1573228753",NULL,"0","2","2",NULL,NULL,NULL,NULL),</v>
      </c>
    </row>
    <row r="88" spans="1:19" x14ac:dyDescent="0.3">
      <c r="A88">
        <v>87</v>
      </c>
      <c r="B88" t="s">
        <v>98</v>
      </c>
      <c r="D88" t="s">
        <v>224</v>
      </c>
      <c r="E88" t="s">
        <v>313</v>
      </c>
      <c r="G88">
        <v>1981</v>
      </c>
      <c r="I88" t="s">
        <v>490</v>
      </c>
      <c r="K88">
        <v>0</v>
      </c>
      <c r="L88">
        <v>7</v>
      </c>
      <c r="M88">
        <v>7</v>
      </c>
      <c r="S88" t="str">
        <f t="shared" si="1"/>
        <v>(87,"The Hurried Child ",NULL,"Elkind, David","Addison-Wesley Publishing Company, Inc.",NULL,"1981",NULL,"0201039672",NULL,"0","7","7",NULL,NULL,NULL,NULL),</v>
      </c>
    </row>
    <row r="89" spans="1:19" x14ac:dyDescent="0.3">
      <c r="A89">
        <v>88</v>
      </c>
      <c r="B89" t="s">
        <v>99</v>
      </c>
      <c r="D89" t="s">
        <v>225</v>
      </c>
      <c r="E89" t="s">
        <v>315</v>
      </c>
      <c r="G89">
        <v>1999</v>
      </c>
      <c r="I89" t="s">
        <v>491</v>
      </c>
      <c r="K89">
        <v>0</v>
      </c>
      <c r="L89">
        <v>2</v>
      </c>
      <c r="M89">
        <v>2</v>
      </c>
      <c r="S89" t="str">
        <f t="shared" si="1"/>
        <v>(88,"Reading Is More than Phonics",NULL,"Goodman, Vera","Reading Wings",NULL,"1999",NULL,"096999382X",NULL,"0","2","2",NULL,NULL,NULL,NULL),</v>
      </c>
    </row>
    <row r="90" spans="1:19" x14ac:dyDescent="0.3">
      <c r="A90">
        <v>89</v>
      </c>
      <c r="B90" t="s">
        <v>100</v>
      </c>
      <c r="D90" t="s">
        <v>177</v>
      </c>
      <c r="E90" t="s">
        <v>281</v>
      </c>
      <c r="G90">
        <v>1997</v>
      </c>
      <c r="I90" t="s">
        <v>492</v>
      </c>
      <c r="K90">
        <v>0</v>
      </c>
      <c r="L90">
        <v>1</v>
      </c>
      <c r="M90">
        <v>1</v>
      </c>
      <c r="S90" t="str">
        <f t="shared" si="1"/>
        <v>(89,"Raising a Family - Living on Planet Parenthood",NULL,"Elium, Jeanne and Don","Celestial Arts",NULL,"1997",NULL,"0890878188",NULL,"0","1","1",NULL,NULL,NULL,NULL),</v>
      </c>
    </row>
    <row r="91" spans="1:19" x14ac:dyDescent="0.3">
      <c r="A91">
        <v>90</v>
      </c>
      <c r="B91" t="s">
        <v>101</v>
      </c>
      <c r="D91" t="s">
        <v>226</v>
      </c>
      <c r="E91" t="s">
        <v>316</v>
      </c>
      <c r="G91">
        <v>1980</v>
      </c>
      <c r="I91" s="5" t="s">
        <v>493</v>
      </c>
      <c r="K91">
        <v>0</v>
      </c>
      <c r="L91">
        <v>4</v>
      </c>
      <c r="M91">
        <v>4</v>
      </c>
      <c r="S91" t="str">
        <f t="shared" si="1"/>
        <v>(90,"Wakdorf Education for Adolescence",NULL,"Steiner, Rudolf","Kolisko Archive Publications",NULL,"1980",NULL,"096492378",NULL,"0","4","4",NULL,NULL,NULL,NULL),</v>
      </c>
    </row>
    <row r="92" spans="1:19" x14ac:dyDescent="0.3">
      <c r="A92">
        <v>91</v>
      </c>
      <c r="B92" t="s">
        <v>102</v>
      </c>
      <c r="D92" t="s">
        <v>173</v>
      </c>
      <c r="E92" t="s">
        <v>280</v>
      </c>
      <c r="G92">
        <v>2000</v>
      </c>
      <c r="I92" t="s">
        <v>494</v>
      </c>
      <c r="K92">
        <v>0</v>
      </c>
      <c r="L92">
        <v>10</v>
      </c>
      <c r="M92">
        <v>10</v>
      </c>
      <c r="S92" t="str">
        <f t="shared" si="1"/>
        <v>(91,"Life Strategies for Teens",NULL,"McGraw, Jay","Fireside",NULL,"2000",NULL,"074321546X",NULL,"0","10","10",NULL,NULL,NULL,NULL),</v>
      </c>
    </row>
    <row r="93" spans="1:19" x14ac:dyDescent="0.3">
      <c r="A93">
        <v>92</v>
      </c>
      <c r="B93" t="s">
        <v>103</v>
      </c>
      <c r="D93" t="s">
        <v>227</v>
      </c>
      <c r="E93" t="s">
        <v>317</v>
      </c>
      <c r="G93">
        <v>1986</v>
      </c>
      <c r="I93" t="s">
        <v>495</v>
      </c>
      <c r="K93">
        <v>0</v>
      </c>
      <c r="L93">
        <v>5</v>
      </c>
      <c r="M93">
        <v>5</v>
      </c>
      <c r="S93" t="str">
        <f t="shared" si="1"/>
        <v>(92,"Summer Children - Ready or Not For School",NULL,"Uphoff, James K","J&amp;J Publishing Co.",NULL,"1986",NULL,"0961856106",NULL,"0","5","5",NULL,NULL,NULL,NULL),</v>
      </c>
    </row>
    <row r="94" spans="1:19" x14ac:dyDescent="0.3">
      <c r="A94">
        <v>93</v>
      </c>
      <c r="B94" t="s">
        <v>104</v>
      </c>
      <c r="D94" t="s">
        <v>228</v>
      </c>
      <c r="E94" t="s">
        <v>318</v>
      </c>
      <c r="G94">
        <v>1995</v>
      </c>
      <c r="I94" t="s">
        <v>496</v>
      </c>
      <c r="K94">
        <v>0</v>
      </c>
      <c r="L94">
        <v>4</v>
      </c>
      <c r="M94">
        <v>4</v>
      </c>
      <c r="S94" t="str">
        <f t="shared" si="1"/>
        <v>(93,"An Education for the 21st Century - Essays on Waldorf Education ",NULL,"Maher, Stanford","Novalis Press",NULL,"1995",NULL,"0958388512",NULL,"0","4","4",NULL,NULL,NULL,NULL),</v>
      </c>
    </row>
    <row r="95" spans="1:19" x14ac:dyDescent="0.3">
      <c r="A95">
        <v>94</v>
      </c>
      <c r="B95" t="s">
        <v>105</v>
      </c>
      <c r="D95" t="s">
        <v>229</v>
      </c>
      <c r="E95" t="s">
        <v>319</v>
      </c>
      <c r="G95">
        <v>1997</v>
      </c>
      <c r="I95" t="s">
        <v>497</v>
      </c>
      <c r="K95">
        <v>0</v>
      </c>
      <c r="L95">
        <v>3</v>
      </c>
      <c r="M95">
        <v>3</v>
      </c>
      <c r="S95" t="str">
        <f t="shared" si="1"/>
        <v>(94,"Exrtaordinary Minds",NULL,"Gardner, Howard","Basic Books",NULL,"1997",NULL,"0465021255",NULL,"0","3","3",NULL,NULL,NULL,NULL),</v>
      </c>
    </row>
    <row r="96" spans="1:19" x14ac:dyDescent="0.3">
      <c r="A96">
        <v>95</v>
      </c>
      <c r="B96" t="s">
        <v>106</v>
      </c>
      <c r="D96" t="s">
        <v>229</v>
      </c>
      <c r="E96" t="s">
        <v>319</v>
      </c>
      <c r="G96">
        <v>1993</v>
      </c>
      <c r="I96" t="s">
        <v>498</v>
      </c>
      <c r="K96">
        <v>0</v>
      </c>
      <c r="L96">
        <v>4</v>
      </c>
      <c r="M96">
        <v>4</v>
      </c>
      <c r="S96" t="str">
        <f t="shared" si="1"/>
        <v>(95,"Multiple Intelligences",NULL,"Gardner, Howard","Basic Books",NULL,"1993",NULL,"046501822X",NULL,"0","4","4",NULL,NULL,NULL,NULL),</v>
      </c>
    </row>
    <row r="97" spans="1:19" x14ac:dyDescent="0.3">
      <c r="A97">
        <v>96</v>
      </c>
      <c r="B97" t="s">
        <v>107</v>
      </c>
      <c r="D97" t="s">
        <v>229</v>
      </c>
      <c r="E97" t="s">
        <v>319</v>
      </c>
      <c r="G97">
        <v>1983</v>
      </c>
      <c r="I97" t="s">
        <v>499</v>
      </c>
      <c r="K97">
        <v>0</v>
      </c>
      <c r="L97">
        <v>3</v>
      </c>
      <c r="M97">
        <v>3</v>
      </c>
      <c r="S97" t="str">
        <f t="shared" si="1"/>
        <v>(96,"Frames of Mind",NULL,"Gardner, Howard","Basic Books",NULL,"1983",NULL,"0465025099",NULL,"0","3","3",NULL,NULL,NULL,NULL),</v>
      </c>
    </row>
    <row r="98" spans="1:19" x14ac:dyDescent="0.3">
      <c r="A98">
        <v>97</v>
      </c>
      <c r="B98" t="s">
        <v>108</v>
      </c>
      <c r="D98" t="s">
        <v>230</v>
      </c>
      <c r="E98" t="s">
        <v>264</v>
      </c>
      <c r="G98">
        <v>1994</v>
      </c>
      <c r="I98" t="s">
        <v>500</v>
      </c>
      <c r="K98">
        <v>0</v>
      </c>
      <c r="L98">
        <v>2</v>
      </c>
      <c r="M98">
        <v>2</v>
      </c>
      <c r="S98" t="str">
        <f t="shared" si="1"/>
        <v>(97,"Turning",NULL,"Anthroposiphic Press","Anthroposophic Press",NULL,"1994",NULL,"0880103841",NULL,"0","2","2",NULL,NULL,NULL,NULL),</v>
      </c>
    </row>
    <row r="99" spans="1:19" x14ac:dyDescent="0.3">
      <c r="A99">
        <v>98</v>
      </c>
      <c r="B99" t="s">
        <v>109</v>
      </c>
      <c r="D99" t="s">
        <v>231</v>
      </c>
      <c r="E99" t="s">
        <v>264</v>
      </c>
      <c r="G99">
        <v>1985</v>
      </c>
      <c r="I99" t="s">
        <v>501</v>
      </c>
      <c r="K99">
        <v>0</v>
      </c>
      <c r="L99">
        <v>6</v>
      </c>
      <c r="M99">
        <v>6</v>
      </c>
      <c r="S99" t="str">
        <f t="shared" si="1"/>
        <v>(98,"Teaching as a Lively Art",NULL,"Spock, Marjorie","Anthroposophic Press",NULL,"1985",NULL,"088010127X",NULL,"0","6","6",NULL,NULL,NULL,NULL),</v>
      </c>
    </row>
    <row r="100" spans="1:19" x14ac:dyDescent="0.3">
      <c r="A100">
        <v>99</v>
      </c>
      <c r="B100" t="s">
        <v>110</v>
      </c>
      <c r="D100" t="s">
        <v>232</v>
      </c>
      <c r="E100" t="s">
        <v>264</v>
      </c>
      <c r="G100">
        <v>1989</v>
      </c>
      <c r="I100" t="s">
        <v>502</v>
      </c>
      <c r="K100">
        <v>0</v>
      </c>
      <c r="L100">
        <v>2</v>
      </c>
      <c r="M100">
        <v>2</v>
      </c>
      <c r="S100" t="str">
        <f t="shared" si="1"/>
        <v>(99,"Celebrating the Festivals with Children",NULL,"Lenz, Friedel","Anthroposophic Press",NULL,"1989",NULL,"0880101512",NULL,"0","2","2",NULL,NULL,NULL,NULL),</v>
      </c>
    </row>
    <row r="101" spans="1:19" x14ac:dyDescent="0.3">
      <c r="A101">
        <v>100</v>
      </c>
      <c r="B101" t="s">
        <v>111</v>
      </c>
      <c r="D101" t="s">
        <v>226</v>
      </c>
      <c r="E101" t="s">
        <v>320</v>
      </c>
      <c r="G101">
        <v>1979</v>
      </c>
      <c r="I101" t="s">
        <v>503</v>
      </c>
      <c r="K101">
        <v>0</v>
      </c>
      <c r="L101">
        <v>3</v>
      </c>
      <c r="M101">
        <v>3</v>
      </c>
      <c r="S101" t="str">
        <f t="shared" si="1"/>
        <v>(100,"The Education of the Child",NULL,"Steiner, Rudolf","Rudolf Steiner Press",NULL,"1979",NULL,"0854400303",NULL,"0","3","3",NULL,NULL,NULL,NULL),</v>
      </c>
    </row>
    <row r="102" spans="1:19" x14ac:dyDescent="0.3">
      <c r="A102">
        <v>101</v>
      </c>
      <c r="B102" t="s">
        <v>112</v>
      </c>
      <c r="D102" t="s">
        <v>233</v>
      </c>
      <c r="E102" t="s">
        <v>321</v>
      </c>
      <c r="G102">
        <v>1998</v>
      </c>
      <c r="I102" t="s">
        <v>504</v>
      </c>
      <c r="K102">
        <v>0</v>
      </c>
      <c r="L102">
        <v>3</v>
      </c>
      <c r="M102">
        <v>3</v>
      </c>
      <c r="S102" t="str">
        <f t="shared" si="1"/>
        <v>(101,"The Child and the Machine",NULL,"Armstrong, Alison / Casement, Charles","Key Porter Books",NULL,"1998",NULL,"1552630048",NULL,"0","3","3",NULL,NULL,NULL,NULL),</v>
      </c>
    </row>
    <row r="103" spans="1:19" x14ac:dyDescent="0.3">
      <c r="A103">
        <v>102</v>
      </c>
      <c r="B103" t="s">
        <v>113</v>
      </c>
      <c r="D103" t="s">
        <v>234</v>
      </c>
      <c r="E103" t="s">
        <v>267</v>
      </c>
      <c r="G103">
        <v>1996</v>
      </c>
      <c r="I103" t="s">
        <v>505</v>
      </c>
      <c r="K103">
        <v>0</v>
      </c>
      <c r="L103">
        <v>3</v>
      </c>
      <c r="M103">
        <v>3</v>
      </c>
      <c r="S103" t="str">
        <f t="shared" si="1"/>
        <v>(102,"Between From and Freedom",NULL,"Staley, Betty","Hawthorn Press",NULL,"1996",NULL,"1869890086",NULL,"0","3","3",NULL,NULL,NULL,NULL),</v>
      </c>
    </row>
    <row r="104" spans="1:19" x14ac:dyDescent="0.3">
      <c r="A104">
        <v>103</v>
      </c>
      <c r="B104" t="s">
        <v>114</v>
      </c>
      <c r="D104" t="s">
        <v>235</v>
      </c>
      <c r="E104" t="s">
        <v>273</v>
      </c>
      <c r="G104">
        <v>2010</v>
      </c>
      <c r="J104" t="s">
        <v>506</v>
      </c>
      <c r="K104">
        <v>0</v>
      </c>
      <c r="L104">
        <v>9</v>
      </c>
      <c r="M104">
        <v>9</v>
      </c>
      <c r="S104" t="str">
        <f t="shared" si="1"/>
        <v>(103,"The Curse of the Good Girl",NULL,"Simmons, Rachel","Penguin Books",NULL,"2010",NULL,NULL,"9780143117988","0","9","9",NULL,NULL,NULL,NULL),</v>
      </c>
    </row>
    <row r="105" spans="1:19" x14ac:dyDescent="0.3">
      <c r="A105">
        <v>104</v>
      </c>
      <c r="B105" t="s">
        <v>115</v>
      </c>
      <c r="D105" t="s">
        <v>236</v>
      </c>
      <c r="E105" t="s">
        <v>322</v>
      </c>
      <c r="G105">
        <v>1991</v>
      </c>
      <c r="I105" t="s">
        <v>507</v>
      </c>
      <c r="K105">
        <v>0</v>
      </c>
      <c r="L105">
        <v>6</v>
      </c>
      <c r="M105">
        <v>6</v>
      </c>
      <c r="S105" t="str">
        <f t="shared" si="1"/>
        <v>(104,"Too Old Too Soon",NULL,"Fields, Doug","Harvest House Publishers",NULL,"1991",NULL,"0890818487",NULL,"0","6","6",NULL,NULL,NULL,NULL),</v>
      </c>
    </row>
    <row r="106" spans="1:19" x14ac:dyDescent="0.3">
      <c r="A106">
        <v>105</v>
      </c>
      <c r="B106" t="s">
        <v>116</v>
      </c>
      <c r="D106" t="s">
        <v>237</v>
      </c>
      <c r="E106" t="s">
        <v>320</v>
      </c>
      <c r="G106">
        <v>1980</v>
      </c>
      <c r="I106" s="5" t="s">
        <v>508</v>
      </c>
      <c r="K106">
        <v>0</v>
      </c>
      <c r="L106">
        <v>5</v>
      </c>
      <c r="M106">
        <v>5</v>
      </c>
      <c r="S106" t="str">
        <f t="shared" si="1"/>
        <v>(105,"A Child Is Born",NULL,"zur Linden, Wilhelm","Rudolf Steiner Press",NULL,"1980",NULL,"085443574",NULL,"0","5","5",NULL,NULL,NULL,NULL),</v>
      </c>
    </row>
    <row r="107" spans="1:19" x14ac:dyDescent="0.3">
      <c r="A107">
        <v>106</v>
      </c>
      <c r="B107" t="s">
        <v>117</v>
      </c>
      <c r="D107" t="s">
        <v>238</v>
      </c>
      <c r="E107" t="s">
        <v>269</v>
      </c>
      <c r="G107">
        <v>1991</v>
      </c>
      <c r="I107" t="s">
        <v>509</v>
      </c>
      <c r="K107">
        <v>0</v>
      </c>
      <c r="L107">
        <v>4</v>
      </c>
      <c r="M107">
        <v>4</v>
      </c>
      <c r="S107" t="str">
        <f t="shared" si="1"/>
        <v>(106,"Steiner Education in Theory and Practice",NULL,"Childs, Gilbert","Floris Books",NULL,"1991",NULL,"0863151310",NULL,"0","4","4",NULL,NULL,NULL,NULL),</v>
      </c>
    </row>
    <row r="108" spans="1:19" x14ac:dyDescent="0.3">
      <c r="A108">
        <v>107</v>
      </c>
      <c r="B108" t="s">
        <v>118</v>
      </c>
      <c r="D108" t="s">
        <v>237</v>
      </c>
      <c r="E108" t="s">
        <v>323</v>
      </c>
      <c r="G108">
        <v>1984</v>
      </c>
      <c r="I108" t="s">
        <v>510</v>
      </c>
      <c r="K108">
        <v>0</v>
      </c>
      <c r="L108">
        <v>7</v>
      </c>
      <c r="M108">
        <v>7</v>
      </c>
      <c r="S108" t="str">
        <f t="shared" si="1"/>
        <v>(107,"When a Child Is Born",NULL,"zur Linden, Wilhelm","Thorsons Publishers Inc., NY",NULL,"1984",NULL,"0722509561",NULL,"0","7","7",NULL,NULL,NULL,NULL),</v>
      </c>
    </row>
    <row r="109" spans="1:19" x14ac:dyDescent="0.3">
      <c r="A109">
        <v>108</v>
      </c>
      <c r="B109" t="s">
        <v>119</v>
      </c>
      <c r="D109" t="s">
        <v>239</v>
      </c>
      <c r="E109" t="s">
        <v>324</v>
      </c>
      <c r="G109">
        <v>1989</v>
      </c>
      <c r="I109" t="s">
        <v>511</v>
      </c>
      <c r="K109">
        <v>0</v>
      </c>
      <c r="L109">
        <v>10</v>
      </c>
      <c r="M109">
        <v>10</v>
      </c>
      <c r="S109" t="str">
        <f t="shared" si="1"/>
        <v>(108,"The Curriculum of the First Waldorf School",NULL,"von Heydebrand, Caroline","Steiner Schools Fellowhsip Publications",NULL,"1989",NULL,"0951033131",NULL,"0","10","10",NULL,NULL,NULL,NULL),</v>
      </c>
    </row>
    <row r="110" spans="1:19" x14ac:dyDescent="0.3">
      <c r="A110">
        <v>109</v>
      </c>
      <c r="B110" t="s">
        <v>120</v>
      </c>
      <c r="D110" t="s">
        <v>226</v>
      </c>
      <c r="E110" t="s">
        <v>325</v>
      </c>
      <c r="G110">
        <v>1977</v>
      </c>
      <c r="I110" t="s">
        <v>512</v>
      </c>
      <c r="K110">
        <v>0</v>
      </c>
      <c r="L110">
        <v>1</v>
      </c>
      <c r="M110">
        <v>1</v>
      </c>
      <c r="S110" t="str">
        <f t="shared" si="1"/>
        <v>(109,"Reincarnation and Karma - Their Significance in Modern Culture",NULL,"Steiner, Rudolf","Steiner Book Centre, Inc., Vancouver",NULL,"1977",NULL,"0919924069",NULL,"0","1","1",NULL,NULL,NULL,NULL),</v>
      </c>
    </row>
    <row r="111" spans="1:19" x14ac:dyDescent="0.3">
      <c r="A111">
        <v>110</v>
      </c>
      <c r="B111" t="s">
        <v>121</v>
      </c>
      <c r="D111" t="s">
        <v>226</v>
      </c>
      <c r="E111" t="s">
        <v>320</v>
      </c>
      <c r="F111">
        <v>4</v>
      </c>
      <c r="G111">
        <v>1973</v>
      </c>
      <c r="I111" t="s">
        <v>513</v>
      </c>
      <c r="K111">
        <v>0</v>
      </c>
      <c r="L111">
        <v>3</v>
      </c>
      <c r="M111">
        <v>3</v>
      </c>
      <c r="S111" t="str">
        <f t="shared" si="1"/>
        <v>(110,"Theosophy",NULL,"Steiner, Rudolf","Rudolf Steiner Press","4","1973",NULL,"0854402705",NULL,"0","3","3",NULL,NULL,NULL,NULL),</v>
      </c>
    </row>
    <row r="112" spans="1:19" x14ac:dyDescent="0.3">
      <c r="A112">
        <v>111</v>
      </c>
      <c r="B112" t="s">
        <v>122</v>
      </c>
      <c r="D112" t="s">
        <v>226</v>
      </c>
      <c r="E112" t="s">
        <v>264</v>
      </c>
      <c r="G112">
        <v>1967</v>
      </c>
      <c r="I112" t="s">
        <v>424</v>
      </c>
      <c r="K112">
        <v>0</v>
      </c>
      <c r="L112">
        <v>7</v>
      </c>
      <c r="M112">
        <v>7</v>
      </c>
      <c r="S112" t="str">
        <f t="shared" si="1"/>
        <v>(111,"The Younger Generation",NULL,"Steiner, Rudolf","Anthroposophic Press",NULL,"1967",NULL,NULL,NULL,"0","7","7",NULL,NULL,NULL,NULL),</v>
      </c>
    </row>
    <row r="113" spans="1:19" x14ac:dyDescent="0.3">
      <c r="A113">
        <v>112</v>
      </c>
      <c r="B113" t="s">
        <v>123</v>
      </c>
      <c r="D113" t="s">
        <v>226</v>
      </c>
      <c r="E113" t="s">
        <v>320</v>
      </c>
      <c r="G113">
        <v>1982</v>
      </c>
      <c r="I113" t="s">
        <v>514</v>
      </c>
      <c r="K113">
        <v>0</v>
      </c>
      <c r="L113">
        <v>1</v>
      </c>
      <c r="M113">
        <v>1</v>
      </c>
      <c r="S113" t="str">
        <f t="shared" si="1"/>
        <v>(112,"The Kingdom of Childhood",NULL,"Steiner, Rudolf","Rudolf Steiner Press",NULL,"1982",NULL,"0854402845",NULL,"0","1","1",NULL,NULL,NULL,NULL),</v>
      </c>
    </row>
    <row r="114" spans="1:19" x14ac:dyDescent="0.3">
      <c r="A114">
        <v>113</v>
      </c>
      <c r="B114" t="s">
        <v>124</v>
      </c>
      <c r="D114" t="s">
        <v>171</v>
      </c>
      <c r="E114" t="s">
        <v>264</v>
      </c>
      <c r="G114">
        <v>1989</v>
      </c>
      <c r="I114" t="s">
        <v>515</v>
      </c>
      <c r="K114">
        <v>0</v>
      </c>
      <c r="L114">
        <v>3</v>
      </c>
      <c r="M114">
        <v>3</v>
      </c>
      <c r="S114" t="str">
        <f t="shared" si="1"/>
        <v>(113,"Encountering the Self",NULL,"Koepke, Hermann","Anthroposophic Press",NULL,"1989",NULL,"0880102799",NULL,"0","3","3",NULL,NULL,NULL,NULL),</v>
      </c>
    </row>
    <row r="115" spans="1:19" x14ac:dyDescent="0.3">
      <c r="A115">
        <v>114</v>
      </c>
      <c r="B115" t="s">
        <v>125</v>
      </c>
      <c r="D115" t="s">
        <v>240</v>
      </c>
      <c r="E115" t="s">
        <v>264</v>
      </c>
      <c r="G115">
        <v>1982</v>
      </c>
      <c r="I115" t="s">
        <v>516</v>
      </c>
      <c r="K115">
        <v>0</v>
      </c>
      <c r="L115">
        <v>3</v>
      </c>
      <c r="M115">
        <v>3</v>
      </c>
      <c r="S115" t="str">
        <f t="shared" si="1"/>
        <v>(114,"The Recovery of Man in Childhood",NULL,"Harwood, A.C.","Anthroposophic Press",NULL,"1982",NULL,"088010001X",NULL,"0","3","3",NULL,NULL,NULL,NULL),</v>
      </c>
    </row>
    <row r="116" spans="1:19" x14ac:dyDescent="0.3">
      <c r="A116">
        <v>115</v>
      </c>
      <c r="B116" t="s">
        <v>126</v>
      </c>
      <c r="D116" t="s">
        <v>241</v>
      </c>
      <c r="E116" t="s">
        <v>267</v>
      </c>
      <c r="G116">
        <v>1987</v>
      </c>
      <c r="I116" t="s">
        <v>517</v>
      </c>
      <c r="K116">
        <v>0</v>
      </c>
      <c r="L116">
        <v>10</v>
      </c>
      <c r="M116">
        <v>10</v>
      </c>
      <c r="S116" t="str">
        <f t="shared" si="1"/>
        <v>(115,"Rudold Steiner - Life, Work, Inner Path and Social Initiatives",NULL,"Lissau, Rudi","Hawthorn Press",NULL,"1987",NULL,"1869890068",NULL,"0","10","10",NULL,NULL,NULL,NULL),</v>
      </c>
    </row>
    <row r="117" spans="1:19" x14ac:dyDescent="0.3">
      <c r="A117">
        <v>116</v>
      </c>
      <c r="B117" t="s">
        <v>127</v>
      </c>
      <c r="D117" t="s">
        <v>242</v>
      </c>
      <c r="E117" t="s">
        <v>264</v>
      </c>
      <c r="G117">
        <v>1984</v>
      </c>
      <c r="I117" t="s">
        <v>518</v>
      </c>
      <c r="K117">
        <v>0</v>
      </c>
      <c r="L117">
        <v>5</v>
      </c>
      <c r="M117">
        <v>5</v>
      </c>
      <c r="S117" t="str">
        <f t="shared" si="1"/>
        <v>(116,"The First Three Years of The Child",NULL,"Konig, Karl","Anthroposophic Press",NULL,"1984",NULL,"0880100435",NULL,"0","5","5",NULL,NULL,NULL,NULL),</v>
      </c>
    </row>
    <row r="118" spans="1:19" x14ac:dyDescent="0.3">
      <c r="A118">
        <v>117</v>
      </c>
      <c r="B118" t="s">
        <v>128</v>
      </c>
      <c r="D118" t="s">
        <v>243</v>
      </c>
      <c r="E118" t="s">
        <v>326</v>
      </c>
      <c r="G118">
        <v>1990</v>
      </c>
      <c r="I118" t="s">
        <v>519</v>
      </c>
      <c r="K118">
        <v>0</v>
      </c>
      <c r="L118">
        <v>2</v>
      </c>
      <c r="M118">
        <v>2</v>
      </c>
      <c r="S118" t="str">
        <f t="shared" si="1"/>
        <v>(117,"Confessions of a Waldorf Parent",NULL,"Gorman, Margaret","Rudolf Steiner College Publications",NULL,"1990",NULL,"0945803060",NULL,"0","2","2",NULL,NULL,NULL,NULL),</v>
      </c>
    </row>
    <row r="119" spans="1:19" x14ac:dyDescent="0.3">
      <c r="A119">
        <v>118</v>
      </c>
      <c r="B119" t="s">
        <v>129</v>
      </c>
      <c r="D119" t="s">
        <v>244</v>
      </c>
      <c r="E119" t="s">
        <v>327</v>
      </c>
      <c r="G119">
        <v>1987</v>
      </c>
      <c r="I119" s="5" t="s">
        <v>520</v>
      </c>
      <c r="K119">
        <v>0</v>
      </c>
      <c r="L119">
        <v>6</v>
      </c>
      <c r="M119">
        <v>6</v>
      </c>
      <c r="S119" t="str">
        <f t="shared" si="1"/>
        <v>(118,"Creativity in Education - The Waldorf Approach",NULL,"Querido, Rene M.","H. S. Dakin Company",NULL,"1987",NULL,"09304205",NULL,"0","6","6",NULL,NULL,NULL,NULL),</v>
      </c>
    </row>
    <row r="120" spans="1:19" x14ac:dyDescent="0.3">
      <c r="A120">
        <v>119</v>
      </c>
      <c r="B120" t="s">
        <v>130</v>
      </c>
      <c r="D120" t="s">
        <v>245</v>
      </c>
      <c r="E120" t="s">
        <v>328</v>
      </c>
      <c r="G120">
        <v>1992</v>
      </c>
      <c r="I120" t="s">
        <v>424</v>
      </c>
      <c r="K120">
        <v>0</v>
      </c>
      <c r="L120">
        <v>9</v>
      </c>
      <c r="M120">
        <v>9</v>
      </c>
      <c r="S120" t="str">
        <f t="shared" si="1"/>
        <v>(119,"The Child, The Teachers and The Community",NULL,"Smit, Jorgen","Mercury Press",NULL,"1992",NULL,NULL,NULL,"0","9","9",NULL,NULL,NULL,NULL),</v>
      </c>
    </row>
    <row r="121" spans="1:19" x14ac:dyDescent="0.3">
      <c r="A121">
        <v>120</v>
      </c>
      <c r="B121" t="s">
        <v>131</v>
      </c>
      <c r="D121" t="s">
        <v>226</v>
      </c>
      <c r="E121" t="s">
        <v>264</v>
      </c>
      <c r="G121">
        <v>1964</v>
      </c>
      <c r="I121" t="s">
        <v>424</v>
      </c>
      <c r="K121">
        <v>0</v>
      </c>
      <c r="L121">
        <v>7</v>
      </c>
      <c r="M121">
        <v>7</v>
      </c>
      <c r="S121" t="str">
        <f t="shared" si="1"/>
        <v>(120,"The Philosophy of Freedom",NULL,"Steiner, Rudolf","Anthroposophic Press",NULL,"1964",NULL,NULL,NULL,"0","7","7",NULL,NULL,NULL,NULL),</v>
      </c>
    </row>
    <row r="122" spans="1:19" x14ac:dyDescent="0.3">
      <c r="A122">
        <v>121</v>
      </c>
      <c r="B122" t="s">
        <v>132</v>
      </c>
      <c r="D122" t="s">
        <v>246</v>
      </c>
      <c r="E122" t="s">
        <v>264</v>
      </c>
      <c r="G122">
        <v>1988</v>
      </c>
      <c r="I122" t="s">
        <v>521</v>
      </c>
      <c r="K122">
        <v>0</v>
      </c>
      <c r="L122">
        <v>7</v>
      </c>
      <c r="M122">
        <v>7</v>
      </c>
      <c r="S122" t="str">
        <f t="shared" si="1"/>
        <v>(121,"Questions of Destiny",NULL,"Pietzner, Carlo","Anthroposophic Press",NULL,"1988",NULL,"0880102640",NULL,"0","7","7",NULL,NULL,NULL,NULL),</v>
      </c>
    </row>
    <row r="123" spans="1:19" x14ac:dyDescent="0.3">
      <c r="A123">
        <v>122</v>
      </c>
      <c r="B123" t="s">
        <v>133</v>
      </c>
      <c r="D123" t="s">
        <v>247</v>
      </c>
      <c r="E123" t="s">
        <v>329</v>
      </c>
      <c r="G123">
        <v>1982</v>
      </c>
      <c r="I123" t="s">
        <v>522</v>
      </c>
      <c r="K123">
        <v>0</v>
      </c>
      <c r="L123">
        <v>6</v>
      </c>
      <c r="M123">
        <v>6</v>
      </c>
      <c r="S123" t="str">
        <f t="shared" si="1"/>
        <v>(122,"Anthroposophy - A Way of Life",NULL,"Edmunds, Francis","Carnant Books",NULL,"1982",NULL,"0903580659",NULL,"0","6","6",NULL,NULL,NULL,NULL),</v>
      </c>
    </row>
    <row r="124" spans="1:19" x14ac:dyDescent="0.3">
      <c r="A124">
        <v>123</v>
      </c>
      <c r="B124" t="s">
        <v>134</v>
      </c>
      <c r="D124" t="s">
        <v>248</v>
      </c>
      <c r="E124" t="s">
        <v>330</v>
      </c>
      <c r="G124">
        <v>1970</v>
      </c>
      <c r="I124" t="s">
        <v>424</v>
      </c>
      <c r="K124">
        <v>0</v>
      </c>
      <c r="L124">
        <v>2</v>
      </c>
      <c r="M124">
        <v>2</v>
      </c>
      <c r="S124" t="str">
        <f t="shared" si="1"/>
        <v>(123,"Waldorf: Education for Tomorrow",NULL,"Toronto Waldorf Schools","Torornto Waldorf Schools",NULL,"1970",NULL,NULL,NULL,"0","2","2",NULL,NULL,NULL,NULL),</v>
      </c>
    </row>
    <row r="125" spans="1:19" x14ac:dyDescent="0.3">
      <c r="A125">
        <v>124</v>
      </c>
      <c r="B125" t="s">
        <v>135</v>
      </c>
      <c r="D125" t="s">
        <v>249</v>
      </c>
      <c r="E125" t="s">
        <v>326</v>
      </c>
      <c r="F125">
        <v>3</v>
      </c>
      <c r="G125">
        <v>1992</v>
      </c>
      <c r="I125" t="s">
        <v>523</v>
      </c>
      <c r="K125">
        <v>0</v>
      </c>
      <c r="L125">
        <v>5</v>
      </c>
      <c r="M125">
        <v>5</v>
      </c>
      <c r="S125" t="str">
        <f t="shared" si="1"/>
        <v>(124,"Waldorf Parenting Book",NULL,"Cusick, Lois","Rudolf Steiner College Publications","3","1992",NULL,"0916786757",NULL,"0","5","5",NULL,NULL,NULL,NULL),</v>
      </c>
    </row>
    <row r="126" spans="1:19" x14ac:dyDescent="0.3">
      <c r="A126">
        <v>125</v>
      </c>
      <c r="B126" t="s">
        <v>136</v>
      </c>
      <c r="D126" t="s">
        <v>250</v>
      </c>
      <c r="E126" t="s">
        <v>320</v>
      </c>
      <c r="G126">
        <v>1979</v>
      </c>
      <c r="I126" t="s">
        <v>524</v>
      </c>
      <c r="K126">
        <v>0</v>
      </c>
      <c r="L126">
        <v>2</v>
      </c>
      <c r="M126">
        <v>2</v>
      </c>
      <c r="S126" t="str">
        <f t="shared" si="1"/>
        <v>(125,"The Goetheanum - Rudolf Steiner's Architectual Impulse",NULL,"Biesantz, Hagen / Klingborg, Arne","Rudolf Steiner Press",NULL,"1979",NULL,"0854403558",NULL,"0","2","2",NULL,NULL,NULL,NULL),</v>
      </c>
    </row>
    <row r="127" spans="1:19" x14ac:dyDescent="0.3">
      <c r="A127">
        <v>126</v>
      </c>
      <c r="B127" t="s">
        <v>137</v>
      </c>
      <c r="D127" t="s">
        <v>251</v>
      </c>
      <c r="E127" t="s">
        <v>273</v>
      </c>
      <c r="G127">
        <v>1985</v>
      </c>
      <c r="I127" t="s">
        <v>525</v>
      </c>
      <c r="K127">
        <v>0</v>
      </c>
      <c r="L127">
        <v>1</v>
      </c>
      <c r="M127">
        <v>1</v>
      </c>
      <c r="S127" t="str">
        <f t="shared" si="1"/>
        <v>(126,"The Plug-In Drug - Television, Children and the Family",NULL,"Winn, Marie","Penguin Books",NULL,"1985",NULL,"0140076980",NULL,"0","1","1",NULL,NULL,NULL,NULL),</v>
      </c>
    </row>
    <row r="128" spans="1:19" x14ac:dyDescent="0.3">
      <c r="A128">
        <v>127</v>
      </c>
      <c r="B128" t="s">
        <v>138</v>
      </c>
      <c r="D128" t="s">
        <v>252</v>
      </c>
      <c r="E128" t="s">
        <v>267</v>
      </c>
      <c r="F128">
        <v>2</v>
      </c>
      <c r="G128">
        <v>1990</v>
      </c>
      <c r="I128" t="s">
        <v>526</v>
      </c>
      <c r="K128">
        <v>0</v>
      </c>
      <c r="L128">
        <v>1</v>
      </c>
      <c r="M128">
        <v>1</v>
      </c>
      <c r="S128" t="str">
        <f t="shared" si="1"/>
        <v>(127,"Who's Bringing Them Up?",NULL,"Large, Martin","Hawthorn Press","2","1990",NULL,"1869890248",NULL,"0","1","1",NULL,NULL,NULL,NULL),</v>
      </c>
    </row>
    <row r="129" spans="1:19" x14ac:dyDescent="0.3">
      <c r="A129">
        <v>128</v>
      </c>
      <c r="B129" t="s">
        <v>139</v>
      </c>
      <c r="D129" t="s">
        <v>253</v>
      </c>
      <c r="E129" t="s">
        <v>269</v>
      </c>
      <c r="G129">
        <v>1986</v>
      </c>
      <c r="I129" t="s">
        <v>527</v>
      </c>
      <c r="K129">
        <v>0</v>
      </c>
      <c r="L129">
        <v>5</v>
      </c>
      <c r="M129">
        <v>5</v>
      </c>
      <c r="S129" t="str">
        <f t="shared" si="1"/>
        <v>(128,"The Young Child",NULL,"De Haes, Daniel Udo","Floris Books",NULL,"1986",NULL,"0863150373",NULL,"0","5","5",NULL,NULL,NULL,NULL),</v>
      </c>
    </row>
    <row r="130" spans="1:19" x14ac:dyDescent="0.3">
      <c r="A130">
        <v>129</v>
      </c>
      <c r="B130" t="s">
        <v>140</v>
      </c>
      <c r="D130" t="s">
        <v>254</v>
      </c>
      <c r="E130" t="s">
        <v>331</v>
      </c>
      <c r="F130">
        <v>2</v>
      </c>
      <c r="G130">
        <v>1986</v>
      </c>
      <c r="I130" t="s">
        <v>528</v>
      </c>
      <c r="K130">
        <v>0</v>
      </c>
      <c r="L130">
        <v>1</v>
      </c>
      <c r="M130">
        <v>1</v>
      </c>
      <c r="S130" t="str">
        <f t="shared" si="1"/>
        <v>(129,"Vision in Action ",NULL,"Schaefer, Christopher / Voors, Tyno","Lindisfarne Press","2","1986",NULL,"0940262746",NULL,"0","1","1",NULL,NULL,NULL,NULL),</v>
      </c>
    </row>
    <row r="131" spans="1:19" x14ac:dyDescent="0.3">
      <c r="A131">
        <v>130</v>
      </c>
      <c r="B131" t="s">
        <v>141</v>
      </c>
      <c r="D131" t="s">
        <v>255</v>
      </c>
      <c r="E131" t="s">
        <v>332</v>
      </c>
      <c r="G131">
        <v>1990</v>
      </c>
      <c r="I131" t="s">
        <v>529</v>
      </c>
      <c r="K131">
        <v>0</v>
      </c>
      <c r="L131">
        <v>3</v>
      </c>
      <c r="M131">
        <v>3</v>
      </c>
      <c r="S131" t="str">
        <f t="shared" ref="S131:S136" si="2">_xlfn.CONCAT("(",
IF(A131="","NULL",_xlfn.CONCAT("",A131,"")),",",
IF(B131="","NULL",_xlfn.CONCAT("""",B131,"""")),",",
IF(C131="","NULL",_xlfn.CONCAT("""",C131,"""")),",",
IF(D131="","NULL",_xlfn.CONCAT("""",D131,"""")),",",
IF(E131="","NULL",_xlfn.CONCAT("""",E131,"""")),",",
IF(F131="","NULL",_xlfn.CONCAT("""",F131,"""")),",",
IF(G131="","NULL",_xlfn.CONCAT("""",G131,"""")),",",
IF(H131="","NULL",_xlfn.CONCAT("""",H131,"""")),",",
IF(I131="","NULL",_xlfn.CONCAT("""",I131,"""")),",",
IF(J131="","NULL",_xlfn.CONCAT("""",J131,"""")),",",
IF(K131="","NULL",_xlfn.CONCAT("""",K131,"""")),",",
IF(L131="","NULL",_xlfn.CONCAT("""",L131,"""")),",",
IF(M131="","NULL",_xlfn.CONCAT("""",M131,"""")),",",
IF(N131="","NULL",_xlfn.CONCAT("""",N131,"""")),",",
IF(O131="","NULL",_xlfn.CONCAT("""",O131,"""")),",",
IF(P131="","NULL",_xlfn.CONCAT("""",P131,"""")),",",
IF(Q131="","NULL",_xlfn.CONCAT("""",Q131,"""")),"),")</f>
        <v>(130,"Endangered Minds ",NULL,"Healy, Jane M.","Touchstone Book",NULL,"1990",NULL,"067174920X",NULL,"0","3","3",NULL,NULL,NULL,NULL),</v>
      </c>
    </row>
    <row r="132" spans="1:19" x14ac:dyDescent="0.3">
      <c r="A132">
        <v>131</v>
      </c>
      <c r="B132" t="s">
        <v>142</v>
      </c>
      <c r="D132" t="s">
        <v>208</v>
      </c>
      <c r="E132" t="s">
        <v>301</v>
      </c>
      <c r="F132">
        <v>3</v>
      </c>
      <c r="G132">
        <v>1995</v>
      </c>
      <c r="I132" t="s">
        <v>530</v>
      </c>
      <c r="K132">
        <v>0</v>
      </c>
      <c r="L132">
        <v>8</v>
      </c>
      <c r="M132">
        <v>8</v>
      </c>
      <c r="S132" t="str">
        <f t="shared" si="2"/>
        <v>(131,"Waldorf Student Reading List",NULL,"Johnson Fenner, Pamela / Rivers, Karen L.","Michealmas Press","3","1995",NULL,"0964783207",NULL,"0","8","8",NULL,NULL,NULL,NULL),</v>
      </c>
    </row>
    <row r="133" spans="1:19" x14ac:dyDescent="0.3">
      <c r="A133">
        <v>132</v>
      </c>
      <c r="B133" t="s">
        <v>125</v>
      </c>
      <c r="D133" t="s">
        <v>240</v>
      </c>
      <c r="E133" t="s">
        <v>333</v>
      </c>
      <c r="G133">
        <v>1992</v>
      </c>
      <c r="I133" t="s">
        <v>531</v>
      </c>
      <c r="K133">
        <v>0</v>
      </c>
      <c r="L133">
        <v>10</v>
      </c>
      <c r="M133">
        <v>10</v>
      </c>
      <c r="S133" t="str">
        <f t="shared" si="2"/>
        <v>(132,"The Recovery of Man in Childhood",NULL,"Harwood, A.C.","The Myrin Book, NY",NULL,"1992",NULL,"0913098434",NULL,"0","10","10",NULL,NULL,NULL,NULL),</v>
      </c>
    </row>
    <row r="134" spans="1:19" x14ac:dyDescent="0.3">
      <c r="A134">
        <v>133</v>
      </c>
      <c r="B134" t="s">
        <v>143</v>
      </c>
      <c r="D134" t="s">
        <v>256</v>
      </c>
      <c r="E134" t="s">
        <v>334</v>
      </c>
      <c r="G134">
        <v>2004</v>
      </c>
      <c r="I134" t="s">
        <v>532</v>
      </c>
      <c r="K134">
        <v>0</v>
      </c>
      <c r="L134">
        <v>8</v>
      </c>
      <c r="M134">
        <v>8</v>
      </c>
      <c r="S134" t="str">
        <f t="shared" si="2"/>
        <v>(133,"The First Seven Years -  Physiology of Childhood",NULL,"Schoorel, Edmond","Rudolf Steiner College Press",NULL,"2004",NULL,"0945803680",NULL,"0","8","8",NULL,NULL,NULL,NULL),</v>
      </c>
    </row>
    <row r="135" spans="1:19" x14ac:dyDescent="0.3">
      <c r="A135">
        <v>134</v>
      </c>
      <c r="B135" t="s">
        <v>144</v>
      </c>
      <c r="D135" t="s">
        <v>257</v>
      </c>
      <c r="E135" t="s">
        <v>264</v>
      </c>
      <c r="G135">
        <v>1986</v>
      </c>
      <c r="I135" t="s">
        <v>533</v>
      </c>
      <c r="K135">
        <v>0</v>
      </c>
      <c r="L135">
        <v>2</v>
      </c>
      <c r="M135">
        <v>2</v>
      </c>
      <c r="S135" t="str">
        <f t="shared" si="2"/>
        <v>(134,"Rudolf Steiner Education and The Developing Child",NULL,"Aeppli, Willi","Anthroposophic Press",NULL,"1986",NULL,"0880101644",NULL,"0","2","2",NULL,NULL,NULL,NULL),</v>
      </c>
    </row>
    <row r="136" spans="1:19" x14ac:dyDescent="0.3">
      <c r="A136">
        <v>135</v>
      </c>
      <c r="B136" t="s">
        <v>145</v>
      </c>
      <c r="D136" t="s">
        <v>258</v>
      </c>
      <c r="E136" t="s">
        <v>328</v>
      </c>
      <c r="G136">
        <v>1993</v>
      </c>
      <c r="I136" t="s">
        <v>534</v>
      </c>
      <c r="K136">
        <v>0</v>
      </c>
      <c r="L136">
        <v>10</v>
      </c>
      <c r="M136">
        <v>10</v>
      </c>
      <c r="S136" t="str">
        <f t="shared" si="2"/>
        <v>(135,"Waldorf Schools  -Upper Grades and High School",NULL,"Pusch, Ruth","Mercury Press",NULL,"1993",NULL,"0929979303",NULL,"0","10","10",NULL,NULL,NULL,NULL),</v>
      </c>
    </row>
    <row r="137" spans="1:19" x14ac:dyDescent="0.3">
      <c r="A137">
        <v>136</v>
      </c>
      <c r="B137" t="s">
        <v>146</v>
      </c>
      <c r="D137" t="s">
        <v>258</v>
      </c>
      <c r="E137" t="s">
        <v>328</v>
      </c>
      <c r="G137">
        <v>1996</v>
      </c>
      <c r="I137" t="s">
        <v>535</v>
      </c>
      <c r="K137">
        <v>0</v>
      </c>
      <c r="L137">
        <v>3</v>
      </c>
      <c r="M137">
        <v>3</v>
      </c>
      <c r="S137" t="str">
        <f>_xlfn.CONCAT("(",
IF(A137="","NULL",_xlfn.CONCAT("",A137,"")),",",
IF(B137="","NULL",_xlfn.CONCAT("""",B137,"""")),",",
IF(C137="","NULL",_xlfn.CONCAT("""",C137,"""")),",",
IF(D137="","NULL",_xlfn.CONCAT("""",D137,"""")),",",
IF(E137="","NULL",_xlfn.CONCAT("""",E137,"""")),",",
IF(F137="","NULL",_xlfn.CONCAT("""",F137,"""")),",",
IF(G137="","NULL",_xlfn.CONCAT("""",G137,"""")),",",
IF(H137="","NULL",_xlfn.CONCAT("""",H137,"""")),",",
IF(I137="","NULL",_xlfn.CONCAT("""",I137,"""")),",",
IF(J137="","NULL",_xlfn.CONCAT("""",J137,"""")),",",
IF(K137="","NULL",_xlfn.CONCAT("""",K137,"""")),",",
IF(L137="","NULL",_xlfn.CONCAT("""",L137,"""")),",",
IF(M137="","NULL",_xlfn.CONCAT("""",M137,"""")),",",
IF(N137="","NULL",_xlfn.CONCAT("""",N137,"""")),",",
IF(O137="","NULL",_xlfn.CONCAT("""",O137,"""")),",",
IF(P137="","NULL",_xlfn.CONCAT("""",P137,"""")),",",
IF(Q137="","NULL",_xlfn.CONCAT("""",Q137,"""")),");")</f>
        <v>(136,"Waldorf Schools  -Kindergarten and Early Grades",NULL,"Pusch, Ruth","Mercury Press",NULL,"1996",NULL,"092997929X",NULL,"0","3","3",NULL,NULL,NULL,NULL);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D8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337</v>
      </c>
      <c r="B1" s="2" t="s">
        <v>338</v>
      </c>
      <c r="D1" t="str">
        <f>_xlfn.CONCAT("INSERT INTO tag (",
A1,",",
B1,") VALUES ")</f>
        <v xml:space="preserve">INSERT INTO tag (tag_id,tag_name) VALUES </v>
      </c>
    </row>
    <row r="2" spans="1:4" x14ac:dyDescent="0.3">
      <c r="A2">
        <v>1</v>
      </c>
      <c r="B2" s="1" t="s">
        <v>339</v>
      </c>
      <c r="D2" t="str">
        <f>_xlfn.CONCAT("(",
IF(A2="","NULL",_xlfn.CONCAT("",A2,"")),",",
IF(B2="","NULL",_xlfn.CONCAT("""",B2,"""")),"),")</f>
        <v>(1,"children"),</v>
      </c>
    </row>
    <row r="3" spans="1:4" x14ac:dyDescent="0.3">
      <c r="A3">
        <v>2</v>
      </c>
      <c r="B3" s="1" t="s">
        <v>340</v>
      </c>
      <c r="D3" t="str">
        <f t="shared" ref="D3:D7" si="0">_xlfn.CONCAT("(",
IF(A3="","NULL",_xlfn.CONCAT("",A3,"")),",",
IF(B3="","NULL",_xlfn.CONCAT("""",B3,"""")),"),")</f>
        <v>(2,"adult"),</v>
      </c>
    </row>
    <row r="4" spans="1:4" x14ac:dyDescent="0.3">
      <c r="A4">
        <v>3</v>
      </c>
      <c r="B4" s="1" t="s">
        <v>341</v>
      </c>
      <c r="D4" t="str">
        <f t="shared" si="0"/>
        <v>(3,"fiction"),</v>
      </c>
    </row>
    <row r="5" spans="1:4" x14ac:dyDescent="0.3">
      <c r="A5">
        <v>4</v>
      </c>
      <c r="B5" s="1" t="s">
        <v>343</v>
      </c>
      <c r="D5" t="str">
        <f t="shared" si="0"/>
        <v>(4,"subject"),</v>
      </c>
    </row>
    <row r="6" spans="1:4" x14ac:dyDescent="0.3">
      <c r="A6">
        <v>5</v>
      </c>
      <c r="B6" s="1" t="s">
        <v>342</v>
      </c>
      <c r="D6" t="str">
        <f t="shared" si="0"/>
        <v>(5,"novels"),</v>
      </c>
    </row>
    <row r="7" spans="1:4" x14ac:dyDescent="0.3">
      <c r="A7">
        <v>6</v>
      </c>
      <c r="B7" s="1" t="s">
        <v>344</v>
      </c>
      <c r="D7" t="str">
        <f t="shared" si="0"/>
        <v>(6,"war"),</v>
      </c>
    </row>
    <row r="8" spans="1:4" x14ac:dyDescent="0.3">
      <c r="A8">
        <v>7</v>
      </c>
      <c r="B8" s="1" t="s">
        <v>345</v>
      </c>
      <c r="D8" t="str">
        <f>_xlfn.CONCAT("(",
IF(A8="","NULL",_xlfn.CONCAT("",A8,"")),",",
IF(B8="","NULL",_xlfn.CONCAT("""",B8,"""")),");")</f>
        <v>(7,"religion");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D272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0</v>
      </c>
      <c r="B1" s="2" t="s">
        <v>337</v>
      </c>
      <c r="D1" t="str">
        <f>_xlfn.CONCAT("INSERT INTO book_tag (",
A1,",",
B1,") VALUES ")</f>
        <v xml:space="preserve">INSERT INTO book_tag (book_id,tag_id) VALUES </v>
      </c>
    </row>
    <row r="2" spans="1:4" x14ac:dyDescent="0.3">
      <c r="A2">
        <v>2</v>
      </c>
      <c r="B2">
        <v>7</v>
      </c>
      <c r="D2" t="str">
        <f>_xlfn.CONCAT("(",
IF(A2="","NULL",_xlfn.CONCAT("",A2,"")),",",
IF(B2="","NULL",_xlfn.CONCAT("",B2,"")),"),")</f>
        <v>(2,7),</v>
      </c>
    </row>
    <row r="3" spans="1:4" x14ac:dyDescent="0.3">
      <c r="A3">
        <v>2</v>
      </c>
      <c r="B3">
        <v>3</v>
      </c>
      <c r="D3" t="str">
        <f t="shared" ref="D3:D66" si="0">_xlfn.CONCAT("(",
IF(A3="","NULL",_xlfn.CONCAT("",A3,"")),",",
IF(B3="","NULL",_xlfn.CONCAT("",B3,"")),"),")</f>
        <v>(2,3),</v>
      </c>
    </row>
    <row r="4" spans="1:4" x14ac:dyDescent="0.3">
      <c r="A4">
        <v>2</v>
      </c>
      <c r="B4">
        <v>5</v>
      </c>
      <c r="D4" t="str">
        <f t="shared" si="0"/>
        <v>(2,5),</v>
      </c>
    </row>
    <row r="5" spans="1:4" x14ac:dyDescent="0.3">
      <c r="A5">
        <v>3</v>
      </c>
      <c r="B5">
        <v>2</v>
      </c>
      <c r="D5" t="str">
        <f t="shared" si="0"/>
        <v>(3,2),</v>
      </c>
    </row>
    <row r="6" spans="1:4" x14ac:dyDescent="0.3">
      <c r="A6">
        <v>3</v>
      </c>
      <c r="B6">
        <v>6</v>
      </c>
      <c r="D6" t="str">
        <f t="shared" si="0"/>
        <v>(3,6),</v>
      </c>
    </row>
    <row r="7" spans="1:4" x14ac:dyDescent="0.3">
      <c r="A7">
        <v>4</v>
      </c>
      <c r="B7">
        <v>3</v>
      </c>
      <c r="D7" t="str">
        <f t="shared" si="0"/>
        <v>(4,3),</v>
      </c>
    </row>
    <row r="8" spans="1:4" x14ac:dyDescent="0.3">
      <c r="A8">
        <v>4</v>
      </c>
      <c r="B8">
        <v>2</v>
      </c>
      <c r="D8" t="str">
        <f t="shared" si="0"/>
        <v>(4,2),</v>
      </c>
    </row>
    <row r="9" spans="1:4" x14ac:dyDescent="0.3">
      <c r="A9">
        <v>5</v>
      </c>
      <c r="B9">
        <v>4</v>
      </c>
      <c r="D9" t="str">
        <f t="shared" si="0"/>
        <v>(5,4),</v>
      </c>
    </row>
    <row r="10" spans="1:4" x14ac:dyDescent="0.3">
      <c r="A10">
        <v>5</v>
      </c>
      <c r="B10">
        <v>6</v>
      </c>
      <c r="D10" t="str">
        <f t="shared" si="0"/>
        <v>(5,6),</v>
      </c>
    </row>
    <row r="11" spans="1:4" x14ac:dyDescent="0.3">
      <c r="A11">
        <v>6</v>
      </c>
      <c r="B11">
        <v>4</v>
      </c>
      <c r="D11" t="str">
        <f t="shared" si="0"/>
        <v>(6,4),</v>
      </c>
    </row>
    <row r="12" spans="1:4" x14ac:dyDescent="0.3">
      <c r="A12">
        <v>6</v>
      </c>
      <c r="B12">
        <v>2</v>
      </c>
      <c r="D12" t="str">
        <f t="shared" si="0"/>
        <v>(6,2),</v>
      </c>
    </row>
    <row r="13" spans="1:4" x14ac:dyDescent="0.3">
      <c r="A13">
        <v>7</v>
      </c>
      <c r="B13">
        <v>7</v>
      </c>
      <c r="D13" t="str">
        <f t="shared" si="0"/>
        <v>(7,7),</v>
      </c>
    </row>
    <row r="14" spans="1:4" x14ac:dyDescent="0.3">
      <c r="A14">
        <v>7</v>
      </c>
      <c r="B14">
        <v>5</v>
      </c>
      <c r="D14" t="str">
        <f t="shared" si="0"/>
        <v>(7,5),</v>
      </c>
    </row>
    <row r="15" spans="1:4" x14ac:dyDescent="0.3">
      <c r="A15">
        <v>8</v>
      </c>
      <c r="B15">
        <v>3</v>
      </c>
      <c r="D15" t="str">
        <f t="shared" si="0"/>
        <v>(8,3),</v>
      </c>
    </row>
    <row r="16" spans="1:4" x14ac:dyDescent="0.3">
      <c r="A16">
        <v>8</v>
      </c>
      <c r="B16">
        <v>7</v>
      </c>
      <c r="D16" t="str">
        <f t="shared" si="0"/>
        <v>(8,7),</v>
      </c>
    </row>
    <row r="17" spans="1:4" x14ac:dyDescent="0.3">
      <c r="A17">
        <v>9</v>
      </c>
      <c r="B17">
        <v>2</v>
      </c>
      <c r="D17" t="str">
        <f t="shared" si="0"/>
        <v>(9,2),</v>
      </c>
    </row>
    <row r="18" spans="1:4" x14ac:dyDescent="0.3">
      <c r="A18">
        <v>9</v>
      </c>
      <c r="B18">
        <v>7</v>
      </c>
      <c r="D18" t="str">
        <f t="shared" si="0"/>
        <v>(9,7),</v>
      </c>
    </row>
    <row r="19" spans="1:4" x14ac:dyDescent="0.3">
      <c r="A19">
        <v>10</v>
      </c>
      <c r="B19">
        <v>1</v>
      </c>
      <c r="D19" t="str">
        <f t="shared" si="0"/>
        <v>(10,1),</v>
      </c>
    </row>
    <row r="20" spans="1:4" x14ac:dyDescent="0.3">
      <c r="A20">
        <v>10</v>
      </c>
      <c r="B20">
        <v>2</v>
      </c>
      <c r="D20" t="str">
        <f t="shared" si="0"/>
        <v>(10,2),</v>
      </c>
    </row>
    <row r="21" spans="1:4" x14ac:dyDescent="0.3">
      <c r="A21">
        <v>11</v>
      </c>
      <c r="B21">
        <v>1</v>
      </c>
      <c r="D21" t="str">
        <f t="shared" si="0"/>
        <v>(11,1),</v>
      </c>
    </row>
    <row r="22" spans="1:4" x14ac:dyDescent="0.3">
      <c r="A22">
        <v>11</v>
      </c>
      <c r="B22">
        <v>2</v>
      </c>
      <c r="D22" t="str">
        <f t="shared" si="0"/>
        <v>(11,2),</v>
      </c>
    </row>
    <row r="23" spans="1:4" x14ac:dyDescent="0.3">
      <c r="A23">
        <v>12</v>
      </c>
      <c r="B23">
        <v>1</v>
      </c>
      <c r="D23" t="str">
        <f t="shared" si="0"/>
        <v>(12,1),</v>
      </c>
    </row>
    <row r="24" spans="1:4" x14ac:dyDescent="0.3">
      <c r="A24">
        <v>12</v>
      </c>
      <c r="B24">
        <v>6</v>
      </c>
      <c r="D24" t="str">
        <f t="shared" si="0"/>
        <v>(12,6),</v>
      </c>
    </row>
    <row r="25" spans="1:4" x14ac:dyDescent="0.3">
      <c r="A25">
        <v>13</v>
      </c>
      <c r="B25">
        <v>2</v>
      </c>
      <c r="D25" t="str">
        <f t="shared" si="0"/>
        <v>(13,2),</v>
      </c>
    </row>
    <row r="26" spans="1:4" x14ac:dyDescent="0.3">
      <c r="A26">
        <v>13</v>
      </c>
      <c r="B26">
        <v>3</v>
      </c>
      <c r="D26" t="str">
        <f t="shared" si="0"/>
        <v>(13,3),</v>
      </c>
    </row>
    <row r="27" spans="1:4" x14ac:dyDescent="0.3">
      <c r="A27">
        <v>14</v>
      </c>
      <c r="B27">
        <v>3</v>
      </c>
      <c r="D27" t="str">
        <f t="shared" si="0"/>
        <v>(14,3),</v>
      </c>
    </row>
    <row r="28" spans="1:4" x14ac:dyDescent="0.3">
      <c r="A28">
        <v>14</v>
      </c>
      <c r="B28">
        <v>6</v>
      </c>
      <c r="D28" t="str">
        <f t="shared" si="0"/>
        <v>(14,6),</v>
      </c>
    </row>
    <row r="29" spans="1:4" x14ac:dyDescent="0.3">
      <c r="A29">
        <v>15</v>
      </c>
      <c r="B29">
        <v>1</v>
      </c>
      <c r="D29" t="str">
        <f t="shared" si="0"/>
        <v>(15,1),</v>
      </c>
    </row>
    <row r="30" spans="1:4" x14ac:dyDescent="0.3">
      <c r="A30">
        <v>15</v>
      </c>
      <c r="B30">
        <v>4</v>
      </c>
      <c r="D30" t="str">
        <f t="shared" si="0"/>
        <v>(15,4),</v>
      </c>
    </row>
    <row r="31" spans="1:4" x14ac:dyDescent="0.3">
      <c r="A31">
        <v>16</v>
      </c>
      <c r="B31">
        <v>7</v>
      </c>
      <c r="D31" t="str">
        <f t="shared" si="0"/>
        <v>(16,7),</v>
      </c>
    </row>
    <row r="32" spans="1:4" x14ac:dyDescent="0.3">
      <c r="A32">
        <v>16</v>
      </c>
      <c r="B32">
        <v>3</v>
      </c>
      <c r="D32" t="str">
        <f t="shared" si="0"/>
        <v>(16,3),</v>
      </c>
    </row>
    <row r="33" spans="1:4" x14ac:dyDescent="0.3">
      <c r="A33">
        <v>17</v>
      </c>
      <c r="B33">
        <v>7</v>
      </c>
      <c r="D33" t="str">
        <f t="shared" si="0"/>
        <v>(17,7),</v>
      </c>
    </row>
    <row r="34" spans="1:4" x14ac:dyDescent="0.3">
      <c r="A34">
        <v>17</v>
      </c>
      <c r="B34">
        <v>5</v>
      </c>
      <c r="D34" t="str">
        <f t="shared" si="0"/>
        <v>(17,5),</v>
      </c>
    </row>
    <row r="35" spans="1:4" x14ac:dyDescent="0.3">
      <c r="A35">
        <v>18</v>
      </c>
      <c r="B35">
        <v>1</v>
      </c>
      <c r="D35" t="str">
        <f t="shared" si="0"/>
        <v>(18,1),</v>
      </c>
    </row>
    <row r="36" spans="1:4" x14ac:dyDescent="0.3">
      <c r="A36">
        <v>18</v>
      </c>
      <c r="B36">
        <v>5</v>
      </c>
      <c r="D36" t="str">
        <f t="shared" si="0"/>
        <v>(18,5),</v>
      </c>
    </row>
    <row r="37" spans="1:4" x14ac:dyDescent="0.3">
      <c r="A37">
        <v>19</v>
      </c>
      <c r="B37">
        <v>2</v>
      </c>
      <c r="D37" t="str">
        <f t="shared" si="0"/>
        <v>(19,2),</v>
      </c>
    </row>
    <row r="38" spans="1:4" x14ac:dyDescent="0.3">
      <c r="A38">
        <v>19</v>
      </c>
      <c r="B38">
        <v>1</v>
      </c>
      <c r="D38" t="str">
        <f t="shared" si="0"/>
        <v>(19,1),</v>
      </c>
    </row>
    <row r="39" spans="1:4" x14ac:dyDescent="0.3">
      <c r="A39">
        <v>20</v>
      </c>
      <c r="B39">
        <v>7</v>
      </c>
      <c r="D39" t="str">
        <f t="shared" si="0"/>
        <v>(20,7),</v>
      </c>
    </row>
    <row r="40" spans="1:4" x14ac:dyDescent="0.3">
      <c r="A40">
        <v>20</v>
      </c>
      <c r="B40">
        <v>1</v>
      </c>
      <c r="D40" t="str">
        <f t="shared" si="0"/>
        <v>(20,1),</v>
      </c>
    </row>
    <row r="41" spans="1:4" x14ac:dyDescent="0.3">
      <c r="A41">
        <v>21</v>
      </c>
      <c r="B41">
        <v>2</v>
      </c>
      <c r="D41" t="str">
        <f t="shared" si="0"/>
        <v>(21,2),</v>
      </c>
    </row>
    <row r="42" spans="1:4" x14ac:dyDescent="0.3">
      <c r="A42">
        <v>21</v>
      </c>
      <c r="B42">
        <v>6</v>
      </c>
      <c r="D42" t="str">
        <f t="shared" si="0"/>
        <v>(21,6),</v>
      </c>
    </row>
    <row r="43" spans="1:4" x14ac:dyDescent="0.3">
      <c r="A43">
        <v>22</v>
      </c>
      <c r="B43">
        <v>5</v>
      </c>
      <c r="D43" t="str">
        <f t="shared" si="0"/>
        <v>(22,5),</v>
      </c>
    </row>
    <row r="44" spans="1:4" x14ac:dyDescent="0.3">
      <c r="A44">
        <v>22</v>
      </c>
      <c r="B44">
        <v>1</v>
      </c>
      <c r="D44" t="str">
        <f t="shared" si="0"/>
        <v>(22,1),</v>
      </c>
    </row>
    <row r="45" spans="1:4" x14ac:dyDescent="0.3">
      <c r="A45">
        <v>23</v>
      </c>
      <c r="B45">
        <v>5</v>
      </c>
      <c r="D45" t="str">
        <f t="shared" si="0"/>
        <v>(23,5),</v>
      </c>
    </row>
    <row r="46" spans="1:4" x14ac:dyDescent="0.3">
      <c r="A46">
        <v>23</v>
      </c>
      <c r="B46">
        <v>7</v>
      </c>
      <c r="D46" t="str">
        <f t="shared" si="0"/>
        <v>(23,7),</v>
      </c>
    </row>
    <row r="47" spans="1:4" x14ac:dyDescent="0.3">
      <c r="A47">
        <v>24</v>
      </c>
      <c r="B47">
        <v>2</v>
      </c>
      <c r="D47" t="str">
        <f t="shared" si="0"/>
        <v>(24,2),</v>
      </c>
    </row>
    <row r="48" spans="1:4" x14ac:dyDescent="0.3">
      <c r="A48">
        <v>24</v>
      </c>
      <c r="B48">
        <v>3</v>
      </c>
      <c r="D48" t="str">
        <f t="shared" si="0"/>
        <v>(24,3),</v>
      </c>
    </row>
    <row r="49" spans="1:4" x14ac:dyDescent="0.3">
      <c r="A49">
        <v>25</v>
      </c>
      <c r="B49">
        <v>3</v>
      </c>
      <c r="D49" t="str">
        <f t="shared" si="0"/>
        <v>(25,3),</v>
      </c>
    </row>
    <row r="50" spans="1:4" x14ac:dyDescent="0.3">
      <c r="A50">
        <v>25</v>
      </c>
      <c r="B50">
        <v>2</v>
      </c>
      <c r="D50" t="str">
        <f t="shared" si="0"/>
        <v>(25,2),</v>
      </c>
    </row>
    <row r="51" spans="1:4" x14ac:dyDescent="0.3">
      <c r="A51">
        <v>26</v>
      </c>
      <c r="B51">
        <v>1</v>
      </c>
      <c r="D51" t="str">
        <f t="shared" si="0"/>
        <v>(26,1),</v>
      </c>
    </row>
    <row r="52" spans="1:4" x14ac:dyDescent="0.3">
      <c r="A52">
        <v>26</v>
      </c>
      <c r="B52">
        <v>7</v>
      </c>
      <c r="D52" t="str">
        <f t="shared" si="0"/>
        <v>(26,7),</v>
      </c>
    </row>
    <row r="53" spans="1:4" x14ac:dyDescent="0.3">
      <c r="A53">
        <v>27</v>
      </c>
      <c r="B53">
        <v>1</v>
      </c>
      <c r="D53" t="str">
        <f t="shared" si="0"/>
        <v>(27,1),</v>
      </c>
    </row>
    <row r="54" spans="1:4" x14ac:dyDescent="0.3">
      <c r="A54">
        <v>27</v>
      </c>
      <c r="B54">
        <v>6</v>
      </c>
      <c r="D54" t="str">
        <f t="shared" si="0"/>
        <v>(27,6),</v>
      </c>
    </row>
    <row r="55" spans="1:4" x14ac:dyDescent="0.3">
      <c r="A55">
        <v>28</v>
      </c>
      <c r="B55">
        <v>7</v>
      </c>
      <c r="D55" t="str">
        <f t="shared" si="0"/>
        <v>(28,7),</v>
      </c>
    </row>
    <row r="56" spans="1:4" x14ac:dyDescent="0.3">
      <c r="A56">
        <v>28</v>
      </c>
      <c r="B56">
        <v>3</v>
      </c>
      <c r="D56" t="str">
        <f t="shared" si="0"/>
        <v>(28,3),</v>
      </c>
    </row>
    <row r="57" spans="1:4" x14ac:dyDescent="0.3">
      <c r="A57">
        <v>29</v>
      </c>
      <c r="B57">
        <v>7</v>
      </c>
      <c r="D57" t="str">
        <f t="shared" si="0"/>
        <v>(29,7),</v>
      </c>
    </row>
    <row r="58" spans="1:4" x14ac:dyDescent="0.3">
      <c r="A58">
        <v>29</v>
      </c>
      <c r="B58">
        <v>4</v>
      </c>
      <c r="D58" t="str">
        <f t="shared" si="0"/>
        <v>(29,4),</v>
      </c>
    </row>
    <row r="59" spans="1:4" x14ac:dyDescent="0.3">
      <c r="A59">
        <v>30</v>
      </c>
      <c r="B59">
        <v>4</v>
      </c>
      <c r="D59" t="str">
        <f t="shared" si="0"/>
        <v>(30,4),</v>
      </c>
    </row>
    <row r="60" spans="1:4" x14ac:dyDescent="0.3">
      <c r="A60">
        <v>30</v>
      </c>
      <c r="B60">
        <v>5</v>
      </c>
      <c r="D60" t="str">
        <f t="shared" si="0"/>
        <v>(30,5),</v>
      </c>
    </row>
    <row r="61" spans="1:4" x14ac:dyDescent="0.3">
      <c r="A61">
        <v>31</v>
      </c>
      <c r="B61">
        <v>4</v>
      </c>
      <c r="D61" t="str">
        <f t="shared" si="0"/>
        <v>(31,4),</v>
      </c>
    </row>
    <row r="62" spans="1:4" x14ac:dyDescent="0.3">
      <c r="A62">
        <v>31</v>
      </c>
      <c r="B62">
        <v>7</v>
      </c>
      <c r="D62" t="str">
        <f t="shared" si="0"/>
        <v>(31,7),</v>
      </c>
    </row>
    <row r="63" spans="1:4" x14ac:dyDescent="0.3">
      <c r="A63">
        <v>32</v>
      </c>
      <c r="B63">
        <v>6</v>
      </c>
      <c r="D63" t="str">
        <f t="shared" si="0"/>
        <v>(32,6),</v>
      </c>
    </row>
    <row r="64" spans="1:4" x14ac:dyDescent="0.3">
      <c r="A64">
        <v>32</v>
      </c>
      <c r="B64">
        <v>1</v>
      </c>
      <c r="D64" t="str">
        <f t="shared" si="0"/>
        <v>(32,1),</v>
      </c>
    </row>
    <row r="65" spans="1:4" x14ac:dyDescent="0.3">
      <c r="A65">
        <v>33</v>
      </c>
      <c r="B65">
        <v>2</v>
      </c>
      <c r="D65" t="str">
        <f t="shared" si="0"/>
        <v>(33,2),</v>
      </c>
    </row>
    <row r="66" spans="1:4" x14ac:dyDescent="0.3">
      <c r="A66">
        <v>33</v>
      </c>
      <c r="B66">
        <v>1</v>
      </c>
      <c r="D66" t="str">
        <f t="shared" si="0"/>
        <v>(33,1),</v>
      </c>
    </row>
    <row r="67" spans="1:4" x14ac:dyDescent="0.3">
      <c r="A67">
        <v>34</v>
      </c>
      <c r="B67">
        <v>2</v>
      </c>
      <c r="D67" t="str">
        <f t="shared" ref="D67:D130" si="1">_xlfn.CONCAT("(",
IF(A67="","NULL",_xlfn.CONCAT("",A67,"")),",",
IF(B67="","NULL",_xlfn.CONCAT("",B67,"")),"),")</f>
        <v>(34,2),</v>
      </c>
    </row>
    <row r="68" spans="1:4" x14ac:dyDescent="0.3">
      <c r="A68">
        <v>34</v>
      </c>
      <c r="B68">
        <v>3</v>
      </c>
      <c r="D68" t="str">
        <f t="shared" si="1"/>
        <v>(34,3),</v>
      </c>
    </row>
    <row r="69" spans="1:4" x14ac:dyDescent="0.3">
      <c r="A69">
        <v>35</v>
      </c>
      <c r="B69">
        <v>4</v>
      </c>
      <c r="D69" t="str">
        <f t="shared" si="1"/>
        <v>(35,4),</v>
      </c>
    </row>
    <row r="70" spans="1:4" x14ac:dyDescent="0.3">
      <c r="A70">
        <v>35</v>
      </c>
      <c r="B70">
        <v>1</v>
      </c>
      <c r="D70" t="str">
        <f t="shared" si="1"/>
        <v>(35,1),</v>
      </c>
    </row>
    <row r="71" spans="1:4" x14ac:dyDescent="0.3">
      <c r="A71">
        <v>36</v>
      </c>
      <c r="B71">
        <v>1</v>
      </c>
      <c r="D71" t="str">
        <f t="shared" si="1"/>
        <v>(36,1),</v>
      </c>
    </row>
    <row r="72" spans="1:4" x14ac:dyDescent="0.3">
      <c r="A72">
        <v>36</v>
      </c>
      <c r="B72">
        <v>7</v>
      </c>
      <c r="D72" t="str">
        <f t="shared" si="1"/>
        <v>(36,7),</v>
      </c>
    </row>
    <row r="73" spans="1:4" x14ac:dyDescent="0.3">
      <c r="A73">
        <v>37</v>
      </c>
      <c r="B73">
        <v>2</v>
      </c>
      <c r="D73" t="str">
        <f t="shared" si="1"/>
        <v>(37,2),</v>
      </c>
    </row>
    <row r="74" spans="1:4" x14ac:dyDescent="0.3">
      <c r="A74">
        <v>37</v>
      </c>
      <c r="B74">
        <v>6</v>
      </c>
      <c r="D74" t="str">
        <f t="shared" si="1"/>
        <v>(37,6),</v>
      </c>
    </row>
    <row r="75" spans="1:4" x14ac:dyDescent="0.3">
      <c r="A75">
        <v>38</v>
      </c>
      <c r="B75">
        <v>4</v>
      </c>
      <c r="D75" t="str">
        <f t="shared" si="1"/>
        <v>(38,4),</v>
      </c>
    </row>
    <row r="76" spans="1:4" x14ac:dyDescent="0.3">
      <c r="A76">
        <v>38</v>
      </c>
      <c r="B76">
        <v>7</v>
      </c>
      <c r="D76" t="str">
        <f t="shared" si="1"/>
        <v>(38,7),</v>
      </c>
    </row>
    <row r="77" spans="1:4" x14ac:dyDescent="0.3">
      <c r="A77">
        <v>39</v>
      </c>
      <c r="B77">
        <v>1</v>
      </c>
      <c r="D77" t="str">
        <f t="shared" si="1"/>
        <v>(39,1),</v>
      </c>
    </row>
    <row r="78" spans="1:4" x14ac:dyDescent="0.3">
      <c r="A78">
        <v>39</v>
      </c>
      <c r="B78">
        <v>6</v>
      </c>
      <c r="D78" t="str">
        <f t="shared" si="1"/>
        <v>(39,6),</v>
      </c>
    </row>
    <row r="79" spans="1:4" x14ac:dyDescent="0.3">
      <c r="A79">
        <v>40</v>
      </c>
      <c r="B79">
        <v>1</v>
      </c>
      <c r="D79" t="str">
        <f t="shared" si="1"/>
        <v>(40,1),</v>
      </c>
    </row>
    <row r="80" spans="1:4" x14ac:dyDescent="0.3">
      <c r="A80">
        <v>40</v>
      </c>
      <c r="B80">
        <v>6</v>
      </c>
      <c r="D80" t="str">
        <f t="shared" si="1"/>
        <v>(40,6),</v>
      </c>
    </row>
    <row r="81" spans="1:4" x14ac:dyDescent="0.3">
      <c r="A81">
        <v>41</v>
      </c>
      <c r="B81">
        <v>6</v>
      </c>
      <c r="D81" t="str">
        <f t="shared" si="1"/>
        <v>(41,6),</v>
      </c>
    </row>
    <row r="82" spans="1:4" x14ac:dyDescent="0.3">
      <c r="A82">
        <v>41</v>
      </c>
      <c r="B82">
        <v>7</v>
      </c>
      <c r="D82" t="str">
        <f t="shared" si="1"/>
        <v>(41,7),</v>
      </c>
    </row>
    <row r="83" spans="1:4" x14ac:dyDescent="0.3">
      <c r="A83">
        <v>42</v>
      </c>
      <c r="B83">
        <v>6</v>
      </c>
      <c r="D83" t="str">
        <f t="shared" si="1"/>
        <v>(42,6),</v>
      </c>
    </row>
    <row r="84" spans="1:4" x14ac:dyDescent="0.3">
      <c r="A84">
        <v>42</v>
      </c>
      <c r="B84">
        <v>7</v>
      </c>
      <c r="D84" t="str">
        <f t="shared" si="1"/>
        <v>(42,7),</v>
      </c>
    </row>
    <row r="85" spans="1:4" x14ac:dyDescent="0.3">
      <c r="A85">
        <v>43</v>
      </c>
      <c r="B85">
        <v>7</v>
      </c>
      <c r="D85" t="str">
        <f t="shared" si="1"/>
        <v>(43,7),</v>
      </c>
    </row>
    <row r="86" spans="1:4" x14ac:dyDescent="0.3">
      <c r="A86">
        <v>43</v>
      </c>
      <c r="B86">
        <v>2</v>
      </c>
      <c r="D86" t="str">
        <f t="shared" si="1"/>
        <v>(43,2),</v>
      </c>
    </row>
    <row r="87" spans="1:4" x14ac:dyDescent="0.3">
      <c r="A87">
        <v>44</v>
      </c>
      <c r="B87">
        <v>7</v>
      </c>
      <c r="D87" t="str">
        <f t="shared" si="1"/>
        <v>(44,7),</v>
      </c>
    </row>
    <row r="88" spans="1:4" x14ac:dyDescent="0.3">
      <c r="A88">
        <v>44</v>
      </c>
      <c r="B88">
        <v>6</v>
      </c>
      <c r="D88" t="str">
        <f t="shared" si="1"/>
        <v>(44,6),</v>
      </c>
    </row>
    <row r="89" spans="1:4" x14ac:dyDescent="0.3">
      <c r="A89">
        <v>45</v>
      </c>
      <c r="B89">
        <v>7</v>
      </c>
      <c r="D89" t="str">
        <f t="shared" si="1"/>
        <v>(45,7),</v>
      </c>
    </row>
    <row r="90" spans="1:4" x14ac:dyDescent="0.3">
      <c r="A90">
        <v>45</v>
      </c>
      <c r="B90">
        <v>5</v>
      </c>
      <c r="D90" t="str">
        <f t="shared" si="1"/>
        <v>(45,5),</v>
      </c>
    </row>
    <row r="91" spans="1:4" x14ac:dyDescent="0.3">
      <c r="A91">
        <v>46</v>
      </c>
      <c r="B91">
        <v>4</v>
      </c>
      <c r="D91" t="str">
        <f t="shared" si="1"/>
        <v>(46,4),</v>
      </c>
    </row>
    <row r="92" spans="1:4" x14ac:dyDescent="0.3">
      <c r="A92">
        <v>46</v>
      </c>
      <c r="B92">
        <v>5</v>
      </c>
      <c r="D92" t="str">
        <f t="shared" si="1"/>
        <v>(46,5),</v>
      </c>
    </row>
    <row r="93" spans="1:4" x14ac:dyDescent="0.3">
      <c r="A93">
        <v>47</v>
      </c>
      <c r="B93">
        <v>7</v>
      </c>
      <c r="D93" t="str">
        <f t="shared" si="1"/>
        <v>(47,7),</v>
      </c>
    </row>
    <row r="94" spans="1:4" x14ac:dyDescent="0.3">
      <c r="A94">
        <v>47</v>
      </c>
      <c r="B94">
        <v>3</v>
      </c>
      <c r="D94" t="str">
        <f t="shared" si="1"/>
        <v>(47,3),</v>
      </c>
    </row>
    <row r="95" spans="1:4" x14ac:dyDescent="0.3">
      <c r="A95">
        <v>48</v>
      </c>
      <c r="B95">
        <v>2</v>
      </c>
      <c r="D95" t="str">
        <f t="shared" si="1"/>
        <v>(48,2),</v>
      </c>
    </row>
    <row r="96" spans="1:4" x14ac:dyDescent="0.3">
      <c r="A96">
        <v>48</v>
      </c>
      <c r="B96">
        <v>3</v>
      </c>
      <c r="D96" t="str">
        <f t="shared" si="1"/>
        <v>(48,3),</v>
      </c>
    </row>
    <row r="97" spans="1:4" x14ac:dyDescent="0.3">
      <c r="A97">
        <v>49</v>
      </c>
      <c r="B97">
        <v>2</v>
      </c>
      <c r="D97" t="str">
        <f t="shared" si="1"/>
        <v>(49,2),</v>
      </c>
    </row>
    <row r="98" spans="1:4" x14ac:dyDescent="0.3">
      <c r="A98">
        <v>49</v>
      </c>
      <c r="B98">
        <v>6</v>
      </c>
      <c r="D98" t="str">
        <f t="shared" si="1"/>
        <v>(49,6),</v>
      </c>
    </row>
    <row r="99" spans="1:4" x14ac:dyDescent="0.3">
      <c r="A99">
        <v>50</v>
      </c>
      <c r="B99">
        <v>2</v>
      </c>
      <c r="D99" t="str">
        <f t="shared" si="1"/>
        <v>(50,2),</v>
      </c>
    </row>
    <row r="100" spans="1:4" x14ac:dyDescent="0.3">
      <c r="A100">
        <v>50</v>
      </c>
      <c r="B100">
        <v>6</v>
      </c>
      <c r="D100" t="str">
        <f t="shared" si="1"/>
        <v>(50,6),</v>
      </c>
    </row>
    <row r="101" spans="1:4" x14ac:dyDescent="0.3">
      <c r="A101">
        <v>51</v>
      </c>
      <c r="B101">
        <v>4</v>
      </c>
      <c r="D101" t="str">
        <f t="shared" si="1"/>
        <v>(51,4),</v>
      </c>
    </row>
    <row r="102" spans="1:4" x14ac:dyDescent="0.3">
      <c r="A102">
        <v>51</v>
      </c>
      <c r="B102">
        <v>6</v>
      </c>
      <c r="D102" t="str">
        <f t="shared" si="1"/>
        <v>(51,6),</v>
      </c>
    </row>
    <row r="103" spans="1:4" x14ac:dyDescent="0.3">
      <c r="A103">
        <v>52</v>
      </c>
      <c r="B103">
        <v>5</v>
      </c>
      <c r="D103" t="str">
        <f t="shared" si="1"/>
        <v>(52,5),</v>
      </c>
    </row>
    <row r="104" spans="1:4" x14ac:dyDescent="0.3">
      <c r="A104">
        <v>52</v>
      </c>
      <c r="B104">
        <v>3</v>
      </c>
      <c r="D104" t="str">
        <f t="shared" si="1"/>
        <v>(52,3),</v>
      </c>
    </row>
    <row r="105" spans="1:4" x14ac:dyDescent="0.3">
      <c r="A105">
        <v>53</v>
      </c>
      <c r="B105">
        <v>4</v>
      </c>
      <c r="D105" t="str">
        <f t="shared" si="1"/>
        <v>(53,4),</v>
      </c>
    </row>
    <row r="106" spans="1:4" x14ac:dyDescent="0.3">
      <c r="A106">
        <v>53</v>
      </c>
      <c r="B106">
        <v>6</v>
      </c>
      <c r="D106" t="str">
        <f t="shared" si="1"/>
        <v>(53,6),</v>
      </c>
    </row>
    <row r="107" spans="1:4" x14ac:dyDescent="0.3">
      <c r="A107">
        <v>54</v>
      </c>
      <c r="B107">
        <v>6</v>
      </c>
      <c r="D107" t="str">
        <f t="shared" si="1"/>
        <v>(54,6),</v>
      </c>
    </row>
    <row r="108" spans="1:4" x14ac:dyDescent="0.3">
      <c r="A108">
        <v>54</v>
      </c>
      <c r="B108">
        <v>1</v>
      </c>
      <c r="D108" t="str">
        <f t="shared" si="1"/>
        <v>(54,1),</v>
      </c>
    </row>
    <row r="109" spans="1:4" x14ac:dyDescent="0.3">
      <c r="A109">
        <v>55</v>
      </c>
      <c r="B109">
        <v>6</v>
      </c>
      <c r="D109" t="str">
        <f t="shared" si="1"/>
        <v>(55,6),</v>
      </c>
    </row>
    <row r="110" spans="1:4" x14ac:dyDescent="0.3">
      <c r="A110">
        <v>55</v>
      </c>
      <c r="B110">
        <v>4</v>
      </c>
      <c r="D110" t="str">
        <f t="shared" si="1"/>
        <v>(55,4),</v>
      </c>
    </row>
    <row r="111" spans="1:4" x14ac:dyDescent="0.3">
      <c r="A111">
        <v>56</v>
      </c>
      <c r="B111">
        <v>3</v>
      </c>
      <c r="D111" t="str">
        <f t="shared" si="1"/>
        <v>(56,3),</v>
      </c>
    </row>
    <row r="112" spans="1:4" x14ac:dyDescent="0.3">
      <c r="A112">
        <v>56</v>
      </c>
      <c r="B112">
        <v>7</v>
      </c>
      <c r="D112" t="str">
        <f t="shared" si="1"/>
        <v>(56,7),</v>
      </c>
    </row>
    <row r="113" spans="1:4" x14ac:dyDescent="0.3">
      <c r="A113">
        <v>57</v>
      </c>
      <c r="B113">
        <v>4</v>
      </c>
      <c r="D113" t="str">
        <f t="shared" si="1"/>
        <v>(57,4),</v>
      </c>
    </row>
    <row r="114" spans="1:4" x14ac:dyDescent="0.3">
      <c r="A114">
        <v>57</v>
      </c>
      <c r="B114">
        <v>1</v>
      </c>
      <c r="D114" t="str">
        <f t="shared" si="1"/>
        <v>(57,1),</v>
      </c>
    </row>
    <row r="115" spans="1:4" x14ac:dyDescent="0.3">
      <c r="A115">
        <v>58</v>
      </c>
      <c r="B115">
        <v>4</v>
      </c>
      <c r="D115" t="str">
        <f t="shared" si="1"/>
        <v>(58,4),</v>
      </c>
    </row>
    <row r="116" spans="1:4" x14ac:dyDescent="0.3">
      <c r="A116">
        <v>58</v>
      </c>
      <c r="B116">
        <v>3</v>
      </c>
      <c r="D116" t="str">
        <f t="shared" si="1"/>
        <v>(58,3),</v>
      </c>
    </row>
    <row r="117" spans="1:4" x14ac:dyDescent="0.3">
      <c r="A117">
        <v>59</v>
      </c>
      <c r="B117">
        <v>3</v>
      </c>
      <c r="D117" t="str">
        <f t="shared" si="1"/>
        <v>(59,3),</v>
      </c>
    </row>
    <row r="118" spans="1:4" x14ac:dyDescent="0.3">
      <c r="A118">
        <v>59</v>
      </c>
      <c r="B118">
        <v>6</v>
      </c>
      <c r="D118" t="str">
        <f t="shared" si="1"/>
        <v>(59,6),</v>
      </c>
    </row>
    <row r="119" spans="1:4" x14ac:dyDescent="0.3">
      <c r="A119">
        <v>60</v>
      </c>
      <c r="B119">
        <v>7</v>
      </c>
      <c r="D119" t="str">
        <f t="shared" si="1"/>
        <v>(60,7),</v>
      </c>
    </row>
    <row r="120" spans="1:4" x14ac:dyDescent="0.3">
      <c r="A120">
        <v>60</v>
      </c>
      <c r="B120">
        <v>1</v>
      </c>
      <c r="D120" t="str">
        <f t="shared" si="1"/>
        <v>(60,1),</v>
      </c>
    </row>
    <row r="121" spans="1:4" x14ac:dyDescent="0.3">
      <c r="A121">
        <v>61</v>
      </c>
      <c r="B121">
        <v>2</v>
      </c>
      <c r="D121" t="str">
        <f t="shared" si="1"/>
        <v>(61,2),</v>
      </c>
    </row>
    <row r="122" spans="1:4" x14ac:dyDescent="0.3">
      <c r="A122">
        <v>61</v>
      </c>
      <c r="B122">
        <v>7</v>
      </c>
      <c r="D122" t="str">
        <f t="shared" si="1"/>
        <v>(61,7),</v>
      </c>
    </row>
    <row r="123" spans="1:4" x14ac:dyDescent="0.3">
      <c r="A123">
        <v>62</v>
      </c>
      <c r="B123">
        <v>7</v>
      </c>
      <c r="D123" t="str">
        <f t="shared" si="1"/>
        <v>(62,7),</v>
      </c>
    </row>
    <row r="124" spans="1:4" x14ac:dyDescent="0.3">
      <c r="A124">
        <v>62</v>
      </c>
      <c r="B124">
        <v>5</v>
      </c>
      <c r="D124" t="str">
        <f t="shared" si="1"/>
        <v>(62,5),</v>
      </c>
    </row>
    <row r="125" spans="1:4" x14ac:dyDescent="0.3">
      <c r="A125">
        <v>63</v>
      </c>
      <c r="B125">
        <v>4</v>
      </c>
      <c r="D125" t="str">
        <f t="shared" si="1"/>
        <v>(63,4),</v>
      </c>
    </row>
    <row r="126" spans="1:4" x14ac:dyDescent="0.3">
      <c r="A126">
        <v>63</v>
      </c>
      <c r="B126">
        <v>6</v>
      </c>
      <c r="D126" t="str">
        <f t="shared" si="1"/>
        <v>(63,6),</v>
      </c>
    </row>
    <row r="127" spans="1:4" x14ac:dyDescent="0.3">
      <c r="A127">
        <v>64</v>
      </c>
      <c r="B127">
        <v>6</v>
      </c>
      <c r="D127" t="str">
        <f t="shared" si="1"/>
        <v>(64,6),</v>
      </c>
    </row>
    <row r="128" spans="1:4" x14ac:dyDescent="0.3">
      <c r="A128">
        <v>64</v>
      </c>
      <c r="B128">
        <v>3</v>
      </c>
      <c r="D128" t="str">
        <f t="shared" si="1"/>
        <v>(64,3),</v>
      </c>
    </row>
    <row r="129" spans="1:4" x14ac:dyDescent="0.3">
      <c r="A129">
        <v>65</v>
      </c>
      <c r="B129">
        <v>4</v>
      </c>
      <c r="D129" t="str">
        <f t="shared" si="1"/>
        <v>(65,4),</v>
      </c>
    </row>
    <row r="130" spans="1:4" x14ac:dyDescent="0.3">
      <c r="A130">
        <v>65</v>
      </c>
      <c r="B130">
        <v>1</v>
      </c>
      <c r="D130" t="str">
        <f t="shared" si="1"/>
        <v>(65,1),</v>
      </c>
    </row>
    <row r="131" spans="1:4" x14ac:dyDescent="0.3">
      <c r="A131">
        <v>66</v>
      </c>
      <c r="B131">
        <v>5</v>
      </c>
      <c r="D131" t="str">
        <f t="shared" ref="D131:D194" si="2">_xlfn.CONCAT("(",
IF(A131="","NULL",_xlfn.CONCAT("",A131,"")),",",
IF(B131="","NULL",_xlfn.CONCAT("",B131,"")),"),")</f>
        <v>(66,5),</v>
      </c>
    </row>
    <row r="132" spans="1:4" x14ac:dyDescent="0.3">
      <c r="A132">
        <v>66</v>
      </c>
      <c r="B132">
        <v>2</v>
      </c>
      <c r="D132" t="str">
        <f t="shared" si="2"/>
        <v>(66,2),</v>
      </c>
    </row>
    <row r="133" spans="1:4" x14ac:dyDescent="0.3">
      <c r="A133">
        <v>67</v>
      </c>
      <c r="B133">
        <v>5</v>
      </c>
      <c r="D133" t="str">
        <f t="shared" si="2"/>
        <v>(67,5),</v>
      </c>
    </row>
    <row r="134" spans="1:4" x14ac:dyDescent="0.3">
      <c r="A134">
        <v>67</v>
      </c>
      <c r="B134">
        <v>1</v>
      </c>
      <c r="D134" t="str">
        <f t="shared" si="2"/>
        <v>(67,1),</v>
      </c>
    </row>
    <row r="135" spans="1:4" x14ac:dyDescent="0.3">
      <c r="A135">
        <v>68</v>
      </c>
      <c r="B135">
        <v>6</v>
      </c>
      <c r="D135" t="str">
        <f t="shared" si="2"/>
        <v>(68,6),</v>
      </c>
    </row>
    <row r="136" spans="1:4" x14ac:dyDescent="0.3">
      <c r="A136">
        <v>68</v>
      </c>
      <c r="B136">
        <v>3</v>
      </c>
      <c r="D136" t="str">
        <f t="shared" si="2"/>
        <v>(68,3),</v>
      </c>
    </row>
    <row r="137" spans="1:4" x14ac:dyDescent="0.3">
      <c r="A137">
        <v>69</v>
      </c>
      <c r="B137">
        <v>7</v>
      </c>
      <c r="D137" t="str">
        <f t="shared" si="2"/>
        <v>(69,7),</v>
      </c>
    </row>
    <row r="138" spans="1:4" x14ac:dyDescent="0.3">
      <c r="A138">
        <v>69</v>
      </c>
      <c r="B138">
        <v>1</v>
      </c>
      <c r="D138" t="str">
        <f t="shared" si="2"/>
        <v>(69,1),</v>
      </c>
    </row>
    <row r="139" spans="1:4" x14ac:dyDescent="0.3">
      <c r="A139">
        <v>70</v>
      </c>
      <c r="B139">
        <v>7</v>
      </c>
      <c r="D139" t="str">
        <f t="shared" si="2"/>
        <v>(70,7),</v>
      </c>
    </row>
    <row r="140" spans="1:4" x14ac:dyDescent="0.3">
      <c r="A140">
        <v>70</v>
      </c>
      <c r="B140">
        <v>4</v>
      </c>
      <c r="D140" t="str">
        <f t="shared" si="2"/>
        <v>(70,4),</v>
      </c>
    </row>
    <row r="141" spans="1:4" x14ac:dyDescent="0.3">
      <c r="A141">
        <v>71</v>
      </c>
      <c r="B141">
        <v>1</v>
      </c>
      <c r="D141" t="str">
        <f t="shared" si="2"/>
        <v>(71,1),</v>
      </c>
    </row>
    <row r="142" spans="1:4" x14ac:dyDescent="0.3">
      <c r="A142">
        <v>71</v>
      </c>
      <c r="B142">
        <v>3</v>
      </c>
      <c r="D142" t="str">
        <f t="shared" si="2"/>
        <v>(71,3),</v>
      </c>
    </row>
    <row r="143" spans="1:4" x14ac:dyDescent="0.3">
      <c r="A143">
        <v>72</v>
      </c>
      <c r="B143">
        <v>2</v>
      </c>
      <c r="D143" t="str">
        <f t="shared" si="2"/>
        <v>(72,2),</v>
      </c>
    </row>
    <row r="144" spans="1:4" x14ac:dyDescent="0.3">
      <c r="A144">
        <v>72</v>
      </c>
      <c r="B144">
        <v>5</v>
      </c>
      <c r="D144" t="str">
        <f t="shared" si="2"/>
        <v>(72,5),</v>
      </c>
    </row>
    <row r="145" spans="1:4" x14ac:dyDescent="0.3">
      <c r="A145">
        <v>73</v>
      </c>
      <c r="B145">
        <v>5</v>
      </c>
      <c r="D145" t="str">
        <f t="shared" si="2"/>
        <v>(73,5),</v>
      </c>
    </row>
    <row r="146" spans="1:4" x14ac:dyDescent="0.3">
      <c r="A146">
        <v>73</v>
      </c>
      <c r="B146">
        <v>6</v>
      </c>
      <c r="D146" t="str">
        <f t="shared" si="2"/>
        <v>(73,6),</v>
      </c>
    </row>
    <row r="147" spans="1:4" x14ac:dyDescent="0.3">
      <c r="A147">
        <v>74</v>
      </c>
      <c r="B147">
        <v>2</v>
      </c>
      <c r="D147" t="str">
        <f t="shared" si="2"/>
        <v>(74,2),</v>
      </c>
    </row>
    <row r="148" spans="1:4" x14ac:dyDescent="0.3">
      <c r="A148">
        <v>74</v>
      </c>
      <c r="B148">
        <v>4</v>
      </c>
      <c r="D148" t="str">
        <f t="shared" si="2"/>
        <v>(74,4),</v>
      </c>
    </row>
    <row r="149" spans="1:4" x14ac:dyDescent="0.3">
      <c r="A149">
        <v>75</v>
      </c>
      <c r="B149">
        <v>6</v>
      </c>
      <c r="D149" t="str">
        <f t="shared" si="2"/>
        <v>(75,6),</v>
      </c>
    </row>
    <row r="150" spans="1:4" x14ac:dyDescent="0.3">
      <c r="A150">
        <v>75</v>
      </c>
      <c r="B150">
        <v>2</v>
      </c>
      <c r="D150" t="str">
        <f t="shared" si="2"/>
        <v>(75,2),</v>
      </c>
    </row>
    <row r="151" spans="1:4" x14ac:dyDescent="0.3">
      <c r="A151">
        <v>76</v>
      </c>
      <c r="B151">
        <v>3</v>
      </c>
      <c r="D151" t="str">
        <f t="shared" si="2"/>
        <v>(76,3),</v>
      </c>
    </row>
    <row r="152" spans="1:4" x14ac:dyDescent="0.3">
      <c r="A152">
        <v>76</v>
      </c>
      <c r="B152">
        <v>4</v>
      </c>
      <c r="D152" t="str">
        <f t="shared" si="2"/>
        <v>(76,4),</v>
      </c>
    </row>
    <row r="153" spans="1:4" x14ac:dyDescent="0.3">
      <c r="A153">
        <v>77</v>
      </c>
      <c r="B153">
        <v>1</v>
      </c>
      <c r="D153" t="str">
        <f t="shared" si="2"/>
        <v>(77,1),</v>
      </c>
    </row>
    <row r="154" spans="1:4" x14ac:dyDescent="0.3">
      <c r="A154">
        <v>77</v>
      </c>
      <c r="B154">
        <v>5</v>
      </c>
      <c r="D154" t="str">
        <f t="shared" si="2"/>
        <v>(77,5),</v>
      </c>
    </row>
    <row r="155" spans="1:4" x14ac:dyDescent="0.3">
      <c r="A155">
        <v>78</v>
      </c>
      <c r="B155">
        <v>1</v>
      </c>
      <c r="D155" t="str">
        <f t="shared" si="2"/>
        <v>(78,1),</v>
      </c>
    </row>
    <row r="156" spans="1:4" x14ac:dyDescent="0.3">
      <c r="A156">
        <v>78</v>
      </c>
      <c r="B156">
        <v>2</v>
      </c>
      <c r="D156" t="str">
        <f t="shared" si="2"/>
        <v>(78,2),</v>
      </c>
    </row>
    <row r="157" spans="1:4" x14ac:dyDescent="0.3">
      <c r="A157">
        <v>79</v>
      </c>
      <c r="B157">
        <v>1</v>
      </c>
      <c r="D157" t="str">
        <f t="shared" si="2"/>
        <v>(79,1),</v>
      </c>
    </row>
    <row r="158" spans="1:4" x14ac:dyDescent="0.3">
      <c r="A158">
        <v>79</v>
      </c>
      <c r="B158">
        <v>4</v>
      </c>
      <c r="D158" t="str">
        <f t="shared" si="2"/>
        <v>(79,4),</v>
      </c>
    </row>
    <row r="159" spans="1:4" x14ac:dyDescent="0.3">
      <c r="A159">
        <v>80</v>
      </c>
      <c r="B159">
        <v>7</v>
      </c>
      <c r="D159" t="str">
        <f t="shared" si="2"/>
        <v>(80,7),</v>
      </c>
    </row>
    <row r="160" spans="1:4" x14ac:dyDescent="0.3">
      <c r="A160">
        <v>80</v>
      </c>
      <c r="B160">
        <v>3</v>
      </c>
      <c r="D160" t="str">
        <f t="shared" si="2"/>
        <v>(80,3),</v>
      </c>
    </row>
    <row r="161" spans="1:4" x14ac:dyDescent="0.3">
      <c r="A161">
        <v>81</v>
      </c>
      <c r="B161">
        <v>4</v>
      </c>
      <c r="D161" t="str">
        <f t="shared" si="2"/>
        <v>(81,4),</v>
      </c>
    </row>
    <row r="162" spans="1:4" x14ac:dyDescent="0.3">
      <c r="A162">
        <v>81</v>
      </c>
      <c r="B162">
        <v>1</v>
      </c>
      <c r="D162" t="str">
        <f t="shared" si="2"/>
        <v>(81,1),</v>
      </c>
    </row>
    <row r="163" spans="1:4" x14ac:dyDescent="0.3">
      <c r="A163">
        <v>82</v>
      </c>
      <c r="B163">
        <v>1</v>
      </c>
      <c r="D163" t="str">
        <f t="shared" si="2"/>
        <v>(82,1),</v>
      </c>
    </row>
    <row r="164" spans="1:4" x14ac:dyDescent="0.3">
      <c r="A164">
        <v>82</v>
      </c>
      <c r="B164">
        <v>4</v>
      </c>
      <c r="D164" t="str">
        <f t="shared" si="2"/>
        <v>(82,4),</v>
      </c>
    </row>
    <row r="165" spans="1:4" x14ac:dyDescent="0.3">
      <c r="A165">
        <v>83</v>
      </c>
      <c r="B165">
        <v>3</v>
      </c>
      <c r="D165" t="str">
        <f t="shared" si="2"/>
        <v>(83,3),</v>
      </c>
    </row>
    <row r="166" spans="1:4" x14ac:dyDescent="0.3">
      <c r="A166">
        <v>83</v>
      </c>
      <c r="B166">
        <v>2</v>
      </c>
      <c r="D166" t="str">
        <f t="shared" si="2"/>
        <v>(83,2),</v>
      </c>
    </row>
    <row r="167" spans="1:4" x14ac:dyDescent="0.3">
      <c r="A167">
        <v>84</v>
      </c>
      <c r="B167">
        <v>4</v>
      </c>
      <c r="D167" t="str">
        <f t="shared" si="2"/>
        <v>(84,4),</v>
      </c>
    </row>
    <row r="168" spans="1:4" x14ac:dyDescent="0.3">
      <c r="A168">
        <v>84</v>
      </c>
      <c r="B168">
        <v>7</v>
      </c>
      <c r="D168" t="str">
        <f t="shared" si="2"/>
        <v>(84,7),</v>
      </c>
    </row>
    <row r="169" spans="1:4" x14ac:dyDescent="0.3">
      <c r="A169">
        <v>85</v>
      </c>
      <c r="B169">
        <v>5</v>
      </c>
      <c r="D169" t="str">
        <f t="shared" si="2"/>
        <v>(85,5),</v>
      </c>
    </row>
    <row r="170" spans="1:4" x14ac:dyDescent="0.3">
      <c r="A170">
        <v>85</v>
      </c>
      <c r="B170">
        <v>4</v>
      </c>
      <c r="D170" t="str">
        <f t="shared" si="2"/>
        <v>(85,4),</v>
      </c>
    </row>
    <row r="171" spans="1:4" x14ac:dyDescent="0.3">
      <c r="A171">
        <v>86</v>
      </c>
      <c r="B171">
        <v>3</v>
      </c>
      <c r="D171" t="str">
        <f t="shared" si="2"/>
        <v>(86,3),</v>
      </c>
    </row>
    <row r="172" spans="1:4" x14ac:dyDescent="0.3">
      <c r="A172">
        <v>86</v>
      </c>
      <c r="B172">
        <v>7</v>
      </c>
      <c r="D172" t="str">
        <f t="shared" si="2"/>
        <v>(86,7),</v>
      </c>
    </row>
    <row r="173" spans="1:4" x14ac:dyDescent="0.3">
      <c r="A173">
        <v>87</v>
      </c>
      <c r="B173">
        <v>1</v>
      </c>
      <c r="D173" t="str">
        <f t="shared" si="2"/>
        <v>(87,1),</v>
      </c>
    </row>
    <row r="174" spans="1:4" x14ac:dyDescent="0.3">
      <c r="A174">
        <v>87</v>
      </c>
      <c r="B174">
        <v>2</v>
      </c>
      <c r="D174" t="str">
        <f t="shared" si="2"/>
        <v>(87,2),</v>
      </c>
    </row>
    <row r="175" spans="1:4" x14ac:dyDescent="0.3">
      <c r="A175">
        <v>88</v>
      </c>
      <c r="B175">
        <v>1</v>
      </c>
      <c r="D175" t="str">
        <f t="shared" si="2"/>
        <v>(88,1),</v>
      </c>
    </row>
    <row r="176" spans="1:4" x14ac:dyDescent="0.3">
      <c r="A176">
        <v>88</v>
      </c>
      <c r="B176">
        <v>7</v>
      </c>
      <c r="D176" t="str">
        <f t="shared" si="2"/>
        <v>(88,7),</v>
      </c>
    </row>
    <row r="177" spans="1:4" x14ac:dyDescent="0.3">
      <c r="A177">
        <v>89</v>
      </c>
      <c r="B177">
        <v>4</v>
      </c>
      <c r="D177" t="str">
        <f t="shared" si="2"/>
        <v>(89,4),</v>
      </c>
    </row>
    <row r="178" spans="1:4" x14ac:dyDescent="0.3">
      <c r="A178">
        <v>89</v>
      </c>
      <c r="B178">
        <v>7</v>
      </c>
      <c r="D178" t="str">
        <f t="shared" si="2"/>
        <v>(89,7),</v>
      </c>
    </row>
    <row r="179" spans="1:4" x14ac:dyDescent="0.3">
      <c r="A179">
        <v>90</v>
      </c>
      <c r="B179">
        <v>4</v>
      </c>
      <c r="D179" t="str">
        <f t="shared" si="2"/>
        <v>(90,4),</v>
      </c>
    </row>
    <row r="180" spans="1:4" x14ac:dyDescent="0.3">
      <c r="A180">
        <v>90</v>
      </c>
      <c r="B180">
        <v>5</v>
      </c>
      <c r="D180" t="str">
        <f t="shared" si="2"/>
        <v>(90,5),</v>
      </c>
    </row>
    <row r="181" spans="1:4" x14ac:dyDescent="0.3">
      <c r="A181">
        <v>91</v>
      </c>
      <c r="B181">
        <v>3</v>
      </c>
      <c r="D181" t="str">
        <f t="shared" si="2"/>
        <v>(91,3),</v>
      </c>
    </row>
    <row r="182" spans="1:4" x14ac:dyDescent="0.3">
      <c r="A182">
        <v>91</v>
      </c>
      <c r="B182">
        <v>6</v>
      </c>
      <c r="D182" t="str">
        <f t="shared" si="2"/>
        <v>(91,6),</v>
      </c>
    </row>
    <row r="183" spans="1:4" x14ac:dyDescent="0.3">
      <c r="A183">
        <v>92</v>
      </c>
      <c r="B183">
        <v>2</v>
      </c>
      <c r="D183" t="str">
        <f t="shared" si="2"/>
        <v>(92,2),</v>
      </c>
    </row>
    <row r="184" spans="1:4" x14ac:dyDescent="0.3">
      <c r="A184">
        <v>92</v>
      </c>
      <c r="B184">
        <v>5</v>
      </c>
      <c r="D184" t="str">
        <f t="shared" si="2"/>
        <v>(92,5),</v>
      </c>
    </row>
    <row r="185" spans="1:4" x14ac:dyDescent="0.3">
      <c r="A185">
        <v>93</v>
      </c>
      <c r="B185">
        <v>6</v>
      </c>
      <c r="D185" t="str">
        <f t="shared" si="2"/>
        <v>(93,6),</v>
      </c>
    </row>
    <row r="186" spans="1:4" x14ac:dyDescent="0.3">
      <c r="A186">
        <v>93</v>
      </c>
      <c r="B186">
        <v>1</v>
      </c>
      <c r="D186" t="str">
        <f t="shared" si="2"/>
        <v>(93,1),</v>
      </c>
    </row>
    <row r="187" spans="1:4" x14ac:dyDescent="0.3">
      <c r="A187">
        <v>94</v>
      </c>
      <c r="B187">
        <v>3</v>
      </c>
      <c r="D187" t="str">
        <f t="shared" si="2"/>
        <v>(94,3),</v>
      </c>
    </row>
    <row r="188" spans="1:4" x14ac:dyDescent="0.3">
      <c r="A188">
        <v>94</v>
      </c>
      <c r="B188">
        <v>2</v>
      </c>
      <c r="D188" t="str">
        <f t="shared" si="2"/>
        <v>(94,2),</v>
      </c>
    </row>
    <row r="189" spans="1:4" x14ac:dyDescent="0.3">
      <c r="A189">
        <v>95</v>
      </c>
      <c r="B189">
        <v>7</v>
      </c>
      <c r="D189" t="str">
        <f t="shared" si="2"/>
        <v>(95,7),</v>
      </c>
    </row>
    <row r="190" spans="1:4" x14ac:dyDescent="0.3">
      <c r="A190">
        <v>95</v>
      </c>
      <c r="B190">
        <v>4</v>
      </c>
      <c r="D190" t="str">
        <f t="shared" si="2"/>
        <v>(95,4),</v>
      </c>
    </row>
    <row r="191" spans="1:4" x14ac:dyDescent="0.3">
      <c r="A191">
        <v>96</v>
      </c>
      <c r="B191">
        <v>6</v>
      </c>
      <c r="D191" t="str">
        <f t="shared" si="2"/>
        <v>(96,6),</v>
      </c>
    </row>
    <row r="192" spans="1:4" x14ac:dyDescent="0.3">
      <c r="A192">
        <v>96</v>
      </c>
      <c r="B192">
        <v>1</v>
      </c>
      <c r="D192" t="str">
        <f t="shared" si="2"/>
        <v>(96,1),</v>
      </c>
    </row>
    <row r="193" spans="1:4" x14ac:dyDescent="0.3">
      <c r="A193">
        <v>97</v>
      </c>
      <c r="B193">
        <v>5</v>
      </c>
      <c r="D193" t="str">
        <f t="shared" si="2"/>
        <v>(97,5),</v>
      </c>
    </row>
    <row r="194" spans="1:4" x14ac:dyDescent="0.3">
      <c r="A194">
        <v>97</v>
      </c>
      <c r="B194">
        <v>4</v>
      </c>
      <c r="D194" t="str">
        <f t="shared" si="2"/>
        <v>(97,4),</v>
      </c>
    </row>
    <row r="195" spans="1:4" x14ac:dyDescent="0.3">
      <c r="A195">
        <v>98</v>
      </c>
      <c r="B195">
        <v>6</v>
      </c>
      <c r="D195" t="str">
        <f t="shared" ref="D195:D258" si="3">_xlfn.CONCAT("(",
IF(A195="","NULL",_xlfn.CONCAT("",A195,"")),",",
IF(B195="","NULL",_xlfn.CONCAT("",B195,"")),"),")</f>
        <v>(98,6),</v>
      </c>
    </row>
    <row r="196" spans="1:4" x14ac:dyDescent="0.3">
      <c r="A196">
        <v>98</v>
      </c>
      <c r="B196">
        <v>3</v>
      </c>
      <c r="D196" t="str">
        <f t="shared" si="3"/>
        <v>(98,3),</v>
      </c>
    </row>
    <row r="197" spans="1:4" x14ac:dyDescent="0.3">
      <c r="A197">
        <v>99</v>
      </c>
      <c r="B197">
        <v>2</v>
      </c>
      <c r="D197" t="str">
        <f t="shared" si="3"/>
        <v>(99,2),</v>
      </c>
    </row>
    <row r="198" spans="1:4" x14ac:dyDescent="0.3">
      <c r="A198">
        <v>99</v>
      </c>
      <c r="B198">
        <v>4</v>
      </c>
      <c r="D198" t="str">
        <f t="shared" si="3"/>
        <v>(99,4),</v>
      </c>
    </row>
    <row r="199" spans="1:4" x14ac:dyDescent="0.3">
      <c r="A199">
        <v>100</v>
      </c>
      <c r="B199">
        <v>2</v>
      </c>
      <c r="D199" t="str">
        <f t="shared" si="3"/>
        <v>(100,2),</v>
      </c>
    </row>
    <row r="200" spans="1:4" x14ac:dyDescent="0.3">
      <c r="A200">
        <v>100</v>
      </c>
      <c r="B200">
        <v>4</v>
      </c>
      <c r="D200" t="str">
        <f t="shared" si="3"/>
        <v>(100,4),</v>
      </c>
    </row>
    <row r="201" spans="1:4" x14ac:dyDescent="0.3">
      <c r="A201">
        <v>101</v>
      </c>
      <c r="B201">
        <v>2</v>
      </c>
      <c r="D201" t="str">
        <f t="shared" si="3"/>
        <v>(101,2),</v>
      </c>
    </row>
    <row r="202" spans="1:4" x14ac:dyDescent="0.3">
      <c r="A202">
        <v>101</v>
      </c>
      <c r="B202">
        <v>3</v>
      </c>
      <c r="D202" t="str">
        <f t="shared" si="3"/>
        <v>(101,3),</v>
      </c>
    </row>
    <row r="203" spans="1:4" x14ac:dyDescent="0.3">
      <c r="A203">
        <v>102</v>
      </c>
      <c r="B203">
        <v>5</v>
      </c>
      <c r="D203" t="str">
        <f t="shared" si="3"/>
        <v>(102,5),</v>
      </c>
    </row>
    <row r="204" spans="1:4" x14ac:dyDescent="0.3">
      <c r="A204">
        <v>102</v>
      </c>
      <c r="B204">
        <v>2</v>
      </c>
      <c r="D204" t="str">
        <f t="shared" si="3"/>
        <v>(102,2),</v>
      </c>
    </row>
    <row r="205" spans="1:4" x14ac:dyDescent="0.3">
      <c r="A205">
        <v>103</v>
      </c>
      <c r="B205">
        <v>5</v>
      </c>
      <c r="D205" t="str">
        <f t="shared" si="3"/>
        <v>(103,5),</v>
      </c>
    </row>
    <row r="206" spans="1:4" x14ac:dyDescent="0.3">
      <c r="A206">
        <v>103</v>
      </c>
      <c r="B206">
        <v>3</v>
      </c>
      <c r="D206" t="str">
        <f t="shared" si="3"/>
        <v>(103,3),</v>
      </c>
    </row>
    <row r="207" spans="1:4" x14ac:dyDescent="0.3">
      <c r="A207">
        <v>104</v>
      </c>
      <c r="B207">
        <v>7</v>
      </c>
      <c r="D207" t="str">
        <f t="shared" si="3"/>
        <v>(104,7),</v>
      </c>
    </row>
    <row r="208" spans="1:4" x14ac:dyDescent="0.3">
      <c r="A208">
        <v>104</v>
      </c>
      <c r="B208">
        <v>2</v>
      </c>
      <c r="D208" t="str">
        <f t="shared" si="3"/>
        <v>(104,2),</v>
      </c>
    </row>
    <row r="209" spans="1:4" x14ac:dyDescent="0.3">
      <c r="A209">
        <v>105</v>
      </c>
      <c r="B209">
        <v>2</v>
      </c>
      <c r="D209" t="str">
        <f t="shared" si="3"/>
        <v>(105,2),</v>
      </c>
    </row>
    <row r="210" spans="1:4" x14ac:dyDescent="0.3">
      <c r="A210">
        <v>105</v>
      </c>
      <c r="B210">
        <v>6</v>
      </c>
      <c r="D210" t="str">
        <f t="shared" si="3"/>
        <v>(105,6),</v>
      </c>
    </row>
    <row r="211" spans="1:4" x14ac:dyDescent="0.3">
      <c r="A211">
        <v>106</v>
      </c>
      <c r="B211">
        <v>1</v>
      </c>
      <c r="D211" t="str">
        <f t="shared" si="3"/>
        <v>(106,1),</v>
      </c>
    </row>
    <row r="212" spans="1:4" x14ac:dyDescent="0.3">
      <c r="A212">
        <v>106</v>
      </c>
      <c r="B212">
        <v>5</v>
      </c>
      <c r="D212" t="str">
        <f t="shared" si="3"/>
        <v>(106,5),</v>
      </c>
    </row>
    <row r="213" spans="1:4" x14ac:dyDescent="0.3">
      <c r="A213">
        <v>107</v>
      </c>
      <c r="B213">
        <v>1</v>
      </c>
      <c r="D213" t="str">
        <f t="shared" si="3"/>
        <v>(107,1),</v>
      </c>
    </row>
    <row r="214" spans="1:4" x14ac:dyDescent="0.3">
      <c r="A214">
        <v>107</v>
      </c>
      <c r="B214">
        <v>5</v>
      </c>
      <c r="D214" t="str">
        <f t="shared" si="3"/>
        <v>(107,5),</v>
      </c>
    </row>
    <row r="215" spans="1:4" x14ac:dyDescent="0.3">
      <c r="A215">
        <v>108</v>
      </c>
      <c r="B215">
        <v>2</v>
      </c>
      <c r="D215" t="str">
        <f t="shared" si="3"/>
        <v>(108,2),</v>
      </c>
    </row>
    <row r="216" spans="1:4" x14ac:dyDescent="0.3">
      <c r="A216">
        <v>108</v>
      </c>
      <c r="B216">
        <v>3</v>
      </c>
      <c r="D216" t="str">
        <f t="shared" si="3"/>
        <v>(108,3),</v>
      </c>
    </row>
    <row r="217" spans="1:4" x14ac:dyDescent="0.3">
      <c r="A217">
        <v>109</v>
      </c>
      <c r="B217">
        <v>1</v>
      </c>
      <c r="D217" t="str">
        <f t="shared" si="3"/>
        <v>(109,1),</v>
      </c>
    </row>
    <row r="218" spans="1:4" x14ac:dyDescent="0.3">
      <c r="A218">
        <v>109</v>
      </c>
      <c r="B218">
        <v>4</v>
      </c>
      <c r="D218" t="str">
        <f t="shared" si="3"/>
        <v>(109,4),</v>
      </c>
    </row>
    <row r="219" spans="1:4" x14ac:dyDescent="0.3">
      <c r="A219">
        <v>110</v>
      </c>
      <c r="B219">
        <v>2</v>
      </c>
      <c r="D219" t="str">
        <f t="shared" si="3"/>
        <v>(110,2),</v>
      </c>
    </row>
    <row r="220" spans="1:4" x14ac:dyDescent="0.3">
      <c r="A220">
        <v>110</v>
      </c>
      <c r="B220">
        <v>4</v>
      </c>
      <c r="D220" t="str">
        <f t="shared" si="3"/>
        <v>(110,4),</v>
      </c>
    </row>
    <row r="221" spans="1:4" x14ac:dyDescent="0.3">
      <c r="A221">
        <v>111</v>
      </c>
      <c r="B221">
        <v>7</v>
      </c>
      <c r="D221" t="str">
        <f t="shared" si="3"/>
        <v>(111,7),</v>
      </c>
    </row>
    <row r="222" spans="1:4" x14ac:dyDescent="0.3">
      <c r="A222">
        <v>111</v>
      </c>
      <c r="B222">
        <v>1</v>
      </c>
      <c r="D222" t="str">
        <f t="shared" si="3"/>
        <v>(111,1),</v>
      </c>
    </row>
    <row r="223" spans="1:4" x14ac:dyDescent="0.3">
      <c r="A223">
        <v>112</v>
      </c>
      <c r="B223">
        <v>7</v>
      </c>
      <c r="D223" t="str">
        <f t="shared" si="3"/>
        <v>(112,7),</v>
      </c>
    </row>
    <row r="224" spans="1:4" x14ac:dyDescent="0.3">
      <c r="A224">
        <v>112</v>
      </c>
      <c r="B224">
        <v>2</v>
      </c>
      <c r="D224" t="str">
        <f t="shared" si="3"/>
        <v>(112,2),</v>
      </c>
    </row>
    <row r="225" spans="1:4" x14ac:dyDescent="0.3">
      <c r="A225">
        <v>113</v>
      </c>
      <c r="B225">
        <v>5</v>
      </c>
      <c r="D225" t="str">
        <f t="shared" si="3"/>
        <v>(113,5),</v>
      </c>
    </row>
    <row r="226" spans="1:4" x14ac:dyDescent="0.3">
      <c r="A226">
        <v>113</v>
      </c>
      <c r="B226">
        <v>7</v>
      </c>
      <c r="D226" t="str">
        <f t="shared" si="3"/>
        <v>(113,7),</v>
      </c>
    </row>
    <row r="227" spans="1:4" x14ac:dyDescent="0.3">
      <c r="A227">
        <v>114</v>
      </c>
      <c r="B227">
        <v>7</v>
      </c>
      <c r="D227" t="str">
        <f t="shared" si="3"/>
        <v>(114,7),</v>
      </c>
    </row>
    <row r="228" spans="1:4" x14ac:dyDescent="0.3">
      <c r="A228">
        <v>114</v>
      </c>
      <c r="B228">
        <v>2</v>
      </c>
      <c r="D228" t="str">
        <f t="shared" si="3"/>
        <v>(114,2),</v>
      </c>
    </row>
    <row r="229" spans="1:4" x14ac:dyDescent="0.3">
      <c r="A229">
        <v>115</v>
      </c>
      <c r="B229">
        <v>7</v>
      </c>
      <c r="D229" t="str">
        <f t="shared" si="3"/>
        <v>(115,7),</v>
      </c>
    </row>
    <row r="230" spans="1:4" x14ac:dyDescent="0.3">
      <c r="A230">
        <v>115</v>
      </c>
      <c r="B230">
        <v>2</v>
      </c>
      <c r="D230" t="str">
        <f t="shared" si="3"/>
        <v>(115,2),</v>
      </c>
    </row>
    <row r="231" spans="1:4" x14ac:dyDescent="0.3">
      <c r="A231">
        <v>116</v>
      </c>
      <c r="B231">
        <v>6</v>
      </c>
      <c r="D231" t="str">
        <f t="shared" si="3"/>
        <v>(116,6),</v>
      </c>
    </row>
    <row r="232" spans="1:4" x14ac:dyDescent="0.3">
      <c r="A232">
        <v>116</v>
      </c>
      <c r="B232">
        <v>2</v>
      </c>
      <c r="D232" t="str">
        <f t="shared" si="3"/>
        <v>(116,2),</v>
      </c>
    </row>
    <row r="233" spans="1:4" x14ac:dyDescent="0.3">
      <c r="A233">
        <v>117</v>
      </c>
      <c r="B233">
        <v>5</v>
      </c>
      <c r="D233" t="str">
        <f t="shared" si="3"/>
        <v>(117,5),</v>
      </c>
    </row>
    <row r="234" spans="1:4" x14ac:dyDescent="0.3">
      <c r="A234">
        <v>117</v>
      </c>
      <c r="B234">
        <v>4</v>
      </c>
      <c r="D234" t="str">
        <f t="shared" si="3"/>
        <v>(117,4),</v>
      </c>
    </row>
    <row r="235" spans="1:4" x14ac:dyDescent="0.3">
      <c r="A235">
        <v>118</v>
      </c>
      <c r="B235">
        <v>4</v>
      </c>
      <c r="D235" t="str">
        <f t="shared" si="3"/>
        <v>(118,4),</v>
      </c>
    </row>
    <row r="236" spans="1:4" x14ac:dyDescent="0.3">
      <c r="A236">
        <v>118</v>
      </c>
      <c r="B236">
        <v>3</v>
      </c>
      <c r="D236" t="str">
        <f t="shared" si="3"/>
        <v>(118,3),</v>
      </c>
    </row>
    <row r="237" spans="1:4" x14ac:dyDescent="0.3">
      <c r="A237">
        <v>119</v>
      </c>
      <c r="B237">
        <v>1</v>
      </c>
      <c r="D237" t="str">
        <f t="shared" si="3"/>
        <v>(119,1),</v>
      </c>
    </row>
    <row r="238" spans="1:4" x14ac:dyDescent="0.3">
      <c r="A238">
        <v>119</v>
      </c>
      <c r="B238">
        <v>5</v>
      </c>
      <c r="D238" t="str">
        <f t="shared" si="3"/>
        <v>(119,5),</v>
      </c>
    </row>
    <row r="239" spans="1:4" x14ac:dyDescent="0.3">
      <c r="A239">
        <v>120</v>
      </c>
      <c r="B239">
        <v>3</v>
      </c>
      <c r="D239" t="str">
        <f t="shared" si="3"/>
        <v>(120,3),</v>
      </c>
    </row>
    <row r="240" spans="1:4" x14ac:dyDescent="0.3">
      <c r="A240">
        <v>120</v>
      </c>
      <c r="B240">
        <v>7</v>
      </c>
      <c r="D240" t="str">
        <f t="shared" si="3"/>
        <v>(120,7),</v>
      </c>
    </row>
    <row r="241" spans="1:4" x14ac:dyDescent="0.3">
      <c r="A241">
        <v>121</v>
      </c>
      <c r="B241">
        <v>3</v>
      </c>
      <c r="D241" t="str">
        <f t="shared" si="3"/>
        <v>(121,3),</v>
      </c>
    </row>
    <row r="242" spans="1:4" x14ac:dyDescent="0.3">
      <c r="A242">
        <v>121</v>
      </c>
      <c r="B242">
        <v>4</v>
      </c>
      <c r="D242" t="str">
        <f t="shared" si="3"/>
        <v>(121,4),</v>
      </c>
    </row>
    <row r="243" spans="1:4" x14ac:dyDescent="0.3">
      <c r="A243">
        <v>122</v>
      </c>
      <c r="B243">
        <v>2</v>
      </c>
      <c r="D243" t="str">
        <f t="shared" si="3"/>
        <v>(122,2),</v>
      </c>
    </row>
    <row r="244" spans="1:4" x14ac:dyDescent="0.3">
      <c r="A244">
        <v>122</v>
      </c>
      <c r="B244">
        <v>1</v>
      </c>
      <c r="D244" t="str">
        <f t="shared" si="3"/>
        <v>(122,1),</v>
      </c>
    </row>
    <row r="245" spans="1:4" x14ac:dyDescent="0.3">
      <c r="A245">
        <v>123</v>
      </c>
      <c r="B245">
        <v>3</v>
      </c>
      <c r="D245" t="str">
        <f t="shared" si="3"/>
        <v>(123,3),</v>
      </c>
    </row>
    <row r="246" spans="1:4" x14ac:dyDescent="0.3">
      <c r="A246">
        <v>123</v>
      </c>
      <c r="B246">
        <v>6</v>
      </c>
      <c r="D246" t="str">
        <f t="shared" si="3"/>
        <v>(123,6),</v>
      </c>
    </row>
    <row r="247" spans="1:4" x14ac:dyDescent="0.3">
      <c r="A247">
        <v>124</v>
      </c>
      <c r="B247">
        <v>1</v>
      </c>
      <c r="D247" t="str">
        <f t="shared" si="3"/>
        <v>(124,1),</v>
      </c>
    </row>
    <row r="248" spans="1:4" x14ac:dyDescent="0.3">
      <c r="A248">
        <v>124</v>
      </c>
      <c r="B248">
        <v>4</v>
      </c>
      <c r="D248" t="str">
        <f t="shared" si="3"/>
        <v>(124,4),</v>
      </c>
    </row>
    <row r="249" spans="1:4" x14ac:dyDescent="0.3">
      <c r="A249">
        <v>125</v>
      </c>
      <c r="B249">
        <v>3</v>
      </c>
      <c r="D249" t="str">
        <f t="shared" si="3"/>
        <v>(125,3),</v>
      </c>
    </row>
    <row r="250" spans="1:4" x14ac:dyDescent="0.3">
      <c r="A250">
        <v>125</v>
      </c>
      <c r="B250">
        <v>1</v>
      </c>
      <c r="D250" t="str">
        <f t="shared" si="3"/>
        <v>(125,1),</v>
      </c>
    </row>
    <row r="251" spans="1:4" x14ac:dyDescent="0.3">
      <c r="A251">
        <v>126</v>
      </c>
      <c r="B251">
        <v>7</v>
      </c>
      <c r="D251" t="str">
        <f t="shared" si="3"/>
        <v>(126,7),</v>
      </c>
    </row>
    <row r="252" spans="1:4" x14ac:dyDescent="0.3">
      <c r="A252">
        <v>126</v>
      </c>
      <c r="B252">
        <v>2</v>
      </c>
      <c r="D252" t="str">
        <f t="shared" si="3"/>
        <v>(126,2),</v>
      </c>
    </row>
    <row r="253" spans="1:4" x14ac:dyDescent="0.3">
      <c r="A253">
        <v>127</v>
      </c>
      <c r="B253">
        <v>5</v>
      </c>
      <c r="D253" t="str">
        <f t="shared" si="3"/>
        <v>(127,5),</v>
      </c>
    </row>
    <row r="254" spans="1:4" x14ac:dyDescent="0.3">
      <c r="A254">
        <v>127</v>
      </c>
      <c r="B254">
        <v>3</v>
      </c>
      <c r="D254" t="str">
        <f t="shared" si="3"/>
        <v>(127,3),</v>
      </c>
    </row>
    <row r="255" spans="1:4" x14ac:dyDescent="0.3">
      <c r="A255">
        <v>128</v>
      </c>
      <c r="B255">
        <v>2</v>
      </c>
      <c r="D255" t="str">
        <f t="shared" si="3"/>
        <v>(128,2),</v>
      </c>
    </row>
    <row r="256" spans="1:4" x14ac:dyDescent="0.3">
      <c r="A256">
        <v>128</v>
      </c>
      <c r="B256">
        <v>4</v>
      </c>
      <c r="D256" t="str">
        <f t="shared" si="3"/>
        <v>(128,4),</v>
      </c>
    </row>
    <row r="257" spans="1:4" x14ac:dyDescent="0.3">
      <c r="A257">
        <v>129</v>
      </c>
      <c r="B257">
        <v>6</v>
      </c>
      <c r="D257" t="str">
        <f t="shared" si="3"/>
        <v>(129,6),</v>
      </c>
    </row>
    <row r="258" spans="1:4" x14ac:dyDescent="0.3">
      <c r="A258">
        <v>129</v>
      </c>
      <c r="B258">
        <v>4</v>
      </c>
      <c r="D258" t="str">
        <f t="shared" si="3"/>
        <v>(129,4),</v>
      </c>
    </row>
    <row r="259" spans="1:4" x14ac:dyDescent="0.3">
      <c r="A259">
        <v>130</v>
      </c>
      <c r="B259">
        <v>5</v>
      </c>
      <c r="D259" t="str">
        <f t="shared" ref="D259:D271" si="4">_xlfn.CONCAT("(",
IF(A259="","NULL",_xlfn.CONCAT("",A259,"")),",",
IF(B259="","NULL",_xlfn.CONCAT("",B259,"")),"),")</f>
        <v>(130,5),</v>
      </c>
    </row>
    <row r="260" spans="1:4" x14ac:dyDescent="0.3">
      <c r="A260">
        <v>130</v>
      </c>
      <c r="B260">
        <v>3</v>
      </c>
      <c r="D260" t="str">
        <f t="shared" si="4"/>
        <v>(130,3),</v>
      </c>
    </row>
    <row r="261" spans="1:4" x14ac:dyDescent="0.3">
      <c r="A261">
        <v>131</v>
      </c>
      <c r="B261">
        <v>2</v>
      </c>
      <c r="D261" t="str">
        <f t="shared" si="4"/>
        <v>(131,2),</v>
      </c>
    </row>
    <row r="262" spans="1:4" x14ac:dyDescent="0.3">
      <c r="A262">
        <v>131</v>
      </c>
      <c r="B262">
        <v>7</v>
      </c>
      <c r="D262" t="str">
        <f t="shared" si="4"/>
        <v>(131,7),</v>
      </c>
    </row>
    <row r="263" spans="1:4" x14ac:dyDescent="0.3">
      <c r="A263">
        <v>132</v>
      </c>
      <c r="B263">
        <v>3</v>
      </c>
      <c r="D263" t="str">
        <f t="shared" si="4"/>
        <v>(132,3),</v>
      </c>
    </row>
    <row r="264" spans="1:4" x14ac:dyDescent="0.3">
      <c r="A264">
        <v>132</v>
      </c>
      <c r="B264">
        <v>1</v>
      </c>
      <c r="D264" t="str">
        <f t="shared" si="4"/>
        <v>(132,1),</v>
      </c>
    </row>
    <row r="265" spans="1:4" x14ac:dyDescent="0.3">
      <c r="A265">
        <v>133</v>
      </c>
      <c r="B265">
        <v>1</v>
      </c>
      <c r="D265" t="str">
        <f t="shared" si="4"/>
        <v>(133,1),</v>
      </c>
    </row>
    <row r="266" spans="1:4" x14ac:dyDescent="0.3">
      <c r="A266">
        <v>133</v>
      </c>
      <c r="B266">
        <v>3</v>
      </c>
      <c r="D266" t="str">
        <f t="shared" si="4"/>
        <v>(133,3),</v>
      </c>
    </row>
    <row r="267" spans="1:4" x14ac:dyDescent="0.3">
      <c r="A267">
        <v>134</v>
      </c>
      <c r="B267">
        <v>2</v>
      </c>
      <c r="D267" t="str">
        <f t="shared" si="4"/>
        <v>(134,2),</v>
      </c>
    </row>
    <row r="268" spans="1:4" x14ac:dyDescent="0.3">
      <c r="A268">
        <v>134</v>
      </c>
      <c r="B268">
        <v>6</v>
      </c>
      <c r="D268" t="str">
        <f t="shared" si="4"/>
        <v>(134,6),</v>
      </c>
    </row>
    <row r="269" spans="1:4" x14ac:dyDescent="0.3">
      <c r="A269">
        <v>135</v>
      </c>
      <c r="B269">
        <v>4</v>
      </c>
      <c r="D269" t="str">
        <f t="shared" si="4"/>
        <v>(135,4),</v>
      </c>
    </row>
    <row r="270" spans="1:4" x14ac:dyDescent="0.3">
      <c r="A270">
        <v>135</v>
      </c>
      <c r="B270">
        <v>7</v>
      </c>
      <c r="D270" t="str">
        <f t="shared" si="4"/>
        <v>(135,7),</v>
      </c>
    </row>
    <row r="271" spans="1:4" x14ac:dyDescent="0.3">
      <c r="A271">
        <v>136</v>
      </c>
      <c r="B271">
        <v>7</v>
      </c>
      <c r="D271" t="str">
        <f t="shared" si="4"/>
        <v>(136,7),</v>
      </c>
    </row>
    <row r="272" spans="1:4" x14ac:dyDescent="0.3">
      <c r="A272">
        <v>136</v>
      </c>
      <c r="B272">
        <v>4</v>
      </c>
      <c r="D272" t="str">
        <f>_xlfn.CONCAT("(",
IF(A272="","NULL",_xlfn.CONCAT("",A272,"")),",",
IF(B272="","NULL",_xlfn.CONCAT("",B272,"")),");")</f>
        <v>(136,4);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K21"/>
  <sheetViews>
    <sheetView zoomScaleNormal="100" workbookViewId="0"/>
  </sheetViews>
  <sheetFormatPr defaultColWidth="8.77734375" defaultRowHeight="14.4" x14ac:dyDescent="0.3"/>
  <cols>
    <col min="2" max="9" width="10.77734375" customWidth="1"/>
  </cols>
  <sheetData>
    <row r="1" spans="1:11" x14ac:dyDescent="0.3">
      <c r="A1" s="2" t="s">
        <v>404</v>
      </c>
      <c r="B1" s="2" t="s">
        <v>354</v>
      </c>
      <c r="C1" s="2" t="s">
        <v>358</v>
      </c>
      <c r="D1" s="2" t="s">
        <v>355</v>
      </c>
      <c r="E1" s="2" t="s">
        <v>348</v>
      </c>
      <c r="F1" s="2" t="s">
        <v>349</v>
      </c>
      <c r="G1" s="2" t="s">
        <v>350</v>
      </c>
      <c r="H1" s="2" t="s">
        <v>356</v>
      </c>
      <c r="I1" s="2" t="s">
        <v>357</v>
      </c>
      <c r="K1" t="str">
        <f>_xlfn.CONCAT("INSERT INTO loaner (",
A1,",",
B1,",",
C1,",",
D1,",",
E1,",",
F1,",",
G1,",",
H1,",",
I1,") VALUES ")</f>
        <v xml:space="preserve">INSERT INTO loaner (loaner_id,school_id,is_student,salutation,first_name,middle_name,last_name,father_name,mother_name) VALUES </v>
      </c>
    </row>
    <row r="2" spans="1:11" x14ac:dyDescent="0.3">
      <c r="A2">
        <v>1</v>
      </c>
      <c r="B2" t="s">
        <v>384</v>
      </c>
      <c r="C2">
        <v>0</v>
      </c>
      <c r="D2" t="str">
        <f>IF(C2=1,"","Mr")</f>
        <v>Mr</v>
      </c>
      <c r="E2" t="s">
        <v>359</v>
      </c>
      <c r="G2" t="s">
        <v>379</v>
      </c>
      <c r="H2" s="1"/>
      <c r="K2" t="str">
        <f>_xlfn.CONCAT("(",
IF(A2="","NULL",_xlfn.CONCAT("",A2,"")),",",
IF(B2="","NULL",_xlfn.CONCAT("""",B2,"""")),",",
IF(C2="","NULL",_xlfn.CONCAT("",C2,"")),",",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IF(I2="","NULL",_xlfn.CONCAT("""",I2,"""")),"),")</f>
        <v>(1,"ZTJVXQ",0,"Mr","Darryl",NULL,"Mcbride",NULL,NULL),</v>
      </c>
    </row>
    <row r="3" spans="1:11" x14ac:dyDescent="0.3">
      <c r="A3">
        <v>2</v>
      </c>
      <c r="B3" t="s">
        <v>385</v>
      </c>
      <c r="C3">
        <v>0</v>
      </c>
      <c r="D3" t="str">
        <f t="shared" ref="D3:D21" si="0">IF(C3=1,"","Mr")</f>
        <v>Mr</v>
      </c>
      <c r="E3" t="s">
        <v>360</v>
      </c>
      <c r="G3" t="s">
        <v>380</v>
      </c>
      <c r="H3" s="1"/>
      <c r="K3" t="str">
        <f t="shared" ref="K3:K20" si="1">_xlfn.CONCAT("(",
IF(A3="","NULL",_xlfn.CONCAT("",A3,"")),",",
IF(B3="","NULL",_xlfn.CONCAT("""",B3,"""")),",",
IF(C3="","NULL",_xlfn.CONCAT("",C3,"")),",",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IF(I3="","NULL",_xlfn.CONCAT("""",I3,"""")),"),")</f>
        <v>(2,"HTDTYG",0,"Mr","Lucille",NULL,"Williams",NULL,NULL),</v>
      </c>
    </row>
    <row r="4" spans="1:11" x14ac:dyDescent="0.3">
      <c r="A4">
        <v>3</v>
      </c>
      <c r="B4" t="s">
        <v>386</v>
      </c>
      <c r="C4">
        <v>1</v>
      </c>
      <c r="D4" t="str">
        <f t="shared" si="0"/>
        <v/>
      </c>
      <c r="E4" t="s">
        <v>361</v>
      </c>
      <c r="G4" t="s">
        <v>553</v>
      </c>
      <c r="H4" s="1" t="s">
        <v>538</v>
      </c>
      <c r="I4" s="1" t="s">
        <v>568</v>
      </c>
      <c r="K4" t="str">
        <f t="shared" si="1"/>
        <v>(3,"XOJUTO",1,NULL,"Josephine",NULL,"Murray","Adonis Murray","Yazmin Murray"),</v>
      </c>
    </row>
    <row r="5" spans="1:11" x14ac:dyDescent="0.3">
      <c r="A5">
        <v>4</v>
      </c>
      <c r="B5" t="s">
        <v>387</v>
      </c>
      <c r="C5">
        <v>1</v>
      </c>
      <c r="D5" t="str">
        <f t="shared" si="0"/>
        <v/>
      </c>
      <c r="E5" t="s">
        <v>362</v>
      </c>
      <c r="G5" t="s">
        <v>554</v>
      </c>
      <c r="H5" s="1" t="s">
        <v>539</v>
      </c>
      <c r="I5" s="1" t="s">
        <v>569</v>
      </c>
      <c r="K5" t="str">
        <f t="shared" si="1"/>
        <v>(4,"RNYPOT",1,NULL,"Mildred",NULL,"Gonzales","Rhett Gonzales","Micaela Gonzales"),</v>
      </c>
    </row>
    <row r="6" spans="1:11" x14ac:dyDescent="0.3">
      <c r="A6">
        <v>5</v>
      </c>
      <c r="B6" t="s">
        <v>388</v>
      </c>
      <c r="C6">
        <v>1</v>
      </c>
      <c r="D6" t="str">
        <f t="shared" si="0"/>
        <v/>
      </c>
      <c r="E6" t="s">
        <v>363</v>
      </c>
      <c r="G6" t="s">
        <v>555</v>
      </c>
      <c r="H6" s="1" t="s">
        <v>540</v>
      </c>
      <c r="I6" s="1" t="s">
        <v>570</v>
      </c>
      <c r="K6" t="str">
        <f t="shared" si="1"/>
        <v>(5,"GLYOQZ",1,NULL,"Loretta",NULL,"Carrillo","Roland Carrillo","Esperanza Carrillo"),</v>
      </c>
    </row>
    <row r="7" spans="1:11" x14ac:dyDescent="0.3">
      <c r="A7">
        <v>6</v>
      </c>
      <c r="B7" t="s">
        <v>389</v>
      </c>
      <c r="C7">
        <v>1</v>
      </c>
      <c r="D7" t="str">
        <f t="shared" si="0"/>
        <v/>
      </c>
      <c r="E7" t="s">
        <v>364</v>
      </c>
      <c r="G7" t="s">
        <v>556</v>
      </c>
      <c r="H7" s="1" t="s">
        <v>541</v>
      </c>
      <c r="I7" s="1" t="s">
        <v>571</v>
      </c>
      <c r="K7" t="str">
        <f t="shared" si="1"/>
        <v>(6,"VMMFBK",1,NULL,"Jennie",NULL,"Goodman","Jase Goodman","Annika Goodman"),</v>
      </c>
    </row>
    <row r="8" spans="1:11" x14ac:dyDescent="0.3">
      <c r="A8">
        <v>7</v>
      </c>
      <c r="B8" t="s">
        <v>390</v>
      </c>
      <c r="C8">
        <v>1</v>
      </c>
      <c r="D8" t="str">
        <f t="shared" si="0"/>
        <v/>
      </c>
      <c r="E8" t="s">
        <v>365</v>
      </c>
      <c r="G8" t="s">
        <v>557</v>
      </c>
      <c r="H8" s="1" t="s">
        <v>542</v>
      </c>
      <c r="I8" s="1" t="s">
        <v>572</v>
      </c>
      <c r="K8" t="str">
        <f t="shared" si="1"/>
        <v>(7,"URRFHX",1,NULL,"Jenna",NULL,"Bass","Jayson Bass","Dulce Bass"),</v>
      </c>
    </row>
    <row r="9" spans="1:11" x14ac:dyDescent="0.3">
      <c r="A9">
        <v>8</v>
      </c>
      <c r="B9" t="s">
        <v>391</v>
      </c>
      <c r="C9">
        <v>1</v>
      </c>
      <c r="D9" t="str">
        <f t="shared" si="0"/>
        <v/>
      </c>
      <c r="E9" t="s">
        <v>366</v>
      </c>
      <c r="G9" t="s">
        <v>558</v>
      </c>
      <c r="H9" s="1" t="s">
        <v>543</v>
      </c>
      <c r="I9" s="1" t="s">
        <v>573</v>
      </c>
      <c r="K9" t="str">
        <f t="shared" si="1"/>
        <v>(8,"OJTJMF",1,NULL,"Lucia",NULL,"James","Tripp James","Katie James"),</v>
      </c>
    </row>
    <row r="10" spans="1:11" x14ac:dyDescent="0.3">
      <c r="A10">
        <v>9</v>
      </c>
      <c r="B10" t="s">
        <v>392</v>
      </c>
      <c r="C10">
        <v>1</v>
      </c>
      <c r="D10" t="str">
        <f t="shared" si="0"/>
        <v/>
      </c>
      <c r="E10" t="s">
        <v>367</v>
      </c>
      <c r="G10" t="s">
        <v>559</v>
      </c>
      <c r="H10" s="1" t="s">
        <v>544</v>
      </c>
      <c r="I10" s="1" t="s">
        <v>574</v>
      </c>
      <c r="K10" t="str">
        <f t="shared" si="1"/>
        <v>(9,"VDOADU",1,NULL,"Bobby",NULL,"Avila","Mitchell Avila","Emely Avila"),</v>
      </c>
    </row>
    <row r="11" spans="1:11" x14ac:dyDescent="0.3">
      <c r="A11">
        <v>10</v>
      </c>
      <c r="B11" t="s">
        <v>393</v>
      </c>
      <c r="C11">
        <v>1</v>
      </c>
      <c r="D11" t="str">
        <f t="shared" si="0"/>
        <v/>
      </c>
      <c r="E11" t="s">
        <v>368</v>
      </c>
      <c r="G11" t="s">
        <v>560</v>
      </c>
      <c r="H11" s="1" t="s">
        <v>545</v>
      </c>
      <c r="I11" s="1" t="s">
        <v>575</v>
      </c>
      <c r="K11" t="str">
        <f t="shared" si="1"/>
        <v>(10,"EDIXII",1,NULL,"Angela",NULL,"Hurst","Will Hurst","Rayne Hurst"),</v>
      </c>
    </row>
    <row r="12" spans="1:11" x14ac:dyDescent="0.3">
      <c r="A12">
        <v>11</v>
      </c>
      <c r="B12" t="s">
        <v>394</v>
      </c>
      <c r="C12">
        <v>1</v>
      </c>
      <c r="D12" t="str">
        <f t="shared" si="0"/>
        <v/>
      </c>
      <c r="E12" t="s">
        <v>369</v>
      </c>
      <c r="G12" t="s">
        <v>561</v>
      </c>
      <c r="H12" s="1" t="s">
        <v>546</v>
      </c>
      <c r="I12" s="1" t="s">
        <v>576</v>
      </c>
      <c r="K12" t="str">
        <f t="shared" si="1"/>
        <v>(11,"PXMPJO",1,NULL,"Reginald",NULL,"Kim","Willie Kim","Cailyn Kim"),</v>
      </c>
    </row>
    <row r="13" spans="1:11" x14ac:dyDescent="0.3">
      <c r="A13">
        <v>12</v>
      </c>
      <c r="B13" t="s">
        <v>395</v>
      </c>
      <c r="C13">
        <v>1</v>
      </c>
      <c r="D13" t="str">
        <f t="shared" si="0"/>
        <v/>
      </c>
      <c r="E13" t="s">
        <v>370</v>
      </c>
      <c r="G13" t="s">
        <v>562</v>
      </c>
      <c r="H13" s="1" t="s">
        <v>547</v>
      </c>
      <c r="I13" s="1" t="s">
        <v>577</v>
      </c>
      <c r="K13" t="str">
        <f t="shared" si="1"/>
        <v>(12,"FSNFAB",1,NULL,"Antoinette",NULL,"Moyer","Joseph Moyer","Kirsten Moyer"),</v>
      </c>
    </row>
    <row r="14" spans="1:11" x14ac:dyDescent="0.3">
      <c r="A14">
        <v>13</v>
      </c>
      <c r="B14" t="s">
        <v>396</v>
      </c>
      <c r="C14">
        <v>0</v>
      </c>
      <c r="D14" t="str">
        <f t="shared" si="0"/>
        <v>Mr</v>
      </c>
      <c r="E14" t="s">
        <v>371</v>
      </c>
      <c r="G14" t="s">
        <v>381</v>
      </c>
      <c r="H14" s="1"/>
      <c r="K14" t="str">
        <f t="shared" si="1"/>
        <v>(13,"LSAQDG",0,"Mr","Kristi",NULL,"Weber",NULL,NULL),</v>
      </c>
    </row>
    <row r="15" spans="1:11" x14ac:dyDescent="0.3">
      <c r="A15">
        <v>14</v>
      </c>
      <c r="B15" t="s">
        <v>397</v>
      </c>
      <c r="C15">
        <v>0</v>
      </c>
      <c r="D15" t="str">
        <f t="shared" si="0"/>
        <v>Mr</v>
      </c>
      <c r="E15" t="s">
        <v>372</v>
      </c>
      <c r="G15" t="s">
        <v>382</v>
      </c>
      <c r="H15" s="1"/>
      <c r="K15" t="str">
        <f t="shared" si="1"/>
        <v>(14,"SFEBLR",0,"Mr","Ronnie",NULL,"Mclaughlin",NULL,NULL),</v>
      </c>
    </row>
    <row r="16" spans="1:11" x14ac:dyDescent="0.3">
      <c r="A16">
        <v>15</v>
      </c>
      <c r="B16" t="s">
        <v>398</v>
      </c>
      <c r="C16">
        <v>0</v>
      </c>
      <c r="D16" t="str">
        <f t="shared" si="0"/>
        <v>Mr</v>
      </c>
      <c r="E16" t="s">
        <v>373</v>
      </c>
      <c r="G16" t="s">
        <v>383</v>
      </c>
      <c r="H16" s="1"/>
      <c r="K16" t="str">
        <f t="shared" si="1"/>
        <v>(15,"MIKPSY",0,"Mr","Archie",NULL,"Frazier",NULL,NULL),</v>
      </c>
    </row>
    <row r="17" spans="1:11" x14ac:dyDescent="0.3">
      <c r="A17">
        <v>16</v>
      </c>
      <c r="B17" t="s">
        <v>399</v>
      </c>
      <c r="C17">
        <v>1</v>
      </c>
      <c r="D17" t="str">
        <f t="shared" si="0"/>
        <v/>
      </c>
      <c r="E17" t="s">
        <v>374</v>
      </c>
      <c r="G17" t="s">
        <v>563</v>
      </c>
      <c r="H17" s="1" t="s">
        <v>548</v>
      </c>
      <c r="I17" t="s">
        <v>578</v>
      </c>
      <c r="K17" t="str">
        <f t="shared" si="1"/>
        <v>(16,"QAOIZM",1,NULL,"Floyd",NULL,"Dean","Malakai Dean","Clara Dean"),</v>
      </c>
    </row>
    <row r="18" spans="1:11" x14ac:dyDescent="0.3">
      <c r="A18">
        <v>17</v>
      </c>
      <c r="B18" t="s">
        <v>400</v>
      </c>
      <c r="C18">
        <v>1</v>
      </c>
      <c r="D18" t="str">
        <f t="shared" si="0"/>
        <v/>
      </c>
      <c r="E18" t="s">
        <v>375</v>
      </c>
      <c r="G18" t="s">
        <v>564</v>
      </c>
      <c r="H18" s="1" t="s">
        <v>549</v>
      </c>
      <c r="I18" t="s">
        <v>579</v>
      </c>
      <c r="K18" t="str">
        <f t="shared" si="1"/>
        <v>(17,"HDCUFO",1,NULL,"Caroline",NULL,"Dominguez","Bryan Dominguez","Miah Dominguez"),</v>
      </c>
    </row>
    <row r="19" spans="1:11" x14ac:dyDescent="0.3">
      <c r="A19">
        <v>18</v>
      </c>
      <c r="B19" t="s">
        <v>401</v>
      </c>
      <c r="C19">
        <v>1</v>
      </c>
      <c r="D19" t="str">
        <f t="shared" si="0"/>
        <v/>
      </c>
      <c r="E19" t="s">
        <v>376</v>
      </c>
      <c r="G19" t="s">
        <v>565</v>
      </c>
      <c r="H19" s="1" t="s">
        <v>550</v>
      </c>
      <c r="I19" t="s">
        <v>580</v>
      </c>
      <c r="K19" t="str">
        <f t="shared" si="1"/>
        <v>(18,"UQDSHD",1,NULL,"Josefina",NULL,"Schultz","Gary Schultz","Regan Schultz"),</v>
      </c>
    </row>
    <row r="20" spans="1:11" x14ac:dyDescent="0.3">
      <c r="A20">
        <v>19</v>
      </c>
      <c r="B20" t="s">
        <v>402</v>
      </c>
      <c r="C20">
        <v>1</v>
      </c>
      <c r="D20" t="str">
        <f t="shared" si="0"/>
        <v/>
      </c>
      <c r="E20" t="s">
        <v>377</v>
      </c>
      <c r="G20" t="s">
        <v>566</v>
      </c>
      <c r="H20" s="1" t="s">
        <v>551</v>
      </c>
      <c r="I20" t="s">
        <v>581</v>
      </c>
      <c r="K20" t="str">
        <f t="shared" si="1"/>
        <v>(19,"OSDOWQ",1,NULL,"Elvira",NULL,"Bray","Joel Bray","Aria Bray"),</v>
      </c>
    </row>
    <row r="21" spans="1:11" x14ac:dyDescent="0.3">
      <c r="A21">
        <v>20</v>
      </c>
      <c r="B21" t="s">
        <v>403</v>
      </c>
      <c r="C21">
        <v>1</v>
      </c>
      <c r="D21" t="str">
        <f t="shared" si="0"/>
        <v/>
      </c>
      <c r="E21" t="s">
        <v>378</v>
      </c>
      <c r="G21" t="s">
        <v>567</v>
      </c>
      <c r="H21" s="1" t="s">
        <v>552</v>
      </c>
      <c r="I21" t="s">
        <v>582</v>
      </c>
      <c r="K21" t="str">
        <f>_xlfn.CONCAT("(",
IF(A21="","NULL",_xlfn.CONCAT("",A21,"")),",",
IF(B21="","NULL",_xlfn.CONCAT("""",B21,"""")),",",
IF(C21="","NULL",_xlfn.CONCAT("",C21,"")),",",
IF(D21="","NULL",_xlfn.CONCAT("""",D21,"""")),",",
IF(E21="","NULL",_xlfn.CONCAT("""",E21,"""")),",",
IF(F21="","NULL",_xlfn.CONCAT("""",F21,"""")),",",
IF(G21="","NULL",_xlfn.CONCAT("""",G21,"""")),",",
IF(H21="","NULL",_xlfn.CONCAT("""",H21,"""")),",",
IF(I21="","NULL",_xlfn.CONCAT("""",I21,"""")),");")</f>
        <v>(20,"OUOSMV",1,NULL,"Jordan",NULL,"Lane","Lucian Lane","Kiera Lane");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7B56-59A6-497D-A477-D52769F2D2CD}">
  <dimension ref="A1:H87"/>
  <sheetViews>
    <sheetView workbookViewId="0"/>
  </sheetViews>
  <sheetFormatPr defaultColWidth="8.77734375" defaultRowHeight="14.4" x14ac:dyDescent="0.3"/>
  <cols>
    <col min="2" max="6" width="15.77734375" customWidth="1"/>
  </cols>
  <sheetData>
    <row r="1" spans="1:8" x14ac:dyDescent="0.3">
      <c r="A1" s="2" t="s">
        <v>586</v>
      </c>
      <c r="B1" s="2" t="s">
        <v>0</v>
      </c>
      <c r="C1" s="2" t="s">
        <v>408</v>
      </c>
      <c r="D1" s="2" t="s">
        <v>404</v>
      </c>
      <c r="E1" s="2" t="s">
        <v>583</v>
      </c>
      <c r="F1" s="2" t="s">
        <v>584</v>
      </c>
      <c r="H1" t="str">
        <f>_xlfn.CONCAT("INSERT INTO loan (",
A1,",",
B1,",",
C1,",",
D1,",",
E1,",",
F1,") VALUES ")</f>
        <v xml:space="preserve">INSERT INTO loan (loan_id,book_id,copies,loaner_id,borrow_date,due_date) VALUES </v>
      </c>
    </row>
    <row r="2" spans="1:8" x14ac:dyDescent="0.3">
      <c r="A2">
        <v>1</v>
      </c>
      <c r="B2">
        <v>1</v>
      </c>
      <c r="C2">
        <v>1</v>
      </c>
      <c r="D2">
        <v>1</v>
      </c>
      <c r="E2" s="1">
        <v>44580</v>
      </c>
      <c r="F2" s="1">
        <v>44611</v>
      </c>
      <c r="H2" t="str">
        <f>_xlfn.CONCAT("(",
IF(A2="","NULL",_xlfn.CONCAT("",A2,"")),",",
IF(B2="","NULL",_xlfn.CONCAT("",B2,"")),",",
IF(C2="","NULL",_xlfn.CONCAT("",C2,"")),",",
IF(D2="","NULL",_xlfn.CONCAT("",D2,"")),",",
IF(E2="","NULL",_xlfn.CONCAT("""",TEXT(E2,"YYYY-MM-DD"),"""")),",",
IF(F2="","NULL",_xlfn.CONCAT("""",TEXT(F2,"YYYY-MM-DD"),"""")),"),")</f>
        <v>(1,1,1,1,"2022-01-19","2022-02-19"),</v>
      </c>
    </row>
    <row r="3" spans="1:8" x14ac:dyDescent="0.3">
      <c r="A3">
        <v>2</v>
      </c>
      <c r="B3">
        <v>2</v>
      </c>
      <c r="C3">
        <v>2</v>
      </c>
      <c r="D3">
        <v>2</v>
      </c>
      <c r="E3" s="1">
        <v>44587</v>
      </c>
      <c r="F3" s="1">
        <v>44646</v>
      </c>
      <c r="H3" t="str">
        <f t="shared" ref="H3:H10" si="0">_xlfn.CONCAT("(",
IF(A3="","NULL",_xlfn.CONCAT("",A3,"")),",",
IF(B3="","NULL",_xlfn.CONCAT("",B3,"")),",",
IF(C3="","NULL",_xlfn.CONCAT("",C3,"")),",",
IF(D3="","NULL",_xlfn.CONCAT("",D3,"")),",",
IF(E3="","NULL",_xlfn.CONCAT("""",TEXT(E3,"YYYY-MM-DD"),"""")),",",
IF(F3="","NULL",_xlfn.CONCAT("""",TEXT(F3,"YYYY-MM-DD"),"""")),"),")</f>
        <v>(2,2,2,2,"2022-01-26","2022-03-26"),</v>
      </c>
    </row>
    <row r="4" spans="1:8" x14ac:dyDescent="0.3">
      <c r="A4">
        <v>3</v>
      </c>
      <c r="B4">
        <v>3</v>
      </c>
      <c r="C4">
        <v>8</v>
      </c>
      <c r="D4">
        <v>3</v>
      </c>
      <c r="E4" s="1">
        <v>44593</v>
      </c>
      <c r="F4" s="1">
        <v>44652</v>
      </c>
      <c r="H4" t="str">
        <f t="shared" si="0"/>
        <v>(3,3,8,3,"2022-02-01","2022-04-01"),</v>
      </c>
    </row>
    <row r="5" spans="1:8" x14ac:dyDescent="0.3">
      <c r="A5">
        <v>4</v>
      </c>
      <c r="B5">
        <v>4</v>
      </c>
      <c r="C5">
        <v>3</v>
      </c>
      <c r="D5">
        <v>4</v>
      </c>
      <c r="E5" s="1">
        <v>44601</v>
      </c>
      <c r="F5" s="1">
        <v>44629</v>
      </c>
      <c r="H5" t="str">
        <f t="shared" si="0"/>
        <v>(4,4,3,4,"2022-02-09","2022-03-09"),</v>
      </c>
    </row>
    <row r="6" spans="1:8" x14ac:dyDescent="0.3">
      <c r="A6">
        <v>5</v>
      </c>
      <c r="B6">
        <v>5</v>
      </c>
      <c r="C6">
        <v>1</v>
      </c>
      <c r="D6">
        <v>5</v>
      </c>
      <c r="E6" s="1">
        <v>44609</v>
      </c>
      <c r="F6" s="1">
        <v>44637</v>
      </c>
      <c r="H6" t="str">
        <f t="shared" si="0"/>
        <v>(5,5,1,5,"2022-02-17","2022-03-17"),</v>
      </c>
    </row>
    <row r="7" spans="1:8" x14ac:dyDescent="0.3">
      <c r="A7">
        <v>6</v>
      </c>
      <c r="B7">
        <v>6</v>
      </c>
      <c r="C7">
        <v>3</v>
      </c>
      <c r="D7">
        <v>6</v>
      </c>
      <c r="E7" s="1">
        <v>44617</v>
      </c>
      <c r="F7" s="1">
        <v>44645</v>
      </c>
      <c r="H7" t="str">
        <f t="shared" si="0"/>
        <v>(6,6,3,6,"2022-02-25","2022-03-25"),</v>
      </c>
    </row>
    <row r="8" spans="1:8" x14ac:dyDescent="0.3">
      <c r="A8">
        <v>7</v>
      </c>
      <c r="B8">
        <v>7</v>
      </c>
      <c r="C8">
        <v>6</v>
      </c>
      <c r="D8">
        <v>7</v>
      </c>
      <c r="E8" s="1">
        <v>44623</v>
      </c>
      <c r="F8" s="1">
        <v>44654</v>
      </c>
      <c r="H8" t="str">
        <f t="shared" si="0"/>
        <v>(7,7,6,7,"2022-03-03","2022-04-03"),</v>
      </c>
    </row>
    <row r="9" spans="1:8" x14ac:dyDescent="0.3">
      <c r="A9">
        <v>8</v>
      </c>
      <c r="B9">
        <v>8</v>
      </c>
      <c r="C9">
        <v>4</v>
      </c>
      <c r="D9">
        <v>8</v>
      </c>
      <c r="E9" s="1">
        <v>44629</v>
      </c>
      <c r="F9" s="1">
        <v>44660</v>
      </c>
      <c r="H9" t="str">
        <f t="shared" si="0"/>
        <v>(8,8,4,8,"2022-03-09","2022-04-09"),</v>
      </c>
    </row>
    <row r="10" spans="1:8" x14ac:dyDescent="0.3">
      <c r="A10">
        <v>9</v>
      </c>
      <c r="B10">
        <v>9</v>
      </c>
      <c r="C10">
        <v>5</v>
      </c>
      <c r="D10">
        <v>9</v>
      </c>
      <c r="E10" s="1">
        <v>44635</v>
      </c>
      <c r="F10" s="1">
        <v>44666</v>
      </c>
      <c r="H10" t="str">
        <f t="shared" si="0"/>
        <v>(9,9,5,9,"2022-03-15","2022-04-15"),</v>
      </c>
    </row>
    <row r="11" spans="1:8" x14ac:dyDescent="0.3">
      <c r="A11">
        <v>10</v>
      </c>
      <c r="B11">
        <v>10</v>
      </c>
      <c r="C11">
        <v>1</v>
      </c>
      <c r="D11">
        <v>10</v>
      </c>
      <c r="E11" s="1">
        <v>44641</v>
      </c>
      <c r="F11" s="1">
        <v>44672</v>
      </c>
      <c r="H11" t="str">
        <f>_xlfn.CONCAT("(",
IF(A11="","NULL",_xlfn.CONCAT("",A11,"")),",",
IF(B11="","NULL",_xlfn.CONCAT("",B11,"")),",",
IF(C11="","NULL",_xlfn.CONCAT("",C11,"")),",",
IF(D11="","NULL",_xlfn.CONCAT("",D11,"")),",",
IF(E11="","NULL",_xlfn.CONCAT("""",TEXT(E11,"YYYY-MM-DD"),"""")),",",
IF(F11="","NULL",_xlfn.CONCAT("""",TEXT(F11,"YYYY-MM-DD"),"""")),");")</f>
        <v>(10,10,1,10,"2022-03-21","2022-04-21");</v>
      </c>
    </row>
    <row r="12" spans="1:8" x14ac:dyDescent="0.3">
      <c r="F12" s="3"/>
    </row>
    <row r="13" spans="1:8" x14ac:dyDescent="0.3">
      <c r="F13" s="3"/>
    </row>
    <row r="14" spans="1:8" x14ac:dyDescent="0.3">
      <c r="F14" s="3"/>
    </row>
    <row r="15" spans="1:8" x14ac:dyDescent="0.3">
      <c r="F15" s="3"/>
    </row>
    <row r="16" spans="1:8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  <row r="20" spans="6:6" x14ac:dyDescent="0.3">
      <c r="F20" s="3"/>
    </row>
    <row r="21" spans="6:6" x14ac:dyDescent="0.3">
      <c r="F21" s="3"/>
    </row>
    <row r="22" spans="6:6" x14ac:dyDescent="0.3">
      <c r="F22" s="3"/>
    </row>
    <row r="23" spans="6:6" x14ac:dyDescent="0.3">
      <c r="F23" s="3"/>
    </row>
    <row r="24" spans="6:6" x14ac:dyDescent="0.3">
      <c r="F24" s="3"/>
    </row>
    <row r="25" spans="6:6" x14ac:dyDescent="0.3">
      <c r="F25" s="3"/>
    </row>
    <row r="26" spans="6:6" x14ac:dyDescent="0.3">
      <c r="F26" s="3"/>
    </row>
    <row r="27" spans="6:6" x14ac:dyDescent="0.3">
      <c r="F27" s="3"/>
    </row>
    <row r="28" spans="6:6" x14ac:dyDescent="0.3">
      <c r="F28" s="3"/>
    </row>
    <row r="29" spans="6:6" x14ac:dyDescent="0.3">
      <c r="F29" s="3"/>
    </row>
    <row r="30" spans="6:6" x14ac:dyDescent="0.3">
      <c r="F30" s="3"/>
    </row>
    <row r="31" spans="6:6" x14ac:dyDescent="0.3">
      <c r="F31" s="3"/>
    </row>
    <row r="32" spans="6:6" x14ac:dyDescent="0.3">
      <c r="F32" s="3"/>
    </row>
    <row r="33" spans="6:6" x14ac:dyDescent="0.3">
      <c r="F33" s="3"/>
    </row>
    <row r="34" spans="6:6" x14ac:dyDescent="0.3">
      <c r="F34" s="3"/>
    </row>
    <row r="35" spans="6:6" x14ac:dyDescent="0.3">
      <c r="F35" s="3"/>
    </row>
    <row r="36" spans="6:6" x14ac:dyDescent="0.3">
      <c r="F36" s="3"/>
    </row>
    <row r="37" spans="6:6" x14ac:dyDescent="0.3">
      <c r="F37" s="3"/>
    </row>
    <row r="38" spans="6:6" x14ac:dyDescent="0.3">
      <c r="F38" s="3"/>
    </row>
    <row r="39" spans="6:6" x14ac:dyDescent="0.3">
      <c r="F39" s="3"/>
    </row>
    <row r="40" spans="6:6" x14ac:dyDescent="0.3">
      <c r="F40" s="3"/>
    </row>
    <row r="41" spans="6:6" x14ac:dyDescent="0.3">
      <c r="F41" s="3"/>
    </row>
    <row r="42" spans="6:6" x14ac:dyDescent="0.3">
      <c r="F42" s="3"/>
    </row>
    <row r="43" spans="6:6" x14ac:dyDescent="0.3">
      <c r="F43" s="3"/>
    </row>
    <row r="44" spans="6:6" x14ac:dyDescent="0.3">
      <c r="F44" s="3"/>
    </row>
    <row r="45" spans="6:6" x14ac:dyDescent="0.3">
      <c r="F45" s="3"/>
    </row>
    <row r="46" spans="6:6" x14ac:dyDescent="0.3">
      <c r="F46" s="3"/>
    </row>
    <row r="47" spans="6:6" x14ac:dyDescent="0.3">
      <c r="F47" s="3"/>
    </row>
    <row r="48" spans="6:6" x14ac:dyDescent="0.3">
      <c r="F48" s="3"/>
    </row>
    <row r="49" spans="6:6" x14ac:dyDescent="0.3">
      <c r="F49" s="3"/>
    </row>
    <row r="50" spans="6:6" x14ac:dyDescent="0.3">
      <c r="F50" s="3"/>
    </row>
    <row r="51" spans="6:6" x14ac:dyDescent="0.3">
      <c r="F51" s="3"/>
    </row>
    <row r="52" spans="6:6" x14ac:dyDescent="0.3">
      <c r="F52" s="3"/>
    </row>
    <row r="53" spans="6:6" x14ac:dyDescent="0.3">
      <c r="F53" s="3"/>
    </row>
    <row r="54" spans="6:6" x14ac:dyDescent="0.3">
      <c r="F54" s="3"/>
    </row>
    <row r="55" spans="6:6" x14ac:dyDescent="0.3">
      <c r="F55" s="3"/>
    </row>
    <row r="56" spans="6:6" x14ac:dyDescent="0.3">
      <c r="F56" s="3"/>
    </row>
    <row r="57" spans="6:6" x14ac:dyDescent="0.3">
      <c r="F57" s="3"/>
    </row>
    <row r="58" spans="6:6" x14ac:dyDescent="0.3">
      <c r="F58" s="3"/>
    </row>
    <row r="59" spans="6:6" x14ac:dyDescent="0.3">
      <c r="F59" s="3"/>
    </row>
    <row r="60" spans="6:6" x14ac:dyDescent="0.3">
      <c r="F60" s="3"/>
    </row>
    <row r="61" spans="6:6" x14ac:dyDescent="0.3">
      <c r="F61" s="3"/>
    </row>
    <row r="62" spans="6:6" x14ac:dyDescent="0.3">
      <c r="F62" s="3"/>
    </row>
    <row r="63" spans="6:6" x14ac:dyDescent="0.3">
      <c r="F63" s="3"/>
    </row>
    <row r="64" spans="6:6" x14ac:dyDescent="0.3">
      <c r="F64" s="3"/>
    </row>
    <row r="65" spans="6:6" x14ac:dyDescent="0.3">
      <c r="F65" s="3"/>
    </row>
    <row r="66" spans="6:6" x14ac:dyDescent="0.3">
      <c r="F66" s="3"/>
    </row>
    <row r="67" spans="6:6" x14ac:dyDescent="0.3">
      <c r="F67" s="3"/>
    </row>
    <row r="68" spans="6:6" x14ac:dyDescent="0.3">
      <c r="F68" s="3"/>
    </row>
    <row r="69" spans="6:6" x14ac:dyDescent="0.3">
      <c r="F69" s="3"/>
    </row>
    <row r="70" spans="6:6" x14ac:dyDescent="0.3">
      <c r="F70" s="3"/>
    </row>
    <row r="71" spans="6:6" x14ac:dyDescent="0.3">
      <c r="F71" s="3"/>
    </row>
    <row r="72" spans="6:6" x14ac:dyDescent="0.3">
      <c r="F72" s="3"/>
    </row>
    <row r="73" spans="6:6" x14ac:dyDescent="0.3">
      <c r="F73" s="3"/>
    </row>
    <row r="74" spans="6:6" x14ac:dyDescent="0.3">
      <c r="F74" s="3"/>
    </row>
    <row r="75" spans="6:6" x14ac:dyDescent="0.3">
      <c r="F75" s="3"/>
    </row>
    <row r="76" spans="6:6" x14ac:dyDescent="0.3">
      <c r="F76" s="3"/>
    </row>
    <row r="77" spans="6:6" x14ac:dyDescent="0.3">
      <c r="F77" s="3"/>
    </row>
    <row r="78" spans="6:6" x14ac:dyDescent="0.3">
      <c r="F78" s="3"/>
    </row>
    <row r="79" spans="6:6" x14ac:dyDescent="0.3">
      <c r="F79" s="3"/>
    </row>
    <row r="80" spans="6:6" x14ac:dyDescent="0.3">
      <c r="F80" s="3"/>
    </row>
    <row r="81" spans="6:6" x14ac:dyDescent="0.3">
      <c r="F81" s="3"/>
    </row>
    <row r="82" spans="6:6" x14ac:dyDescent="0.3">
      <c r="F82" s="3"/>
    </row>
    <row r="83" spans="6:6" x14ac:dyDescent="0.3">
      <c r="F83" s="3"/>
    </row>
    <row r="84" spans="6:6" x14ac:dyDescent="0.3">
      <c r="F84" s="3"/>
    </row>
    <row r="85" spans="6:6" x14ac:dyDescent="0.3">
      <c r="F85" s="3"/>
    </row>
    <row r="86" spans="6:6" x14ac:dyDescent="0.3">
      <c r="F86" s="3"/>
    </row>
    <row r="87" spans="6:6" x14ac:dyDescent="0.3">
      <c r="F87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7853-9D1A-4913-959D-CC14E6BFBA3B}">
  <dimension ref="A1:G31"/>
  <sheetViews>
    <sheetView workbookViewId="0"/>
  </sheetViews>
  <sheetFormatPr defaultColWidth="8.77734375" defaultRowHeight="14.4" x14ac:dyDescent="0.3"/>
  <cols>
    <col min="2" max="2" width="22.109375" style="6" customWidth="1"/>
    <col min="3" max="5" width="15.77734375" customWidth="1"/>
  </cols>
  <sheetData>
    <row r="1" spans="1:7" x14ac:dyDescent="0.3">
      <c r="A1" s="2" t="s">
        <v>405</v>
      </c>
      <c r="B1" s="2" t="s">
        <v>406</v>
      </c>
      <c r="C1" s="2" t="s">
        <v>407</v>
      </c>
      <c r="D1" s="2" t="s">
        <v>346</v>
      </c>
      <c r="E1" s="2" t="s">
        <v>404</v>
      </c>
      <c r="G1" t="str">
        <f>_xlfn.CONCAT("INSERT INTO transaction (",
A1,",",
B1,",",
C1,",",
D1,",",
E1,") VALUES ")</f>
        <v xml:space="preserve">INSERT INTO transaction (trn_id,trn_datetime,trn_type,librarian_id,loaner_id) VALUES </v>
      </c>
    </row>
    <row r="2" spans="1:7" x14ac:dyDescent="0.3">
      <c r="A2">
        <v>1</v>
      </c>
      <c r="B2" s="7">
        <v>44223.640474537038</v>
      </c>
      <c r="C2">
        <v>0</v>
      </c>
      <c r="D2">
        <v>1</v>
      </c>
      <c r="E2">
        <v>1</v>
      </c>
      <c r="G2" t="str">
        <f>_xlfn.CONCAT("(",
IF(A2="","NULL",_xlfn.CONCAT("",A2,"")),",",
IF(B2="","NULL",_xlfn.CONCAT("""",TEXT(B2,"YYYY-MM-DD hh:mm:ss"),"""")),",",
IF(C2="","NULL",_xlfn.CONCAT("",C2,"")),",",
IF(D2="","NULL",_xlfn.CONCAT("",D2,"")),",",
IF(E2="","NULL",_xlfn.CONCAT("",E2,"")),"),")</f>
        <v>(1,"2021-01-27 15:22:17",0,1,1),</v>
      </c>
    </row>
    <row r="3" spans="1:7" x14ac:dyDescent="0.3">
      <c r="A3">
        <v>2</v>
      </c>
      <c r="B3" s="7">
        <v>44212.673506944448</v>
      </c>
      <c r="C3">
        <v>0</v>
      </c>
      <c r="D3">
        <v>1</v>
      </c>
      <c r="E3">
        <v>2</v>
      </c>
      <c r="G3" t="str">
        <f t="shared" ref="G3:G30" si="0">_xlfn.CONCAT("(",
IF(A3="","NULL",_xlfn.CONCAT("",A3,"")),",",
IF(B3="","NULL",_xlfn.CONCAT("""",TEXT(B3,"YYYY-MM-DD hh:mm:ss"),"""")),",",
IF(C3="","NULL",_xlfn.CONCAT("",C3,"")),",",
IF(D3="","NULL",_xlfn.CONCAT("",D3,"")),",",
IF(E3="","NULL",_xlfn.CONCAT("",E3,"")),"),")</f>
        <v>(2,"2021-01-16 16:09:51",0,1,2),</v>
      </c>
    </row>
    <row r="4" spans="1:7" x14ac:dyDescent="0.3">
      <c r="A4">
        <v>3</v>
      </c>
      <c r="B4" s="7">
        <v>44234.438831018517</v>
      </c>
      <c r="C4">
        <v>0</v>
      </c>
      <c r="D4">
        <v>1</v>
      </c>
      <c r="E4">
        <v>3</v>
      </c>
      <c r="G4" t="str">
        <f t="shared" si="0"/>
        <v>(3,"2021-02-07 10:31:55",0,1,3),</v>
      </c>
    </row>
    <row r="5" spans="1:7" x14ac:dyDescent="0.3">
      <c r="A5">
        <v>4</v>
      </c>
      <c r="B5" s="7">
        <v>44247.511296296296</v>
      </c>
      <c r="C5">
        <v>0</v>
      </c>
      <c r="D5">
        <v>1</v>
      </c>
      <c r="E5">
        <v>4</v>
      </c>
      <c r="G5" t="str">
        <f t="shared" si="0"/>
        <v>(4,"2021-02-20 12:16:16",0,1,4),</v>
      </c>
    </row>
    <row r="6" spans="1:7" x14ac:dyDescent="0.3">
      <c r="A6">
        <v>5</v>
      </c>
      <c r="B6" s="7">
        <v>44285.671597222223</v>
      </c>
      <c r="C6">
        <v>0</v>
      </c>
      <c r="D6">
        <v>1</v>
      </c>
      <c r="E6">
        <v>5</v>
      </c>
      <c r="G6" t="str">
        <f t="shared" si="0"/>
        <v>(5,"2021-03-30 16:07:06",0,1,5),</v>
      </c>
    </row>
    <row r="7" spans="1:7" x14ac:dyDescent="0.3">
      <c r="A7">
        <v>6</v>
      </c>
      <c r="B7" s="7">
        <v>44268.524340277778</v>
      </c>
      <c r="C7">
        <v>0</v>
      </c>
      <c r="D7">
        <v>1</v>
      </c>
      <c r="E7">
        <v>6</v>
      </c>
      <c r="G7" t="str">
        <f t="shared" si="0"/>
        <v>(6,"2021-03-13 12:35:03",0,1,6),</v>
      </c>
    </row>
    <row r="8" spans="1:7" x14ac:dyDescent="0.3">
      <c r="A8">
        <v>7</v>
      </c>
      <c r="B8" s="7">
        <v>44290.586759259262</v>
      </c>
      <c r="C8">
        <v>0</v>
      </c>
      <c r="D8">
        <v>1</v>
      </c>
      <c r="E8">
        <v>7</v>
      </c>
      <c r="G8" t="str">
        <f t="shared" si="0"/>
        <v>(7,"2021-04-04 14:04:56",0,1,7),</v>
      </c>
    </row>
    <row r="9" spans="1:7" x14ac:dyDescent="0.3">
      <c r="A9">
        <v>8</v>
      </c>
      <c r="B9" s="7">
        <v>44287.584722222222</v>
      </c>
      <c r="C9">
        <v>0</v>
      </c>
      <c r="D9">
        <v>1</v>
      </c>
      <c r="E9">
        <v>8</v>
      </c>
      <c r="G9" t="str">
        <f t="shared" si="0"/>
        <v>(8,"2021-04-01 14:02:00",0,1,8),</v>
      </c>
    </row>
    <row r="10" spans="1:7" x14ac:dyDescent="0.3">
      <c r="A10">
        <v>9</v>
      </c>
      <c r="B10" s="7">
        <v>44335.47079861111</v>
      </c>
      <c r="C10">
        <v>0</v>
      </c>
      <c r="D10">
        <v>1</v>
      </c>
      <c r="E10">
        <v>9</v>
      </c>
      <c r="G10" t="str">
        <f t="shared" si="0"/>
        <v>(9,"2021-05-19 11:17:57",0,1,9),</v>
      </c>
    </row>
    <row r="11" spans="1:7" x14ac:dyDescent="0.3">
      <c r="A11">
        <v>10</v>
      </c>
      <c r="B11" s="7">
        <v>44334.677372685182</v>
      </c>
      <c r="C11">
        <v>0</v>
      </c>
      <c r="D11">
        <v>1</v>
      </c>
      <c r="E11">
        <v>10</v>
      </c>
      <c r="G11" t="str">
        <f t="shared" si="0"/>
        <v>(10,"2021-05-18 16:15:25",0,1,10),</v>
      </c>
    </row>
    <row r="12" spans="1:7" x14ac:dyDescent="0.3">
      <c r="A12">
        <v>11</v>
      </c>
      <c r="B12" s="7">
        <v>44235.465474537035</v>
      </c>
      <c r="C12">
        <v>0</v>
      </c>
      <c r="D12">
        <v>1</v>
      </c>
      <c r="E12" s="3">
        <f>E11+1</f>
        <v>11</v>
      </c>
      <c r="G12" t="str">
        <f t="shared" si="0"/>
        <v>(11,"2021-02-08 11:10:17",0,1,11),</v>
      </c>
    </row>
    <row r="13" spans="1:7" x14ac:dyDescent="0.3">
      <c r="A13">
        <v>12</v>
      </c>
      <c r="B13" s="7">
        <v>44224.431018518517</v>
      </c>
      <c r="C13">
        <v>0</v>
      </c>
      <c r="D13">
        <v>1</v>
      </c>
      <c r="E13" s="3">
        <f t="shared" ref="E13:E21" si="1">E12+1</f>
        <v>12</v>
      </c>
      <c r="G13" t="str">
        <f t="shared" si="0"/>
        <v>(12,"2021-01-28 10:20:40",0,1,12),</v>
      </c>
    </row>
    <row r="14" spans="1:7" x14ac:dyDescent="0.3">
      <c r="A14">
        <v>13</v>
      </c>
      <c r="B14" s="7">
        <v>44246.549907407411</v>
      </c>
      <c r="C14">
        <v>0</v>
      </c>
      <c r="D14">
        <v>1</v>
      </c>
      <c r="E14" s="3">
        <f t="shared" si="1"/>
        <v>13</v>
      </c>
      <c r="G14" t="str">
        <f t="shared" si="0"/>
        <v>(13,"2021-02-19 13:11:52",0,1,13),</v>
      </c>
    </row>
    <row r="15" spans="1:7" x14ac:dyDescent="0.3">
      <c r="A15">
        <v>14</v>
      </c>
      <c r="B15" s="7">
        <v>44259.58520833333</v>
      </c>
      <c r="C15">
        <v>0</v>
      </c>
      <c r="D15">
        <v>1</v>
      </c>
      <c r="E15" s="3">
        <f t="shared" si="1"/>
        <v>14</v>
      </c>
      <c r="G15" t="str">
        <f t="shared" si="0"/>
        <v>(14,"2021-03-04 14:02:42",0,1,14),</v>
      </c>
    </row>
    <row r="16" spans="1:7" x14ac:dyDescent="0.3">
      <c r="A16">
        <v>15</v>
      </c>
      <c r="B16" s="7">
        <v>44297.574976851851</v>
      </c>
      <c r="C16">
        <v>0</v>
      </c>
      <c r="D16">
        <v>1</v>
      </c>
      <c r="E16" s="3">
        <f t="shared" si="1"/>
        <v>15</v>
      </c>
      <c r="G16" t="str">
        <f t="shared" si="0"/>
        <v>(15,"2021-04-11 13:47:58",0,1,15),</v>
      </c>
    </row>
    <row r="17" spans="1:7" x14ac:dyDescent="0.3">
      <c r="A17">
        <v>16</v>
      </c>
      <c r="B17" s="7">
        <v>44280.506203703706</v>
      </c>
      <c r="C17">
        <v>0</v>
      </c>
      <c r="D17">
        <v>1</v>
      </c>
      <c r="E17" s="3">
        <f t="shared" si="1"/>
        <v>16</v>
      </c>
      <c r="G17" t="str">
        <f t="shared" si="0"/>
        <v>(16,"2021-03-25 12:08:56",0,1,16),</v>
      </c>
    </row>
    <row r="18" spans="1:7" x14ac:dyDescent="0.3">
      <c r="A18">
        <v>17</v>
      </c>
      <c r="B18" s="7">
        <v>44302.435173611113</v>
      </c>
      <c r="C18">
        <v>0</v>
      </c>
      <c r="D18">
        <v>1</v>
      </c>
      <c r="E18" s="3">
        <f t="shared" si="1"/>
        <v>17</v>
      </c>
      <c r="G18" t="str">
        <f t="shared" si="0"/>
        <v>(17,"2021-04-16 10:26:39",0,1,17),</v>
      </c>
    </row>
    <row r="19" spans="1:7" x14ac:dyDescent="0.3">
      <c r="A19">
        <v>18</v>
      </c>
      <c r="B19" s="7">
        <v>44299.684699074074</v>
      </c>
      <c r="C19">
        <v>0</v>
      </c>
      <c r="D19">
        <v>1</v>
      </c>
      <c r="E19" s="3">
        <f t="shared" si="1"/>
        <v>18</v>
      </c>
      <c r="G19" t="str">
        <f t="shared" si="0"/>
        <v>(18,"2021-04-13 16:25:58",0,1,18),</v>
      </c>
    </row>
    <row r="20" spans="1:7" x14ac:dyDescent="0.3">
      <c r="A20">
        <v>19</v>
      </c>
      <c r="B20" s="7">
        <v>44347.556481481479</v>
      </c>
      <c r="C20">
        <v>0</v>
      </c>
      <c r="D20">
        <v>1</v>
      </c>
      <c r="E20" s="3">
        <f t="shared" si="1"/>
        <v>19</v>
      </c>
      <c r="G20" t="str">
        <f t="shared" si="0"/>
        <v>(19,"2021-05-31 13:21:20",0,1,19),</v>
      </c>
    </row>
    <row r="21" spans="1:7" x14ac:dyDescent="0.3">
      <c r="A21">
        <v>20</v>
      </c>
      <c r="B21" s="7">
        <v>44346.672268518516</v>
      </c>
      <c r="C21">
        <v>0</v>
      </c>
      <c r="D21">
        <v>1</v>
      </c>
      <c r="E21" s="3">
        <f t="shared" si="1"/>
        <v>20</v>
      </c>
      <c r="G21" t="str">
        <f t="shared" si="0"/>
        <v>(20,"2021-05-30 16:08:04",0,1,20),</v>
      </c>
    </row>
    <row r="22" spans="1:7" x14ac:dyDescent="0.3">
      <c r="A22">
        <v>21</v>
      </c>
      <c r="B22" s="7">
        <v>44247.667280092595</v>
      </c>
      <c r="C22">
        <v>1</v>
      </c>
      <c r="D22">
        <v>1</v>
      </c>
      <c r="E22" s="3">
        <v>11</v>
      </c>
      <c r="G22" t="str">
        <f t="shared" si="0"/>
        <v>(21,"2021-02-20 16:00:53",1,1,11),</v>
      </c>
    </row>
    <row r="23" spans="1:7" x14ac:dyDescent="0.3">
      <c r="A23">
        <v>22</v>
      </c>
      <c r="B23" s="7">
        <v>44236.502708333333</v>
      </c>
      <c r="C23">
        <v>1</v>
      </c>
      <c r="D23">
        <v>1</v>
      </c>
      <c r="E23" s="3">
        <v>12</v>
      </c>
      <c r="G23" t="str">
        <f t="shared" si="0"/>
        <v>(22,"2021-02-09 12:03:54",1,1,12),</v>
      </c>
    </row>
    <row r="24" spans="1:7" x14ac:dyDescent="0.3">
      <c r="A24">
        <v>23</v>
      </c>
      <c r="B24" s="7">
        <v>44258.442118055558</v>
      </c>
      <c r="C24">
        <v>1</v>
      </c>
      <c r="D24">
        <v>1</v>
      </c>
      <c r="E24" s="3">
        <v>13</v>
      </c>
      <c r="G24" t="str">
        <f t="shared" si="0"/>
        <v>(23,"2021-03-03 10:36:39",1,1,13),</v>
      </c>
    </row>
    <row r="25" spans="1:7" x14ac:dyDescent="0.3">
      <c r="A25">
        <v>24</v>
      </c>
      <c r="B25" s="7">
        <v>44271.486886574072</v>
      </c>
      <c r="C25">
        <v>1</v>
      </c>
      <c r="D25">
        <v>1</v>
      </c>
      <c r="E25" s="3">
        <v>14</v>
      </c>
      <c r="G25" t="str">
        <f t="shared" si="0"/>
        <v>(24,"2021-03-16 11:41:07",1,1,14),</v>
      </c>
    </row>
    <row r="26" spans="1:7" x14ac:dyDescent="0.3">
      <c r="A26">
        <v>25</v>
      </c>
      <c r="B26" s="7">
        <v>44309.701678240737</v>
      </c>
      <c r="C26">
        <v>1</v>
      </c>
      <c r="D26">
        <v>1</v>
      </c>
      <c r="E26" s="3">
        <v>15</v>
      </c>
      <c r="G26" t="str">
        <f t="shared" si="0"/>
        <v>(25,"2021-04-23 16:50:25",1,1,15),</v>
      </c>
    </row>
    <row r="27" spans="1:7" x14ac:dyDescent="0.3">
      <c r="A27">
        <v>26</v>
      </c>
      <c r="B27" s="7">
        <v>44292.635821759257</v>
      </c>
      <c r="C27">
        <v>1</v>
      </c>
      <c r="D27">
        <v>1</v>
      </c>
      <c r="E27" s="3">
        <v>16</v>
      </c>
      <c r="G27" t="str">
        <f t="shared" si="0"/>
        <v>(26,"2021-04-06 15:15:35",1,1,16),</v>
      </c>
    </row>
    <row r="28" spans="1:7" x14ac:dyDescent="0.3">
      <c r="A28">
        <v>27</v>
      </c>
      <c r="B28" s="7">
        <v>44314.608657407407</v>
      </c>
      <c r="C28">
        <v>1</v>
      </c>
      <c r="D28">
        <v>1</v>
      </c>
      <c r="E28" s="3">
        <v>17</v>
      </c>
      <c r="G28" t="str">
        <f t="shared" si="0"/>
        <v>(27,"2021-04-28 14:36:28",1,1,17),</v>
      </c>
    </row>
    <row r="29" spans="1:7" x14ac:dyDescent="0.3">
      <c r="A29">
        <v>28</v>
      </c>
      <c r="B29" s="7">
        <v>44311.504583333335</v>
      </c>
      <c r="C29">
        <v>1</v>
      </c>
      <c r="D29">
        <v>1</v>
      </c>
      <c r="E29" s="3">
        <v>18</v>
      </c>
      <c r="G29" t="str">
        <f t="shared" si="0"/>
        <v>(28,"2021-04-25 12:06:36",1,1,18),</v>
      </c>
    </row>
    <row r="30" spans="1:7" x14ac:dyDescent="0.3">
      <c r="A30">
        <v>29</v>
      </c>
      <c r="B30" s="7">
        <v>44359.601377314815</v>
      </c>
      <c r="C30">
        <v>1</v>
      </c>
      <c r="D30">
        <v>1</v>
      </c>
      <c r="E30" s="3">
        <v>19</v>
      </c>
      <c r="G30" t="str">
        <f t="shared" si="0"/>
        <v>(29,"2021-06-12 14:25:59",1,1,19),</v>
      </c>
    </row>
    <row r="31" spans="1:7" x14ac:dyDescent="0.3">
      <c r="A31">
        <v>30</v>
      </c>
      <c r="B31" s="7">
        <v>44358.639074074075</v>
      </c>
      <c r="C31">
        <v>1</v>
      </c>
      <c r="D31">
        <v>1</v>
      </c>
      <c r="E31" s="3">
        <v>20</v>
      </c>
      <c r="G31" t="str">
        <f>_xlfn.CONCAT("(",
IF(A31="","NULL",_xlfn.CONCAT("",A31,"")),",",
IF(B31="","NULL",_xlfn.CONCAT("""",TEXT(B31,"YYYY-MM-DD hh:mm:ss"),"""")),",",
IF(C31="","NULL",_xlfn.CONCAT("",C31,"")),",",
IF(D31="","NULL",_xlfn.CONCAT("",D31,"")),",",
IF(E31="","NULL",_xlfn.CONCAT("",E31,"")),");")</f>
        <v>(30,"2021-06-11 15:20:16",1,1,20);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C6CA-EE3E-4B88-9A89-C531C305201A}">
  <dimension ref="A1:E31"/>
  <sheetViews>
    <sheetView workbookViewId="0"/>
  </sheetViews>
  <sheetFormatPr defaultColWidth="8.77734375" defaultRowHeight="14.4" x14ac:dyDescent="0.3"/>
  <cols>
    <col min="1" max="3" width="10.77734375" customWidth="1"/>
  </cols>
  <sheetData>
    <row r="1" spans="1:5" x14ac:dyDescent="0.3">
      <c r="A1" s="2" t="s">
        <v>405</v>
      </c>
      <c r="B1" s="2" t="s">
        <v>0</v>
      </c>
      <c r="C1" s="2" t="s">
        <v>408</v>
      </c>
      <c r="E1" t="str">
        <f>_xlfn.CONCAT("INSERT INTO trn_quantities (",
A1,",",
B1,",",
C1,") VALUES ")</f>
        <v xml:space="preserve">INSERT INTO trn_quantities (trn_id,book_id,copies) VALUES </v>
      </c>
    </row>
    <row r="2" spans="1:5" x14ac:dyDescent="0.3">
      <c r="A2">
        <v>1</v>
      </c>
      <c r="B2">
        <v>1</v>
      </c>
      <c r="C2" s="3">
        <v>1</v>
      </c>
      <c r="E2" t="str">
        <f>_xlfn.CONCAT("(",
IF(A2="","NULL",_xlfn.CONCAT("",A2,"")),",",
IF(B2="","NULL",_xlfn.CONCAT("",B2,"")),",",
IF(C2="","NULL",_xlfn.CONCAT("",C2,"")),"),")</f>
        <v>(1,1,1),</v>
      </c>
    </row>
    <row r="3" spans="1:5" x14ac:dyDescent="0.3">
      <c r="A3">
        <v>2</v>
      </c>
      <c r="B3">
        <v>2</v>
      </c>
      <c r="C3" s="3">
        <v>2</v>
      </c>
      <c r="E3" t="str">
        <f t="shared" ref="E3:E30" si="0">_xlfn.CONCAT("(",
IF(A3="","NULL",_xlfn.CONCAT("",A3,"")),",",
IF(B3="","NULL",_xlfn.CONCAT("",B3,"")),",",
IF(C3="","NULL",_xlfn.CONCAT("",C3,"")),"),")</f>
        <v>(2,2,2),</v>
      </c>
    </row>
    <row r="4" spans="1:5" x14ac:dyDescent="0.3">
      <c r="A4">
        <v>3</v>
      </c>
      <c r="B4">
        <v>3</v>
      </c>
      <c r="C4" s="3">
        <v>8</v>
      </c>
      <c r="E4" t="str">
        <f t="shared" si="0"/>
        <v>(3,3,8),</v>
      </c>
    </row>
    <row r="5" spans="1:5" x14ac:dyDescent="0.3">
      <c r="A5">
        <v>4</v>
      </c>
      <c r="B5">
        <v>4</v>
      </c>
      <c r="C5" s="3">
        <v>3</v>
      </c>
      <c r="E5" t="str">
        <f t="shared" si="0"/>
        <v>(4,4,3),</v>
      </c>
    </row>
    <row r="6" spans="1:5" x14ac:dyDescent="0.3">
      <c r="A6">
        <v>5</v>
      </c>
      <c r="B6">
        <v>5</v>
      </c>
      <c r="C6" s="3">
        <v>1</v>
      </c>
      <c r="E6" t="str">
        <f t="shared" si="0"/>
        <v>(5,5,1),</v>
      </c>
    </row>
    <row r="7" spans="1:5" x14ac:dyDescent="0.3">
      <c r="A7">
        <v>6</v>
      </c>
      <c r="B7">
        <v>6</v>
      </c>
      <c r="C7" s="3">
        <v>3</v>
      </c>
      <c r="E7" t="str">
        <f t="shared" si="0"/>
        <v>(6,6,3),</v>
      </c>
    </row>
    <row r="8" spans="1:5" x14ac:dyDescent="0.3">
      <c r="A8">
        <v>7</v>
      </c>
      <c r="B8">
        <v>7</v>
      </c>
      <c r="C8" s="3">
        <v>6</v>
      </c>
      <c r="E8" t="str">
        <f t="shared" si="0"/>
        <v>(7,7,6),</v>
      </c>
    </row>
    <row r="9" spans="1:5" x14ac:dyDescent="0.3">
      <c r="A9">
        <v>8</v>
      </c>
      <c r="B9">
        <v>8</v>
      </c>
      <c r="C9" s="3">
        <v>4</v>
      </c>
      <c r="E9" t="str">
        <f t="shared" si="0"/>
        <v>(8,8,4),</v>
      </c>
    </row>
    <row r="10" spans="1:5" x14ac:dyDescent="0.3">
      <c r="A10">
        <v>9</v>
      </c>
      <c r="B10">
        <v>9</v>
      </c>
      <c r="C10" s="3">
        <v>5</v>
      </c>
      <c r="E10" t="str">
        <f t="shared" si="0"/>
        <v>(9,9,5),</v>
      </c>
    </row>
    <row r="11" spans="1:5" x14ac:dyDescent="0.3">
      <c r="A11">
        <v>10</v>
      </c>
      <c r="B11">
        <v>10</v>
      </c>
      <c r="C11" s="3">
        <v>1</v>
      </c>
      <c r="E11" t="str">
        <f t="shared" si="0"/>
        <v>(10,10,1),</v>
      </c>
    </row>
    <row r="12" spans="1:5" x14ac:dyDescent="0.3">
      <c r="A12">
        <v>11</v>
      </c>
      <c r="B12">
        <v>75</v>
      </c>
      <c r="C12" s="3">
        <v>2</v>
      </c>
      <c r="E12" t="str">
        <f t="shared" si="0"/>
        <v>(11,75,2),</v>
      </c>
    </row>
    <row r="13" spans="1:5" x14ac:dyDescent="0.3">
      <c r="A13">
        <v>12</v>
      </c>
      <c r="B13">
        <v>54</v>
      </c>
      <c r="C13" s="3">
        <v>3</v>
      </c>
      <c r="E13" t="str">
        <f t="shared" si="0"/>
        <v>(12,54,3),</v>
      </c>
    </row>
    <row r="14" spans="1:5" x14ac:dyDescent="0.3">
      <c r="A14">
        <v>13</v>
      </c>
      <c r="B14">
        <v>67</v>
      </c>
      <c r="C14" s="3">
        <v>4</v>
      </c>
      <c r="E14" t="str">
        <f t="shared" si="0"/>
        <v>(13,67,4),</v>
      </c>
    </row>
    <row r="15" spans="1:5" x14ac:dyDescent="0.3">
      <c r="A15">
        <v>14</v>
      </c>
      <c r="B15">
        <v>28</v>
      </c>
      <c r="C15" s="3">
        <v>1</v>
      </c>
      <c r="E15" t="str">
        <f t="shared" si="0"/>
        <v>(14,28,1),</v>
      </c>
    </row>
    <row r="16" spans="1:5" x14ac:dyDescent="0.3">
      <c r="A16">
        <v>15</v>
      </c>
      <c r="B16">
        <v>134</v>
      </c>
      <c r="C16" s="3">
        <v>1</v>
      </c>
      <c r="E16" t="str">
        <f t="shared" si="0"/>
        <v>(15,134,1),</v>
      </c>
    </row>
    <row r="17" spans="1:5" x14ac:dyDescent="0.3">
      <c r="A17">
        <v>16</v>
      </c>
      <c r="B17">
        <v>20</v>
      </c>
      <c r="C17" s="3">
        <v>3</v>
      </c>
      <c r="E17" t="str">
        <f t="shared" si="0"/>
        <v>(16,20,3),</v>
      </c>
    </row>
    <row r="18" spans="1:5" x14ac:dyDescent="0.3">
      <c r="A18">
        <v>17</v>
      </c>
      <c r="B18">
        <v>79</v>
      </c>
      <c r="C18" s="3">
        <v>7</v>
      </c>
      <c r="E18" t="str">
        <f t="shared" si="0"/>
        <v>(17,79,7),</v>
      </c>
    </row>
    <row r="19" spans="1:5" x14ac:dyDescent="0.3">
      <c r="A19">
        <v>18</v>
      </c>
      <c r="B19">
        <v>60</v>
      </c>
      <c r="C19" s="3">
        <v>8</v>
      </c>
      <c r="E19" t="str">
        <f t="shared" si="0"/>
        <v>(18,60,8),</v>
      </c>
    </row>
    <row r="20" spans="1:5" x14ac:dyDescent="0.3">
      <c r="A20">
        <v>19</v>
      </c>
      <c r="B20">
        <v>127</v>
      </c>
      <c r="C20" s="3">
        <v>1</v>
      </c>
      <c r="E20" t="str">
        <f t="shared" si="0"/>
        <v>(19,127,1),</v>
      </c>
    </row>
    <row r="21" spans="1:5" x14ac:dyDescent="0.3">
      <c r="A21">
        <v>20</v>
      </c>
      <c r="B21">
        <v>39</v>
      </c>
      <c r="C21" s="3">
        <v>1</v>
      </c>
      <c r="E21" t="str">
        <f t="shared" si="0"/>
        <v>(20,39,1),</v>
      </c>
    </row>
    <row r="22" spans="1:5" x14ac:dyDescent="0.3">
      <c r="A22">
        <v>21</v>
      </c>
      <c r="B22">
        <v>75</v>
      </c>
      <c r="C22" s="3">
        <v>2</v>
      </c>
      <c r="E22" t="str">
        <f t="shared" si="0"/>
        <v>(21,75,2),</v>
      </c>
    </row>
    <row r="23" spans="1:5" x14ac:dyDescent="0.3">
      <c r="A23">
        <v>22</v>
      </c>
      <c r="B23">
        <v>54</v>
      </c>
      <c r="C23" s="3">
        <v>3</v>
      </c>
      <c r="E23" t="str">
        <f t="shared" si="0"/>
        <v>(22,54,3),</v>
      </c>
    </row>
    <row r="24" spans="1:5" x14ac:dyDescent="0.3">
      <c r="A24">
        <v>23</v>
      </c>
      <c r="B24">
        <v>67</v>
      </c>
      <c r="C24" s="3">
        <v>4</v>
      </c>
      <c r="E24" t="str">
        <f t="shared" si="0"/>
        <v>(23,67,4),</v>
      </c>
    </row>
    <row r="25" spans="1:5" x14ac:dyDescent="0.3">
      <c r="A25">
        <v>24</v>
      </c>
      <c r="B25">
        <v>28</v>
      </c>
      <c r="C25" s="3">
        <v>1</v>
      </c>
      <c r="E25" t="str">
        <f t="shared" si="0"/>
        <v>(24,28,1),</v>
      </c>
    </row>
    <row r="26" spans="1:5" x14ac:dyDescent="0.3">
      <c r="A26">
        <v>25</v>
      </c>
      <c r="B26">
        <v>134</v>
      </c>
      <c r="C26" s="3">
        <v>1</v>
      </c>
      <c r="E26" t="str">
        <f t="shared" si="0"/>
        <v>(25,134,1),</v>
      </c>
    </row>
    <row r="27" spans="1:5" x14ac:dyDescent="0.3">
      <c r="A27">
        <v>26</v>
      </c>
      <c r="B27">
        <v>20</v>
      </c>
      <c r="C27" s="3">
        <v>3</v>
      </c>
      <c r="E27" t="str">
        <f t="shared" si="0"/>
        <v>(26,20,3),</v>
      </c>
    </row>
    <row r="28" spans="1:5" x14ac:dyDescent="0.3">
      <c r="A28">
        <v>27</v>
      </c>
      <c r="B28">
        <v>79</v>
      </c>
      <c r="C28" s="3">
        <v>7</v>
      </c>
      <c r="E28" t="str">
        <f t="shared" si="0"/>
        <v>(27,79,7),</v>
      </c>
    </row>
    <row r="29" spans="1:5" x14ac:dyDescent="0.3">
      <c r="A29">
        <v>28</v>
      </c>
      <c r="B29">
        <v>60</v>
      </c>
      <c r="C29" s="3">
        <v>8</v>
      </c>
      <c r="E29" t="str">
        <f t="shared" si="0"/>
        <v>(28,60,8),</v>
      </c>
    </row>
    <row r="30" spans="1:5" x14ac:dyDescent="0.3">
      <c r="A30">
        <v>29</v>
      </c>
      <c r="B30">
        <v>127</v>
      </c>
      <c r="C30" s="3">
        <v>1</v>
      </c>
      <c r="E30" t="str">
        <f t="shared" si="0"/>
        <v>(29,127,1),</v>
      </c>
    </row>
    <row r="31" spans="1:5" x14ac:dyDescent="0.3">
      <c r="A31">
        <v>30</v>
      </c>
      <c r="B31">
        <v>39</v>
      </c>
      <c r="C31" s="3">
        <v>1</v>
      </c>
      <c r="E31" t="str">
        <f>_xlfn.CONCAT("(",
IF(A31="","NULL",_xlfn.CONCAT("",A31,"")),",",
IF(B31="","NULL",_xlfn.CONCAT("",B31,"")),",",
IF(C31="","NULL",_xlfn.CONCAT("",C31,"")),");")</f>
        <v>(30,39,1);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librarian</vt:lpstr>
      <vt:lpstr>book</vt:lpstr>
      <vt:lpstr>tag</vt:lpstr>
      <vt:lpstr>book_tag</vt:lpstr>
      <vt:lpstr>loaner</vt:lpstr>
      <vt:lpstr>loan</vt:lpstr>
      <vt:lpstr>transaction</vt:lpstr>
      <vt:lpstr>trn_quantity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zbhavyai</cp:lastModifiedBy>
  <dcterms:created xsi:type="dcterms:W3CDTF">2021-11-07T07:53:54Z</dcterms:created>
  <dcterms:modified xsi:type="dcterms:W3CDTF">2022-04-14T02:54:50Z</dcterms:modified>
</cp:coreProperties>
</file>