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1 курс/Физика/"/>
    </mc:Choice>
  </mc:AlternateContent>
  <bookViews>
    <workbookView xWindow="0" yWindow="460" windowWidth="33600" windowHeight="19220" tabRatio="500"/>
  </bookViews>
  <sheets>
    <sheet name="1" sheetId="2" r:id="rId1"/>
    <sheet name="4.2" sheetId="1" r:id="rId2"/>
  </sheets>
  <calcPr calcId="150000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2" l="1"/>
  <c r="G5" i="2"/>
  <c r="G6" i="2"/>
  <c r="G7" i="2"/>
  <c r="G8" i="2"/>
  <c r="G4" i="2"/>
  <c r="F5" i="2"/>
  <c r="F6" i="2"/>
  <c r="F7" i="2"/>
  <c r="F8" i="2"/>
  <c r="F4" i="2"/>
  <c r="C21" i="1"/>
  <c r="D21" i="1"/>
  <c r="E21" i="1"/>
  <c r="F21" i="1"/>
  <c r="G21" i="1"/>
  <c r="B21" i="1"/>
  <c r="B20" i="1"/>
  <c r="C22" i="1"/>
  <c r="D22" i="1"/>
  <c r="E22" i="1"/>
  <c r="F22" i="1"/>
  <c r="G22" i="1"/>
  <c r="B22" i="1"/>
  <c r="C19" i="1"/>
  <c r="D19" i="1"/>
  <c r="E19" i="1"/>
  <c r="F19" i="1"/>
  <c r="G19" i="1"/>
  <c r="B19" i="1"/>
  <c r="C12" i="1"/>
  <c r="D12" i="1"/>
  <c r="E12" i="1"/>
  <c r="B12" i="1"/>
  <c r="H4" i="1"/>
  <c r="C11" i="1"/>
  <c r="D11" i="1"/>
  <c r="E11" i="1"/>
  <c r="B11" i="1"/>
  <c r="E9" i="1"/>
  <c r="C9" i="1"/>
  <c r="D9" i="1"/>
  <c r="B9" i="1"/>
</calcChain>
</file>

<file path=xl/sharedStrings.xml><?xml version="1.0" encoding="utf-8"?>
<sst xmlns="http://schemas.openxmlformats.org/spreadsheetml/2006/main" count="84" uniqueCount="61">
  <si>
    <t xml:space="preserve">Наименование средства измерения </t>
  </si>
  <si>
    <t xml:space="preserve">Предел измерений </t>
  </si>
  <si>
    <t xml:space="preserve">Цена деления </t>
  </si>
  <si>
    <t xml:space="preserve">Класс точности </t>
  </si>
  <si>
    <t>Погрешность</t>
  </si>
  <si>
    <t xml:space="preserve">Линейка </t>
  </si>
  <si>
    <t xml:space="preserve">Секундомер </t>
  </si>
  <si>
    <t xml:space="preserve">700 мм </t>
  </si>
  <si>
    <t xml:space="preserve">30 мин </t>
  </si>
  <si>
    <t xml:space="preserve">1 мм/дел. </t>
  </si>
  <si>
    <t xml:space="preserve">0,2 с/дел. </t>
  </si>
  <si>
    <t xml:space="preserve">1 мм </t>
  </si>
  <si>
    <t xml:space="preserve">0,2 с </t>
  </si>
  <si>
    <t>-</t>
  </si>
  <si>
    <t>Таблица 1</t>
  </si>
  <si>
    <t xml:space="preserve">Определяемые величины </t>
  </si>
  <si>
    <t>Количество шайб на каретке, k</t>
  </si>
  <si>
    <r>
      <t>ε, рад с</t>
    </r>
    <r>
      <rPr>
        <sz val="10"/>
        <color theme="1"/>
        <rFont val="Fira Code"/>
      </rPr>
      <t xml:space="preserve">2 </t>
    </r>
  </si>
  <si>
    <r>
      <t>t</t>
    </r>
    <r>
      <rPr>
        <sz val="13"/>
        <color theme="1"/>
        <rFont val="Fira Code"/>
      </rPr>
      <t xml:space="preserve">, с </t>
    </r>
  </si>
  <si>
    <r>
      <t>М</t>
    </r>
    <r>
      <rPr>
        <sz val="10"/>
        <color theme="1"/>
        <rFont val="Fira Code"/>
      </rPr>
      <t>н</t>
    </r>
    <r>
      <rPr>
        <sz val="13"/>
        <color theme="1"/>
        <rFont val="Fira Code"/>
      </rPr>
      <t xml:space="preserve">, Н⋅м </t>
    </r>
  </si>
  <si>
    <t>Таблица 2</t>
  </si>
  <si>
    <t xml:space="preserve"> Исходные данные</t>
  </si>
  <si>
    <t>H0</t>
  </si>
  <si>
    <t>H</t>
  </si>
  <si>
    <t>h</t>
  </si>
  <si>
    <t>m каретки</t>
  </si>
  <si>
    <t>m шайбы</t>
  </si>
  <si>
    <t>d</t>
  </si>
  <si>
    <t>g</t>
  </si>
  <si>
    <t xml:space="preserve">m, кг </t>
  </si>
  <si>
    <t>Определяемые величины</t>
  </si>
  <si>
    <t>Номер риски на спице</t>
  </si>
  <si>
    <r>
      <t>t</t>
    </r>
    <r>
      <rPr>
        <sz val="13"/>
        <color theme="1"/>
        <rFont val="TimesNewRomanPSMT"/>
      </rPr>
      <t xml:space="preserve">, с </t>
    </r>
  </si>
  <si>
    <r>
      <t>R</t>
    </r>
    <r>
      <rPr>
        <sz val="13"/>
        <color theme="1"/>
        <rFont val="TimesNewRomanPSMT"/>
      </rPr>
      <t xml:space="preserve">, м </t>
    </r>
  </si>
  <si>
    <r>
      <t>R</t>
    </r>
    <r>
      <rPr>
        <sz val="10"/>
        <color theme="1"/>
        <rFont val="TimesNewRomanPSMT"/>
      </rPr>
      <t>2</t>
    </r>
    <r>
      <rPr>
        <sz val="13"/>
        <color theme="1"/>
        <rFont val="TimesNewRomanPSMT"/>
      </rPr>
      <t>, м</t>
    </r>
    <r>
      <rPr>
        <sz val="10"/>
        <color theme="1"/>
        <rFont val="TimesNewRomanPSMT"/>
      </rPr>
      <t xml:space="preserve">2 </t>
    </r>
  </si>
  <si>
    <r>
      <t>(</t>
    </r>
    <r>
      <rPr>
        <i/>
        <sz val="13"/>
        <color theme="1"/>
        <rFont val="TimesNewRomanPS"/>
      </rPr>
      <t>M</t>
    </r>
    <r>
      <rPr>
        <sz val="10"/>
        <color theme="1"/>
        <rFont val="TimesNewRomanPSMT"/>
      </rPr>
      <t xml:space="preserve">н - </t>
    </r>
    <r>
      <rPr>
        <i/>
        <sz val="13"/>
        <color theme="1"/>
        <rFont val="TimesNewRomanPS"/>
      </rPr>
      <t>M</t>
    </r>
    <r>
      <rPr>
        <sz val="10"/>
        <color theme="1"/>
        <rFont val="TimesNewRomanPSMT"/>
      </rPr>
      <t>тр</t>
    </r>
    <r>
      <rPr>
        <sz val="17"/>
        <color theme="1"/>
        <rFont val="SymbolMT"/>
      </rPr>
      <t>)</t>
    </r>
    <r>
      <rPr>
        <sz val="13"/>
        <color theme="1"/>
        <rFont val="TimesNewRomanPSMT"/>
      </rPr>
      <t xml:space="preserve">, Н*м </t>
    </r>
  </si>
  <si>
    <t>ε, рад с2</t>
  </si>
  <si>
    <r>
      <t>I</t>
    </r>
    <r>
      <rPr>
        <sz val="13"/>
        <color theme="1"/>
        <rFont val="TimesNewRomanPSMT"/>
      </rPr>
      <t>, кг*м</t>
    </r>
    <r>
      <rPr>
        <sz val="10"/>
        <color theme="1"/>
        <rFont val="TimesNewRomanPSMT"/>
      </rPr>
      <t xml:space="preserve">2 </t>
    </r>
  </si>
  <si>
    <t>Таблица 3</t>
  </si>
  <si>
    <t>M тр</t>
  </si>
  <si>
    <t>№ опыта</t>
  </si>
  <si>
    <t>Измеренные величины</t>
  </si>
  <si>
    <t>Рассчитанные величины</t>
  </si>
  <si>
    <t>x1, м</t>
  </si>
  <si>
    <t>x2, м</t>
  </si>
  <si>
    <t>t1, с</t>
  </si>
  <si>
    <t>t2, с</t>
  </si>
  <si>
    <t>2(x2-x1)</t>
  </si>
  <si>
    <t>(t2^2-t1^2)</t>
  </si>
  <si>
    <t>x, м</t>
  </si>
  <si>
    <t>x', м</t>
  </si>
  <si>
    <t>h, мм</t>
  </si>
  <si>
    <t>h', мм</t>
  </si>
  <si>
    <t>t1, c</t>
  </si>
  <si>
    <t>t2,c</t>
  </si>
  <si>
    <t>Количество</t>
  </si>
  <si>
    <t>sin</t>
  </si>
  <si>
    <t>t1</t>
  </si>
  <si>
    <t>t2</t>
  </si>
  <si>
    <t>a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</si>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</sst>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3"/>
      <color theme="1"/>
      <name val="Fira Code"/>
    </font>
    <font>
      <sz val="10"/>
      <color theme="1"/>
      <name val="Fira Code"/>
    </font>
    <font>
      <sz val="12"/>
      <color theme="1"/>
      <name val="Fira Code"/>
    </font>
    <font>
      <i/>
      <sz val="15"/>
      <color theme="1"/>
      <name val="Fira Code"/>
    </font>
    <font>
      <i/>
      <sz val="13"/>
      <color theme="1"/>
      <name val="Fira Cod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Fira Code"/>
    </font>
    <font>
      <i/>
      <sz val="13"/>
      <color theme="1"/>
      <name val="TimesNewRomanPS"/>
    </font>
    <font>
      <sz val="13"/>
      <color theme="1"/>
      <name val="TimesNewRomanPSMT"/>
    </font>
    <font>
      <sz val="10"/>
      <color theme="1"/>
      <name val="TimesNewRomanPSMT"/>
    </font>
    <font>
      <sz val="17"/>
      <color theme="1"/>
      <name val="SymbolM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9" fillId="0" borderId="1" xfId="0" applyFont="1" applyBorder="1"/>
    <xf numFmtId="0" fontId="12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0013779527559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'1'!$F$4:$F$8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1.9</c:v>
                </c:pt>
              </c:numCache>
            </c:numRef>
          </c:cat>
          <c:val>
            <c:numRef>
              <c:f>'1'!$G$4:$G$8</c:f>
              <c:numCache>
                <c:formatCode>General</c:formatCode>
                <c:ptCount val="5"/>
                <c:pt idx="0">
                  <c:v>4.510000000000001</c:v>
                </c:pt>
                <c:pt idx="1">
                  <c:v>7.360000000000001</c:v>
                </c:pt>
                <c:pt idx="2">
                  <c:v>11.0</c:v>
                </c:pt>
                <c:pt idx="3">
                  <c:v>14.31</c:v>
                </c:pt>
                <c:pt idx="4">
                  <c:v>19.53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359424"/>
        <c:axId val="640362336"/>
      </c:lineChart>
      <c:catAx>
        <c:axId val="6403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62336"/>
        <c:crosses val="autoZero"/>
        <c:auto val="1"/>
        <c:lblAlgn val="ctr"/>
        <c:lblOffset val="100"/>
        <c:noMultiLvlLbl val="0"/>
      </c:catAx>
      <c:valAx>
        <c:axId val="6403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3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17</xdr:col>
      <xdr:colOff>736600</xdr:colOff>
      <xdr:row>20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abSelected="1" topLeftCell="A11" workbookViewId="0">
      <selection activeCell="B46" sqref="B46"/>
    </sheetView>
  </sheetViews>
  <sheetFormatPr baseColWidth="10" defaultRowHeight="16" x14ac:dyDescent="0.2"/>
  <sheetData>
    <row r="2" spans="1:10" x14ac:dyDescent="0.2">
      <c r="A2" s="20" t="s">
        <v>40</v>
      </c>
      <c r="B2" s="22" t="s">
        <v>41</v>
      </c>
      <c r="C2" s="23"/>
      <c r="D2" s="23"/>
      <c r="E2" s="24"/>
      <c r="F2" s="22" t="s">
        <v>42</v>
      </c>
      <c r="G2" s="24"/>
      <c r="I2" t="s">
        <v>49</v>
      </c>
      <c r="J2">
        <v>0.22</v>
      </c>
    </row>
    <row r="3" spans="1:10" x14ac:dyDescent="0.2">
      <c r="A3" s="21"/>
      <c r="B3" s="12" t="s">
        <v>43</v>
      </c>
      <c r="C3" s="12" t="s">
        <v>44</v>
      </c>
      <c r="D3" s="12" t="s">
        <v>45</v>
      </c>
      <c r="E3" s="12" t="s">
        <v>46</v>
      </c>
      <c r="F3" s="12" t="s">
        <v>47</v>
      </c>
      <c r="G3" s="12" t="s">
        <v>48</v>
      </c>
      <c r="I3" t="s">
        <v>50</v>
      </c>
      <c r="J3">
        <v>1</v>
      </c>
    </row>
    <row r="4" spans="1:10" x14ac:dyDescent="0.2">
      <c r="A4" s="13">
        <v>1</v>
      </c>
      <c r="B4" s="13">
        <v>0.15</v>
      </c>
      <c r="C4" s="13">
        <v>0.4</v>
      </c>
      <c r="D4" s="13">
        <v>1.5</v>
      </c>
      <c r="E4" s="13">
        <v>2.6</v>
      </c>
      <c r="F4" s="13">
        <f>2*(C4-B4)</f>
        <v>0.5</v>
      </c>
      <c r="G4" s="13">
        <f>E4^2-D4^2</f>
        <v>4.5100000000000007</v>
      </c>
      <c r="I4" t="s">
        <v>24</v>
      </c>
      <c r="J4">
        <v>0.16600000000000001</v>
      </c>
    </row>
    <row r="5" spans="1:10" x14ac:dyDescent="0.2">
      <c r="A5" s="13">
        <v>2</v>
      </c>
      <c r="B5" s="13">
        <v>0.15</v>
      </c>
      <c r="C5" s="13">
        <v>0.5</v>
      </c>
      <c r="D5" s="13">
        <v>1.5</v>
      </c>
      <c r="E5" s="13">
        <v>3.1</v>
      </c>
      <c r="F5" s="13">
        <f t="shared" ref="F5:F8" si="0">2*(C5-B5)</f>
        <v>0.7</v>
      </c>
      <c r="G5" s="13">
        <f t="shared" ref="G5:G8" si="1">E5^2-D5^2</f>
        <v>7.3600000000000012</v>
      </c>
      <c r="I5" t="s">
        <v>60</v>
      </c>
      <c r="J5">
        <v>0.17599999999999999</v>
      </c>
    </row>
    <row r="6" spans="1:10" x14ac:dyDescent="0.2">
      <c r="A6" s="13">
        <v>3</v>
      </c>
      <c r="B6" s="13">
        <v>0.15</v>
      </c>
      <c r="C6" s="13">
        <v>0.7</v>
      </c>
      <c r="D6" s="13">
        <v>1.4</v>
      </c>
      <c r="E6" s="13">
        <v>3.6</v>
      </c>
      <c r="F6" s="13">
        <f t="shared" si="0"/>
        <v>1.0999999999999999</v>
      </c>
      <c r="G6" s="13">
        <f t="shared" si="1"/>
        <v>11.000000000000002</v>
      </c>
    </row>
    <row r="7" spans="1:10" x14ac:dyDescent="0.2">
      <c r="A7" s="13">
        <v>4</v>
      </c>
      <c r="B7" s="13">
        <v>0.15</v>
      </c>
      <c r="C7" s="13">
        <v>0.9</v>
      </c>
      <c r="D7" s="13">
        <v>1.3</v>
      </c>
      <c r="E7" s="13">
        <v>4</v>
      </c>
      <c r="F7" s="13">
        <f t="shared" si="0"/>
        <v>1.5</v>
      </c>
      <c r="G7" s="13">
        <f t="shared" si="1"/>
        <v>14.31</v>
      </c>
    </row>
    <row r="8" spans="1:10" x14ac:dyDescent="0.2">
      <c r="A8" s="13">
        <v>5</v>
      </c>
      <c r="B8" s="13">
        <v>0.15</v>
      </c>
      <c r="C8" s="13">
        <v>1.1000000000000001</v>
      </c>
      <c r="D8" s="13">
        <v>1.6</v>
      </c>
      <c r="E8" s="13">
        <v>4.7</v>
      </c>
      <c r="F8" s="13">
        <f t="shared" si="0"/>
        <v>1.9000000000000001</v>
      </c>
      <c r="G8" s="13">
        <f t="shared" si="1"/>
        <v>19.53</v>
      </c>
    </row>
    <row r="9" spans="1:10" x14ac:dyDescent="0.2">
      <c r="E9" s="15"/>
    </row>
    <row r="10" spans="1:10" x14ac:dyDescent="0.2">
      <c r="A10" s="12" t="s">
        <v>51</v>
      </c>
      <c r="B10" s="12" t="s">
        <v>52</v>
      </c>
      <c r="C10" s="12" t="s">
        <v>40</v>
      </c>
      <c r="D10" s="12" t="s">
        <v>53</v>
      </c>
      <c r="E10" s="12" t="s">
        <v>54</v>
      </c>
    </row>
    <row r="11" spans="1:10" x14ac:dyDescent="0.2">
      <c r="A11" s="17">
        <v>0.17499999999999999</v>
      </c>
      <c r="B11" s="17">
        <v>0.18</v>
      </c>
      <c r="C11" s="14">
        <v>1</v>
      </c>
      <c r="D11" s="14">
        <v>1.5</v>
      </c>
      <c r="E11" s="14">
        <v>4.5999999999999996</v>
      </c>
    </row>
    <row r="12" spans="1:10" x14ac:dyDescent="0.2">
      <c r="A12" s="18"/>
      <c r="B12" s="18"/>
      <c r="C12" s="14">
        <v>2</v>
      </c>
      <c r="D12" s="14">
        <v>1.4</v>
      </c>
      <c r="E12" s="14">
        <v>4.5</v>
      </c>
    </row>
    <row r="13" spans="1:10" x14ac:dyDescent="0.2">
      <c r="A13" s="18"/>
      <c r="B13" s="18"/>
      <c r="C13" s="14">
        <v>3</v>
      </c>
      <c r="D13" s="14">
        <v>1.4</v>
      </c>
      <c r="E13" s="14">
        <v>4.5</v>
      </c>
    </row>
    <row r="14" spans="1:10" x14ac:dyDescent="0.2">
      <c r="A14" s="18"/>
      <c r="B14" s="18"/>
      <c r="C14" s="14">
        <v>4</v>
      </c>
      <c r="D14" s="14">
        <v>1.3</v>
      </c>
      <c r="E14" s="14">
        <v>4.4000000000000004</v>
      </c>
    </row>
    <row r="15" spans="1:10" x14ac:dyDescent="0.2">
      <c r="A15" s="19"/>
      <c r="B15" s="19"/>
      <c r="C15" s="14">
        <v>5</v>
      </c>
      <c r="D15" s="14">
        <v>1.4</v>
      </c>
      <c r="E15" s="14">
        <v>4.5</v>
      </c>
    </row>
    <row r="16" spans="1:10" x14ac:dyDescent="0.2">
      <c r="E16" s="16"/>
    </row>
    <row r="17" spans="1:5" x14ac:dyDescent="0.2">
      <c r="A17" s="12" t="s">
        <v>51</v>
      </c>
      <c r="B17" s="12" t="s">
        <v>52</v>
      </c>
      <c r="C17" s="12" t="s">
        <v>40</v>
      </c>
      <c r="D17" s="12" t="s">
        <v>53</v>
      </c>
      <c r="E17" s="12" t="s">
        <v>54</v>
      </c>
    </row>
    <row r="18" spans="1:5" x14ac:dyDescent="0.2">
      <c r="A18" s="17">
        <v>0.186</v>
      </c>
      <c r="B18" s="17">
        <v>0.17699999999999999</v>
      </c>
      <c r="C18" s="14">
        <v>1</v>
      </c>
      <c r="D18" s="14">
        <v>1</v>
      </c>
      <c r="E18" s="14">
        <v>3.2</v>
      </c>
    </row>
    <row r="19" spans="1:5" x14ac:dyDescent="0.2">
      <c r="A19" s="18"/>
      <c r="B19" s="18"/>
      <c r="C19" s="14">
        <v>2</v>
      </c>
      <c r="D19" s="14">
        <v>1</v>
      </c>
      <c r="E19" s="14">
        <v>3.1</v>
      </c>
    </row>
    <row r="20" spans="1:5" x14ac:dyDescent="0.2">
      <c r="A20" s="18"/>
      <c r="B20" s="18"/>
      <c r="C20" s="14">
        <v>3</v>
      </c>
      <c r="D20" s="14">
        <v>1</v>
      </c>
      <c r="E20" s="14">
        <v>3.1</v>
      </c>
    </row>
    <row r="21" spans="1:5" x14ac:dyDescent="0.2">
      <c r="A21" s="18"/>
      <c r="B21" s="18"/>
      <c r="C21" s="14">
        <v>4</v>
      </c>
      <c r="D21" s="14">
        <v>1</v>
      </c>
      <c r="E21" s="14">
        <v>3.2</v>
      </c>
    </row>
    <row r="22" spans="1:5" x14ac:dyDescent="0.2">
      <c r="A22" s="19"/>
      <c r="B22" s="19"/>
      <c r="C22" s="14">
        <v>5</v>
      </c>
      <c r="D22" s="14">
        <v>0.9</v>
      </c>
      <c r="E22" s="14">
        <v>3.1</v>
      </c>
    </row>
    <row r="23" spans="1:5" x14ac:dyDescent="0.2">
      <c r="E23" s="16"/>
    </row>
    <row r="24" spans="1:5" x14ac:dyDescent="0.2">
      <c r="A24" s="12" t="s">
        <v>51</v>
      </c>
      <c r="B24" s="12" t="s">
        <v>52</v>
      </c>
      <c r="C24" s="12" t="s">
        <v>40</v>
      </c>
      <c r="D24" s="12" t="s">
        <v>53</v>
      </c>
      <c r="E24" s="12" t="s">
        <v>54</v>
      </c>
    </row>
    <row r="25" spans="1:5" x14ac:dyDescent="0.2">
      <c r="A25" s="17">
        <v>0.193</v>
      </c>
      <c r="B25" s="17">
        <v>0.17799999999999999</v>
      </c>
      <c r="C25" s="14">
        <v>1</v>
      </c>
      <c r="D25" s="14">
        <v>0.8</v>
      </c>
      <c r="E25" s="14">
        <v>2.6</v>
      </c>
    </row>
    <row r="26" spans="1:5" x14ac:dyDescent="0.2">
      <c r="A26" s="18"/>
      <c r="B26" s="18"/>
      <c r="C26" s="14">
        <v>2</v>
      </c>
      <c r="D26" s="14">
        <v>0.8</v>
      </c>
      <c r="E26" s="14">
        <v>2.6</v>
      </c>
    </row>
    <row r="27" spans="1:5" x14ac:dyDescent="0.2">
      <c r="A27" s="18"/>
      <c r="B27" s="18"/>
      <c r="C27" s="14">
        <v>3</v>
      </c>
      <c r="D27" s="14">
        <v>0.8</v>
      </c>
      <c r="E27" s="14">
        <v>2.6</v>
      </c>
    </row>
    <row r="28" spans="1:5" x14ac:dyDescent="0.2">
      <c r="A28" s="18"/>
      <c r="B28" s="18"/>
      <c r="C28" s="14">
        <v>4</v>
      </c>
      <c r="D28" s="14">
        <v>0.8</v>
      </c>
      <c r="E28" s="14">
        <v>2.6</v>
      </c>
    </row>
    <row r="29" spans="1:5" x14ac:dyDescent="0.2">
      <c r="A29" s="19"/>
      <c r="B29" s="19"/>
      <c r="C29" s="14">
        <v>5</v>
      </c>
      <c r="D29" s="14">
        <v>0.7</v>
      </c>
      <c r="E29" s="14">
        <v>2.6</v>
      </c>
    </row>
    <row r="30" spans="1:5" x14ac:dyDescent="0.2">
      <c r="E30" s="16"/>
    </row>
    <row r="31" spans="1:5" x14ac:dyDescent="0.2">
      <c r="A31" s="12" t="s">
        <v>51</v>
      </c>
      <c r="B31" s="12" t="s">
        <v>52</v>
      </c>
      <c r="C31" s="12" t="s">
        <v>40</v>
      </c>
      <c r="D31" s="12" t="s">
        <v>53</v>
      </c>
      <c r="E31" s="12" t="s">
        <v>54</v>
      </c>
    </row>
    <row r="32" spans="1:5" x14ac:dyDescent="0.2">
      <c r="A32" s="17">
        <v>0.20300000000000001</v>
      </c>
      <c r="B32" s="17">
        <v>0.17799999999999999</v>
      </c>
      <c r="C32" s="14">
        <v>1</v>
      </c>
      <c r="D32" s="14">
        <v>0.7</v>
      </c>
      <c r="E32" s="14">
        <v>2.2000000000000002</v>
      </c>
    </row>
    <row r="33" spans="1:5" x14ac:dyDescent="0.2">
      <c r="A33" s="18"/>
      <c r="B33" s="18"/>
      <c r="C33" s="14">
        <v>2</v>
      </c>
      <c r="D33" s="14">
        <v>0.7</v>
      </c>
      <c r="E33" s="14">
        <v>2.2000000000000002</v>
      </c>
    </row>
    <row r="34" spans="1:5" x14ac:dyDescent="0.2">
      <c r="A34" s="18"/>
      <c r="B34" s="18"/>
      <c r="C34" s="14">
        <v>3</v>
      </c>
      <c r="D34" s="14">
        <v>0.7</v>
      </c>
      <c r="E34" s="14">
        <v>2.2000000000000002</v>
      </c>
    </row>
    <row r="35" spans="1:5" x14ac:dyDescent="0.2">
      <c r="A35" s="18"/>
      <c r="B35" s="18"/>
      <c r="C35" s="14">
        <v>4</v>
      </c>
      <c r="D35" s="14">
        <v>0.7</v>
      </c>
      <c r="E35" s="14">
        <v>2.2000000000000002</v>
      </c>
    </row>
    <row r="36" spans="1:5" x14ac:dyDescent="0.2">
      <c r="A36" s="19"/>
      <c r="B36" s="19"/>
      <c r="C36" s="14">
        <v>5</v>
      </c>
      <c r="D36" s="14">
        <v>0.7</v>
      </c>
      <c r="E36" s="14">
        <v>2.2000000000000002</v>
      </c>
    </row>
    <row r="37" spans="1:5" x14ac:dyDescent="0.2">
      <c r="E37" s="16"/>
    </row>
    <row r="38" spans="1:5" x14ac:dyDescent="0.2">
      <c r="A38" s="12" t="s">
        <v>51</v>
      </c>
      <c r="B38" s="12" t="s">
        <v>52</v>
      </c>
      <c r="C38" s="12" t="s">
        <v>40</v>
      </c>
      <c r="D38" s="12" t="s">
        <v>53</v>
      </c>
      <c r="E38" s="12" t="s">
        <v>54</v>
      </c>
    </row>
    <row r="39" spans="1:5" x14ac:dyDescent="0.2">
      <c r="A39" s="17">
        <v>0.21299999999999999</v>
      </c>
      <c r="B39" s="17">
        <v>0.17899999999999999</v>
      </c>
      <c r="C39" s="14">
        <v>1</v>
      </c>
      <c r="D39" s="14">
        <v>0.6</v>
      </c>
      <c r="E39" s="14">
        <v>2</v>
      </c>
    </row>
    <row r="40" spans="1:5" x14ac:dyDescent="0.2">
      <c r="A40" s="18"/>
      <c r="B40" s="18"/>
      <c r="C40" s="14">
        <v>2</v>
      </c>
      <c r="D40" s="14">
        <v>0.6</v>
      </c>
      <c r="E40" s="14">
        <v>2</v>
      </c>
    </row>
    <row r="41" spans="1:5" x14ac:dyDescent="0.2">
      <c r="A41" s="18"/>
      <c r="B41" s="18"/>
      <c r="C41" s="14">
        <v>3</v>
      </c>
      <c r="D41" s="14">
        <v>0.6</v>
      </c>
      <c r="E41" s="14">
        <v>2</v>
      </c>
    </row>
    <row r="42" spans="1:5" x14ac:dyDescent="0.2">
      <c r="A42" s="18"/>
      <c r="B42" s="18"/>
      <c r="C42" s="14">
        <v>4</v>
      </c>
      <c r="D42" s="14">
        <v>0.6</v>
      </c>
      <c r="E42" s="14">
        <v>1.9</v>
      </c>
    </row>
    <row r="43" spans="1:5" x14ac:dyDescent="0.2">
      <c r="A43" s="19"/>
      <c r="B43" s="19"/>
      <c r="C43" s="14">
        <v>5</v>
      </c>
      <c r="D43" s="14">
        <v>0.6</v>
      </c>
      <c r="E43" s="14">
        <v>2</v>
      </c>
    </row>
    <row r="45" spans="1:5" x14ac:dyDescent="0.2">
      <c r="A45" s="12" t="s">
        <v>55</v>
      </c>
      <c r="B45" s="12" t="s">
        <v>56</v>
      </c>
      <c r="C45" s="12" t="s">
        <v>57</v>
      </c>
      <c r="D45" s="12" t="s">
        <v>58</v>
      </c>
      <c r="E45" s="12" t="s">
        <v>59</v>
      </c>
    </row>
    <row r="46" spans="1:5" x14ac:dyDescent="0.2">
      <c r="A46" s="14">
        <v>1</v>
      </c>
      <c r="B46" s="14">
        <f>(J5-J4-(B11-A11))/(J3-J2)</f>
        <v>6.4102564102563805E-3</v>
      </c>
      <c r="C46" s="14"/>
      <c r="D46" s="14"/>
      <c r="E46" s="14"/>
    </row>
    <row r="47" spans="1:5" x14ac:dyDescent="0.2">
      <c r="A47" s="14">
        <v>2</v>
      </c>
      <c r="B47" s="14"/>
      <c r="C47" s="14"/>
      <c r="D47" s="14"/>
      <c r="E47" s="14"/>
    </row>
    <row r="48" spans="1:5" x14ac:dyDescent="0.2">
      <c r="A48" s="14">
        <v>3</v>
      </c>
      <c r="B48" s="14"/>
      <c r="C48" s="14"/>
      <c r="D48" s="14"/>
      <c r="E48" s="14"/>
    </row>
    <row r="49" spans="1:5" x14ac:dyDescent="0.2">
      <c r="A49" s="14">
        <v>4</v>
      </c>
      <c r="B49" s="14"/>
      <c r="C49" s="14"/>
      <c r="D49" s="14"/>
      <c r="E49" s="14"/>
    </row>
    <row r="50" spans="1:5" x14ac:dyDescent="0.2">
      <c r="A50" s="14">
        <v>5</v>
      </c>
      <c r="B50" s="14"/>
      <c r="C50" s="14"/>
      <c r="D50" s="14"/>
      <c r="E50" s="14"/>
    </row>
  </sheetData>
  <mergeCells count="13">
    <mergeCell ref="A18:A22"/>
    <mergeCell ref="B18:B22"/>
    <mergeCell ref="A2:A3"/>
    <mergeCell ref="B2:E2"/>
    <mergeCell ref="F2:G2"/>
    <mergeCell ref="A11:A15"/>
    <mergeCell ref="B11:B15"/>
    <mergeCell ref="A25:A29"/>
    <mergeCell ref="B25:B29"/>
    <mergeCell ref="A32:A36"/>
    <mergeCell ref="B32:B36"/>
    <mergeCell ref="A39:A43"/>
    <mergeCell ref="B39:B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19" sqref="G19"/>
    </sheetView>
  </sheetViews>
  <sheetFormatPr baseColWidth="10" defaultRowHeight="16" x14ac:dyDescent="0.2"/>
  <cols>
    <col min="1" max="1" width="42" style="1" customWidth="1"/>
    <col min="2" max="2" width="26.5" style="1" customWidth="1"/>
    <col min="3" max="3" width="17" style="1" customWidth="1"/>
    <col min="4" max="4" width="19.1640625" style="1" customWidth="1"/>
    <col min="5" max="5" width="17.6640625" style="1" customWidth="1"/>
    <col min="6" max="6" width="16" style="1" customWidth="1"/>
    <col min="7" max="7" width="13.33203125" style="1" customWidth="1"/>
    <col min="8" max="16384" width="10.83203125" style="1"/>
  </cols>
  <sheetData>
    <row r="1" spans="1:8" x14ac:dyDescent="0.2">
      <c r="E1" s="1" t="s">
        <v>14</v>
      </c>
      <c r="G1" s="30" t="s">
        <v>21</v>
      </c>
      <c r="H1" s="30"/>
    </row>
    <row r="2" spans="1:8" ht="17" x14ac:dyDescent="0.2">
      <c r="A2" s="2" t="s">
        <v>0</v>
      </c>
      <c r="B2" s="7" t="s">
        <v>1</v>
      </c>
      <c r="C2" s="7" t="s">
        <v>2</v>
      </c>
      <c r="D2" s="7" t="s">
        <v>3</v>
      </c>
      <c r="E2" s="7" t="s">
        <v>4</v>
      </c>
      <c r="G2" s="1" t="s">
        <v>23</v>
      </c>
      <c r="H2" s="6">
        <v>0.7</v>
      </c>
    </row>
    <row r="3" spans="1:8" ht="17" x14ac:dyDescent="0.2">
      <c r="A3" s="2" t="s">
        <v>5</v>
      </c>
      <c r="B3" s="7" t="s">
        <v>7</v>
      </c>
      <c r="C3" s="7" t="s">
        <v>9</v>
      </c>
      <c r="D3" s="7" t="s">
        <v>13</v>
      </c>
      <c r="E3" s="7" t="s">
        <v>11</v>
      </c>
      <c r="G3" s="1" t="s">
        <v>22</v>
      </c>
      <c r="H3" s="6">
        <v>0</v>
      </c>
    </row>
    <row r="4" spans="1:8" ht="17" x14ac:dyDescent="0.2">
      <c r="A4" s="2" t="s">
        <v>6</v>
      </c>
      <c r="B4" s="7" t="s">
        <v>8</v>
      </c>
      <c r="C4" s="7" t="s">
        <v>10</v>
      </c>
      <c r="D4" s="7" t="s">
        <v>13</v>
      </c>
      <c r="E4" s="7" t="s">
        <v>12</v>
      </c>
      <c r="G4" s="1" t="s">
        <v>24</v>
      </c>
      <c r="H4" s="6">
        <f>H2-H3</f>
        <v>0.7</v>
      </c>
    </row>
    <row r="5" spans="1:8" x14ac:dyDescent="0.2">
      <c r="G5" s="1" t="s">
        <v>25</v>
      </c>
      <c r="H5" s="6">
        <v>0.13200000000000001</v>
      </c>
    </row>
    <row r="6" spans="1:8" x14ac:dyDescent="0.2">
      <c r="E6" s="1" t="s">
        <v>20</v>
      </c>
      <c r="G6" s="1" t="s">
        <v>26</v>
      </c>
      <c r="H6" s="6">
        <v>0.2</v>
      </c>
    </row>
    <row r="7" spans="1:8" ht="17" customHeight="1" x14ac:dyDescent="0.2">
      <c r="A7" s="28" t="s">
        <v>15</v>
      </c>
      <c r="B7" s="29" t="s">
        <v>16</v>
      </c>
      <c r="C7" s="29"/>
      <c r="D7" s="29"/>
      <c r="E7" s="29"/>
      <c r="G7" s="1" t="s">
        <v>27</v>
      </c>
      <c r="H7" s="1">
        <v>4.5999999999999999E-2</v>
      </c>
    </row>
    <row r="8" spans="1:8" x14ac:dyDescent="0.2">
      <c r="A8" s="28"/>
      <c r="B8" s="5">
        <v>4</v>
      </c>
      <c r="C8" s="5">
        <v>3</v>
      </c>
      <c r="D8" s="5">
        <v>2</v>
      </c>
      <c r="E8" s="5">
        <v>1</v>
      </c>
      <c r="G8" s="1" t="s">
        <v>28</v>
      </c>
      <c r="H8" s="1">
        <v>9.81</v>
      </c>
    </row>
    <row r="9" spans="1:8" ht="17" x14ac:dyDescent="0.2">
      <c r="A9" s="2" t="s">
        <v>29</v>
      </c>
      <c r="B9" s="5">
        <f>B8*$H$6+$H$5</f>
        <v>0.93200000000000005</v>
      </c>
      <c r="C9" s="5">
        <f t="shared" ref="C9:E9" si="0">C8*$H$6+$H$5</f>
        <v>0.7320000000000001</v>
      </c>
      <c r="D9" s="5">
        <f t="shared" si="0"/>
        <v>0.53200000000000003</v>
      </c>
      <c r="E9" s="5">
        <f t="shared" si="0"/>
        <v>0.33200000000000002</v>
      </c>
    </row>
    <row r="10" spans="1:8" ht="20" x14ac:dyDescent="0.25">
      <c r="A10" s="3" t="s">
        <v>18</v>
      </c>
      <c r="B10" s="5">
        <v>4.3099999999999996</v>
      </c>
      <c r="C10" s="5">
        <v>5.01</v>
      </c>
      <c r="D10" s="5">
        <v>6.08</v>
      </c>
      <c r="E10" s="5">
        <v>8.59</v>
      </c>
      <c r="G10" s="1" t="s">
        <v>39</v>
      </c>
      <c r="H10" s="1">
        <v>2.8000000000000001E-2</v>
      </c>
    </row>
    <row r="11" spans="1:8" ht="17" x14ac:dyDescent="0.2">
      <c r="A11" s="2" t="s">
        <v>17</v>
      </c>
      <c r="B11" s="5">
        <f>4*$H$4/(B10*B10*$H$7)</f>
        <v>3.2767677401279771</v>
      </c>
      <c r="C11" s="5">
        <f t="shared" ref="C11:E11" si="1">4*$H$4/(C10*C10*$H$7)</f>
        <v>2.4250726179334468</v>
      </c>
      <c r="D11" s="5">
        <f t="shared" si="1"/>
        <v>1.646618692039022</v>
      </c>
      <c r="E11" s="5">
        <f t="shared" si="1"/>
        <v>0.82492387278424717</v>
      </c>
    </row>
    <row r="12" spans="1:8" ht="17" x14ac:dyDescent="0.2">
      <c r="A12" s="4" t="s">
        <v>19</v>
      </c>
      <c r="B12" s="5">
        <f>B9*$H$7/2*($H$8-2*$H$4/(B10*B10))</f>
        <v>0.20867162175462017</v>
      </c>
      <c r="C12" s="5">
        <f t="shared" ref="C12:E12" si="2">C9*$H$7/2*($H$8-2*$H$4/(C10*C10))</f>
        <v>0.1642221039803029</v>
      </c>
      <c r="D12" s="5">
        <f t="shared" si="2"/>
        <v>0.11957175539473684</v>
      </c>
      <c r="E12" s="5">
        <f t="shared" si="2"/>
        <v>7.4764280270070663E-2</v>
      </c>
    </row>
    <row r="14" spans="1:8" x14ac:dyDescent="0.2">
      <c r="G14" s="1" t="s">
        <v>38</v>
      </c>
    </row>
    <row r="15" spans="1:8" x14ac:dyDescent="0.2">
      <c r="A15" s="29" t="s">
        <v>30</v>
      </c>
      <c r="B15" s="29" t="s">
        <v>31</v>
      </c>
      <c r="C15" s="29"/>
      <c r="D15" s="29"/>
      <c r="E15" s="29"/>
      <c r="F15" s="29"/>
      <c r="G15" s="29"/>
    </row>
    <row r="16" spans="1:8" x14ac:dyDescent="0.2">
      <c r="A16" s="29"/>
      <c r="B16" s="8">
        <v>1</v>
      </c>
      <c r="C16" s="8">
        <v>2</v>
      </c>
      <c r="D16" s="8">
        <v>3</v>
      </c>
      <c r="E16" s="8">
        <v>4</v>
      </c>
      <c r="F16" s="8">
        <v>5</v>
      </c>
      <c r="G16" s="8">
        <v>6</v>
      </c>
    </row>
    <row r="17" spans="1:7" ht="17" x14ac:dyDescent="0.2">
      <c r="A17" s="9" t="s">
        <v>32</v>
      </c>
      <c r="B17" s="11">
        <v>3.31</v>
      </c>
      <c r="C17" s="11">
        <v>4.0999999999999996</v>
      </c>
      <c r="D17" s="11">
        <v>4.7300000000000004</v>
      </c>
      <c r="E17" s="11">
        <v>5.39</v>
      </c>
      <c r="F17" s="11">
        <v>6.09</v>
      </c>
      <c r="G17" s="11">
        <v>6.91</v>
      </c>
    </row>
    <row r="18" spans="1:7" ht="17" x14ac:dyDescent="0.2">
      <c r="A18" s="9" t="s">
        <v>33</v>
      </c>
      <c r="B18" s="11">
        <v>6.7000000000000004E-2</v>
      </c>
      <c r="C18" s="11">
        <v>9.1999999999999998E-2</v>
      </c>
      <c r="D18" s="11">
        <v>0.11700000000000001</v>
      </c>
      <c r="E18" s="11">
        <v>0.14199999999999999</v>
      </c>
      <c r="F18" s="11">
        <v>0.16700000000000001</v>
      </c>
      <c r="G18" s="11">
        <v>0.192</v>
      </c>
    </row>
    <row r="19" spans="1:7" ht="17" x14ac:dyDescent="0.2">
      <c r="A19" s="9" t="s">
        <v>34</v>
      </c>
      <c r="B19" s="11">
        <f>B18*B18</f>
        <v>4.4890000000000008E-3</v>
      </c>
      <c r="C19" s="11">
        <f t="shared" ref="C19:G19" si="3">C18*C18</f>
        <v>8.4639999999999993E-3</v>
      </c>
      <c r="D19" s="11">
        <f t="shared" si="3"/>
        <v>1.3689000000000002E-2</v>
      </c>
      <c r="E19" s="11">
        <f t="shared" si="3"/>
        <v>2.0163999999999998E-2</v>
      </c>
      <c r="F19" s="11">
        <f t="shared" si="3"/>
        <v>2.7889000000000004E-2</v>
      </c>
      <c r="G19" s="11">
        <f t="shared" si="3"/>
        <v>3.6864000000000001E-2</v>
      </c>
    </row>
    <row r="20" spans="1:7" ht="22" x14ac:dyDescent="0.25">
      <c r="A20" s="10" t="s">
        <v>35</v>
      </c>
      <c r="B20" s="25">
        <f>D12-H10</f>
        <v>9.1571755394736845E-2</v>
      </c>
      <c r="C20" s="26"/>
      <c r="D20" s="26"/>
      <c r="E20" s="26"/>
      <c r="F20" s="26"/>
      <c r="G20" s="27"/>
    </row>
    <row r="21" spans="1:7" x14ac:dyDescent="0.2">
      <c r="A21" s="8" t="s">
        <v>36</v>
      </c>
      <c r="B21" s="11">
        <f>4*$H$4/B17/B17/$H$7</f>
        <v>5.5557694085843776</v>
      </c>
      <c r="C21" s="11">
        <f t="shared" ref="C21:G21" si="4">4*$H$4/C17/C17/$H$7</f>
        <v>3.6210330289941295</v>
      </c>
      <c r="D21" s="11">
        <f t="shared" si="4"/>
        <v>2.720682844753755</v>
      </c>
      <c r="E21" s="11">
        <f t="shared" si="4"/>
        <v>2.095186413973217</v>
      </c>
      <c r="F21" s="11">
        <f t="shared" si="4"/>
        <v>1.6412155170362275</v>
      </c>
      <c r="G21" s="11">
        <f t="shared" si="4"/>
        <v>1.2748060177764415</v>
      </c>
    </row>
    <row r="22" spans="1:7" ht="17" x14ac:dyDescent="0.2">
      <c r="A22" s="9" t="s">
        <v>37</v>
      </c>
      <c r="B22" s="11">
        <f>$B$20/B21</f>
        <v>1.6482281509604541E-2</v>
      </c>
      <c r="C22" s="11">
        <f t="shared" ref="C22:G22" si="5">$B$20/C21</f>
        <v>2.5288848420190784E-2</v>
      </c>
      <c r="D22" s="11">
        <f t="shared" si="5"/>
        <v>3.3657636931593501E-2</v>
      </c>
      <c r="E22" s="11">
        <f t="shared" si="5"/>
        <v>4.3705779487699284E-2</v>
      </c>
      <c r="F22" s="11">
        <f t="shared" si="5"/>
        <v>5.5795082634912431E-2</v>
      </c>
      <c r="G22" s="11">
        <f t="shared" si="5"/>
        <v>7.1831913340399275E-2</v>
      </c>
    </row>
  </sheetData>
  <mergeCells count="6">
    <mergeCell ref="B20:G20"/>
    <mergeCell ref="A7:A8"/>
    <mergeCell ref="B7:E7"/>
    <mergeCell ref="G1:H1"/>
    <mergeCell ref="A15:A16"/>
    <mergeCell ref="B15:G1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4.2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2017-04-18T09:06:40Z</dcterms:created>
  <dcterms:modified xsi:type="dcterms:W3CDTF">2017-06-02T14:23:41Z</dcterms:modified>
</cp:coreProperties>
</file>