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ximsmirnov/Google Диск/Documents/IFMO/3 year/Бизнес-процессы/"/>
    </mc:Choice>
  </mc:AlternateContent>
  <xr:revisionPtr revIDLastSave="0" documentId="8_{6912A25C-1706-0440-A3BC-C94216F5DC7E}" xr6:coauthVersionLast="40" xr6:coauthVersionMax="40" xr10:uidLastSave="{00000000-0000-0000-0000-000000000000}"/>
  <bookViews>
    <workbookView xWindow="0" yWindow="460" windowWidth="33600" windowHeight="19480" xr2:uid="{ABACFC1B-5192-3F4D-B309-AF7A720846E7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D11" i="1" l="1"/>
  <c r="C11" i="1"/>
  <c r="D8" i="1"/>
  <c r="C8" i="1"/>
  <c r="D4" i="1"/>
  <c r="D5" i="1" s="1"/>
  <c r="D9" i="1" s="1"/>
  <c r="D12" i="1" s="1"/>
  <c r="C4" i="1"/>
  <c r="C5" i="1"/>
  <c r="C9" i="1" s="1"/>
  <c r="B9" i="1"/>
  <c r="B12" i="1" s="1"/>
  <c r="B4" i="1"/>
  <c r="C12" i="1" l="1"/>
  <c r="D13" i="1"/>
  <c r="D14" i="1" s="1"/>
  <c r="C13" i="1"/>
  <c r="C14" i="1" s="1"/>
  <c r="B13" i="1"/>
  <c r="B14" i="1" s="1"/>
  <c r="B5" i="1"/>
</calcChain>
</file>

<file path=xl/sharedStrings.xml><?xml version="1.0" encoding="utf-8"?>
<sst xmlns="http://schemas.openxmlformats.org/spreadsheetml/2006/main" count="13" uniqueCount="13">
  <si>
    <t>Выручка от продаж (без НДС и акцизов) (тыс.руб.)</t>
  </si>
  <si>
    <t>З/п производственного персонала (вкл. ЕСН)</t>
  </si>
  <si>
    <t>Валовая прибыль (п.1 – п.2 – п.3)</t>
  </si>
  <si>
    <t>Постоянные (общехозяйственные и прочие) расходы (без НДС)</t>
  </si>
  <si>
    <t>Постоянные расходы на з/п АУП (вкл. ЕСН 30%)</t>
  </si>
  <si>
    <t>Амортизационные отчисления</t>
  </si>
  <si>
    <t>Операционная прибыль/убыток (п.4 – п.5-п.6-п.7)</t>
  </si>
  <si>
    <t>Прибыль до налогообложения (п.8-п.9.-п.10)</t>
  </si>
  <si>
    <t>Прямые материальные затраты   (без НДС)</t>
  </si>
  <si>
    <t>Налог на прибыль  (6%  от дохода)</t>
  </si>
  <si>
    <t>Чистая прибыль  (тыс.руб.) (п.11-п.12)</t>
  </si>
  <si>
    <t>плюс прочие доходы</t>
  </si>
  <si>
    <t>минус прочие расходы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</si>
</sst>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5B7DE0-BA3D-B74C-8490-3E5958F00049}">
  <dimension ref="A1:D14"/>
  <sheetViews>
    <sheetView tabSelected="1" workbookViewId="0">
      <selection activeCell="B11" sqref="B11"/>
    </sheetView>
  </sheetViews>
  <sheetFormatPr baseColWidth="10" defaultRowHeight="16" x14ac:dyDescent="0.2"/>
  <cols>
    <col min="1" max="1" width="55.1640625" customWidth="1"/>
  </cols>
  <sheetData>
    <row r="1" spans="1:4" x14ac:dyDescent="0.2">
      <c r="B1">
        <v>2019</v>
      </c>
      <c r="C1">
        <v>2020</v>
      </c>
      <c r="D1">
        <v>2021</v>
      </c>
    </row>
    <row r="2" spans="1:4" x14ac:dyDescent="0.2">
      <c r="A2" t="s">
        <v>0</v>
      </c>
      <c r="B2">
        <v>6000</v>
      </c>
      <c r="C2">
        <v>7000</v>
      </c>
      <c r="D2">
        <v>8000</v>
      </c>
    </row>
    <row r="3" spans="1:4" x14ac:dyDescent="0.2">
      <c r="A3" t="s">
        <v>8</v>
      </c>
      <c r="B3">
        <v>0</v>
      </c>
      <c r="C3">
        <v>0</v>
      </c>
      <c r="D3">
        <v>0</v>
      </c>
    </row>
    <row r="4" spans="1:4" x14ac:dyDescent="0.2">
      <c r="A4" t="s">
        <v>1</v>
      </c>
      <c r="B4">
        <f>200*12</f>
        <v>2400</v>
      </c>
      <c r="C4">
        <f>200*12*1.1</f>
        <v>2640</v>
      </c>
      <c r="D4">
        <f>200*12*1.2</f>
        <v>2880</v>
      </c>
    </row>
    <row r="5" spans="1:4" x14ac:dyDescent="0.2">
      <c r="A5" t="s">
        <v>2</v>
      </c>
      <c r="B5">
        <f>B2-B3-B4</f>
        <v>3600</v>
      </c>
      <c r="C5">
        <f>C2-C3-C4</f>
        <v>4360</v>
      </c>
      <c r="D5">
        <f>D2-D3-D4</f>
        <v>5120</v>
      </c>
    </row>
    <row r="6" spans="1:4" x14ac:dyDescent="0.2">
      <c r="A6" t="s">
        <v>3</v>
      </c>
      <c r="B6">
        <v>1200</v>
      </c>
      <c r="C6">
        <v>1200</v>
      </c>
      <c r="D6">
        <v>1200</v>
      </c>
    </row>
    <row r="7" spans="1:4" x14ac:dyDescent="0.2">
      <c r="A7" t="s">
        <v>4</v>
      </c>
      <c r="B7">
        <v>240</v>
      </c>
      <c r="C7">
        <v>240</v>
      </c>
      <c r="D7">
        <v>240</v>
      </c>
    </row>
    <row r="8" spans="1:4" x14ac:dyDescent="0.2">
      <c r="A8" t="s">
        <v>5</v>
      </c>
      <c r="B8">
        <v>144</v>
      </c>
      <c r="C8">
        <f>144*1.1</f>
        <v>158.4</v>
      </c>
      <c r="D8">
        <f>144*1.2</f>
        <v>172.79999999999998</v>
      </c>
    </row>
    <row r="9" spans="1:4" x14ac:dyDescent="0.2">
      <c r="A9" t="s">
        <v>6</v>
      </c>
      <c r="B9">
        <f>B5-B7-B6-B8</f>
        <v>2016</v>
      </c>
      <c r="C9">
        <f>C5-C7-C6-C8</f>
        <v>2761.6</v>
      </c>
      <c r="D9">
        <f>D5-D7-D6-D8</f>
        <v>3507.2</v>
      </c>
    </row>
    <row r="10" spans="1:4" x14ac:dyDescent="0.2">
      <c r="A10" t="s">
        <v>11</v>
      </c>
      <c r="B10">
        <v>0</v>
      </c>
      <c r="C10">
        <v>0</v>
      </c>
      <c r="D10">
        <v>0</v>
      </c>
    </row>
    <row r="11" spans="1:4" x14ac:dyDescent="0.2">
      <c r="A11" t="s">
        <v>12</v>
      </c>
      <c r="B11">
        <v>1200</v>
      </c>
      <c r="C11">
        <f>1200*1.1</f>
        <v>1320</v>
      </c>
      <c r="D11">
        <f>1200*1.2</f>
        <v>1440</v>
      </c>
    </row>
    <row r="12" spans="1:4" x14ac:dyDescent="0.2">
      <c r="A12" t="s">
        <v>7</v>
      </c>
      <c r="B12">
        <f>B9+B10-B11</f>
        <v>816</v>
      </c>
      <c r="C12">
        <f>C9+C10-C11</f>
        <v>1441.6</v>
      </c>
      <c r="D12">
        <f>D9+D10-D11</f>
        <v>2067.1999999999998</v>
      </c>
    </row>
    <row r="13" spans="1:4" x14ac:dyDescent="0.2">
      <c r="A13" t="s">
        <v>9</v>
      </c>
      <c r="B13">
        <f>0.06*B12</f>
        <v>48.96</v>
      </c>
      <c r="C13">
        <f>0.06*C12</f>
        <v>86.495999999999995</v>
      </c>
      <c r="D13">
        <f>0.06*D12</f>
        <v>124.03199999999998</v>
      </c>
    </row>
    <row r="14" spans="1:4" x14ac:dyDescent="0.2">
      <c r="A14" t="s">
        <v>10</v>
      </c>
      <c r="B14">
        <f>B12-B13</f>
        <v>767.04</v>
      </c>
      <c r="C14">
        <f>C12-C13</f>
        <v>1355.1039999999998</v>
      </c>
      <c r="D14">
        <f>D12-D13</f>
        <v>1943.1679999999999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Maksim Smirnov</dc:creator>
  <cp:lastModifiedBy>Maksim Smirnov</cp:lastModifiedBy>
  <dcterms:created xsi:type="dcterms:W3CDTF">2018-12-21T09:38:26Z</dcterms:created>
  <dcterms:modified xsi:type="dcterms:W3CDTF">2018-12-21T10:11:54Z</dcterms:modified>
</cp:coreProperties>
</file>