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mu-my.sharepoint.com/personal/kittikun_j_cmu_ac_th/Documents/CMU/Programing/Python/steel/"/>
    </mc:Choice>
  </mc:AlternateContent>
  <xr:revisionPtr revIDLastSave="30" documentId="8_{D7CE8CFE-927E-445F-B2C3-83E12AFF22CA}" xr6:coauthVersionLast="47" xr6:coauthVersionMax="47" xr10:uidLastSave="{C2F04903-2693-4D26-8923-033680505813}"/>
  <bookViews>
    <workbookView xWindow="-28920" yWindow="8580" windowWidth="29040" windowHeight="17790" xr2:uid="{43CCA56D-4571-43FB-BDD5-9ED39ADF2E22}"/>
  </bookViews>
  <sheets>
    <sheet name="master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2" i="4"/>
  <c r="O3" i="4"/>
  <c r="P3" i="4"/>
  <c r="Q3" i="4"/>
  <c r="T3" i="4"/>
  <c r="U3" i="4" s="1"/>
  <c r="O4" i="4"/>
  <c r="P4" i="4"/>
  <c r="Q4" i="4"/>
  <c r="T4" i="4"/>
  <c r="V4" i="4" s="1"/>
  <c r="W4" i="4" s="1"/>
  <c r="O5" i="4"/>
  <c r="P5" i="4"/>
  <c r="Q5" i="4"/>
  <c r="T5" i="4"/>
  <c r="U5" i="4" s="1"/>
  <c r="O6" i="4"/>
  <c r="P6" i="4"/>
  <c r="Q6" i="4"/>
  <c r="T6" i="4"/>
  <c r="U6" i="4" s="1"/>
  <c r="O7" i="4"/>
  <c r="P7" i="4"/>
  <c r="Q7" i="4"/>
  <c r="T7" i="4"/>
  <c r="U7" i="4" s="1"/>
  <c r="O8" i="4"/>
  <c r="P8" i="4"/>
  <c r="Q8" i="4"/>
  <c r="T8" i="4"/>
  <c r="V8" i="4" s="1"/>
  <c r="W8" i="4" s="1"/>
  <c r="U8" i="4"/>
  <c r="O9" i="4"/>
  <c r="P9" i="4"/>
  <c r="Q9" i="4"/>
  <c r="T9" i="4"/>
  <c r="U9" i="4" s="1"/>
  <c r="O10" i="4"/>
  <c r="P10" i="4"/>
  <c r="Q10" i="4"/>
  <c r="T10" i="4"/>
  <c r="V10" i="4" s="1"/>
  <c r="W10" i="4" s="1"/>
  <c r="U10" i="4"/>
  <c r="O11" i="4"/>
  <c r="P11" i="4"/>
  <c r="Q11" i="4"/>
  <c r="T11" i="4"/>
  <c r="U11" i="4" s="1"/>
  <c r="O12" i="4"/>
  <c r="P12" i="4"/>
  <c r="Q12" i="4"/>
  <c r="T12" i="4"/>
  <c r="V12" i="4" s="1"/>
  <c r="W12" i="4" s="1"/>
  <c r="O13" i="4"/>
  <c r="P13" i="4"/>
  <c r="Q13" i="4"/>
  <c r="T13" i="4"/>
  <c r="U13" i="4" s="1"/>
  <c r="O14" i="4"/>
  <c r="P14" i="4"/>
  <c r="Q14" i="4"/>
  <c r="T14" i="4"/>
  <c r="U14" i="4" s="1"/>
  <c r="O15" i="4"/>
  <c r="P15" i="4"/>
  <c r="Q15" i="4"/>
  <c r="T15" i="4"/>
  <c r="U15" i="4" s="1"/>
  <c r="V15" i="4"/>
  <c r="W15" i="4" s="1"/>
  <c r="O16" i="4"/>
  <c r="P16" i="4"/>
  <c r="Q16" i="4"/>
  <c r="T16" i="4"/>
  <c r="U16" i="4" s="1"/>
  <c r="O17" i="4"/>
  <c r="P17" i="4"/>
  <c r="Q17" i="4"/>
  <c r="T17" i="4"/>
  <c r="V17" i="4" s="1"/>
  <c r="W17" i="4" s="1"/>
  <c r="O18" i="4"/>
  <c r="P18" i="4"/>
  <c r="Q18" i="4"/>
  <c r="T18" i="4"/>
  <c r="U18" i="4" s="1"/>
  <c r="O19" i="4"/>
  <c r="P19" i="4"/>
  <c r="Q19" i="4"/>
  <c r="T19" i="4"/>
  <c r="U19" i="4"/>
  <c r="V19" i="4"/>
  <c r="W19" i="4" s="1"/>
  <c r="O20" i="4"/>
  <c r="P20" i="4"/>
  <c r="Q20" i="4"/>
  <c r="T20" i="4"/>
  <c r="V20" i="4" s="1"/>
  <c r="W20" i="4" s="1"/>
  <c r="O21" i="4"/>
  <c r="P21" i="4"/>
  <c r="Q21" i="4"/>
  <c r="T21" i="4"/>
  <c r="U21" i="4" s="1"/>
  <c r="O22" i="4"/>
  <c r="P22" i="4"/>
  <c r="Q22" i="4"/>
  <c r="T22" i="4"/>
  <c r="U22" i="4" s="1"/>
  <c r="O23" i="4"/>
  <c r="P23" i="4"/>
  <c r="Q23" i="4"/>
  <c r="T23" i="4"/>
  <c r="U23" i="4" s="1"/>
  <c r="O24" i="4"/>
  <c r="P24" i="4"/>
  <c r="Q24" i="4"/>
  <c r="T24" i="4"/>
  <c r="U24" i="4" s="1"/>
  <c r="O25" i="4"/>
  <c r="P25" i="4"/>
  <c r="Q25" i="4"/>
  <c r="T25" i="4"/>
  <c r="V25" i="4" s="1"/>
  <c r="W25" i="4" s="1"/>
  <c r="O26" i="4"/>
  <c r="P26" i="4"/>
  <c r="Q26" i="4"/>
  <c r="T26" i="4"/>
  <c r="V26" i="4" s="1"/>
  <c r="W26" i="4" s="1"/>
  <c r="O27" i="4"/>
  <c r="P27" i="4"/>
  <c r="Q27" i="4"/>
  <c r="T27" i="4"/>
  <c r="U27" i="4"/>
  <c r="V27" i="4"/>
  <c r="W27" i="4" s="1"/>
  <c r="O28" i="4"/>
  <c r="P28" i="4"/>
  <c r="Q28" i="4"/>
  <c r="T28" i="4"/>
  <c r="U28" i="4" s="1"/>
  <c r="V28" i="4"/>
  <c r="W28" i="4" s="1"/>
  <c r="O29" i="4"/>
  <c r="P29" i="4"/>
  <c r="Q29" i="4"/>
  <c r="T29" i="4"/>
  <c r="U29" i="4" s="1"/>
  <c r="O30" i="4"/>
  <c r="P30" i="4"/>
  <c r="Q30" i="4"/>
  <c r="T30" i="4"/>
  <c r="U30" i="4" s="1"/>
  <c r="V30" i="4"/>
  <c r="W30" i="4" s="1"/>
  <c r="O31" i="4"/>
  <c r="P31" i="4"/>
  <c r="Q31" i="4"/>
  <c r="T31" i="4"/>
  <c r="U31" i="4" s="1"/>
  <c r="O32" i="4"/>
  <c r="P32" i="4"/>
  <c r="Q32" i="4"/>
  <c r="T32" i="4"/>
  <c r="U32" i="4" s="1"/>
  <c r="O33" i="4"/>
  <c r="P33" i="4"/>
  <c r="Q33" i="4"/>
  <c r="T33" i="4"/>
  <c r="U33" i="4" s="1"/>
  <c r="O34" i="4"/>
  <c r="P34" i="4"/>
  <c r="Q34" i="4"/>
  <c r="T34" i="4"/>
  <c r="U34" i="4" s="1"/>
  <c r="O35" i="4"/>
  <c r="P35" i="4"/>
  <c r="Q35" i="4"/>
  <c r="T35" i="4"/>
  <c r="U35" i="4" s="1"/>
  <c r="O36" i="4"/>
  <c r="P36" i="4"/>
  <c r="Q36" i="4"/>
  <c r="T36" i="4"/>
  <c r="V36" i="4" s="1"/>
  <c r="W36" i="4" s="1"/>
  <c r="O37" i="4"/>
  <c r="P37" i="4"/>
  <c r="Q37" i="4"/>
  <c r="T37" i="4"/>
  <c r="V37" i="4" s="1"/>
  <c r="W37" i="4" s="1"/>
  <c r="O38" i="4"/>
  <c r="P38" i="4"/>
  <c r="Q38" i="4"/>
  <c r="T38" i="4"/>
  <c r="U38" i="4" s="1"/>
  <c r="O39" i="4"/>
  <c r="P39" i="4"/>
  <c r="Q39" i="4"/>
  <c r="T39" i="4"/>
  <c r="V39" i="4" s="1"/>
  <c r="W39" i="4" s="1"/>
  <c r="O40" i="4"/>
  <c r="P40" i="4"/>
  <c r="Q40" i="4"/>
  <c r="T40" i="4"/>
  <c r="V40" i="4" s="1"/>
  <c r="W40" i="4" s="1"/>
  <c r="O41" i="4"/>
  <c r="P41" i="4"/>
  <c r="Q41" i="4"/>
  <c r="T41" i="4"/>
  <c r="V41" i="4" s="1"/>
  <c r="W41" i="4" s="1"/>
  <c r="O42" i="4"/>
  <c r="P42" i="4"/>
  <c r="Q42" i="4"/>
  <c r="T42" i="4"/>
  <c r="V42" i="4" s="1"/>
  <c r="W42" i="4" s="1"/>
  <c r="O43" i="4"/>
  <c r="P43" i="4"/>
  <c r="Q43" i="4"/>
  <c r="T43" i="4"/>
  <c r="U43" i="4" s="1"/>
  <c r="O44" i="4"/>
  <c r="P44" i="4"/>
  <c r="Q44" i="4"/>
  <c r="T44" i="4"/>
  <c r="U44" i="4" s="1"/>
  <c r="O45" i="4"/>
  <c r="P45" i="4"/>
  <c r="Q45" i="4"/>
  <c r="T45" i="4"/>
  <c r="V45" i="4" s="1"/>
  <c r="W45" i="4" s="1"/>
  <c r="U45" i="4"/>
  <c r="O46" i="4"/>
  <c r="P46" i="4"/>
  <c r="Q46" i="4"/>
  <c r="T46" i="4"/>
  <c r="U46" i="4" s="1"/>
  <c r="O47" i="4"/>
  <c r="P47" i="4"/>
  <c r="Q47" i="4"/>
  <c r="T47" i="4"/>
  <c r="U47" i="4" s="1"/>
  <c r="O48" i="4"/>
  <c r="P48" i="4"/>
  <c r="Q48" i="4"/>
  <c r="T48" i="4"/>
  <c r="U48" i="4" s="1"/>
  <c r="O49" i="4"/>
  <c r="P49" i="4"/>
  <c r="Q49" i="4"/>
  <c r="T49" i="4"/>
  <c r="U49" i="4"/>
  <c r="V49" i="4"/>
  <c r="W49" i="4" s="1"/>
  <c r="O50" i="4"/>
  <c r="P50" i="4"/>
  <c r="Q50" i="4"/>
  <c r="T50" i="4"/>
  <c r="U50" i="4" s="1"/>
  <c r="O51" i="4"/>
  <c r="P51" i="4"/>
  <c r="Q51" i="4"/>
  <c r="T51" i="4"/>
  <c r="V51" i="4" s="1"/>
  <c r="W51" i="4" s="1"/>
  <c r="O52" i="4"/>
  <c r="P52" i="4"/>
  <c r="Q52" i="4"/>
  <c r="T52" i="4"/>
  <c r="V52" i="4" s="1"/>
  <c r="W52" i="4" s="1"/>
  <c r="O53" i="4"/>
  <c r="P53" i="4"/>
  <c r="Q53" i="4"/>
  <c r="T53" i="4"/>
  <c r="V53" i="4" s="1"/>
  <c r="W53" i="4" s="1"/>
  <c r="O54" i="4"/>
  <c r="P54" i="4"/>
  <c r="Q54" i="4"/>
  <c r="T54" i="4"/>
  <c r="V54" i="4" s="1"/>
  <c r="W54" i="4" s="1"/>
  <c r="O55" i="4"/>
  <c r="P55" i="4"/>
  <c r="Q55" i="4"/>
  <c r="T55" i="4"/>
  <c r="U55" i="4" s="1"/>
  <c r="O56" i="4"/>
  <c r="P56" i="4"/>
  <c r="Q56" i="4"/>
  <c r="T56" i="4"/>
  <c r="U56" i="4" s="1"/>
  <c r="O57" i="4"/>
  <c r="P57" i="4"/>
  <c r="Q57" i="4"/>
  <c r="T57" i="4"/>
  <c r="V57" i="4" s="1"/>
  <c r="W57" i="4" s="1"/>
  <c r="O58" i="4"/>
  <c r="P58" i="4"/>
  <c r="Q58" i="4"/>
  <c r="T58" i="4"/>
  <c r="V58" i="4" s="1"/>
  <c r="W58" i="4" s="1"/>
  <c r="U58" i="4"/>
  <c r="O59" i="4"/>
  <c r="P59" i="4"/>
  <c r="Q59" i="4"/>
  <c r="T59" i="4"/>
  <c r="U59" i="4" s="1"/>
  <c r="O60" i="4"/>
  <c r="P60" i="4"/>
  <c r="Q60" i="4"/>
  <c r="T60" i="4"/>
  <c r="V60" i="4" s="1"/>
  <c r="W60" i="4" s="1"/>
  <c r="O61" i="4"/>
  <c r="P61" i="4"/>
  <c r="Q61" i="4"/>
  <c r="T61" i="4"/>
  <c r="U61" i="4" s="1"/>
  <c r="O62" i="4"/>
  <c r="P62" i="4"/>
  <c r="Q62" i="4"/>
  <c r="T62" i="4"/>
  <c r="U62" i="4" s="1"/>
  <c r="V62" i="4"/>
  <c r="W62" i="4" s="1"/>
  <c r="O63" i="4"/>
  <c r="P63" i="4"/>
  <c r="Q63" i="4"/>
  <c r="T63" i="4"/>
  <c r="U63" i="4" s="1"/>
  <c r="O64" i="4"/>
  <c r="P64" i="4"/>
  <c r="Q64" i="4"/>
  <c r="T64" i="4"/>
  <c r="U64" i="4" s="1"/>
  <c r="O65" i="4"/>
  <c r="P65" i="4"/>
  <c r="Q65" i="4"/>
  <c r="T65" i="4"/>
  <c r="U65" i="4" s="1"/>
  <c r="O66" i="4"/>
  <c r="P66" i="4"/>
  <c r="Q66" i="4"/>
  <c r="T66" i="4"/>
  <c r="U66" i="4"/>
  <c r="V66" i="4"/>
  <c r="W66" i="4"/>
  <c r="O67" i="4"/>
  <c r="P67" i="4"/>
  <c r="Q67" i="4"/>
  <c r="T67" i="4"/>
  <c r="U67" i="4" s="1"/>
  <c r="O68" i="4"/>
  <c r="P68" i="4"/>
  <c r="Q68" i="4"/>
  <c r="T68" i="4"/>
  <c r="V68" i="4" s="1"/>
  <c r="W68" i="4" s="1"/>
  <c r="O69" i="4"/>
  <c r="P69" i="4"/>
  <c r="Q69" i="4"/>
  <c r="T69" i="4"/>
  <c r="V69" i="4" s="1"/>
  <c r="W69" i="4" s="1"/>
  <c r="O70" i="4"/>
  <c r="P70" i="4"/>
  <c r="Q70" i="4"/>
  <c r="T70" i="4"/>
  <c r="U70" i="4" s="1"/>
  <c r="O71" i="4"/>
  <c r="P71" i="4"/>
  <c r="Q71" i="4"/>
  <c r="T71" i="4"/>
  <c r="V71" i="4" s="1"/>
  <c r="W71" i="4" s="1"/>
  <c r="U71" i="4"/>
  <c r="O72" i="4"/>
  <c r="P72" i="4"/>
  <c r="Q72" i="4"/>
  <c r="T72" i="4"/>
  <c r="V72" i="4" s="1"/>
  <c r="W72" i="4" s="1"/>
  <c r="U72" i="4"/>
  <c r="O73" i="4"/>
  <c r="P73" i="4"/>
  <c r="Q73" i="4"/>
  <c r="T73" i="4"/>
  <c r="V73" i="4" s="1"/>
  <c r="W73" i="4" s="1"/>
  <c r="O74" i="4"/>
  <c r="P74" i="4"/>
  <c r="Q74" i="4"/>
  <c r="T74" i="4"/>
  <c r="V74" i="4" s="1"/>
  <c r="W74" i="4" s="1"/>
  <c r="O75" i="4"/>
  <c r="P75" i="4"/>
  <c r="Q75" i="4"/>
  <c r="T75" i="4"/>
  <c r="U75" i="4" s="1"/>
  <c r="O76" i="4"/>
  <c r="P76" i="4"/>
  <c r="Q76" i="4"/>
  <c r="T76" i="4"/>
  <c r="U76" i="4" s="1"/>
  <c r="O77" i="4"/>
  <c r="P77" i="4"/>
  <c r="Q77" i="4"/>
  <c r="T77" i="4"/>
  <c r="V77" i="4" s="1"/>
  <c r="W77" i="4" s="1"/>
  <c r="U77" i="4"/>
  <c r="Q2" i="4"/>
  <c r="P2" i="4"/>
  <c r="O2" i="4"/>
  <c r="V2" i="4"/>
  <c r="W2" i="4" s="1"/>
  <c r="U17" i="4" l="1"/>
  <c r="U2" i="4"/>
  <c r="U54" i="4"/>
  <c r="U51" i="4"/>
  <c r="U74" i="4"/>
  <c r="U42" i="4"/>
  <c r="U36" i="4"/>
  <c r="V56" i="4"/>
  <c r="W56" i="4" s="1"/>
  <c r="V76" i="4"/>
  <c r="W76" i="4" s="1"/>
  <c r="V44" i="4"/>
  <c r="W44" i="4" s="1"/>
  <c r="U41" i="4"/>
  <c r="U26" i="4"/>
  <c r="V43" i="4"/>
  <c r="W43" i="4" s="1"/>
  <c r="V29" i="4"/>
  <c r="W29" i="4" s="1"/>
  <c r="U12" i="4"/>
  <c r="U4" i="4"/>
  <c r="U68" i="4"/>
  <c r="U40" i="4"/>
  <c r="V59" i="4"/>
  <c r="W59" i="4" s="1"/>
  <c r="V34" i="4"/>
  <c r="W34" i="4" s="1"/>
  <c r="V6" i="4"/>
  <c r="W6" i="4" s="1"/>
  <c r="U73" i="4"/>
  <c r="V75" i="4"/>
  <c r="W75" i="4" s="1"/>
  <c r="U53" i="4"/>
  <c r="U39" i="4"/>
  <c r="V61" i="4"/>
  <c r="W61" i="4" s="1"/>
  <c r="U60" i="4"/>
  <c r="V55" i="4"/>
  <c r="W55" i="4" s="1"/>
  <c r="V47" i="4"/>
  <c r="W47" i="4" s="1"/>
  <c r="V23" i="4"/>
  <c r="W23" i="4" s="1"/>
  <c r="V64" i="4"/>
  <c r="W64" i="4" s="1"/>
  <c r="V32" i="4"/>
  <c r="W32" i="4" s="1"/>
  <c r="U20" i="4"/>
  <c r="U57" i="4"/>
  <c r="U25" i="4"/>
  <c r="V24" i="4"/>
  <c r="W24" i="4" s="1"/>
  <c r="V21" i="4"/>
  <c r="W21" i="4" s="1"/>
  <c r="V70" i="4"/>
  <c r="W70" i="4" s="1"/>
  <c r="V38" i="4"/>
  <c r="W38" i="4" s="1"/>
  <c r="V13" i="4"/>
  <c r="W13" i="4" s="1"/>
  <c r="U69" i="4"/>
  <c r="U52" i="4"/>
  <c r="U37" i="4"/>
  <c r="V22" i="4"/>
  <c r="W22" i="4" s="1"/>
  <c r="V9" i="4"/>
  <c r="W9" i="4" s="1"/>
  <c r="V11" i="4"/>
  <c r="W11" i="4" s="1"/>
  <c r="V3" i="4"/>
  <c r="W3" i="4" s="1"/>
  <c r="V63" i="4"/>
  <c r="W63" i="4" s="1"/>
  <c r="V46" i="4"/>
  <c r="W46" i="4" s="1"/>
  <c r="V31" i="4"/>
  <c r="W31" i="4" s="1"/>
  <c r="V14" i="4"/>
  <c r="W14" i="4" s="1"/>
  <c r="V5" i="4"/>
  <c r="W5" i="4" s="1"/>
  <c r="V65" i="4"/>
  <c r="W65" i="4" s="1"/>
  <c r="V48" i="4"/>
  <c r="W48" i="4" s="1"/>
  <c r="V33" i="4"/>
  <c r="W33" i="4" s="1"/>
  <c r="V16" i="4"/>
  <c r="W16" i="4" s="1"/>
  <c r="V67" i="4"/>
  <c r="W67" i="4" s="1"/>
  <c r="V50" i="4"/>
  <c r="W50" i="4" s="1"/>
  <c r="V35" i="4"/>
  <c r="W35" i="4" s="1"/>
  <c r="V18" i="4"/>
  <c r="W18" i="4" s="1"/>
  <c r="V7" i="4"/>
  <c r="W7" i="4" s="1"/>
</calcChain>
</file>

<file path=xl/sharedStrings.xml><?xml version="1.0" encoding="utf-8"?>
<sst xmlns="http://schemas.openxmlformats.org/spreadsheetml/2006/main" count="99" uniqueCount="99">
  <si>
    <t>0.5bf/tf</t>
  </si>
  <si>
    <t>h/tw</t>
  </si>
  <si>
    <t>Section</t>
  </si>
  <si>
    <t>w [kg/m]</t>
  </si>
  <si>
    <t>d [mm]</t>
  </si>
  <si>
    <t>bf [mm]</t>
  </si>
  <si>
    <t>tw [mm]</t>
  </si>
  <si>
    <t>tf [mm]</t>
  </si>
  <si>
    <t>r [mm]</t>
  </si>
  <si>
    <t>A [cm2]</t>
  </si>
  <si>
    <t>Ix [cm4]</t>
  </si>
  <si>
    <t>Iy [cm4]</t>
  </si>
  <si>
    <t>rx [cm]</t>
  </si>
  <si>
    <t>ry [cm]</t>
  </si>
  <si>
    <t>Sx [cm3]</t>
  </si>
  <si>
    <t>Sy [cm3]</t>
  </si>
  <si>
    <t>Zx [cm3]</t>
  </si>
  <si>
    <t>Zy [cm3]</t>
  </si>
  <si>
    <t>h0 [mm]</t>
  </si>
  <si>
    <t>J [cm4]</t>
  </si>
  <si>
    <t>Cw [cm6]</t>
  </si>
  <si>
    <t>rts [cm]</t>
  </si>
  <si>
    <t>W-100x50x5x7 (9.3 kg/m)</t>
  </si>
  <si>
    <t>W-100x100x6x8 (17.2 kg/m)</t>
  </si>
  <si>
    <t>W-125x125x6.5x9 (23.8 kg/m)</t>
  </si>
  <si>
    <t>W-150x75x5x7 (14 kg/m)</t>
  </si>
  <si>
    <t>W-150x100x6x9 (21.1 kg/m)</t>
  </si>
  <si>
    <t>W-150x150x7x10 (31.5 kg/m)</t>
  </si>
  <si>
    <t>W-175x90x5x8 (18.1 kg/m)</t>
  </si>
  <si>
    <t>W-175x175x7.5x11 (40.2 kg/m)</t>
  </si>
  <si>
    <t>W-200x100x4.5x7 (18.2 kg/m)</t>
  </si>
  <si>
    <t>W-200x100x5.5x8 (21.3 kg/m)</t>
  </si>
  <si>
    <t>W-200x150x6x9 (30.6 kg/m)</t>
  </si>
  <si>
    <t>W-200x200x8x12 (49.9 kg/m)</t>
  </si>
  <si>
    <t>W-200x200x12x12 (56.2 kg/m)</t>
  </si>
  <si>
    <t>W-200x200x10x16 (65.7 kg/m)</t>
  </si>
  <si>
    <t>W-250x125x5x8 (25.7 kg/m)</t>
  </si>
  <si>
    <t>W-250x125x6x9 (29.6 kg/m)</t>
  </si>
  <si>
    <t>W-250x175x7x11 (44.1 kg/m)</t>
  </si>
  <si>
    <t>W-250x250x11x11 (64.4 kg/m)</t>
  </si>
  <si>
    <t>W-250x250x8x13 (66.5 kg/m)</t>
  </si>
  <si>
    <t>W-250x250x9x14 (72.4 kg/m)</t>
  </si>
  <si>
    <t>W-250x250x14x14 (82.2 kg/m)</t>
  </si>
  <si>
    <t>W-300x150x5.5x8 (32 kg/m)</t>
  </si>
  <si>
    <t>W-300x150x6.5x9 (36.7 kg/m)</t>
  </si>
  <si>
    <t>W-300x200x8x12 (56.8 kg/m)</t>
  </si>
  <si>
    <t>W-300x200x9x14 (65.4 kg/m)</t>
  </si>
  <si>
    <t>W-300x300x12x12 (84.5 kg/m)</t>
  </si>
  <si>
    <t>W-300x300x9x14 (87 kg/m)</t>
  </si>
  <si>
    <t>W-300x300x10x15 (94 kg/m)</t>
  </si>
  <si>
    <t>W-300x300x15x15 (106 kg/m)</t>
  </si>
  <si>
    <t>W-300x300x11x17 (106 kg/m)</t>
  </si>
  <si>
    <t>W-350x175x6x9 (41.4 kg/m)</t>
  </si>
  <si>
    <t>W-350x175x7x11 (49.6 kg/m)</t>
  </si>
  <si>
    <t>W-350x175x8x13 (57.8 kg/m)</t>
  </si>
  <si>
    <t>W-350x250x8x12 (69.2 kg/m)</t>
  </si>
  <si>
    <t>W-350x250x9x14 (79.7 kg/m)</t>
  </si>
  <si>
    <t>W-350x350x13x13 (106 kg/m)</t>
  </si>
  <si>
    <t>W-350x350x10x16 (115 kg/m)</t>
  </si>
  <si>
    <t>W-350x350x16x16 (131 kg/m)</t>
  </si>
  <si>
    <t>W-350x350x12x19 (137 kg/m)</t>
  </si>
  <si>
    <t>W-350x350x19x19 (156 kg/m)</t>
  </si>
  <si>
    <t>W-400x200x7x11 (55.6 kg/m)</t>
  </si>
  <si>
    <t>W-400x200x8x13 (66 kg/m)</t>
  </si>
  <si>
    <t>W-400x200x9x15 (75.5 kg/m)</t>
  </si>
  <si>
    <t>W-400x300x9x14 (94.3 kg/m)</t>
  </si>
  <si>
    <t>W-400x300x10x16 (107 kg/m)</t>
  </si>
  <si>
    <t>W-400x400x15x15 (140 kg/m)</t>
  </si>
  <si>
    <t>W-400x400x11x18 (147 kg/m)</t>
  </si>
  <si>
    <t>W-400x400x13x21 (172 kg/m)</t>
  </si>
  <si>
    <t>W-400x400x21x21 (197 kg/m)</t>
  </si>
  <si>
    <t>W-400x400x18x28 (232 kg/m)</t>
  </si>
  <si>
    <t>W-450x200x8x12 (66.2 kg/m)</t>
  </si>
  <si>
    <t>W-450x200x9x14 (76 kg/m)</t>
  </si>
  <si>
    <t>W-450x200x10x17 (88.9 kg/m)</t>
  </si>
  <si>
    <t>W-450x300x10x17 (106 kg/m)</t>
  </si>
  <si>
    <t>W-450x300x11x18 (124 kg/m)</t>
  </si>
  <si>
    <t>W-450x300x13x21 (145 kg/m)</t>
  </si>
  <si>
    <t>W-500x200x9x14 (79.5 kg/m)</t>
  </si>
  <si>
    <t>W-500x200x10x16 (89.6 kg/m)</t>
  </si>
  <si>
    <t>W-500x200x11x19 (103 kg/m)</t>
  </si>
  <si>
    <t>W-500x300x11x15 (114 kg/m)</t>
  </si>
  <si>
    <t>W-500x300x11x18 (128 kg/m)</t>
  </si>
  <si>
    <t>W-500x300x13x21 (150 kg/m)</t>
  </si>
  <si>
    <t>W-600x200x10x15 (94.6 kg/m)</t>
  </si>
  <si>
    <t>W-600x200x11x17 (106 kg/m)</t>
  </si>
  <si>
    <t>W-600x200x12x20 (120 kg/m)</t>
  </si>
  <si>
    <t>W-600x200x13x23 (134 kg/m)</t>
  </si>
  <si>
    <t>W-600x300x12x17 (137 kg/m)</t>
  </si>
  <si>
    <t>W-600x300x12x20 (151 kg/m)</t>
  </si>
  <si>
    <t>W-600x300x14x23 (175 kg/m)</t>
  </si>
  <si>
    <t>W-700x300x13x20 (166 kg/m)</t>
  </si>
  <si>
    <t>W-700x300x13x24 (185 kg/m)</t>
  </si>
  <si>
    <t>W-800x300x14x22 (191 kg/m)</t>
  </si>
  <si>
    <t>W-800x300x14x26 (210 kg/m)</t>
  </si>
  <si>
    <t>W-900x300x15x23 (213 kg/m)</t>
  </si>
  <si>
    <t>W-900x300x16x28 (243 kg/m)</t>
  </si>
  <si>
    <t>W-900x300x18x34 (286 kg/m)</t>
  </si>
  <si>
    <t>h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</si>
</sst>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4ABC-8AB4-4974-A82E-7C29313BF5E4}">
  <dimension ref="A1:W77"/>
  <sheetViews>
    <sheetView tabSelected="1" topLeftCell="F1" workbookViewId="0">
      <pane ySplit="1" topLeftCell="A2" activePane="bottomLeft" state="frozen"/>
      <selection pane="bottomLeft" activeCell="R1" sqref="R1"/>
    </sheetView>
  </sheetViews>
  <sheetFormatPr defaultColWidth="11.5703125" defaultRowHeight="15" x14ac:dyDescent="0.25"/>
  <cols>
    <col min="1" max="1" width="25.5703125" bestFit="1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0</v>
      </c>
      <c r="R1" t="s">
        <v>1</v>
      </c>
      <c r="S1" t="s">
        <v>98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 t="s">
        <v>22</v>
      </c>
      <c r="B2">
        <v>9.3000000000000007</v>
      </c>
      <c r="C2">
        <v>100</v>
      </c>
      <c r="D2">
        <v>50</v>
      </c>
      <c r="E2">
        <v>5</v>
      </c>
      <c r="F2">
        <v>7</v>
      </c>
      <c r="G2">
        <v>8</v>
      </c>
      <c r="H2" s="2">
        <v>11.85</v>
      </c>
      <c r="I2">
        <v>187</v>
      </c>
      <c r="J2">
        <v>14.8</v>
      </c>
      <c r="K2" s="2">
        <v>3.98</v>
      </c>
      <c r="L2" s="2">
        <v>1.1200000000000001</v>
      </c>
      <c r="M2">
        <v>37.5</v>
      </c>
      <c r="N2">
        <v>5.91</v>
      </c>
      <c r="O2" s="2">
        <f>ROUND(2*((C2/2*E2)*(C2/4)+((D2-E2)*F2*(C2-F2)/2))/1000,2)</f>
        <v>41.8</v>
      </c>
      <c r="P2" s="2">
        <f>ROUND((2*(F2*D2/2)*(D2/4)+(C2-2*F2)*(E2/2)*(E2/4))*2/1000,2)</f>
        <v>9.2899999999999991</v>
      </c>
      <c r="Q2" s="2">
        <f>ROUND(0.5*D2/F2,2)</f>
        <v>3.57</v>
      </c>
      <c r="R2" s="2">
        <f>ROUND(S2/E2,2)</f>
        <v>14</v>
      </c>
      <c r="S2" s="3">
        <f>C2-2*(F2+G2)</f>
        <v>70</v>
      </c>
      <c r="T2">
        <f>C2-F2</f>
        <v>93</v>
      </c>
      <c r="U2" s="2">
        <f>ROUND((2*D2*F2^3+T2*E2^3)/3/10000,2)</f>
        <v>1.53</v>
      </c>
      <c r="V2" s="2">
        <f>ROUND(((T2/10)^2)*J2/4,2)</f>
        <v>320.01</v>
      </c>
      <c r="W2" s="2">
        <f>ROUND(SQRT(SQRT(J2*V2)/M2),2)</f>
        <v>1.35</v>
      </c>
    </row>
    <row r="3" spans="1:23" x14ac:dyDescent="0.25">
      <c r="A3" s="1" t="s">
        <v>23</v>
      </c>
      <c r="B3">
        <v>17.2</v>
      </c>
      <c r="C3">
        <v>100</v>
      </c>
      <c r="D3">
        <v>100</v>
      </c>
      <c r="E3">
        <v>6</v>
      </c>
      <c r="F3">
        <v>8</v>
      </c>
      <c r="G3">
        <v>10</v>
      </c>
      <c r="H3" s="2">
        <v>21.9</v>
      </c>
      <c r="I3">
        <v>383</v>
      </c>
      <c r="J3">
        <v>134</v>
      </c>
      <c r="K3" s="2">
        <v>4.2</v>
      </c>
      <c r="L3" s="2">
        <v>2.4700000000000002</v>
      </c>
      <c r="M3">
        <v>77</v>
      </c>
      <c r="N3">
        <v>27</v>
      </c>
      <c r="O3" s="2">
        <f t="shared" ref="O3:O66" si="0">ROUND(2*((C3/2*E3)*(C3/4)+((D3-E3)*F3*(C3-F3)/2))/1000,2)</f>
        <v>84.18</v>
      </c>
      <c r="P3" s="2">
        <f t="shared" ref="P3:P66" si="1">ROUND((2*(F3*D3/2)*(D3/4)+(C3-2*F3)*(E3/2)*(E3/4))*2/1000,2)</f>
        <v>40.76</v>
      </c>
      <c r="Q3" s="2">
        <f>ROUND(0.5*D3/F3,2)</f>
        <v>6.25</v>
      </c>
      <c r="R3" s="2">
        <f t="shared" ref="R3:R66" si="2">ROUND(S3/E3,2)</f>
        <v>10.67</v>
      </c>
      <c r="S3" s="3">
        <f t="shared" ref="S3:S66" si="3">C3-2*(F3+G3)</f>
        <v>64</v>
      </c>
      <c r="T3">
        <f>C3-F3</f>
        <v>92</v>
      </c>
      <c r="U3" s="2">
        <f>ROUND((2*D3*F3^3+T3*E3^3)/3/10000,2)</f>
        <v>4.08</v>
      </c>
      <c r="V3" s="2">
        <f>ROUND(((T3/10)^2)*J3/4,2)</f>
        <v>2835.44</v>
      </c>
      <c r="W3" s="2">
        <f>ROUND(SQRT(SQRT(J3*V3)/M3),2)</f>
        <v>2.83</v>
      </c>
    </row>
    <row r="4" spans="1:23" x14ac:dyDescent="0.25">
      <c r="A4" s="1" t="s">
        <v>24</v>
      </c>
      <c r="B4">
        <v>23.8</v>
      </c>
      <c r="C4">
        <v>125</v>
      </c>
      <c r="D4">
        <v>125</v>
      </c>
      <c r="E4">
        <v>6.5</v>
      </c>
      <c r="F4">
        <v>9</v>
      </c>
      <c r="G4">
        <v>10</v>
      </c>
      <c r="H4" s="2">
        <v>30.31</v>
      </c>
      <c r="I4">
        <v>847</v>
      </c>
      <c r="J4">
        <v>293</v>
      </c>
      <c r="K4" s="2">
        <v>5.3</v>
      </c>
      <c r="L4" s="2">
        <v>3.11</v>
      </c>
      <c r="M4">
        <v>136</v>
      </c>
      <c r="N4">
        <v>47</v>
      </c>
      <c r="O4" s="2">
        <f t="shared" si="0"/>
        <v>149.1</v>
      </c>
      <c r="P4" s="2">
        <f t="shared" si="1"/>
        <v>71.44</v>
      </c>
      <c r="Q4" s="2">
        <f>ROUND(0.5*D4/F4,2)</f>
        <v>6.94</v>
      </c>
      <c r="R4" s="2">
        <f t="shared" si="2"/>
        <v>13.38</v>
      </c>
      <c r="S4" s="3">
        <f t="shared" si="3"/>
        <v>87</v>
      </c>
      <c r="T4">
        <f>C4-F4</f>
        <v>116</v>
      </c>
      <c r="U4" s="2">
        <f>ROUND((2*D4*F4^3+T4*E4^3)/3/10000,2)</f>
        <v>7.14</v>
      </c>
      <c r="V4" s="2">
        <f>ROUND(((T4/10)^2)*J4/4,2)</f>
        <v>9856.52</v>
      </c>
      <c r="W4" s="2">
        <f>ROUND(SQRT(SQRT(J4*V4)/M4),2)</f>
        <v>3.53</v>
      </c>
    </row>
    <row r="5" spans="1:23" x14ac:dyDescent="0.25">
      <c r="A5" s="1" t="s">
        <v>25</v>
      </c>
      <c r="B5">
        <v>14</v>
      </c>
      <c r="C5">
        <v>150</v>
      </c>
      <c r="D5">
        <v>75</v>
      </c>
      <c r="E5">
        <v>5</v>
      </c>
      <c r="F5">
        <v>7</v>
      </c>
      <c r="G5">
        <v>8</v>
      </c>
      <c r="H5" s="2">
        <v>17.850000000000001</v>
      </c>
      <c r="I5">
        <v>666</v>
      </c>
      <c r="J5">
        <v>50</v>
      </c>
      <c r="K5" s="2">
        <v>6.1</v>
      </c>
      <c r="L5" s="2">
        <v>1.66</v>
      </c>
      <c r="M5">
        <v>89</v>
      </c>
      <c r="N5">
        <v>13</v>
      </c>
      <c r="O5" s="2">
        <f t="shared" si="0"/>
        <v>98.2</v>
      </c>
      <c r="P5" s="2">
        <f t="shared" si="1"/>
        <v>20.54</v>
      </c>
      <c r="Q5" s="2">
        <f>ROUND(0.5*D5/F5,2)</f>
        <v>5.36</v>
      </c>
      <c r="R5" s="2">
        <f t="shared" si="2"/>
        <v>24</v>
      </c>
      <c r="S5" s="3">
        <f t="shared" si="3"/>
        <v>120</v>
      </c>
      <c r="T5">
        <f>C5-F5</f>
        <v>143</v>
      </c>
      <c r="U5" s="2">
        <f>ROUND((2*D5*F5^3+T5*E5^3)/3/10000,2)</f>
        <v>2.31</v>
      </c>
      <c r="V5" s="2">
        <f>ROUND(((T5/10)^2)*J5/4,2)</f>
        <v>2556.13</v>
      </c>
      <c r="W5" s="2">
        <f>ROUND(SQRT(SQRT(J5*V5)/M5),2)</f>
        <v>2</v>
      </c>
    </row>
    <row r="6" spans="1:23" x14ac:dyDescent="0.25">
      <c r="A6" s="1" t="s">
        <v>26</v>
      </c>
      <c r="B6">
        <v>21.1</v>
      </c>
      <c r="C6">
        <v>148</v>
      </c>
      <c r="D6">
        <v>100</v>
      </c>
      <c r="E6">
        <v>6</v>
      </c>
      <c r="F6">
        <v>9</v>
      </c>
      <c r="G6">
        <v>11</v>
      </c>
      <c r="H6" s="2">
        <v>26.84</v>
      </c>
      <c r="I6">
        <v>1020</v>
      </c>
      <c r="J6">
        <v>151</v>
      </c>
      <c r="K6" s="2">
        <v>6.2</v>
      </c>
      <c r="L6" s="2">
        <v>2.37</v>
      </c>
      <c r="M6">
        <v>138</v>
      </c>
      <c r="N6">
        <v>30</v>
      </c>
      <c r="O6" s="2">
        <f t="shared" si="0"/>
        <v>150.44999999999999</v>
      </c>
      <c r="P6" s="2">
        <f t="shared" si="1"/>
        <v>46.17</v>
      </c>
      <c r="Q6" s="2">
        <f>ROUND(0.5*D6/F6,2)</f>
        <v>5.56</v>
      </c>
      <c r="R6" s="2">
        <f t="shared" si="2"/>
        <v>18</v>
      </c>
      <c r="S6" s="3">
        <f t="shared" si="3"/>
        <v>108</v>
      </c>
      <c r="T6">
        <f>C6-F6</f>
        <v>139</v>
      </c>
      <c r="U6" s="2">
        <f>ROUND((2*D6*F6^3+T6*E6^3)/3/10000,2)</f>
        <v>5.86</v>
      </c>
      <c r="V6" s="2">
        <f>ROUND(((T6/10)^2)*J6/4,2)</f>
        <v>7293.68</v>
      </c>
      <c r="W6" s="2">
        <f>ROUND(SQRT(SQRT(J6*V6)/M6),2)</f>
        <v>2.76</v>
      </c>
    </row>
    <row r="7" spans="1:23" x14ac:dyDescent="0.25">
      <c r="A7" s="1" t="s">
        <v>27</v>
      </c>
      <c r="B7">
        <v>31.5</v>
      </c>
      <c r="C7">
        <v>150</v>
      </c>
      <c r="D7">
        <v>150</v>
      </c>
      <c r="E7">
        <v>7</v>
      </c>
      <c r="F7">
        <v>10</v>
      </c>
      <c r="G7">
        <v>11</v>
      </c>
      <c r="H7" s="2">
        <v>40.14</v>
      </c>
      <c r="I7">
        <v>1640</v>
      </c>
      <c r="J7">
        <v>563</v>
      </c>
      <c r="K7" s="2">
        <v>6.4</v>
      </c>
      <c r="L7" s="2">
        <v>3.75</v>
      </c>
      <c r="M7">
        <v>219</v>
      </c>
      <c r="N7">
        <v>75</v>
      </c>
      <c r="O7" s="2">
        <f t="shared" si="0"/>
        <v>239.58</v>
      </c>
      <c r="P7" s="2">
        <f t="shared" si="1"/>
        <v>114.09</v>
      </c>
      <c r="Q7" s="2">
        <f>ROUND(0.5*D7/F7,2)</f>
        <v>7.5</v>
      </c>
      <c r="R7" s="2">
        <f t="shared" si="2"/>
        <v>15.43</v>
      </c>
      <c r="S7" s="3">
        <f t="shared" si="3"/>
        <v>108</v>
      </c>
      <c r="T7">
        <f>C7-F7</f>
        <v>140</v>
      </c>
      <c r="U7" s="2">
        <f>ROUND((2*D7*F7^3+T7*E7^3)/3/10000,2)</f>
        <v>11.6</v>
      </c>
      <c r="V7" s="2">
        <f>ROUND(((T7/10)^2)*J7/4,2)</f>
        <v>27587</v>
      </c>
      <c r="W7" s="2">
        <f>ROUND(SQRT(SQRT(J7*V7)/M7),2)</f>
        <v>4.24</v>
      </c>
    </row>
    <row r="8" spans="1:23" x14ac:dyDescent="0.25">
      <c r="A8" s="1" t="s">
        <v>28</v>
      </c>
      <c r="B8">
        <v>18.100000000000001</v>
      </c>
      <c r="C8">
        <v>175</v>
      </c>
      <c r="D8">
        <v>90</v>
      </c>
      <c r="E8">
        <v>5</v>
      </c>
      <c r="F8">
        <v>8</v>
      </c>
      <c r="G8">
        <v>9</v>
      </c>
      <c r="H8" s="2">
        <v>23.04</v>
      </c>
      <c r="I8">
        <v>1210</v>
      </c>
      <c r="J8">
        <v>97.5</v>
      </c>
      <c r="K8" s="2">
        <v>7.26</v>
      </c>
      <c r="L8" s="2">
        <v>2.06</v>
      </c>
      <c r="M8">
        <v>139</v>
      </c>
      <c r="N8">
        <v>21.7</v>
      </c>
      <c r="O8" s="2">
        <f t="shared" si="0"/>
        <v>151.84</v>
      </c>
      <c r="P8" s="2">
        <f t="shared" si="1"/>
        <v>33.39</v>
      </c>
      <c r="Q8" s="2">
        <f>ROUND(0.5*D8/F8,2)</f>
        <v>5.63</v>
      </c>
      <c r="R8" s="2">
        <f t="shared" si="2"/>
        <v>28.2</v>
      </c>
      <c r="S8" s="3">
        <f t="shared" si="3"/>
        <v>141</v>
      </c>
      <c r="T8">
        <f>C8-F8</f>
        <v>167</v>
      </c>
      <c r="U8" s="2">
        <f>ROUND((2*D8*F8^3+T8*E8^3)/3/10000,2)</f>
        <v>3.77</v>
      </c>
      <c r="V8" s="2">
        <f>ROUND(((T8/10)^2)*J8/4,2)</f>
        <v>6797.94</v>
      </c>
      <c r="W8" s="2">
        <f>ROUND(SQRT(SQRT(J8*V8)/M8),2)</f>
        <v>2.42</v>
      </c>
    </row>
    <row r="9" spans="1:23" x14ac:dyDescent="0.25">
      <c r="A9" s="1" t="s">
        <v>29</v>
      </c>
      <c r="B9">
        <v>40.200000000000003</v>
      </c>
      <c r="C9">
        <v>175</v>
      </c>
      <c r="D9">
        <v>175</v>
      </c>
      <c r="E9">
        <v>7.5</v>
      </c>
      <c r="F9">
        <v>11</v>
      </c>
      <c r="G9">
        <v>12</v>
      </c>
      <c r="H9" s="2">
        <v>51.21</v>
      </c>
      <c r="I9">
        <v>2880</v>
      </c>
      <c r="J9">
        <v>984</v>
      </c>
      <c r="K9" s="2">
        <v>7.5</v>
      </c>
      <c r="L9" s="2">
        <v>4.38</v>
      </c>
      <c r="M9">
        <v>330</v>
      </c>
      <c r="N9">
        <v>112</v>
      </c>
      <c r="O9" s="2">
        <f t="shared" si="0"/>
        <v>359.59</v>
      </c>
      <c r="P9" s="2">
        <f t="shared" si="1"/>
        <v>170.59</v>
      </c>
      <c r="Q9" s="2">
        <f>ROUND(0.5*D9/F9,2)</f>
        <v>7.95</v>
      </c>
      <c r="R9" s="2">
        <f t="shared" si="2"/>
        <v>17.2</v>
      </c>
      <c r="S9" s="3">
        <f t="shared" si="3"/>
        <v>129</v>
      </c>
      <c r="T9">
        <f>C9-F9</f>
        <v>164</v>
      </c>
      <c r="U9" s="2">
        <f>ROUND((2*D9*F9^3+T9*E9^3)/3/10000,2)</f>
        <v>17.829999999999998</v>
      </c>
      <c r="V9" s="2">
        <f>ROUND(((T9/10)^2)*J9/4,2)</f>
        <v>66164.160000000003</v>
      </c>
      <c r="W9" s="2">
        <f>ROUND(SQRT(SQRT(J9*V9)/M9),2)</f>
        <v>4.9400000000000004</v>
      </c>
    </row>
    <row r="10" spans="1:23" x14ac:dyDescent="0.25">
      <c r="A10" s="1" t="s">
        <v>30</v>
      </c>
      <c r="B10">
        <v>18.2</v>
      </c>
      <c r="C10">
        <v>198</v>
      </c>
      <c r="D10">
        <v>99</v>
      </c>
      <c r="E10">
        <v>4.5</v>
      </c>
      <c r="F10">
        <v>7</v>
      </c>
      <c r="G10">
        <v>11</v>
      </c>
      <c r="H10" s="2">
        <v>23.18</v>
      </c>
      <c r="I10">
        <v>1580</v>
      </c>
      <c r="J10">
        <v>114</v>
      </c>
      <c r="K10" s="2">
        <v>8.3000000000000007</v>
      </c>
      <c r="L10" s="2">
        <v>2.21</v>
      </c>
      <c r="M10">
        <v>160</v>
      </c>
      <c r="N10">
        <v>23</v>
      </c>
      <c r="O10" s="2">
        <f t="shared" si="0"/>
        <v>170.45</v>
      </c>
      <c r="P10" s="2">
        <f t="shared" si="1"/>
        <v>35.24</v>
      </c>
      <c r="Q10" s="2">
        <f>ROUND(0.5*D10/F10,2)</f>
        <v>7.07</v>
      </c>
      <c r="R10" s="2">
        <f t="shared" si="2"/>
        <v>36</v>
      </c>
      <c r="S10" s="3">
        <f t="shared" si="3"/>
        <v>162</v>
      </c>
      <c r="T10">
        <f>C10-F10</f>
        <v>191</v>
      </c>
      <c r="U10" s="2">
        <f>ROUND((2*D10*F10^3+T10*E10^3)/3/10000,2)</f>
        <v>2.84</v>
      </c>
      <c r="V10" s="2">
        <f>ROUND(((T10/10)^2)*J10/4,2)</f>
        <v>10397.09</v>
      </c>
      <c r="W10" s="2">
        <f>ROUND(SQRT(SQRT(J10*V10)/M10),2)</f>
        <v>2.61</v>
      </c>
    </row>
    <row r="11" spans="1:23" x14ac:dyDescent="0.25">
      <c r="A11" s="1" t="s">
        <v>31</v>
      </c>
      <c r="B11">
        <v>21.3</v>
      </c>
      <c r="C11">
        <v>200</v>
      </c>
      <c r="D11">
        <v>100</v>
      </c>
      <c r="E11">
        <v>5.5</v>
      </c>
      <c r="F11">
        <v>8</v>
      </c>
      <c r="G11">
        <v>11</v>
      </c>
      <c r="H11" s="2">
        <v>27.16</v>
      </c>
      <c r="I11">
        <v>1840</v>
      </c>
      <c r="J11">
        <v>134</v>
      </c>
      <c r="K11" s="2">
        <v>8.1999999999999993</v>
      </c>
      <c r="L11" s="2">
        <v>2.2200000000000002</v>
      </c>
      <c r="M11">
        <v>184</v>
      </c>
      <c r="N11">
        <v>27</v>
      </c>
      <c r="O11" s="2">
        <f t="shared" si="0"/>
        <v>200.15</v>
      </c>
      <c r="P11" s="2">
        <f t="shared" si="1"/>
        <v>41.39</v>
      </c>
      <c r="Q11" s="2">
        <f>ROUND(0.5*D11/F11,2)</f>
        <v>6.25</v>
      </c>
      <c r="R11" s="2">
        <f t="shared" si="2"/>
        <v>29.45</v>
      </c>
      <c r="S11" s="3">
        <f t="shared" si="3"/>
        <v>162</v>
      </c>
      <c r="T11">
        <f>C11-F11</f>
        <v>192</v>
      </c>
      <c r="U11" s="2">
        <f>ROUND((2*D11*F11^3+T11*E11^3)/3/10000,2)</f>
        <v>4.4800000000000004</v>
      </c>
      <c r="V11" s="2">
        <f>ROUND(((T11/10)^2)*J11/4,2)</f>
        <v>12349.44</v>
      </c>
      <c r="W11" s="2">
        <f>ROUND(SQRT(SQRT(J11*V11)/M11),2)</f>
        <v>2.64</v>
      </c>
    </row>
    <row r="12" spans="1:23" x14ac:dyDescent="0.25">
      <c r="A12" s="1" t="s">
        <v>32</v>
      </c>
      <c r="B12">
        <v>30.6</v>
      </c>
      <c r="C12">
        <v>194</v>
      </c>
      <c r="D12">
        <v>150</v>
      </c>
      <c r="E12">
        <v>6</v>
      </c>
      <c r="F12">
        <v>9</v>
      </c>
      <c r="G12">
        <v>13</v>
      </c>
      <c r="H12" s="2">
        <v>39.01</v>
      </c>
      <c r="I12">
        <v>2690</v>
      </c>
      <c r="J12">
        <v>507</v>
      </c>
      <c r="K12" s="2">
        <v>8.3000000000000007</v>
      </c>
      <c r="L12" s="2">
        <v>3.61</v>
      </c>
      <c r="M12">
        <v>227</v>
      </c>
      <c r="N12">
        <v>68</v>
      </c>
      <c r="O12" s="2">
        <f t="shared" si="0"/>
        <v>296.20999999999998</v>
      </c>
      <c r="P12" s="2">
        <f t="shared" si="1"/>
        <v>102.83</v>
      </c>
      <c r="Q12" s="2">
        <f>ROUND(0.5*D12/F12,2)</f>
        <v>8.33</v>
      </c>
      <c r="R12" s="2">
        <f t="shared" si="2"/>
        <v>25</v>
      </c>
      <c r="S12" s="3">
        <f t="shared" si="3"/>
        <v>150</v>
      </c>
      <c r="T12">
        <f>C12-F12</f>
        <v>185</v>
      </c>
      <c r="U12" s="2">
        <f>ROUND((2*D12*F12^3+T12*E12^3)/3/10000,2)</f>
        <v>8.6199999999999992</v>
      </c>
      <c r="V12" s="2">
        <f>ROUND(((T12/10)^2)*J12/4,2)</f>
        <v>43380.19</v>
      </c>
      <c r="W12" s="2">
        <f>ROUND(SQRT(SQRT(J12*V12)/M12),2)</f>
        <v>4.55</v>
      </c>
    </row>
    <row r="13" spans="1:23" x14ac:dyDescent="0.25">
      <c r="A13" s="1" t="s">
        <v>33</v>
      </c>
      <c r="B13">
        <v>49.9</v>
      </c>
      <c r="C13">
        <v>200</v>
      </c>
      <c r="D13">
        <v>200</v>
      </c>
      <c r="E13">
        <v>8</v>
      </c>
      <c r="F13">
        <v>12</v>
      </c>
      <c r="G13">
        <v>13</v>
      </c>
      <c r="H13" s="2">
        <v>63.53</v>
      </c>
      <c r="I13">
        <v>4720</v>
      </c>
      <c r="J13">
        <v>1600</v>
      </c>
      <c r="K13" s="2">
        <v>8.6</v>
      </c>
      <c r="L13" s="2">
        <v>5.0199999999999996</v>
      </c>
      <c r="M13">
        <v>472</v>
      </c>
      <c r="N13">
        <v>160</v>
      </c>
      <c r="O13" s="2">
        <f t="shared" si="0"/>
        <v>513.15</v>
      </c>
      <c r="P13" s="2">
        <f t="shared" si="1"/>
        <v>242.82</v>
      </c>
      <c r="Q13" s="2">
        <f>ROUND(0.5*D13/F13,2)</f>
        <v>8.33</v>
      </c>
      <c r="R13" s="2">
        <f t="shared" si="2"/>
        <v>18.75</v>
      </c>
      <c r="S13" s="3">
        <f t="shared" si="3"/>
        <v>150</v>
      </c>
      <c r="T13">
        <f>C13-F13</f>
        <v>188</v>
      </c>
      <c r="U13" s="2">
        <f>ROUND((2*D13*F13^3+T13*E13^3)/3/10000,2)</f>
        <v>26.25</v>
      </c>
      <c r="V13" s="2">
        <f>ROUND(((T13/10)^2)*J13/4,2)</f>
        <v>141376</v>
      </c>
      <c r="W13" s="2">
        <f>ROUND(SQRT(SQRT(J13*V13)/M13),2)</f>
        <v>5.64</v>
      </c>
    </row>
    <row r="14" spans="1:23" x14ac:dyDescent="0.25">
      <c r="A14" s="1" t="s">
        <v>34</v>
      </c>
      <c r="B14">
        <v>56.2</v>
      </c>
      <c r="C14">
        <v>200</v>
      </c>
      <c r="D14">
        <v>204</v>
      </c>
      <c r="E14">
        <v>12</v>
      </c>
      <c r="F14">
        <v>12</v>
      </c>
      <c r="G14">
        <v>13</v>
      </c>
      <c r="H14" s="2">
        <v>71.53</v>
      </c>
      <c r="I14">
        <v>4980</v>
      </c>
      <c r="J14">
        <v>1700</v>
      </c>
      <c r="K14" s="2">
        <v>8.4</v>
      </c>
      <c r="L14" s="2">
        <v>4.88</v>
      </c>
      <c r="M14">
        <v>498</v>
      </c>
      <c r="N14">
        <v>167</v>
      </c>
      <c r="O14" s="2">
        <f t="shared" si="0"/>
        <v>553.15</v>
      </c>
      <c r="P14" s="2">
        <f t="shared" si="1"/>
        <v>256.02999999999997</v>
      </c>
      <c r="Q14" s="2">
        <f>ROUND(0.5*D14/F14,2)</f>
        <v>8.5</v>
      </c>
      <c r="R14" s="2">
        <f t="shared" si="2"/>
        <v>12.5</v>
      </c>
      <c r="S14" s="3">
        <f t="shared" si="3"/>
        <v>150</v>
      </c>
      <c r="T14">
        <f>C14-F14</f>
        <v>188</v>
      </c>
      <c r="U14" s="2">
        <f>ROUND((2*D14*F14^3+T14*E14^3)/3/10000,2)</f>
        <v>34.33</v>
      </c>
      <c r="V14" s="2">
        <f>ROUND(((T14/10)^2)*J14/4,2)</f>
        <v>150212</v>
      </c>
      <c r="W14" s="2">
        <f>ROUND(SQRT(SQRT(J14*V14)/M14),2)</f>
        <v>5.66</v>
      </c>
    </row>
    <row r="15" spans="1:23" x14ac:dyDescent="0.25">
      <c r="A15" s="1" t="s">
        <v>35</v>
      </c>
      <c r="B15">
        <v>65.7</v>
      </c>
      <c r="C15">
        <v>208</v>
      </c>
      <c r="D15">
        <v>202</v>
      </c>
      <c r="E15">
        <v>10</v>
      </c>
      <c r="F15">
        <v>16</v>
      </c>
      <c r="G15">
        <v>13</v>
      </c>
      <c r="H15" s="2">
        <v>83.69</v>
      </c>
      <c r="I15">
        <v>6530</v>
      </c>
      <c r="J15">
        <v>2200</v>
      </c>
      <c r="K15" s="2">
        <v>8.8000000000000007</v>
      </c>
      <c r="L15" s="2">
        <v>5.13</v>
      </c>
      <c r="M15">
        <v>628</v>
      </c>
      <c r="N15">
        <v>218</v>
      </c>
      <c r="O15" s="2">
        <f t="shared" si="0"/>
        <v>697.98</v>
      </c>
      <c r="P15" s="2">
        <f t="shared" si="1"/>
        <v>330.83</v>
      </c>
      <c r="Q15" s="2">
        <f>ROUND(0.5*D15/F15,2)</f>
        <v>6.31</v>
      </c>
      <c r="R15" s="2">
        <f t="shared" si="2"/>
        <v>15</v>
      </c>
      <c r="S15" s="3">
        <f t="shared" si="3"/>
        <v>150</v>
      </c>
      <c r="T15">
        <f>C15-F15</f>
        <v>192</v>
      </c>
      <c r="U15" s="2">
        <f>ROUND((2*D15*F15^3+T15*E15^3)/3/10000,2)</f>
        <v>61.56</v>
      </c>
      <c r="V15" s="2">
        <f>ROUND(((T15/10)^2)*J15/4,2)</f>
        <v>202752</v>
      </c>
      <c r="W15" s="2">
        <f>ROUND(SQRT(SQRT(J15*V15)/M15),2)</f>
        <v>5.8</v>
      </c>
    </row>
    <row r="16" spans="1:23" x14ac:dyDescent="0.25">
      <c r="A16" s="1" t="s">
        <v>36</v>
      </c>
      <c r="B16">
        <v>25.7</v>
      </c>
      <c r="C16">
        <v>248</v>
      </c>
      <c r="D16">
        <v>124</v>
      </c>
      <c r="E16">
        <v>5</v>
      </c>
      <c r="F16">
        <v>8</v>
      </c>
      <c r="G16">
        <v>12</v>
      </c>
      <c r="H16" s="2">
        <v>32.68</v>
      </c>
      <c r="I16">
        <v>3540</v>
      </c>
      <c r="J16">
        <v>255</v>
      </c>
      <c r="K16" s="2">
        <v>10.4</v>
      </c>
      <c r="L16" s="2">
        <v>2.79</v>
      </c>
      <c r="M16">
        <v>285</v>
      </c>
      <c r="N16">
        <v>41</v>
      </c>
      <c r="O16" s="2">
        <f t="shared" si="0"/>
        <v>305.36</v>
      </c>
      <c r="P16" s="2">
        <f t="shared" si="1"/>
        <v>62.95</v>
      </c>
      <c r="Q16" s="2">
        <f>ROUND(0.5*D16/F16,2)</f>
        <v>7.75</v>
      </c>
      <c r="R16" s="2">
        <f t="shared" si="2"/>
        <v>41.6</v>
      </c>
      <c r="S16" s="3">
        <f t="shared" si="3"/>
        <v>208</v>
      </c>
      <c r="T16">
        <f>C16-F16</f>
        <v>240</v>
      </c>
      <c r="U16" s="2">
        <f>ROUND((2*D16*F16^3+T16*E16^3)/3/10000,2)</f>
        <v>5.23</v>
      </c>
      <c r="V16" s="2">
        <f>ROUND(((T16/10)^2)*J16/4,2)</f>
        <v>36720</v>
      </c>
      <c r="W16" s="2">
        <f>ROUND(SQRT(SQRT(J16*V16)/M16),2)</f>
        <v>3.28</v>
      </c>
    </row>
    <row r="17" spans="1:23" x14ac:dyDescent="0.25">
      <c r="A17" s="1" t="s">
        <v>37</v>
      </c>
      <c r="B17">
        <v>29.6</v>
      </c>
      <c r="C17">
        <v>250</v>
      </c>
      <c r="D17">
        <v>125</v>
      </c>
      <c r="E17">
        <v>6</v>
      </c>
      <c r="F17">
        <v>9</v>
      </c>
      <c r="G17">
        <v>12</v>
      </c>
      <c r="H17" s="2">
        <v>37.659999999999997</v>
      </c>
      <c r="I17">
        <v>4050</v>
      </c>
      <c r="J17">
        <v>294</v>
      </c>
      <c r="K17" s="2">
        <v>10.4</v>
      </c>
      <c r="L17" s="2">
        <v>2.79</v>
      </c>
      <c r="M17">
        <v>324</v>
      </c>
      <c r="N17">
        <v>47</v>
      </c>
      <c r="O17" s="2">
        <f t="shared" si="0"/>
        <v>351.86</v>
      </c>
      <c r="P17" s="2">
        <f t="shared" si="1"/>
        <v>72.400000000000006</v>
      </c>
      <c r="Q17" s="2">
        <f>ROUND(0.5*D17/F17,2)</f>
        <v>6.94</v>
      </c>
      <c r="R17" s="2">
        <f t="shared" si="2"/>
        <v>34.67</v>
      </c>
      <c r="S17" s="3">
        <f t="shared" si="3"/>
        <v>208</v>
      </c>
      <c r="T17">
        <f>C17-F17</f>
        <v>241</v>
      </c>
      <c r="U17" s="2">
        <f>ROUND((2*D17*F17^3+T17*E17^3)/3/10000,2)</f>
        <v>7.81</v>
      </c>
      <c r="V17" s="2">
        <f>ROUND(((T17/10)^2)*J17/4,2)</f>
        <v>42689.54</v>
      </c>
      <c r="W17" s="2">
        <f>ROUND(SQRT(SQRT(J17*V17)/M17),2)</f>
        <v>3.31</v>
      </c>
    </row>
    <row r="18" spans="1:23" x14ac:dyDescent="0.25">
      <c r="A18" s="1" t="s">
        <v>38</v>
      </c>
      <c r="B18">
        <v>44.1</v>
      </c>
      <c r="C18">
        <v>244</v>
      </c>
      <c r="D18">
        <v>175</v>
      </c>
      <c r="E18">
        <v>7</v>
      </c>
      <c r="F18">
        <v>11</v>
      </c>
      <c r="G18">
        <v>16</v>
      </c>
      <c r="H18" s="2">
        <v>56.24</v>
      </c>
      <c r="I18">
        <v>6120</v>
      </c>
      <c r="J18">
        <v>984</v>
      </c>
      <c r="K18" s="2">
        <v>10.4</v>
      </c>
      <c r="L18" s="2">
        <v>4.18</v>
      </c>
      <c r="M18">
        <v>502</v>
      </c>
      <c r="N18">
        <v>113</v>
      </c>
      <c r="O18" s="2">
        <f t="shared" si="0"/>
        <v>534.77</v>
      </c>
      <c r="P18" s="2">
        <f t="shared" si="1"/>
        <v>171.16</v>
      </c>
      <c r="Q18" s="2">
        <f>ROUND(0.5*D18/F18,2)</f>
        <v>7.95</v>
      </c>
      <c r="R18" s="2">
        <f t="shared" si="2"/>
        <v>27.14</v>
      </c>
      <c r="S18" s="3">
        <f t="shared" si="3"/>
        <v>190</v>
      </c>
      <c r="T18">
        <f>C18-F18</f>
        <v>233</v>
      </c>
      <c r="U18" s="2">
        <f>ROUND((2*D18*F18^3+T18*E18^3)/3/10000,2)</f>
        <v>18.190000000000001</v>
      </c>
      <c r="V18" s="2">
        <f>ROUND(((T18/10)^2)*J18/4,2)</f>
        <v>133550.94</v>
      </c>
      <c r="W18" s="2">
        <f>ROUND(SQRT(SQRT(J18*V18)/M18),2)</f>
        <v>4.78</v>
      </c>
    </row>
    <row r="19" spans="1:23" x14ac:dyDescent="0.25">
      <c r="A19" s="1" t="s">
        <v>39</v>
      </c>
      <c r="B19">
        <v>64.400000000000006</v>
      </c>
      <c r="C19">
        <v>244</v>
      </c>
      <c r="D19">
        <v>252</v>
      </c>
      <c r="E19">
        <v>11</v>
      </c>
      <c r="F19">
        <v>11</v>
      </c>
      <c r="G19">
        <v>16</v>
      </c>
      <c r="H19" s="2">
        <v>82.06</v>
      </c>
      <c r="I19">
        <v>8790</v>
      </c>
      <c r="J19">
        <v>2940</v>
      </c>
      <c r="K19" s="2">
        <v>10.3</v>
      </c>
      <c r="L19" s="2">
        <v>5.98</v>
      </c>
      <c r="M19">
        <v>720</v>
      </c>
      <c r="N19">
        <v>233</v>
      </c>
      <c r="O19" s="2">
        <f t="shared" si="0"/>
        <v>781.41</v>
      </c>
      <c r="P19" s="2">
        <f t="shared" si="1"/>
        <v>355.99</v>
      </c>
      <c r="Q19" s="2">
        <f>ROUND(0.5*D19/F19,2)</f>
        <v>11.45</v>
      </c>
      <c r="R19" s="2">
        <f t="shared" si="2"/>
        <v>17.27</v>
      </c>
      <c r="S19" s="3">
        <f t="shared" si="3"/>
        <v>190</v>
      </c>
      <c r="T19">
        <f>C19-F19</f>
        <v>233</v>
      </c>
      <c r="U19" s="2">
        <f>ROUND((2*D19*F19^3+T19*E19^3)/3/10000,2)</f>
        <v>32.700000000000003</v>
      </c>
      <c r="V19" s="2">
        <f>ROUND(((T19/10)^2)*J19/4,2)</f>
        <v>399024.15</v>
      </c>
      <c r="W19" s="2">
        <f>ROUND(SQRT(SQRT(J19*V19)/M19),2)</f>
        <v>6.9</v>
      </c>
    </row>
    <row r="20" spans="1:23" x14ac:dyDescent="0.25">
      <c r="A20" s="1" t="s">
        <v>40</v>
      </c>
      <c r="B20">
        <v>66.5</v>
      </c>
      <c r="C20">
        <v>248</v>
      </c>
      <c r="D20">
        <v>249</v>
      </c>
      <c r="E20">
        <v>8</v>
      </c>
      <c r="F20">
        <v>13</v>
      </c>
      <c r="G20">
        <v>16</v>
      </c>
      <c r="H20" s="2">
        <v>84.7</v>
      </c>
      <c r="I20">
        <v>9930</v>
      </c>
      <c r="J20">
        <v>3350</v>
      </c>
      <c r="K20" s="2">
        <v>10.8</v>
      </c>
      <c r="L20" s="2">
        <v>6.29</v>
      </c>
      <c r="M20">
        <v>801</v>
      </c>
      <c r="N20">
        <v>269</v>
      </c>
      <c r="O20" s="2">
        <f t="shared" si="0"/>
        <v>859.26</v>
      </c>
      <c r="P20" s="2">
        <f t="shared" si="1"/>
        <v>406.56</v>
      </c>
      <c r="Q20" s="2">
        <f>ROUND(0.5*D20/F20,2)</f>
        <v>9.58</v>
      </c>
      <c r="R20" s="2">
        <f t="shared" si="2"/>
        <v>23.75</v>
      </c>
      <c r="S20" s="3">
        <f t="shared" si="3"/>
        <v>190</v>
      </c>
      <c r="T20">
        <f>C20-F20</f>
        <v>235</v>
      </c>
      <c r="U20" s="2">
        <f>ROUND((2*D20*F20^3+T20*E20^3)/3/10000,2)</f>
        <v>40.479999999999997</v>
      </c>
      <c r="V20" s="2">
        <f>ROUND(((T20/10)^2)*J20/4,2)</f>
        <v>462509.38</v>
      </c>
      <c r="W20" s="2">
        <f>ROUND(SQRT(SQRT(J20*V20)/M20),2)</f>
        <v>7.01</v>
      </c>
    </row>
    <row r="21" spans="1:23" x14ac:dyDescent="0.25">
      <c r="A21" s="1" t="s">
        <v>41</v>
      </c>
      <c r="B21">
        <v>72.400000000000006</v>
      </c>
      <c r="C21">
        <v>250</v>
      </c>
      <c r="D21">
        <v>250</v>
      </c>
      <c r="E21">
        <v>9</v>
      </c>
      <c r="F21">
        <v>14</v>
      </c>
      <c r="G21">
        <v>16</v>
      </c>
      <c r="H21" s="2">
        <v>92.18</v>
      </c>
      <c r="I21">
        <v>10800</v>
      </c>
      <c r="J21">
        <v>3650</v>
      </c>
      <c r="K21" s="2">
        <v>10.8</v>
      </c>
      <c r="L21" s="2">
        <v>6.29</v>
      </c>
      <c r="M21">
        <v>867</v>
      </c>
      <c r="N21">
        <v>292</v>
      </c>
      <c r="O21" s="2">
        <f t="shared" si="0"/>
        <v>936.89</v>
      </c>
      <c r="P21" s="2">
        <f t="shared" si="1"/>
        <v>442</v>
      </c>
      <c r="Q21" s="2">
        <f>ROUND(0.5*D21/F21,2)</f>
        <v>8.93</v>
      </c>
      <c r="R21" s="2">
        <f t="shared" si="2"/>
        <v>21.11</v>
      </c>
      <c r="S21" s="3">
        <f t="shared" si="3"/>
        <v>190</v>
      </c>
      <c r="T21">
        <f>C21-F21</f>
        <v>236</v>
      </c>
      <c r="U21" s="2">
        <f>ROUND((2*D21*F21^3+T21*E21^3)/3/10000,2)</f>
        <v>51.47</v>
      </c>
      <c r="V21" s="2">
        <f>ROUND(((T21/10)^2)*J21/4,2)</f>
        <v>508226</v>
      </c>
      <c r="W21" s="2">
        <f>ROUND(SQRT(SQRT(J21*V21)/M21),2)</f>
        <v>7.05</v>
      </c>
    </row>
    <row r="22" spans="1:23" x14ac:dyDescent="0.25">
      <c r="A22" s="1" t="s">
        <v>42</v>
      </c>
      <c r="B22">
        <v>82.2</v>
      </c>
      <c r="C22">
        <v>250</v>
      </c>
      <c r="D22">
        <v>255</v>
      </c>
      <c r="E22">
        <v>14</v>
      </c>
      <c r="F22">
        <v>14</v>
      </c>
      <c r="G22">
        <v>16</v>
      </c>
      <c r="H22" s="2">
        <v>104.7</v>
      </c>
      <c r="I22">
        <v>11500</v>
      </c>
      <c r="J22">
        <v>3880</v>
      </c>
      <c r="K22" s="2">
        <v>10.5</v>
      </c>
      <c r="L22" s="2">
        <v>6.09</v>
      </c>
      <c r="M22">
        <v>919</v>
      </c>
      <c r="N22">
        <v>304</v>
      </c>
      <c r="O22" s="2">
        <f t="shared" si="0"/>
        <v>1015.01</v>
      </c>
      <c r="P22" s="2">
        <f t="shared" si="1"/>
        <v>466.05</v>
      </c>
      <c r="Q22" s="2">
        <f>ROUND(0.5*D22/F22,2)</f>
        <v>9.11</v>
      </c>
      <c r="R22" s="2">
        <f t="shared" si="2"/>
        <v>13.57</v>
      </c>
      <c r="S22" s="3">
        <f t="shared" si="3"/>
        <v>190</v>
      </c>
      <c r="T22">
        <f>C22-F22</f>
        <v>236</v>
      </c>
      <c r="U22" s="2">
        <f>ROUND((2*D22*F22^3+T22*E22^3)/3/10000,2)</f>
        <v>68.23</v>
      </c>
      <c r="V22" s="2">
        <f>ROUND(((T22/10)^2)*J22/4,2)</f>
        <v>540251.19999999995</v>
      </c>
      <c r="W22" s="2">
        <f>ROUND(SQRT(SQRT(J22*V22)/M22),2)</f>
        <v>7.06</v>
      </c>
    </row>
    <row r="23" spans="1:23" x14ac:dyDescent="0.25">
      <c r="A23" s="1" t="s">
        <v>43</v>
      </c>
      <c r="B23">
        <v>32</v>
      </c>
      <c r="C23">
        <v>298</v>
      </c>
      <c r="D23">
        <v>149</v>
      </c>
      <c r="E23">
        <v>5.5</v>
      </c>
      <c r="F23">
        <v>8</v>
      </c>
      <c r="G23">
        <v>13</v>
      </c>
      <c r="H23" s="2">
        <v>40.799999999999997</v>
      </c>
      <c r="I23">
        <v>6320</v>
      </c>
      <c r="J23">
        <v>442</v>
      </c>
      <c r="K23" s="2">
        <v>12.4</v>
      </c>
      <c r="L23" s="2">
        <v>3.29</v>
      </c>
      <c r="M23">
        <v>424</v>
      </c>
      <c r="N23">
        <v>59</v>
      </c>
      <c r="O23" s="2">
        <f t="shared" si="0"/>
        <v>455.03</v>
      </c>
      <c r="P23" s="2">
        <f t="shared" si="1"/>
        <v>90.94</v>
      </c>
      <c r="Q23" s="2">
        <f>ROUND(0.5*D23/F23,2)</f>
        <v>9.31</v>
      </c>
      <c r="R23" s="2">
        <f t="shared" si="2"/>
        <v>46.55</v>
      </c>
      <c r="S23" s="3">
        <f t="shared" si="3"/>
        <v>256</v>
      </c>
      <c r="T23">
        <f>C23-F23</f>
        <v>290</v>
      </c>
      <c r="U23" s="2">
        <f>ROUND((2*D23*F23^3+T23*E23^3)/3/10000,2)</f>
        <v>6.69</v>
      </c>
      <c r="V23" s="2">
        <f>ROUND(((T23/10)^2)*J23/4,2)</f>
        <v>92930.5</v>
      </c>
      <c r="W23" s="2">
        <f>ROUND(SQRT(SQRT(J23*V23)/M23),2)</f>
        <v>3.89</v>
      </c>
    </row>
    <row r="24" spans="1:23" x14ac:dyDescent="0.25">
      <c r="A24" s="1" t="s">
        <v>44</v>
      </c>
      <c r="B24">
        <v>36.700000000000003</v>
      </c>
      <c r="C24">
        <v>300</v>
      </c>
      <c r="D24">
        <v>150</v>
      </c>
      <c r="E24">
        <v>6.5</v>
      </c>
      <c r="F24">
        <v>9</v>
      </c>
      <c r="G24">
        <v>13</v>
      </c>
      <c r="H24" s="2">
        <v>46.78</v>
      </c>
      <c r="I24">
        <v>7210</v>
      </c>
      <c r="J24">
        <v>508</v>
      </c>
      <c r="K24" s="2">
        <v>12.4</v>
      </c>
      <c r="L24" s="2">
        <v>3.29</v>
      </c>
      <c r="M24">
        <v>481</v>
      </c>
      <c r="N24">
        <v>68</v>
      </c>
      <c r="O24" s="2">
        <f t="shared" si="0"/>
        <v>522.08000000000004</v>
      </c>
      <c r="P24" s="2">
        <f t="shared" si="1"/>
        <v>104.23</v>
      </c>
      <c r="Q24" s="2">
        <f>ROUND(0.5*D24/F24,2)</f>
        <v>8.33</v>
      </c>
      <c r="R24" s="2">
        <f t="shared" si="2"/>
        <v>39.380000000000003</v>
      </c>
      <c r="S24" s="3">
        <f t="shared" si="3"/>
        <v>256</v>
      </c>
      <c r="T24">
        <f>C24-F24</f>
        <v>291</v>
      </c>
      <c r="U24" s="2">
        <f>ROUND((2*D24*F24^3+T24*E24^3)/3/10000,2)</f>
        <v>9.9499999999999993</v>
      </c>
      <c r="V24" s="2">
        <f>ROUND(((T24/10)^2)*J24/4,2)</f>
        <v>107544.87</v>
      </c>
      <c r="W24" s="2">
        <f>ROUND(SQRT(SQRT(J24*V24)/M24),2)</f>
        <v>3.92</v>
      </c>
    </row>
    <row r="25" spans="1:23" x14ac:dyDescent="0.25">
      <c r="A25" s="1" t="s">
        <v>45</v>
      </c>
      <c r="B25">
        <v>56.8</v>
      </c>
      <c r="C25">
        <v>294</v>
      </c>
      <c r="D25">
        <v>200</v>
      </c>
      <c r="E25">
        <v>8</v>
      </c>
      <c r="F25">
        <v>12</v>
      </c>
      <c r="G25">
        <v>18</v>
      </c>
      <c r="H25" s="2">
        <v>72.38</v>
      </c>
      <c r="I25">
        <v>11300</v>
      </c>
      <c r="J25">
        <v>1600</v>
      </c>
      <c r="K25" s="2">
        <v>12.5</v>
      </c>
      <c r="L25" s="2">
        <v>4.71</v>
      </c>
      <c r="M25">
        <v>771</v>
      </c>
      <c r="N25">
        <v>160</v>
      </c>
      <c r="O25" s="2">
        <f t="shared" si="0"/>
        <v>822.6</v>
      </c>
      <c r="P25" s="2">
        <f t="shared" si="1"/>
        <v>244.32</v>
      </c>
      <c r="Q25" s="2">
        <f>ROUND(0.5*D25/F25,2)</f>
        <v>8.33</v>
      </c>
      <c r="R25" s="2">
        <f t="shared" si="2"/>
        <v>29.25</v>
      </c>
      <c r="S25" s="3">
        <f t="shared" si="3"/>
        <v>234</v>
      </c>
      <c r="T25">
        <f>C25-F25</f>
        <v>282</v>
      </c>
      <c r="U25" s="2">
        <f>ROUND((2*D25*F25^3+T25*E25^3)/3/10000,2)</f>
        <v>27.85</v>
      </c>
      <c r="V25" s="2">
        <f>ROUND(((T25/10)^2)*J25/4,2)</f>
        <v>318096</v>
      </c>
      <c r="W25" s="2">
        <f>ROUND(SQRT(SQRT(J25*V25)/M25),2)</f>
        <v>5.41</v>
      </c>
    </row>
    <row r="26" spans="1:23" x14ac:dyDescent="0.25">
      <c r="A26" s="1" t="s">
        <v>46</v>
      </c>
      <c r="B26">
        <v>65.400000000000006</v>
      </c>
      <c r="C26">
        <v>298</v>
      </c>
      <c r="D26">
        <v>201</v>
      </c>
      <c r="E26">
        <v>9</v>
      </c>
      <c r="F26">
        <v>14</v>
      </c>
      <c r="G26">
        <v>18</v>
      </c>
      <c r="H26" s="2">
        <v>83.36</v>
      </c>
      <c r="I26">
        <v>13300</v>
      </c>
      <c r="J26">
        <v>1900</v>
      </c>
      <c r="K26" s="2">
        <v>12.6</v>
      </c>
      <c r="L26" s="2">
        <v>4.7699999999999996</v>
      </c>
      <c r="M26">
        <v>893</v>
      </c>
      <c r="N26">
        <v>189</v>
      </c>
      <c r="O26" s="2">
        <f t="shared" si="0"/>
        <v>963.2</v>
      </c>
      <c r="P26" s="2">
        <f t="shared" si="1"/>
        <v>288.27</v>
      </c>
      <c r="Q26" s="2">
        <f>ROUND(0.5*D26/F26,2)</f>
        <v>7.18</v>
      </c>
      <c r="R26" s="2">
        <f t="shared" si="2"/>
        <v>26</v>
      </c>
      <c r="S26" s="3">
        <f t="shared" si="3"/>
        <v>234</v>
      </c>
      <c r="T26">
        <f>C26-F26</f>
        <v>284</v>
      </c>
      <c r="U26" s="2">
        <f>ROUND((2*D26*F26^3+T26*E26^3)/3/10000,2)</f>
        <v>43.67</v>
      </c>
      <c r="V26" s="2">
        <f>ROUND(((T26/10)^2)*J26/4,2)</f>
        <v>383116</v>
      </c>
      <c r="W26" s="2">
        <f>ROUND(SQRT(SQRT(J26*V26)/M26),2)</f>
        <v>5.5</v>
      </c>
    </row>
    <row r="27" spans="1:23" x14ac:dyDescent="0.25">
      <c r="A27" s="1" t="s">
        <v>47</v>
      </c>
      <c r="B27">
        <v>84.5</v>
      </c>
      <c r="C27">
        <v>294</v>
      </c>
      <c r="D27">
        <v>302</v>
      </c>
      <c r="E27">
        <v>12</v>
      </c>
      <c r="F27">
        <v>12</v>
      </c>
      <c r="G27">
        <v>18</v>
      </c>
      <c r="H27" s="2">
        <v>107.7</v>
      </c>
      <c r="I27">
        <v>16900</v>
      </c>
      <c r="J27">
        <v>5520</v>
      </c>
      <c r="K27" s="2">
        <v>12.5</v>
      </c>
      <c r="L27" s="2">
        <v>7.16</v>
      </c>
      <c r="M27">
        <v>1150</v>
      </c>
      <c r="N27">
        <v>365</v>
      </c>
      <c r="O27" s="2">
        <f t="shared" si="0"/>
        <v>1240.67</v>
      </c>
      <c r="P27" s="2">
        <f t="shared" si="1"/>
        <v>556.94000000000005</v>
      </c>
      <c r="Q27" s="2">
        <f>ROUND(0.5*D27/F27,2)</f>
        <v>12.58</v>
      </c>
      <c r="R27" s="2">
        <f t="shared" si="2"/>
        <v>19.5</v>
      </c>
      <c r="S27" s="3">
        <f t="shared" si="3"/>
        <v>234</v>
      </c>
      <c r="T27">
        <f>C27-F27</f>
        <v>282</v>
      </c>
      <c r="U27" s="2">
        <f>ROUND((2*D27*F27^3+T27*E27^3)/3/10000,2)</f>
        <v>51.03</v>
      </c>
      <c r="V27" s="2">
        <f>ROUND(((T27/10)^2)*J27/4,2)</f>
        <v>1097431.2</v>
      </c>
      <c r="W27" s="2">
        <f>ROUND(SQRT(SQRT(J27*V27)/M27),2)</f>
        <v>8.23</v>
      </c>
    </row>
    <row r="28" spans="1:23" x14ac:dyDescent="0.25">
      <c r="A28" s="1" t="s">
        <v>48</v>
      </c>
      <c r="B28">
        <v>87</v>
      </c>
      <c r="C28">
        <v>298</v>
      </c>
      <c r="D28">
        <v>299</v>
      </c>
      <c r="E28">
        <v>9</v>
      </c>
      <c r="F28">
        <v>14</v>
      </c>
      <c r="G28">
        <v>18</v>
      </c>
      <c r="H28" s="2">
        <v>110.8</v>
      </c>
      <c r="I28">
        <v>18800</v>
      </c>
      <c r="J28">
        <v>6240</v>
      </c>
      <c r="K28" s="2">
        <v>13</v>
      </c>
      <c r="L28" s="2">
        <v>7.51</v>
      </c>
      <c r="M28">
        <v>1270</v>
      </c>
      <c r="N28">
        <v>417</v>
      </c>
      <c r="O28" s="2">
        <f t="shared" si="0"/>
        <v>1352.85</v>
      </c>
      <c r="P28" s="2">
        <f t="shared" si="1"/>
        <v>631.27</v>
      </c>
      <c r="Q28" s="2">
        <f>ROUND(0.5*D28/F28,2)</f>
        <v>10.68</v>
      </c>
      <c r="R28" s="2">
        <f t="shared" si="2"/>
        <v>26</v>
      </c>
      <c r="S28" s="3">
        <f t="shared" si="3"/>
        <v>234</v>
      </c>
      <c r="T28">
        <f>C28-F28</f>
        <v>284</v>
      </c>
      <c r="U28" s="2">
        <f>ROUND((2*D28*F28^3+T28*E28^3)/3/10000,2)</f>
        <v>61.6</v>
      </c>
      <c r="V28" s="2">
        <f>ROUND(((T28/10)^2)*J28/4,2)</f>
        <v>1258233.6000000001</v>
      </c>
      <c r="W28" s="2">
        <f>ROUND(SQRT(SQRT(J28*V28)/M28),2)</f>
        <v>8.35</v>
      </c>
    </row>
    <row r="29" spans="1:23" x14ac:dyDescent="0.25">
      <c r="A29" s="1" t="s">
        <v>49</v>
      </c>
      <c r="B29">
        <v>94</v>
      </c>
      <c r="C29">
        <v>300</v>
      </c>
      <c r="D29">
        <v>300</v>
      </c>
      <c r="E29">
        <v>10</v>
      </c>
      <c r="F29">
        <v>15</v>
      </c>
      <c r="G29">
        <v>18</v>
      </c>
      <c r="H29" s="2">
        <v>119.8</v>
      </c>
      <c r="I29">
        <v>20400</v>
      </c>
      <c r="J29">
        <v>6750</v>
      </c>
      <c r="K29" s="2">
        <v>13.1</v>
      </c>
      <c r="L29" s="2">
        <v>7.51</v>
      </c>
      <c r="M29">
        <v>1360</v>
      </c>
      <c r="N29">
        <v>450</v>
      </c>
      <c r="O29" s="2">
        <f t="shared" si="0"/>
        <v>1464.75</v>
      </c>
      <c r="P29" s="2">
        <f t="shared" si="1"/>
        <v>681.75</v>
      </c>
      <c r="Q29" s="2">
        <f>ROUND(0.5*D29/F29,2)</f>
        <v>10</v>
      </c>
      <c r="R29" s="2">
        <f t="shared" si="2"/>
        <v>23.4</v>
      </c>
      <c r="S29" s="3">
        <f t="shared" si="3"/>
        <v>234</v>
      </c>
      <c r="T29">
        <f>C29-F29</f>
        <v>285</v>
      </c>
      <c r="U29" s="2">
        <f>ROUND((2*D29*F29^3+T29*E29^3)/3/10000,2)</f>
        <v>77</v>
      </c>
      <c r="V29" s="2">
        <f>ROUND(((T29/10)^2)*J29/4,2)</f>
        <v>1370671.88</v>
      </c>
      <c r="W29" s="2">
        <f>ROUND(SQRT(SQRT(J29*V29)/M29),2)</f>
        <v>8.41</v>
      </c>
    </row>
    <row r="30" spans="1:23" x14ac:dyDescent="0.25">
      <c r="A30" s="1" t="s">
        <v>50</v>
      </c>
      <c r="B30">
        <v>106</v>
      </c>
      <c r="C30">
        <v>300</v>
      </c>
      <c r="D30">
        <v>305</v>
      </c>
      <c r="E30">
        <v>15</v>
      </c>
      <c r="F30">
        <v>15</v>
      </c>
      <c r="G30">
        <v>18</v>
      </c>
      <c r="H30" s="2">
        <v>134.80000000000001</v>
      </c>
      <c r="I30">
        <v>21500</v>
      </c>
      <c r="J30">
        <v>7100</v>
      </c>
      <c r="K30" s="2">
        <v>12.6</v>
      </c>
      <c r="L30" s="2">
        <v>7.26</v>
      </c>
      <c r="M30">
        <v>1440</v>
      </c>
      <c r="N30">
        <v>466</v>
      </c>
      <c r="O30" s="2">
        <f t="shared" si="0"/>
        <v>1577.25</v>
      </c>
      <c r="P30" s="2">
        <f t="shared" si="1"/>
        <v>712.88</v>
      </c>
      <c r="Q30" s="2">
        <f>ROUND(0.5*D30/F30,2)</f>
        <v>10.17</v>
      </c>
      <c r="R30" s="2">
        <f t="shared" si="2"/>
        <v>15.6</v>
      </c>
      <c r="S30" s="3">
        <f t="shared" si="3"/>
        <v>234</v>
      </c>
      <c r="T30">
        <f>C30-F30</f>
        <v>285</v>
      </c>
      <c r="U30" s="2">
        <f>ROUND((2*D30*F30^3+T30*E30^3)/3/10000,2)</f>
        <v>100.69</v>
      </c>
      <c r="V30" s="2">
        <f>ROUND(((T30/10)^2)*J30/4,2)</f>
        <v>1441743.75</v>
      </c>
      <c r="W30" s="2">
        <f>ROUND(SQRT(SQRT(J30*V30)/M30),2)</f>
        <v>8.3800000000000008</v>
      </c>
    </row>
    <row r="31" spans="1:23" x14ac:dyDescent="0.25">
      <c r="A31" s="1" t="s">
        <v>51</v>
      </c>
      <c r="B31">
        <v>106</v>
      </c>
      <c r="C31">
        <v>304</v>
      </c>
      <c r="D31">
        <v>301</v>
      </c>
      <c r="E31">
        <v>11</v>
      </c>
      <c r="F31">
        <v>17</v>
      </c>
      <c r="G31">
        <v>18</v>
      </c>
      <c r="H31" s="2">
        <v>134.80000000000001</v>
      </c>
      <c r="I31">
        <v>23400</v>
      </c>
      <c r="J31">
        <v>7730</v>
      </c>
      <c r="K31" s="2">
        <v>13.2</v>
      </c>
      <c r="L31" s="2">
        <v>7.57</v>
      </c>
      <c r="M31">
        <v>1540</v>
      </c>
      <c r="N31">
        <v>514</v>
      </c>
      <c r="O31" s="2">
        <f t="shared" si="0"/>
        <v>1669.05</v>
      </c>
      <c r="P31" s="2">
        <f t="shared" si="1"/>
        <v>778.28</v>
      </c>
      <c r="Q31" s="2">
        <f>ROUND(0.5*D31/F31,2)</f>
        <v>8.85</v>
      </c>
      <c r="R31" s="2">
        <f t="shared" si="2"/>
        <v>21.27</v>
      </c>
      <c r="S31" s="3">
        <f t="shared" si="3"/>
        <v>234</v>
      </c>
      <c r="T31">
        <f>C31-F31</f>
        <v>287</v>
      </c>
      <c r="U31" s="2">
        <f>ROUND((2*D31*F31^3+T31*E31^3)/3/10000,2)</f>
        <v>111.32</v>
      </c>
      <c r="V31" s="2">
        <f>ROUND(((T31/10)^2)*J31/4,2)</f>
        <v>1591780.93</v>
      </c>
      <c r="W31" s="2">
        <f>ROUND(SQRT(SQRT(J31*V31)/M31),2)</f>
        <v>8.49</v>
      </c>
    </row>
    <row r="32" spans="1:23" x14ac:dyDescent="0.25">
      <c r="A32" s="1" t="s">
        <v>52</v>
      </c>
      <c r="B32">
        <v>41.4</v>
      </c>
      <c r="C32">
        <v>346</v>
      </c>
      <c r="D32">
        <v>174</v>
      </c>
      <c r="E32">
        <v>6</v>
      </c>
      <c r="F32">
        <v>9</v>
      </c>
      <c r="G32">
        <v>14</v>
      </c>
      <c r="H32" s="2">
        <v>52.68</v>
      </c>
      <c r="I32">
        <v>11100</v>
      </c>
      <c r="J32">
        <v>792</v>
      </c>
      <c r="K32" s="2">
        <v>14.5</v>
      </c>
      <c r="L32" s="2">
        <v>3.88</v>
      </c>
      <c r="M32">
        <v>641</v>
      </c>
      <c r="N32">
        <v>91</v>
      </c>
      <c r="O32" s="2">
        <f t="shared" si="0"/>
        <v>689.12</v>
      </c>
      <c r="P32" s="2">
        <f t="shared" si="1"/>
        <v>139.19</v>
      </c>
      <c r="Q32" s="2">
        <f>ROUND(0.5*D32/F32,2)</f>
        <v>9.67</v>
      </c>
      <c r="R32" s="2">
        <f t="shared" si="2"/>
        <v>50</v>
      </c>
      <c r="S32" s="3">
        <f t="shared" si="3"/>
        <v>300</v>
      </c>
      <c r="T32">
        <f>C32-F32</f>
        <v>337</v>
      </c>
      <c r="U32" s="2">
        <f>ROUND((2*D32*F32^3+T32*E32^3)/3/10000,2)</f>
        <v>10.88</v>
      </c>
      <c r="V32" s="2">
        <f>ROUND(((T32/10)^2)*J32/4,2)</f>
        <v>224866.62</v>
      </c>
      <c r="W32" s="2">
        <f>ROUND(SQRT(SQRT(J32*V32)/M32),2)</f>
        <v>4.5599999999999996</v>
      </c>
    </row>
    <row r="33" spans="1:23" x14ac:dyDescent="0.25">
      <c r="A33" s="1" t="s">
        <v>53</v>
      </c>
      <c r="B33">
        <v>49.6</v>
      </c>
      <c r="C33">
        <v>350</v>
      </c>
      <c r="D33">
        <v>175</v>
      </c>
      <c r="E33">
        <v>7</v>
      </c>
      <c r="F33">
        <v>11</v>
      </c>
      <c r="G33">
        <v>14</v>
      </c>
      <c r="H33" s="2">
        <v>63.14</v>
      </c>
      <c r="I33">
        <v>13600</v>
      </c>
      <c r="J33">
        <v>984</v>
      </c>
      <c r="K33" s="2">
        <v>14.7</v>
      </c>
      <c r="L33" s="2">
        <v>3.95</v>
      </c>
      <c r="M33">
        <v>775</v>
      </c>
      <c r="N33">
        <v>112</v>
      </c>
      <c r="O33" s="2">
        <f t="shared" si="0"/>
        <v>840.85</v>
      </c>
      <c r="P33" s="2">
        <f t="shared" si="1"/>
        <v>172.46</v>
      </c>
      <c r="Q33" s="2">
        <f>ROUND(0.5*D33/F33,2)</f>
        <v>7.95</v>
      </c>
      <c r="R33" s="2">
        <f t="shared" si="2"/>
        <v>42.86</v>
      </c>
      <c r="S33" s="3">
        <f t="shared" si="3"/>
        <v>300</v>
      </c>
      <c r="T33">
        <f>C33-F33</f>
        <v>339</v>
      </c>
      <c r="U33" s="2">
        <f>ROUND((2*D33*F33^3+T33*E33^3)/3/10000,2)</f>
        <v>19.399999999999999</v>
      </c>
      <c r="V33" s="2">
        <f>ROUND(((T33/10)^2)*J33/4,2)</f>
        <v>282705.65999999997</v>
      </c>
      <c r="W33" s="2">
        <f>ROUND(SQRT(SQRT(J33*V33)/M33),2)</f>
        <v>4.6399999999999997</v>
      </c>
    </row>
    <row r="34" spans="1:23" x14ac:dyDescent="0.25">
      <c r="A34" s="1" t="s">
        <v>54</v>
      </c>
      <c r="B34">
        <v>57.8</v>
      </c>
      <c r="C34">
        <v>354</v>
      </c>
      <c r="D34">
        <v>176</v>
      </c>
      <c r="E34">
        <v>8</v>
      </c>
      <c r="F34">
        <v>13</v>
      </c>
      <c r="G34">
        <v>14</v>
      </c>
      <c r="H34" s="2">
        <v>73.680000000000007</v>
      </c>
      <c r="I34">
        <v>16100</v>
      </c>
      <c r="J34">
        <v>1180</v>
      </c>
      <c r="K34" s="2">
        <v>14.8</v>
      </c>
      <c r="L34" s="2">
        <v>4.01</v>
      </c>
      <c r="M34">
        <v>909</v>
      </c>
      <c r="N34">
        <v>134</v>
      </c>
      <c r="O34" s="2">
        <f t="shared" si="0"/>
        <v>995.38</v>
      </c>
      <c r="P34" s="2">
        <f t="shared" si="1"/>
        <v>206.59</v>
      </c>
      <c r="Q34" s="2">
        <f>ROUND(0.5*D34/F34,2)</f>
        <v>6.77</v>
      </c>
      <c r="R34" s="2">
        <f t="shared" si="2"/>
        <v>37.5</v>
      </c>
      <c r="S34" s="3">
        <f t="shared" si="3"/>
        <v>300</v>
      </c>
      <c r="T34">
        <f>C34-F34</f>
        <v>341</v>
      </c>
      <c r="U34" s="2">
        <f>ROUND((2*D34*F34^3+T34*E34^3)/3/10000,2)</f>
        <v>31.6</v>
      </c>
      <c r="V34" s="2">
        <f>ROUND(((T34/10)^2)*J34/4,2)</f>
        <v>343028.95</v>
      </c>
      <c r="W34" s="2">
        <f>ROUND(SQRT(SQRT(J34*V34)/M34),2)</f>
        <v>4.7</v>
      </c>
    </row>
    <row r="35" spans="1:23" x14ac:dyDescent="0.25">
      <c r="A35" s="1" t="s">
        <v>55</v>
      </c>
      <c r="B35">
        <v>69.2</v>
      </c>
      <c r="C35">
        <v>336</v>
      </c>
      <c r="D35">
        <v>249</v>
      </c>
      <c r="E35">
        <v>8</v>
      </c>
      <c r="F35">
        <v>12</v>
      </c>
      <c r="G35">
        <v>20</v>
      </c>
      <c r="H35" s="2">
        <v>88.15</v>
      </c>
      <c r="I35">
        <v>18500</v>
      </c>
      <c r="J35">
        <v>3090</v>
      </c>
      <c r="K35" s="2">
        <v>14.5</v>
      </c>
      <c r="L35" s="2">
        <v>5.92</v>
      </c>
      <c r="M35">
        <v>1100</v>
      </c>
      <c r="N35">
        <v>248</v>
      </c>
      <c r="O35" s="2">
        <f t="shared" si="0"/>
        <v>1162.8</v>
      </c>
      <c r="P35" s="2">
        <f t="shared" si="1"/>
        <v>377</v>
      </c>
      <c r="Q35" s="2">
        <f>ROUND(0.5*D35/F35,2)</f>
        <v>10.38</v>
      </c>
      <c r="R35" s="2">
        <f t="shared" si="2"/>
        <v>34</v>
      </c>
      <c r="S35" s="3">
        <f t="shared" si="3"/>
        <v>272</v>
      </c>
      <c r="T35">
        <f>C35-F35</f>
        <v>324</v>
      </c>
      <c r="U35" s="2">
        <f>ROUND((2*D35*F35^3+T35*E35^3)/3/10000,2)</f>
        <v>34.21</v>
      </c>
      <c r="V35" s="2">
        <f>ROUND(((T35/10)^2)*J35/4,2)</f>
        <v>810939.6</v>
      </c>
      <c r="W35" s="2">
        <f>ROUND(SQRT(SQRT(J35*V35)/M35),2)</f>
        <v>6.75</v>
      </c>
    </row>
    <row r="36" spans="1:23" x14ac:dyDescent="0.25">
      <c r="A36" s="1" t="s">
        <v>56</v>
      </c>
      <c r="B36">
        <v>79.7</v>
      </c>
      <c r="C36">
        <v>340</v>
      </c>
      <c r="D36">
        <v>250</v>
      </c>
      <c r="E36">
        <v>9</v>
      </c>
      <c r="F36">
        <v>14</v>
      </c>
      <c r="G36">
        <v>20</v>
      </c>
      <c r="H36" s="2">
        <v>101.5</v>
      </c>
      <c r="I36">
        <v>21700</v>
      </c>
      <c r="J36">
        <v>3650</v>
      </c>
      <c r="K36" s="2">
        <v>14.6</v>
      </c>
      <c r="L36" s="2">
        <v>6</v>
      </c>
      <c r="M36">
        <v>1280</v>
      </c>
      <c r="N36">
        <v>292</v>
      </c>
      <c r="O36" s="2">
        <f t="shared" si="0"/>
        <v>1360.02</v>
      </c>
      <c r="P36" s="2">
        <f t="shared" si="1"/>
        <v>443.82</v>
      </c>
      <c r="Q36" s="2">
        <f>ROUND(0.5*D36/F36,2)</f>
        <v>8.93</v>
      </c>
      <c r="R36" s="2">
        <f t="shared" si="2"/>
        <v>30.22</v>
      </c>
      <c r="S36" s="3">
        <f t="shared" si="3"/>
        <v>272</v>
      </c>
      <c r="T36">
        <f>C36-F36</f>
        <v>326</v>
      </c>
      <c r="U36" s="2">
        <f>ROUND((2*D36*F36^3+T36*E36^3)/3/10000,2)</f>
        <v>53.66</v>
      </c>
      <c r="V36" s="2">
        <f>ROUND(((T36/10)^2)*J36/4,2)</f>
        <v>969768.5</v>
      </c>
      <c r="W36" s="2">
        <f>ROUND(SQRT(SQRT(J36*V36)/M36),2)</f>
        <v>6.82</v>
      </c>
    </row>
    <row r="37" spans="1:23" x14ac:dyDescent="0.25">
      <c r="A37" s="1" t="s">
        <v>57</v>
      </c>
      <c r="B37">
        <v>106</v>
      </c>
      <c r="C37">
        <v>338</v>
      </c>
      <c r="D37">
        <v>351</v>
      </c>
      <c r="E37">
        <v>13</v>
      </c>
      <c r="F37">
        <v>13</v>
      </c>
      <c r="G37">
        <v>20</v>
      </c>
      <c r="H37" s="2">
        <v>135.30000000000001</v>
      </c>
      <c r="I37">
        <v>28200</v>
      </c>
      <c r="J37">
        <v>9380</v>
      </c>
      <c r="K37" s="2">
        <v>14.4</v>
      </c>
      <c r="L37" s="2">
        <v>8.33</v>
      </c>
      <c r="M37">
        <v>1670</v>
      </c>
      <c r="N37">
        <v>534</v>
      </c>
      <c r="O37" s="2">
        <f t="shared" si="0"/>
        <v>1799.34</v>
      </c>
      <c r="P37" s="2">
        <f t="shared" si="1"/>
        <v>813.99</v>
      </c>
      <c r="Q37" s="2">
        <f>ROUND(0.5*D37/F37,2)</f>
        <v>13.5</v>
      </c>
      <c r="R37" s="2">
        <f t="shared" si="2"/>
        <v>20.92</v>
      </c>
      <c r="S37" s="3">
        <f t="shared" si="3"/>
        <v>272</v>
      </c>
      <c r="T37">
        <f>C37-F37</f>
        <v>325</v>
      </c>
      <c r="U37" s="2">
        <f>ROUND((2*D37*F37^3+T37*E37^3)/3/10000,2)</f>
        <v>75.209999999999994</v>
      </c>
      <c r="V37" s="2">
        <f>ROUND(((T37/10)^2)*J37/4,2)</f>
        <v>2476906.25</v>
      </c>
      <c r="W37" s="2">
        <f>ROUND(SQRT(SQRT(J37*V37)/M37),2)</f>
        <v>9.5500000000000007</v>
      </c>
    </row>
    <row r="38" spans="1:23" x14ac:dyDescent="0.25">
      <c r="A38" s="1" t="s">
        <v>58</v>
      </c>
      <c r="B38">
        <v>115</v>
      </c>
      <c r="C38">
        <v>344</v>
      </c>
      <c r="D38">
        <v>348</v>
      </c>
      <c r="E38">
        <v>10</v>
      </c>
      <c r="F38">
        <v>16</v>
      </c>
      <c r="G38">
        <v>20</v>
      </c>
      <c r="H38" s="2">
        <v>146</v>
      </c>
      <c r="I38">
        <v>33300</v>
      </c>
      <c r="J38">
        <v>11200</v>
      </c>
      <c r="K38" s="2">
        <v>15.1</v>
      </c>
      <c r="L38" s="2">
        <v>8.7799999999999994</v>
      </c>
      <c r="M38">
        <v>1940</v>
      </c>
      <c r="N38">
        <v>646</v>
      </c>
      <c r="O38" s="2">
        <f t="shared" si="0"/>
        <v>2069.66</v>
      </c>
      <c r="P38" s="2">
        <f t="shared" si="1"/>
        <v>976.63</v>
      </c>
      <c r="Q38" s="2">
        <f>ROUND(0.5*D38/F38,2)</f>
        <v>10.88</v>
      </c>
      <c r="R38" s="2">
        <f t="shared" si="2"/>
        <v>27.2</v>
      </c>
      <c r="S38" s="3">
        <f t="shared" si="3"/>
        <v>272</v>
      </c>
      <c r="T38">
        <f>C38-F38</f>
        <v>328</v>
      </c>
      <c r="U38" s="2">
        <f>ROUND((2*D38*F38^3+T38*E38^3)/3/10000,2)</f>
        <v>105.96</v>
      </c>
      <c r="V38" s="2">
        <f>ROUND(((T38/10)^2)*J38/4,2)</f>
        <v>3012352</v>
      </c>
      <c r="W38" s="2">
        <f>ROUND(SQRT(SQRT(J38*V38)/M38),2)</f>
        <v>9.73</v>
      </c>
    </row>
    <row r="39" spans="1:23" x14ac:dyDescent="0.25">
      <c r="A39" s="1" t="s">
        <v>59</v>
      </c>
      <c r="B39">
        <v>131</v>
      </c>
      <c r="C39">
        <v>344</v>
      </c>
      <c r="D39">
        <v>354</v>
      </c>
      <c r="E39">
        <v>16</v>
      </c>
      <c r="F39">
        <v>16</v>
      </c>
      <c r="G39">
        <v>20</v>
      </c>
      <c r="H39" s="2">
        <v>166.6</v>
      </c>
      <c r="I39">
        <v>35300</v>
      </c>
      <c r="J39">
        <v>11800</v>
      </c>
      <c r="K39" s="2">
        <v>14.6</v>
      </c>
      <c r="L39" s="2">
        <v>8.43</v>
      </c>
      <c r="M39">
        <v>2050</v>
      </c>
      <c r="N39">
        <v>669</v>
      </c>
      <c r="O39" s="2">
        <f t="shared" si="0"/>
        <v>2247.17</v>
      </c>
      <c r="P39" s="2">
        <f t="shared" si="1"/>
        <v>1022.5</v>
      </c>
      <c r="Q39" s="2">
        <f>ROUND(0.5*D39/F39,2)</f>
        <v>11.06</v>
      </c>
      <c r="R39" s="2">
        <f t="shared" si="2"/>
        <v>17</v>
      </c>
      <c r="S39" s="3">
        <f t="shared" si="3"/>
        <v>272</v>
      </c>
      <c r="T39">
        <f>C39-F39</f>
        <v>328</v>
      </c>
      <c r="U39" s="2">
        <f>ROUND((2*D39*F39^3+T39*E39^3)/3/10000,2)</f>
        <v>141.44999999999999</v>
      </c>
      <c r="V39" s="2">
        <f>ROUND(((T39/10)^2)*J39/4,2)</f>
        <v>3173728</v>
      </c>
      <c r="W39" s="2">
        <f>ROUND(SQRT(SQRT(J39*V39)/M39),2)</f>
        <v>9.7200000000000006</v>
      </c>
    </row>
    <row r="40" spans="1:23" x14ac:dyDescent="0.25">
      <c r="A40" s="1" t="s">
        <v>60</v>
      </c>
      <c r="B40">
        <v>137</v>
      </c>
      <c r="C40">
        <v>350</v>
      </c>
      <c r="D40">
        <v>350</v>
      </c>
      <c r="E40">
        <v>12</v>
      </c>
      <c r="F40">
        <v>19</v>
      </c>
      <c r="G40">
        <v>20</v>
      </c>
      <c r="H40" s="2">
        <v>173.9</v>
      </c>
      <c r="I40">
        <v>40300</v>
      </c>
      <c r="J40">
        <v>13600</v>
      </c>
      <c r="K40" s="2">
        <v>15.2</v>
      </c>
      <c r="L40" s="2">
        <v>8.84</v>
      </c>
      <c r="M40">
        <v>2300</v>
      </c>
      <c r="N40">
        <v>776</v>
      </c>
      <c r="O40" s="2">
        <f t="shared" si="0"/>
        <v>2493.1799999999998</v>
      </c>
      <c r="P40" s="2">
        <f t="shared" si="1"/>
        <v>1174.98</v>
      </c>
      <c r="Q40" s="2">
        <f>ROUND(0.5*D40/F40,2)</f>
        <v>9.2100000000000009</v>
      </c>
      <c r="R40" s="2">
        <f t="shared" si="2"/>
        <v>22.67</v>
      </c>
      <c r="S40" s="3">
        <f t="shared" si="3"/>
        <v>272</v>
      </c>
      <c r="T40">
        <f>C40-F40</f>
        <v>331</v>
      </c>
      <c r="U40" s="2">
        <f>ROUND((2*D40*F40^3+T40*E40^3)/3/10000,2)</f>
        <v>179.11</v>
      </c>
      <c r="V40" s="2">
        <f>ROUND(((T40/10)^2)*J40/4,2)</f>
        <v>3725074</v>
      </c>
      <c r="W40" s="2">
        <f>ROUND(SQRT(SQRT(J40*V40)/M40),2)</f>
        <v>9.89</v>
      </c>
    </row>
    <row r="41" spans="1:23" x14ac:dyDescent="0.25">
      <c r="A41" s="1" t="s">
        <v>61</v>
      </c>
      <c r="B41">
        <v>156</v>
      </c>
      <c r="C41">
        <v>350</v>
      </c>
      <c r="D41">
        <v>357</v>
      </c>
      <c r="E41">
        <v>19</v>
      </c>
      <c r="F41">
        <v>19</v>
      </c>
      <c r="G41">
        <v>20</v>
      </c>
      <c r="H41" s="2">
        <v>198.4</v>
      </c>
      <c r="I41">
        <v>42800</v>
      </c>
      <c r="J41">
        <v>11400</v>
      </c>
      <c r="K41" s="2">
        <v>14.7</v>
      </c>
      <c r="L41" s="2">
        <v>8.5299999999999994</v>
      </c>
      <c r="M41">
        <v>2450</v>
      </c>
      <c r="N41">
        <v>809</v>
      </c>
      <c r="O41" s="2">
        <f t="shared" si="0"/>
        <v>2707.56</v>
      </c>
      <c r="P41" s="2">
        <f t="shared" si="1"/>
        <v>1238.92</v>
      </c>
      <c r="Q41" s="2">
        <f>ROUND(0.5*D41/F41,2)</f>
        <v>9.39</v>
      </c>
      <c r="R41" s="2">
        <f t="shared" si="2"/>
        <v>14.32</v>
      </c>
      <c r="S41" s="3">
        <f t="shared" si="3"/>
        <v>272</v>
      </c>
      <c r="T41">
        <f>C41-F41</f>
        <v>331</v>
      </c>
      <c r="U41" s="2">
        <f>ROUND((2*D41*F41^3+T41*E41^3)/3/10000,2)</f>
        <v>238.92</v>
      </c>
      <c r="V41" s="2">
        <f>ROUND(((T41/10)^2)*J41/4,2)</f>
        <v>3122488.5</v>
      </c>
      <c r="W41" s="2">
        <f>ROUND(SQRT(SQRT(J41*V41)/M41),2)</f>
        <v>8.7799999999999994</v>
      </c>
    </row>
    <row r="42" spans="1:23" x14ac:dyDescent="0.25">
      <c r="A42" s="1" t="s">
        <v>62</v>
      </c>
      <c r="B42">
        <v>55.6</v>
      </c>
      <c r="C42">
        <v>396</v>
      </c>
      <c r="D42">
        <v>199</v>
      </c>
      <c r="E42">
        <v>7</v>
      </c>
      <c r="F42">
        <v>11</v>
      </c>
      <c r="G42">
        <v>16</v>
      </c>
      <c r="H42" s="2">
        <v>72.16</v>
      </c>
      <c r="I42">
        <v>20000</v>
      </c>
      <c r="J42">
        <v>1450</v>
      </c>
      <c r="K42" s="2">
        <v>16.7</v>
      </c>
      <c r="L42" s="2">
        <v>4.4800000000000004</v>
      </c>
      <c r="M42">
        <v>1010</v>
      </c>
      <c r="N42">
        <v>145</v>
      </c>
      <c r="O42" s="2">
        <f t="shared" si="0"/>
        <v>1087.55</v>
      </c>
      <c r="P42" s="2">
        <f t="shared" si="1"/>
        <v>222.39</v>
      </c>
      <c r="Q42" s="2">
        <f>ROUND(0.5*D42/F42,2)</f>
        <v>9.0500000000000007</v>
      </c>
      <c r="R42" s="2">
        <f t="shared" si="2"/>
        <v>48.86</v>
      </c>
      <c r="S42" s="3">
        <f t="shared" si="3"/>
        <v>342</v>
      </c>
      <c r="T42">
        <f>C42-F42</f>
        <v>385</v>
      </c>
      <c r="U42" s="2">
        <f>ROUND((2*D42*F42^3+T42*E42^3)/3/10000,2)</f>
        <v>22.06</v>
      </c>
      <c r="V42" s="2">
        <f>ROUND(((T42/10)^2)*J42/4,2)</f>
        <v>537315.63</v>
      </c>
      <c r="W42" s="2">
        <f>ROUND(SQRT(SQRT(J42*V42)/M42),2)</f>
        <v>5.26</v>
      </c>
    </row>
    <row r="43" spans="1:23" x14ac:dyDescent="0.25">
      <c r="A43" s="1" t="s">
        <v>63</v>
      </c>
      <c r="B43">
        <v>66</v>
      </c>
      <c r="C43">
        <v>400</v>
      </c>
      <c r="D43">
        <v>200</v>
      </c>
      <c r="E43">
        <v>8</v>
      </c>
      <c r="F43">
        <v>13</v>
      </c>
      <c r="G43">
        <v>16</v>
      </c>
      <c r="H43" s="2">
        <v>84.12</v>
      </c>
      <c r="I43">
        <v>23700</v>
      </c>
      <c r="J43">
        <v>1740</v>
      </c>
      <c r="K43" s="2">
        <v>16.8</v>
      </c>
      <c r="L43" s="2">
        <v>4.54</v>
      </c>
      <c r="M43">
        <v>1190</v>
      </c>
      <c r="N43">
        <v>174</v>
      </c>
      <c r="O43" s="2">
        <f t="shared" si="0"/>
        <v>1285.95</v>
      </c>
      <c r="P43" s="2">
        <f t="shared" si="1"/>
        <v>265.98</v>
      </c>
      <c r="Q43" s="2">
        <f>ROUND(0.5*D43/F43,2)</f>
        <v>7.69</v>
      </c>
      <c r="R43" s="2">
        <f t="shared" si="2"/>
        <v>42.75</v>
      </c>
      <c r="S43" s="3">
        <f t="shared" si="3"/>
        <v>342</v>
      </c>
      <c r="T43">
        <f>C43-F43</f>
        <v>387</v>
      </c>
      <c r="U43" s="2">
        <f>ROUND((2*D43*F43^3+T43*E43^3)/3/10000,2)</f>
        <v>35.9</v>
      </c>
      <c r="V43" s="2">
        <f>ROUND(((T43/10)^2)*J43/4,2)</f>
        <v>651495.15</v>
      </c>
      <c r="W43" s="2">
        <f>ROUND(SQRT(SQRT(J43*V43)/M43),2)</f>
        <v>5.32</v>
      </c>
    </row>
    <row r="44" spans="1:23" x14ac:dyDescent="0.25">
      <c r="A44" s="1" t="s">
        <v>64</v>
      </c>
      <c r="B44">
        <v>75.5</v>
      </c>
      <c r="C44">
        <v>404</v>
      </c>
      <c r="D44">
        <v>201</v>
      </c>
      <c r="E44">
        <v>9</v>
      </c>
      <c r="F44">
        <v>15</v>
      </c>
      <c r="G44">
        <v>16</v>
      </c>
      <c r="H44" s="2">
        <v>96.16</v>
      </c>
      <c r="I44">
        <v>27500</v>
      </c>
      <c r="J44">
        <v>2030</v>
      </c>
      <c r="K44" s="2">
        <v>16.899999999999999</v>
      </c>
      <c r="L44" s="2">
        <v>4.5999999999999996</v>
      </c>
      <c r="M44">
        <v>1360</v>
      </c>
      <c r="N44">
        <v>202</v>
      </c>
      <c r="O44" s="2">
        <f t="shared" si="0"/>
        <v>1487.56</v>
      </c>
      <c r="P44" s="2">
        <f t="shared" si="1"/>
        <v>310.58</v>
      </c>
      <c r="Q44" s="2">
        <f>ROUND(0.5*D44/F44,2)</f>
        <v>6.7</v>
      </c>
      <c r="R44" s="2">
        <f t="shared" si="2"/>
        <v>38</v>
      </c>
      <c r="S44" s="3">
        <f t="shared" si="3"/>
        <v>342</v>
      </c>
      <c r="T44">
        <f>C44-F44</f>
        <v>389</v>
      </c>
      <c r="U44" s="2">
        <f>ROUND((2*D44*F44^3+T44*E44^3)/3/10000,2)</f>
        <v>54.68</v>
      </c>
      <c r="V44" s="2">
        <f>ROUND(((T44/10)^2)*J44/4,2)</f>
        <v>767954.08</v>
      </c>
      <c r="W44" s="2">
        <f>ROUND(SQRT(SQRT(J44*V44)/M44),2)</f>
        <v>5.39</v>
      </c>
    </row>
    <row r="45" spans="1:23" x14ac:dyDescent="0.25">
      <c r="A45" s="1" t="s">
        <v>65</v>
      </c>
      <c r="B45">
        <v>94.3</v>
      </c>
      <c r="C45">
        <v>386</v>
      </c>
      <c r="D45">
        <v>299</v>
      </c>
      <c r="E45">
        <v>9</v>
      </c>
      <c r="F45">
        <v>14</v>
      </c>
      <c r="G45">
        <v>22</v>
      </c>
      <c r="H45" s="2">
        <v>120.1</v>
      </c>
      <c r="I45">
        <v>33700</v>
      </c>
      <c r="J45">
        <v>6240</v>
      </c>
      <c r="K45" s="2">
        <v>16.7</v>
      </c>
      <c r="L45" s="2">
        <v>7.21</v>
      </c>
      <c r="M45">
        <v>1740</v>
      </c>
      <c r="N45">
        <v>418</v>
      </c>
      <c r="O45" s="2">
        <f t="shared" si="0"/>
        <v>1845.56</v>
      </c>
      <c r="P45" s="2">
        <f t="shared" si="1"/>
        <v>633.05999999999995</v>
      </c>
      <c r="Q45" s="2">
        <f>ROUND(0.5*D45/F45,2)</f>
        <v>10.68</v>
      </c>
      <c r="R45" s="2">
        <f t="shared" si="2"/>
        <v>34.89</v>
      </c>
      <c r="S45" s="3">
        <f t="shared" si="3"/>
        <v>314</v>
      </c>
      <c r="T45">
        <f>C45-F45</f>
        <v>372</v>
      </c>
      <c r="U45" s="2">
        <f>ROUND((2*D45*F45^3+T45*E45^3)/3/10000,2)</f>
        <v>63.74</v>
      </c>
      <c r="V45" s="2">
        <f>ROUND(((T45/10)^2)*J45/4,2)</f>
        <v>2158790.4</v>
      </c>
      <c r="W45" s="2">
        <f>ROUND(SQRT(SQRT(J45*V45)/M45),2)</f>
        <v>8.17</v>
      </c>
    </row>
    <row r="46" spans="1:23" x14ac:dyDescent="0.25">
      <c r="A46" s="1" t="s">
        <v>66</v>
      </c>
      <c r="B46">
        <v>107</v>
      </c>
      <c r="C46">
        <v>390</v>
      </c>
      <c r="D46">
        <v>300</v>
      </c>
      <c r="E46">
        <v>10</v>
      </c>
      <c r="F46">
        <v>16</v>
      </c>
      <c r="G46">
        <v>22</v>
      </c>
      <c r="H46" s="2">
        <v>136</v>
      </c>
      <c r="I46">
        <v>38700</v>
      </c>
      <c r="J46">
        <v>7210</v>
      </c>
      <c r="K46" s="2">
        <v>16.899999999999999</v>
      </c>
      <c r="L46" s="2">
        <v>7.28</v>
      </c>
      <c r="M46">
        <v>1980</v>
      </c>
      <c r="N46">
        <v>481</v>
      </c>
      <c r="O46" s="2">
        <f t="shared" si="0"/>
        <v>2115.61</v>
      </c>
      <c r="P46" s="2">
        <f t="shared" si="1"/>
        <v>728.95</v>
      </c>
      <c r="Q46" s="2">
        <f>ROUND(0.5*D46/F46,2)</f>
        <v>9.3800000000000008</v>
      </c>
      <c r="R46" s="2">
        <f t="shared" si="2"/>
        <v>31.4</v>
      </c>
      <c r="S46" s="3">
        <f t="shared" si="3"/>
        <v>314</v>
      </c>
      <c r="T46">
        <f>C46-F46</f>
        <v>374</v>
      </c>
      <c r="U46" s="2">
        <f>ROUND((2*D46*F46^3+T46*E46^3)/3/10000,2)</f>
        <v>94.39</v>
      </c>
      <c r="V46" s="2">
        <f>ROUND(((T46/10)^2)*J46/4,2)</f>
        <v>2521264.9</v>
      </c>
      <c r="W46" s="2">
        <f>ROUND(SQRT(SQRT(J46*V46)/M46),2)</f>
        <v>8.25</v>
      </c>
    </row>
    <row r="47" spans="1:23" x14ac:dyDescent="0.25">
      <c r="A47" s="1" t="s">
        <v>67</v>
      </c>
      <c r="B47">
        <v>140</v>
      </c>
      <c r="C47">
        <v>388</v>
      </c>
      <c r="D47">
        <v>402</v>
      </c>
      <c r="E47">
        <v>15</v>
      </c>
      <c r="F47">
        <v>15</v>
      </c>
      <c r="G47">
        <v>22</v>
      </c>
      <c r="H47" s="2">
        <v>178.5</v>
      </c>
      <c r="I47">
        <v>49000</v>
      </c>
      <c r="J47">
        <v>16300</v>
      </c>
      <c r="K47" s="2">
        <v>16.600000000000001</v>
      </c>
      <c r="L47" s="2">
        <v>9.5399999999999991</v>
      </c>
      <c r="M47">
        <v>2520</v>
      </c>
      <c r="N47">
        <v>809</v>
      </c>
      <c r="O47" s="2">
        <f t="shared" si="0"/>
        <v>2729.81</v>
      </c>
      <c r="P47" s="2">
        <f t="shared" si="1"/>
        <v>1232.17</v>
      </c>
      <c r="Q47" s="2">
        <f>ROUND(0.5*D47/F47,2)</f>
        <v>13.4</v>
      </c>
      <c r="R47" s="2">
        <f t="shared" si="2"/>
        <v>20.93</v>
      </c>
      <c r="S47" s="3">
        <f t="shared" si="3"/>
        <v>314</v>
      </c>
      <c r="T47">
        <f>C47-F47</f>
        <v>373</v>
      </c>
      <c r="U47" s="2">
        <f>ROUND((2*D47*F47^3+T47*E47^3)/3/10000,2)</f>
        <v>132.41</v>
      </c>
      <c r="V47" s="2">
        <f>ROUND(((T47/10)^2)*J47/4,2)</f>
        <v>5669506.75</v>
      </c>
      <c r="W47" s="2">
        <f>ROUND(SQRT(SQRT(J47*V47)/M47),2)</f>
        <v>10.98</v>
      </c>
    </row>
    <row r="48" spans="1:23" x14ac:dyDescent="0.25">
      <c r="A48" s="1" t="s">
        <v>68</v>
      </c>
      <c r="B48">
        <v>147</v>
      </c>
      <c r="C48">
        <v>394</v>
      </c>
      <c r="D48">
        <v>398</v>
      </c>
      <c r="E48">
        <v>11</v>
      </c>
      <c r="F48">
        <v>18</v>
      </c>
      <c r="G48">
        <v>22</v>
      </c>
      <c r="H48" s="2">
        <v>186.8</v>
      </c>
      <c r="I48">
        <v>56100</v>
      </c>
      <c r="J48">
        <v>18900</v>
      </c>
      <c r="K48" s="2">
        <v>17.3</v>
      </c>
      <c r="L48" s="2">
        <v>10.1</v>
      </c>
      <c r="M48">
        <v>2850</v>
      </c>
      <c r="N48">
        <v>951</v>
      </c>
      <c r="O48" s="2">
        <f t="shared" si="0"/>
        <v>3046.12</v>
      </c>
      <c r="P48" s="2">
        <f t="shared" si="1"/>
        <v>1436.47</v>
      </c>
      <c r="Q48" s="2">
        <f>ROUND(0.5*D48/F48,2)</f>
        <v>11.06</v>
      </c>
      <c r="R48" s="2">
        <f t="shared" si="2"/>
        <v>28.55</v>
      </c>
      <c r="S48" s="3">
        <f t="shared" si="3"/>
        <v>314</v>
      </c>
      <c r="T48">
        <f>C48-F48</f>
        <v>376</v>
      </c>
      <c r="U48" s="2">
        <f>ROUND((2*D48*F48^3+T48*E48^3)/3/10000,2)</f>
        <v>171.42</v>
      </c>
      <c r="V48" s="2">
        <f>ROUND(((T48/10)^2)*J48/4,2)</f>
        <v>6680016</v>
      </c>
      <c r="W48" s="2">
        <f>ROUND(SQRT(SQRT(J48*V48)/M48),2)</f>
        <v>11.17</v>
      </c>
    </row>
    <row r="49" spans="1:23" x14ac:dyDescent="0.25">
      <c r="A49" s="1" t="s">
        <v>69</v>
      </c>
      <c r="B49">
        <v>172</v>
      </c>
      <c r="C49">
        <v>400</v>
      </c>
      <c r="D49">
        <v>400</v>
      </c>
      <c r="E49">
        <v>13</v>
      </c>
      <c r="F49">
        <v>21</v>
      </c>
      <c r="G49">
        <v>22</v>
      </c>
      <c r="H49" s="2">
        <v>218.7</v>
      </c>
      <c r="I49">
        <v>66600</v>
      </c>
      <c r="J49">
        <v>22400</v>
      </c>
      <c r="K49" s="2">
        <v>17.5</v>
      </c>
      <c r="L49" s="2">
        <v>10.1</v>
      </c>
      <c r="M49">
        <v>3330</v>
      </c>
      <c r="N49">
        <v>1120</v>
      </c>
      <c r="O49" s="2">
        <f t="shared" si="0"/>
        <v>3600.13</v>
      </c>
      <c r="P49" s="2">
        <f t="shared" si="1"/>
        <v>1695.13</v>
      </c>
      <c r="Q49" s="2">
        <f>ROUND(0.5*D49/F49,2)</f>
        <v>9.52</v>
      </c>
      <c r="R49" s="2">
        <f t="shared" si="2"/>
        <v>24.15</v>
      </c>
      <c r="S49" s="3">
        <f t="shared" si="3"/>
        <v>314</v>
      </c>
      <c r="T49">
        <f>C49-F49</f>
        <v>379</v>
      </c>
      <c r="U49" s="2">
        <f>ROUND((2*D49*F49^3+T49*E49^3)/3/10000,2)</f>
        <v>274.72000000000003</v>
      </c>
      <c r="V49" s="2">
        <f>ROUND(((T49/10)^2)*J49/4,2)</f>
        <v>8043896</v>
      </c>
      <c r="W49" s="2">
        <f>ROUND(SQRT(SQRT(J49*V49)/M49),2)</f>
        <v>11.29</v>
      </c>
    </row>
    <row r="50" spans="1:23" x14ac:dyDescent="0.25">
      <c r="A50" s="1" t="s">
        <v>70</v>
      </c>
      <c r="B50">
        <v>197</v>
      </c>
      <c r="C50">
        <v>400</v>
      </c>
      <c r="D50">
        <v>408</v>
      </c>
      <c r="E50">
        <v>21</v>
      </c>
      <c r="F50">
        <v>21</v>
      </c>
      <c r="G50">
        <v>22</v>
      </c>
      <c r="H50" s="2">
        <v>250.7</v>
      </c>
      <c r="I50">
        <v>70900</v>
      </c>
      <c r="J50">
        <v>23800</v>
      </c>
      <c r="K50" s="2">
        <v>16.8</v>
      </c>
      <c r="L50" s="2">
        <v>9.75</v>
      </c>
      <c r="M50">
        <v>3540</v>
      </c>
      <c r="N50">
        <v>1170</v>
      </c>
      <c r="O50" s="2">
        <f t="shared" si="0"/>
        <v>3920.13</v>
      </c>
      <c r="P50" s="2">
        <f t="shared" si="1"/>
        <v>1787.34</v>
      </c>
      <c r="Q50" s="2">
        <f>ROUND(0.5*D50/F50,2)</f>
        <v>9.7100000000000009</v>
      </c>
      <c r="R50" s="2">
        <f t="shared" si="2"/>
        <v>14.95</v>
      </c>
      <c r="S50" s="3">
        <f t="shared" si="3"/>
        <v>314</v>
      </c>
      <c r="T50">
        <f>C50-F50</f>
        <v>379</v>
      </c>
      <c r="U50" s="2">
        <f>ROUND((2*D50*F50^3+T50*E50^3)/3/10000,2)</f>
        <v>368.9</v>
      </c>
      <c r="V50" s="2">
        <f>ROUND(((T50/10)^2)*J50/4,2)</f>
        <v>8546639.5</v>
      </c>
      <c r="W50" s="2">
        <f>ROUND(SQRT(SQRT(J50*V50)/M50),2)</f>
        <v>11.29</v>
      </c>
    </row>
    <row r="51" spans="1:23" x14ac:dyDescent="0.25">
      <c r="A51" s="1" t="s">
        <v>71</v>
      </c>
      <c r="B51">
        <v>232</v>
      </c>
      <c r="C51">
        <v>414</v>
      </c>
      <c r="D51">
        <v>405</v>
      </c>
      <c r="E51">
        <v>18</v>
      </c>
      <c r="F51">
        <v>28</v>
      </c>
      <c r="G51">
        <v>22</v>
      </c>
      <c r="H51" s="2">
        <v>295.39999999999998</v>
      </c>
      <c r="I51">
        <v>92800</v>
      </c>
      <c r="J51">
        <v>31000</v>
      </c>
      <c r="K51" s="2">
        <v>17.7</v>
      </c>
      <c r="L51" s="2">
        <v>10.199999999999999</v>
      </c>
      <c r="M51">
        <v>4480</v>
      </c>
      <c r="N51">
        <v>1530</v>
      </c>
      <c r="O51" s="2">
        <f t="shared" si="0"/>
        <v>4953.9799999999996</v>
      </c>
      <c r="P51" s="2">
        <f t="shared" si="1"/>
        <v>2325.35</v>
      </c>
      <c r="Q51" s="2">
        <f>ROUND(0.5*D51/F51,2)</f>
        <v>7.23</v>
      </c>
      <c r="R51" s="2">
        <f t="shared" si="2"/>
        <v>17.440000000000001</v>
      </c>
      <c r="S51" s="3">
        <f t="shared" si="3"/>
        <v>314</v>
      </c>
      <c r="T51">
        <f>C51-F51</f>
        <v>386</v>
      </c>
      <c r="U51" s="2">
        <f>ROUND((2*D51*F51^3+T51*E51^3)/3/10000,2)</f>
        <v>667.74</v>
      </c>
      <c r="V51" s="2">
        <f>ROUND(((T51/10)^2)*J51/4,2)</f>
        <v>11547190</v>
      </c>
      <c r="W51" s="2">
        <f>ROUND(SQRT(SQRT(J51*V51)/M51),2)</f>
        <v>11.56</v>
      </c>
    </row>
    <row r="52" spans="1:23" x14ac:dyDescent="0.25">
      <c r="A52" s="1" t="s">
        <v>72</v>
      </c>
      <c r="B52">
        <v>66.2</v>
      </c>
      <c r="C52">
        <v>446</v>
      </c>
      <c r="D52">
        <v>199</v>
      </c>
      <c r="E52">
        <v>8</v>
      </c>
      <c r="F52">
        <v>12</v>
      </c>
      <c r="G52">
        <v>18</v>
      </c>
      <c r="H52" s="2">
        <v>84.3</v>
      </c>
      <c r="I52">
        <v>28700</v>
      </c>
      <c r="J52">
        <v>1580</v>
      </c>
      <c r="K52" s="2">
        <v>18.5</v>
      </c>
      <c r="L52" s="2">
        <v>4.33</v>
      </c>
      <c r="M52">
        <v>1290</v>
      </c>
      <c r="N52">
        <v>159</v>
      </c>
      <c r="O52" s="2">
        <f t="shared" si="0"/>
        <v>1392.56</v>
      </c>
      <c r="P52" s="2">
        <f t="shared" si="1"/>
        <v>244.36</v>
      </c>
      <c r="Q52" s="2">
        <f>ROUND(0.5*D52/F52,2)</f>
        <v>8.2899999999999991</v>
      </c>
      <c r="R52" s="2">
        <f t="shared" si="2"/>
        <v>48.25</v>
      </c>
      <c r="S52" s="3">
        <f t="shared" si="3"/>
        <v>386</v>
      </c>
      <c r="T52">
        <f>C52-F52</f>
        <v>434</v>
      </c>
      <c r="U52" s="2">
        <f>ROUND((2*D52*F52^3+T52*E52^3)/3/10000,2)</f>
        <v>30.33</v>
      </c>
      <c r="V52" s="2">
        <f>ROUND(((T52/10)^2)*J52/4,2)</f>
        <v>744006.2</v>
      </c>
      <c r="W52" s="2">
        <f>ROUND(SQRT(SQRT(J52*V52)/M52),2)</f>
        <v>5.16</v>
      </c>
    </row>
    <row r="53" spans="1:23" x14ac:dyDescent="0.25">
      <c r="A53" s="1" t="s">
        <v>73</v>
      </c>
      <c r="B53">
        <v>76</v>
      </c>
      <c r="C53">
        <v>450</v>
      </c>
      <c r="D53">
        <v>200</v>
      </c>
      <c r="E53">
        <v>9</v>
      </c>
      <c r="F53">
        <v>14</v>
      </c>
      <c r="G53">
        <v>18</v>
      </c>
      <c r="H53" s="2">
        <v>96.76</v>
      </c>
      <c r="I53">
        <v>33500</v>
      </c>
      <c r="J53">
        <v>1870</v>
      </c>
      <c r="K53" s="2">
        <v>18.600000000000001</v>
      </c>
      <c r="L53" s="2">
        <v>4.4000000000000004</v>
      </c>
      <c r="M53">
        <v>1490</v>
      </c>
      <c r="N53">
        <v>187</v>
      </c>
      <c r="O53" s="2">
        <f t="shared" si="0"/>
        <v>1621.49</v>
      </c>
      <c r="P53" s="2">
        <f t="shared" si="1"/>
        <v>288.55</v>
      </c>
      <c r="Q53" s="2">
        <f>ROUND(0.5*D53/F53,2)</f>
        <v>7.14</v>
      </c>
      <c r="R53" s="2">
        <f t="shared" si="2"/>
        <v>42.89</v>
      </c>
      <c r="S53" s="3">
        <f t="shared" si="3"/>
        <v>386</v>
      </c>
      <c r="T53">
        <f>C53-F53</f>
        <v>436</v>
      </c>
      <c r="U53" s="2">
        <f>ROUND((2*D53*F53^3+T53*E53^3)/3/10000,2)</f>
        <v>47.18</v>
      </c>
      <c r="V53" s="2">
        <f>ROUND(((T53/10)^2)*J53/4,2)</f>
        <v>888698.8</v>
      </c>
      <c r="W53" s="2">
        <f>ROUND(SQRT(SQRT(J53*V53)/M53),2)</f>
        <v>5.23</v>
      </c>
    </row>
    <row r="54" spans="1:23" x14ac:dyDescent="0.25">
      <c r="A54" s="1" t="s">
        <v>74</v>
      </c>
      <c r="B54">
        <v>88.9</v>
      </c>
      <c r="C54">
        <v>456</v>
      </c>
      <c r="D54">
        <v>201</v>
      </c>
      <c r="E54">
        <v>10</v>
      </c>
      <c r="F54">
        <v>17</v>
      </c>
      <c r="G54">
        <v>18</v>
      </c>
      <c r="H54" s="2">
        <v>113.3</v>
      </c>
      <c r="I54">
        <v>40400</v>
      </c>
      <c r="J54">
        <v>2310</v>
      </c>
      <c r="K54" s="2">
        <v>18.899999999999999</v>
      </c>
      <c r="L54" s="2">
        <v>4.51</v>
      </c>
      <c r="M54">
        <v>1770</v>
      </c>
      <c r="N54">
        <v>230</v>
      </c>
      <c r="O54" s="2">
        <f t="shared" si="0"/>
        <v>1945.27</v>
      </c>
      <c r="P54" s="2">
        <f t="shared" si="1"/>
        <v>353.96</v>
      </c>
      <c r="Q54" s="2">
        <f>ROUND(0.5*D54/F54,2)</f>
        <v>5.91</v>
      </c>
      <c r="R54" s="2">
        <f t="shared" si="2"/>
        <v>38.6</v>
      </c>
      <c r="S54" s="3">
        <f t="shared" si="3"/>
        <v>386</v>
      </c>
      <c r="T54">
        <f>C54-F54</f>
        <v>439</v>
      </c>
      <c r="U54" s="2">
        <f>ROUND((2*D54*F54^3+T54*E54^3)/3/10000,2)</f>
        <v>80.47</v>
      </c>
      <c r="V54" s="2">
        <f>ROUND(((T54/10)^2)*J54/4,2)</f>
        <v>1112963.78</v>
      </c>
      <c r="W54" s="2">
        <f>ROUND(SQRT(SQRT(J54*V54)/M54),2)</f>
        <v>5.35</v>
      </c>
    </row>
    <row r="55" spans="1:23" x14ac:dyDescent="0.25">
      <c r="A55" s="1" t="s">
        <v>75</v>
      </c>
      <c r="B55">
        <v>106</v>
      </c>
      <c r="C55">
        <v>434</v>
      </c>
      <c r="D55">
        <v>299</v>
      </c>
      <c r="E55">
        <v>10</v>
      </c>
      <c r="F55">
        <v>17</v>
      </c>
      <c r="G55">
        <v>24</v>
      </c>
      <c r="H55" s="2">
        <v>135</v>
      </c>
      <c r="I55">
        <v>46800</v>
      </c>
      <c r="J55">
        <v>6690</v>
      </c>
      <c r="K55" s="2">
        <v>18.600000000000001</v>
      </c>
      <c r="L55" s="2">
        <v>7.04</v>
      </c>
      <c r="M55">
        <v>2160</v>
      </c>
      <c r="N55">
        <v>448</v>
      </c>
      <c r="O55" s="2">
        <f t="shared" si="0"/>
        <v>2519.61</v>
      </c>
      <c r="P55" s="2">
        <f t="shared" si="1"/>
        <v>769.91</v>
      </c>
      <c r="Q55" s="2">
        <f>ROUND(0.5*D55/F55,2)</f>
        <v>8.7899999999999991</v>
      </c>
      <c r="R55" s="2">
        <f t="shared" si="2"/>
        <v>35.200000000000003</v>
      </c>
      <c r="S55" s="3">
        <f t="shared" si="3"/>
        <v>352</v>
      </c>
      <c r="T55">
        <f>C55-F55</f>
        <v>417</v>
      </c>
      <c r="U55" s="2">
        <f>ROUND((2*D55*F55^3+T55*E55^3)/3/10000,2)</f>
        <v>111.83</v>
      </c>
      <c r="V55" s="2">
        <f>ROUND(((T55/10)^2)*J55/4,2)</f>
        <v>2908293.53</v>
      </c>
      <c r="W55" s="2">
        <f>ROUND(SQRT(SQRT(J55*V55)/M55),2)</f>
        <v>8.0399999999999991</v>
      </c>
    </row>
    <row r="56" spans="1:23" x14ac:dyDescent="0.25">
      <c r="A56" s="1" t="s">
        <v>76</v>
      </c>
      <c r="B56">
        <v>124</v>
      </c>
      <c r="C56">
        <v>440</v>
      </c>
      <c r="D56">
        <v>300</v>
      </c>
      <c r="E56">
        <v>11</v>
      </c>
      <c r="F56">
        <v>18</v>
      </c>
      <c r="G56">
        <v>24</v>
      </c>
      <c r="H56" s="2">
        <v>157.4</v>
      </c>
      <c r="I56">
        <v>56100</v>
      </c>
      <c r="J56">
        <v>8110</v>
      </c>
      <c r="K56" s="2">
        <v>18.899999999999999</v>
      </c>
      <c r="L56" s="2">
        <v>7.18</v>
      </c>
      <c r="M56">
        <v>2550</v>
      </c>
      <c r="N56">
        <v>541</v>
      </c>
      <c r="O56" s="2">
        <f t="shared" si="0"/>
        <v>2727.64</v>
      </c>
      <c r="P56" s="2">
        <f t="shared" si="1"/>
        <v>822.22</v>
      </c>
      <c r="Q56" s="2">
        <f>ROUND(0.5*D56/F56,2)</f>
        <v>8.33</v>
      </c>
      <c r="R56" s="2">
        <f t="shared" si="2"/>
        <v>32.36</v>
      </c>
      <c r="S56" s="3">
        <f t="shared" si="3"/>
        <v>356</v>
      </c>
      <c r="T56">
        <f>C56-F56</f>
        <v>422</v>
      </c>
      <c r="U56" s="2">
        <f>ROUND((2*D56*F56^3+T56*E56^3)/3/10000,2)</f>
        <v>135.36000000000001</v>
      </c>
      <c r="V56" s="2">
        <f>ROUND(((T56/10)^2)*J56/4,2)</f>
        <v>3610653.1</v>
      </c>
      <c r="W56" s="2">
        <f>ROUND(SQRT(SQRT(J56*V56)/M56),2)</f>
        <v>8.19</v>
      </c>
    </row>
    <row r="57" spans="1:23" x14ac:dyDescent="0.25">
      <c r="A57" s="1" t="s">
        <v>77</v>
      </c>
      <c r="B57">
        <v>145</v>
      </c>
      <c r="C57">
        <v>446</v>
      </c>
      <c r="D57">
        <v>302</v>
      </c>
      <c r="E57">
        <v>13</v>
      </c>
      <c r="F57">
        <v>21</v>
      </c>
      <c r="G57">
        <v>24</v>
      </c>
      <c r="H57" s="2">
        <v>184.3</v>
      </c>
      <c r="I57">
        <v>66400</v>
      </c>
      <c r="J57">
        <v>9660</v>
      </c>
      <c r="K57" s="2">
        <v>19</v>
      </c>
      <c r="L57" s="2">
        <v>7.24</v>
      </c>
      <c r="M57">
        <v>2980</v>
      </c>
      <c r="N57">
        <v>639</v>
      </c>
      <c r="O57" s="2">
        <f t="shared" si="0"/>
        <v>3225.8</v>
      </c>
      <c r="P57" s="2">
        <f t="shared" si="1"/>
        <v>974.71</v>
      </c>
      <c r="Q57" s="2">
        <f>ROUND(0.5*D57/F57,2)</f>
        <v>7.19</v>
      </c>
      <c r="R57" s="2">
        <f t="shared" si="2"/>
        <v>27.38</v>
      </c>
      <c r="S57" s="3">
        <f t="shared" si="3"/>
        <v>356</v>
      </c>
      <c r="T57">
        <f>C57-F57</f>
        <v>425</v>
      </c>
      <c r="U57" s="2">
        <f>ROUND((2*D57*F57^3+T57*E57^3)/3/10000,2)</f>
        <v>217.58</v>
      </c>
      <c r="V57" s="2">
        <f>ROUND(((T57/10)^2)*J57/4,2)</f>
        <v>4362093.75</v>
      </c>
      <c r="W57" s="2">
        <f>ROUND(SQRT(SQRT(J57*V57)/M57),2)</f>
        <v>8.3000000000000007</v>
      </c>
    </row>
    <row r="58" spans="1:23" x14ac:dyDescent="0.25">
      <c r="A58" s="1" t="s">
        <v>78</v>
      </c>
      <c r="B58">
        <v>79.5</v>
      </c>
      <c r="C58">
        <v>496</v>
      </c>
      <c r="D58">
        <v>199</v>
      </c>
      <c r="E58">
        <v>9</v>
      </c>
      <c r="F58">
        <v>14</v>
      </c>
      <c r="G58">
        <v>20</v>
      </c>
      <c r="H58" s="2">
        <v>101.3</v>
      </c>
      <c r="I58">
        <v>41900</v>
      </c>
      <c r="J58">
        <v>1840</v>
      </c>
      <c r="K58" s="2">
        <v>20.3</v>
      </c>
      <c r="L58" s="2">
        <v>4.2699999999999996</v>
      </c>
      <c r="M58">
        <v>1690</v>
      </c>
      <c r="N58">
        <v>185</v>
      </c>
      <c r="O58" s="2">
        <f t="shared" si="0"/>
        <v>1835.66</v>
      </c>
      <c r="P58" s="2">
        <f t="shared" si="1"/>
        <v>286.68</v>
      </c>
      <c r="Q58" s="2">
        <f>ROUND(0.5*D58/F58,2)</f>
        <v>7.11</v>
      </c>
      <c r="R58" s="2">
        <f t="shared" si="2"/>
        <v>47.56</v>
      </c>
      <c r="S58" s="3">
        <f t="shared" si="3"/>
        <v>428</v>
      </c>
      <c r="T58">
        <f>C58-F58</f>
        <v>482</v>
      </c>
      <c r="U58" s="2">
        <f>ROUND((2*D58*F58^3+T58*E58^3)/3/10000,2)</f>
        <v>48.12</v>
      </c>
      <c r="V58" s="2">
        <f>ROUND(((T58/10)^2)*J58/4,2)</f>
        <v>1068690.3999999999</v>
      </c>
      <c r="W58" s="2">
        <f>ROUND(SQRT(SQRT(J58*V58)/M58),2)</f>
        <v>5.12</v>
      </c>
    </row>
    <row r="59" spans="1:23" x14ac:dyDescent="0.25">
      <c r="A59" s="1" t="s">
        <v>79</v>
      </c>
      <c r="B59">
        <v>89.6</v>
      </c>
      <c r="C59">
        <v>500</v>
      </c>
      <c r="D59">
        <v>200</v>
      </c>
      <c r="E59">
        <v>10</v>
      </c>
      <c r="F59">
        <v>16</v>
      </c>
      <c r="G59">
        <v>20</v>
      </c>
      <c r="H59" s="2">
        <v>114.2</v>
      </c>
      <c r="I59">
        <v>47800</v>
      </c>
      <c r="J59">
        <v>2140</v>
      </c>
      <c r="K59" s="2">
        <v>20.5</v>
      </c>
      <c r="L59" s="2">
        <v>4.33</v>
      </c>
      <c r="M59">
        <v>1910</v>
      </c>
      <c r="N59">
        <v>214</v>
      </c>
      <c r="O59" s="2">
        <f t="shared" si="0"/>
        <v>2096.36</v>
      </c>
      <c r="P59" s="2">
        <f t="shared" si="1"/>
        <v>331.7</v>
      </c>
      <c r="Q59" s="2">
        <f>ROUND(0.5*D59/F59,2)</f>
        <v>6.25</v>
      </c>
      <c r="R59" s="2">
        <f t="shared" si="2"/>
        <v>42.8</v>
      </c>
      <c r="S59" s="3">
        <f t="shared" si="3"/>
        <v>428</v>
      </c>
      <c r="T59">
        <f>C59-F59</f>
        <v>484</v>
      </c>
      <c r="U59" s="2">
        <f>ROUND((2*D59*F59^3+T59*E59^3)/3/10000,2)</f>
        <v>70.75</v>
      </c>
      <c r="V59" s="2">
        <f>ROUND(((T59/10)^2)*J59/4,2)</f>
        <v>1253269.6000000001</v>
      </c>
      <c r="W59" s="2">
        <f>ROUND(SQRT(SQRT(J59*V59)/M59),2)</f>
        <v>5.21</v>
      </c>
    </row>
    <row r="60" spans="1:23" x14ac:dyDescent="0.25">
      <c r="A60" s="1" t="s">
        <v>80</v>
      </c>
      <c r="B60">
        <v>103</v>
      </c>
      <c r="C60">
        <v>506</v>
      </c>
      <c r="D60">
        <v>201</v>
      </c>
      <c r="E60">
        <v>11</v>
      </c>
      <c r="F60">
        <v>19</v>
      </c>
      <c r="G60">
        <v>20</v>
      </c>
      <c r="H60" s="2">
        <v>131.30000000000001</v>
      </c>
      <c r="I60">
        <v>56500</v>
      </c>
      <c r="J60">
        <v>2580</v>
      </c>
      <c r="K60" s="2">
        <v>20.7</v>
      </c>
      <c r="L60" s="2">
        <v>4.43</v>
      </c>
      <c r="M60">
        <v>2230</v>
      </c>
      <c r="N60">
        <v>257</v>
      </c>
      <c r="O60" s="2">
        <f t="shared" si="0"/>
        <v>2462.17</v>
      </c>
      <c r="P60" s="2">
        <f t="shared" si="1"/>
        <v>397.97</v>
      </c>
      <c r="Q60" s="2">
        <f>ROUND(0.5*D60/F60,2)</f>
        <v>5.29</v>
      </c>
      <c r="R60" s="2">
        <f t="shared" si="2"/>
        <v>38.909999999999997</v>
      </c>
      <c r="S60" s="3">
        <f t="shared" si="3"/>
        <v>428</v>
      </c>
      <c r="T60">
        <f>C60-F60</f>
        <v>487</v>
      </c>
      <c r="U60" s="2">
        <f>ROUND((2*D60*F60^3+T60*E60^3)/3/10000,2)</f>
        <v>113.52</v>
      </c>
      <c r="V60" s="2">
        <f>ROUND(((T60/10)^2)*J60/4,2)</f>
        <v>1529740.05</v>
      </c>
      <c r="W60" s="2">
        <f>ROUND(SQRT(SQRT(J60*V60)/M60),2)</f>
        <v>5.31</v>
      </c>
    </row>
    <row r="61" spans="1:23" x14ac:dyDescent="0.25">
      <c r="A61" s="1" t="s">
        <v>81</v>
      </c>
      <c r="B61">
        <v>114</v>
      </c>
      <c r="C61">
        <v>482</v>
      </c>
      <c r="D61">
        <v>300</v>
      </c>
      <c r="E61">
        <v>11</v>
      </c>
      <c r="F61">
        <v>15</v>
      </c>
      <c r="G61">
        <v>26</v>
      </c>
      <c r="H61" s="2">
        <v>145.5</v>
      </c>
      <c r="I61">
        <v>60400</v>
      </c>
      <c r="J61">
        <v>6760</v>
      </c>
      <c r="K61" s="2">
        <v>20.399999999999999</v>
      </c>
      <c r="L61" s="2">
        <v>6.82</v>
      </c>
      <c r="M61">
        <v>2500</v>
      </c>
      <c r="N61">
        <v>451</v>
      </c>
      <c r="O61" s="2">
        <f t="shared" si="0"/>
        <v>2663.34</v>
      </c>
      <c r="P61" s="2">
        <f t="shared" si="1"/>
        <v>688.67</v>
      </c>
      <c r="Q61" s="2">
        <f>ROUND(0.5*D61/F61,2)</f>
        <v>10</v>
      </c>
      <c r="R61" s="2">
        <f t="shared" si="2"/>
        <v>36.36</v>
      </c>
      <c r="S61" s="3">
        <f t="shared" si="3"/>
        <v>400</v>
      </c>
      <c r="T61">
        <f>C61-F61</f>
        <v>467</v>
      </c>
      <c r="U61" s="2">
        <f>ROUND((2*D61*F61^3+T61*E61^3)/3/10000,2)</f>
        <v>88.22</v>
      </c>
      <c r="V61" s="2">
        <f>ROUND(((T61/10)^2)*J61/4,2)</f>
        <v>3685704.1</v>
      </c>
      <c r="W61" s="2">
        <f>ROUND(SQRT(SQRT(J61*V61)/M61),2)</f>
        <v>7.95</v>
      </c>
    </row>
    <row r="62" spans="1:23" x14ac:dyDescent="0.25">
      <c r="A62" s="1" t="s">
        <v>82</v>
      </c>
      <c r="B62">
        <v>128</v>
      </c>
      <c r="C62">
        <v>488</v>
      </c>
      <c r="D62">
        <v>300</v>
      </c>
      <c r="E62">
        <v>11</v>
      </c>
      <c r="F62">
        <v>18</v>
      </c>
      <c r="G62">
        <v>26</v>
      </c>
      <c r="H62" s="2">
        <v>163.5</v>
      </c>
      <c r="I62">
        <v>71000</v>
      </c>
      <c r="J62">
        <v>8110</v>
      </c>
      <c r="K62" s="2">
        <v>20.8</v>
      </c>
      <c r="L62" s="2">
        <v>7.04</v>
      </c>
      <c r="M62">
        <v>2910</v>
      </c>
      <c r="N62">
        <v>541</v>
      </c>
      <c r="O62" s="2">
        <f t="shared" si="0"/>
        <v>3099.84</v>
      </c>
      <c r="P62" s="2">
        <f t="shared" si="1"/>
        <v>823.67</v>
      </c>
      <c r="Q62" s="2">
        <f>ROUND(0.5*D62/F62,2)</f>
        <v>8.33</v>
      </c>
      <c r="R62" s="2">
        <f t="shared" si="2"/>
        <v>36.36</v>
      </c>
      <c r="S62" s="3">
        <f t="shared" si="3"/>
        <v>400</v>
      </c>
      <c r="T62">
        <f>C62-F62</f>
        <v>470</v>
      </c>
      <c r="U62" s="2">
        <f>ROUND((2*D62*F62^3+T62*E62^3)/3/10000,2)</f>
        <v>137.49</v>
      </c>
      <c r="V62" s="2">
        <f>ROUND(((T62/10)^2)*J62/4,2)</f>
        <v>4478747.5</v>
      </c>
      <c r="W62" s="2">
        <f>ROUND(SQRT(SQRT(J62*V62)/M62),2)</f>
        <v>8.09</v>
      </c>
    </row>
    <row r="63" spans="1:23" x14ac:dyDescent="0.25">
      <c r="A63" s="1" t="s">
        <v>83</v>
      </c>
      <c r="B63">
        <v>150</v>
      </c>
      <c r="C63">
        <v>494</v>
      </c>
      <c r="D63">
        <v>302</v>
      </c>
      <c r="E63">
        <v>13</v>
      </c>
      <c r="F63">
        <v>21</v>
      </c>
      <c r="G63">
        <v>26</v>
      </c>
      <c r="H63" s="2">
        <v>191.4</v>
      </c>
      <c r="I63">
        <v>83800</v>
      </c>
      <c r="J63">
        <v>9660</v>
      </c>
      <c r="K63" s="2">
        <v>20.9</v>
      </c>
      <c r="L63" s="2">
        <v>7.1</v>
      </c>
      <c r="M63">
        <v>3390</v>
      </c>
      <c r="N63">
        <v>640</v>
      </c>
      <c r="O63" s="2">
        <f t="shared" si="0"/>
        <v>3663.75</v>
      </c>
      <c r="P63" s="2">
        <f t="shared" si="1"/>
        <v>976.74</v>
      </c>
      <c r="Q63" s="2">
        <f>ROUND(0.5*D63/F63,2)</f>
        <v>7.19</v>
      </c>
      <c r="R63" s="2">
        <f t="shared" si="2"/>
        <v>30.77</v>
      </c>
      <c r="S63" s="3">
        <f t="shared" si="3"/>
        <v>400</v>
      </c>
      <c r="T63">
        <f>C63-F63</f>
        <v>473</v>
      </c>
      <c r="U63" s="2">
        <f>ROUND((2*D63*F63^3+T63*E63^3)/3/10000,2)</f>
        <v>221.09</v>
      </c>
      <c r="V63" s="2">
        <f>ROUND(((T63/10)^2)*J63/4,2)</f>
        <v>5403055.3499999996</v>
      </c>
      <c r="W63" s="2">
        <f>ROUND(SQRT(SQRT(J63*V63)/M63),2)</f>
        <v>8.2100000000000009</v>
      </c>
    </row>
    <row r="64" spans="1:23" x14ac:dyDescent="0.25">
      <c r="A64" s="1" t="s">
        <v>84</v>
      </c>
      <c r="B64">
        <v>94.6</v>
      </c>
      <c r="C64">
        <v>596</v>
      </c>
      <c r="D64">
        <v>199</v>
      </c>
      <c r="E64">
        <v>10</v>
      </c>
      <c r="F64">
        <v>15</v>
      </c>
      <c r="G64">
        <v>22</v>
      </c>
      <c r="H64" s="2">
        <v>120.5</v>
      </c>
      <c r="I64">
        <v>68700</v>
      </c>
      <c r="J64">
        <v>1980</v>
      </c>
      <c r="K64" s="2">
        <v>23.9</v>
      </c>
      <c r="L64" s="2">
        <v>4.05</v>
      </c>
      <c r="M64">
        <v>2310</v>
      </c>
      <c r="N64">
        <v>199</v>
      </c>
      <c r="O64" s="2">
        <f t="shared" si="0"/>
        <v>2535.1799999999998</v>
      </c>
      <c r="P64" s="2">
        <f t="shared" si="1"/>
        <v>311.16000000000003</v>
      </c>
      <c r="Q64" s="2">
        <f>ROUND(0.5*D64/F64,2)</f>
        <v>6.63</v>
      </c>
      <c r="R64" s="2">
        <f t="shared" si="2"/>
        <v>52.2</v>
      </c>
      <c r="S64" s="3">
        <f t="shared" si="3"/>
        <v>522</v>
      </c>
      <c r="T64">
        <f>C64-F64</f>
        <v>581</v>
      </c>
      <c r="U64" s="2">
        <f>ROUND((2*D64*F64^3+T64*E64^3)/3/10000,2)</f>
        <v>64.14</v>
      </c>
      <c r="V64" s="2">
        <f>ROUND(((T64/10)^2)*J64/4,2)</f>
        <v>1670926.95</v>
      </c>
      <c r="W64" s="2">
        <f>ROUND(SQRT(SQRT(J64*V64)/M64),2)</f>
        <v>4.99</v>
      </c>
    </row>
    <row r="65" spans="1:23" x14ac:dyDescent="0.25">
      <c r="A65" s="1" t="s">
        <v>85</v>
      </c>
      <c r="B65">
        <v>106</v>
      </c>
      <c r="C65">
        <v>600</v>
      </c>
      <c r="D65">
        <v>200</v>
      </c>
      <c r="E65">
        <v>11</v>
      </c>
      <c r="F65">
        <v>17</v>
      </c>
      <c r="G65">
        <v>22</v>
      </c>
      <c r="H65" s="2">
        <v>134.4</v>
      </c>
      <c r="I65">
        <v>77600</v>
      </c>
      <c r="J65">
        <v>2280</v>
      </c>
      <c r="K65" s="2">
        <v>24</v>
      </c>
      <c r="L65" s="2">
        <v>4.12</v>
      </c>
      <c r="M65">
        <v>2590</v>
      </c>
      <c r="N65">
        <v>228</v>
      </c>
      <c r="O65" s="2">
        <f t="shared" si="0"/>
        <v>2863.18</v>
      </c>
      <c r="P65" s="2">
        <f t="shared" si="1"/>
        <v>357.12</v>
      </c>
      <c r="Q65" s="2">
        <f>ROUND(0.5*D65/F65,2)</f>
        <v>5.88</v>
      </c>
      <c r="R65" s="2">
        <f t="shared" si="2"/>
        <v>47.45</v>
      </c>
      <c r="S65" s="3">
        <f t="shared" si="3"/>
        <v>522</v>
      </c>
      <c r="T65">
        <f>C65-F65</f>
        <v>583</v>
      </c>
      <c r="U65" s="2">
        <f>ROUND((2*D65*F65^3+T65*E65^3)/3/10000,2)</f>
        <v>91.37</v>
      </c>
      <c r="V65" s="2">
        <f>ROUND(((T65/10)^2)*J65/4,2)</f>
        <v>1937367.3</v>
      </c>
      <c r="W65" s="2">
        <f>ROUND(SQRT(SQRT(J65*V65)/M65),2)</f>
        <v>5.07</v>
      </c>
    </row>
    <row r="66" spans="1:23" x14ac:dyDescent="0.25">
      <c r="A66" s="1" t="s">
        <v>86</v>
      </c>
      <c r="B66">
        <v>120</v>
      </c>
      <c r="C66">
        <v>606</v>
      </c>
      <c r="D66">
        <v>201</v>
      </c>
      <c r="E66">
        <v>12</v>
      </c>
      <c r="F66">
        <v>20</v>
      </c>
      <c r="G66">
        <v>22</v>
      </c>
      <c r="H66" s="2">
        <v>152.5</v>
      </c>
      <c r="I66">
        <v>90400</v>
      </c>
      <c r="J66">
        <v>2720</v>
      </c>
      <c r="K66" s="2">
        <v>24.3</v>
      </c>
      <c r="L66" s="2">
        <v>4.22</v>
      </c>
      <c r="M66">
        <v>2980</v>
      </c>
      <c r="N66">
        <v>271</v>
      </c>
      <c r="O66" s="2">
        <f t="shared" si="0"/>
        <v>3316.79</v>
      </c>
      <c r="P66" s="2">
        <f t="shared" si="1"/>
        <v>424.39</v>
      </c>
      <c r="Q66" s="2">
        <f>ROUND(0.5*D66/F66,2)</f>
        <v>5.03</v>
      </c>
      <c r="R66" s="2">
        <f t="shared" si="2"/>
        <v>43.5</v>
      </c>
      <c r="S66" s="3">
        <f t="shared" si="3"/>
        <v>522</v>
      </c>
      <c r="T66">
        <f>C66-F66</f>
        <v>586</v>
      </c>
      <c r="U66" s="2">
        <f>ROUND((2*D66*F66^3+T66*E66^3)/3/10000,2)</f>
        <v>140.94999999999999</v>
      </c>
      <c r="V66" s="2">
        <f>ROUND(((T66/10)^2)*J66/4,2)</f>
        <v>2335092.7999999998</v>
      </c>
      <c r="W66" s="2">
        <f>ROUND(SQRT(SQRT(J66*V66)/M66),2)</f>
        <v>5.17</v>
      </c>
    </row>
    <row r="67" spans="1:23" x14ac:dyDescent="0.25">
      <c r="A67" s="1" t="s">
        <v>87</v>
      </c>
      <c r="B67">
        <v>134</v>
      </c>
      <c r="C67">
        <v>612</v>
      </c>
      <c r="D67">
        <v>202</v>
      </c>
      <c r="E67">
        <v>13</v>
      </c>
      <c r="F67">
        <v>23</v>
      </c>
      <c r="G67">
        <v>22</v>
      </c>
      <c r="H67" s="2">
        <v>170.7</v>
      </c>
      <c r="I67">
        <v>103000</v>
      </c>
      <c r="J67">
        <v>3180</v>
      </c>
      <c r="K67" s="2">
        <v>24.6</v>
      </c>
      <c r="L67" s="2">
        <v>4.3099999999999996</v>
      </c>
      <c r="M67">
        <v>3380</v>
      </c>
      <c r="N67">
        <v>314</v>
      </c>
      <c r="O67" s="2">
        <f t="shared" ref="O67:O77" si="4">ROUND(2*((C67/2*E67)*(C67/4)+((D67-E67)*F67*(C67-F67)/2))/1000,2)</f>
        <v>3777.65</v>
      </c>
      <c r="P67" s="2">
        <f t="shared" ref="P67:P77" si="5">ROUND((2*(F67*D67/2)*(D67/4)+(C67-2*F67)*(E67/2)*(E67/4))*2/1000,2)</f>
        <v>493.16</v>
      </c>
      <c r="Q67" s="2">
        <f>ROUND(0.5*D67/F67,2)</f>
        <v>4.3899999999999997</v>
      </c>
      <c r="R67" s="2">
        <f t="shared" ref="R67:R77" si="6">ROUND(S67/E67,2)</f>
        <v>40.15</v>
      </c>
      <c r="S67" s="3">
        <f t="shared" ref="S67:S77" si="7">C67-2*(F67+G67)</f>
        <v>522</v>
      </c>
      <c r="T67">
        <f>C67-F67</f>
        <v>589</v>
      </c>
      <c r="U67" s="2">
        <f>ROUND((2*D67*F67^3+T67*E67^3)/3/10000,2)</f>
        <v>206.98</v>
      </c>
      <c r="V67" s="2">
        <f>ROUND(((T67/10)^2)*J67/4,2)</f>
        <v>2758021.95</v>
      </c>
      <c r="W67" s="2">
        <f>ROUND(SQRT(SQRT(J67*V67)/M67),2)</f>
        <v>5.26</v>
      </c>
    </row>
    <row r="68" spans="1:23" x14ac:dyDescent="0.25">
      <c r="A68" s="1" t="s">
        <v>88</v>
      </c>
      <c r="B68">
        <v>137</v>
      </c>
      <c r="C68">
        <v>582</v>
      </c>
      <c r="D68">
        <v>300</v>
      </c>
      <c r="E68">
        <v>12</v>
      </c>
      <c r="F68">
        <v>17</v>
      </c>
      <c r="G68">
        <v>28</v>
      </c>
      <c r="H68" s="2">
        <v>174.5</v>
      </c>
      <c r="I68">
        <v>103000</v>
      </c>
      <c r="J68">
        <v>7670</v>
      </c>
      <c r="K68" s="2">
        <v>24.3</v>
      </c>
      <c r="L68" s="2">
        <v>6.63</v>
      </c>
      <c r="M68">
        <v>3530</v>
      </c>
      <c r="N68">
        <v>511</v>
      </c>
      <c r="O68" s="2">
        <f t="shared" si="4"/>
        <v>3782.41</v>
      </c>
      <c r="P68" s="2">
        <f t="shared" si="5"/>
        <v>784.73</v>
      </c>
      <c r="Q68" s="2">
        <f>ROUND(0.5*D68/F68,2)</f>
        <v>8.82</v>
      </c>
      <c r="R68" s="2">
        <f t="shared" si="6"/>
        <v>41</v>
      </c>
      <c r="S68" s="3">
        <f t="shared" si="7"/>
        <v>492</v>
      </c>
      <c r="T68">
        <f>C68-F68</f>
        <v>565</v>
      </c>
      <c r="U68" s="2">
        <f>ROUND((2*D68*F68^3+T68*E68^3)/3/10000,2)</f>
        <v>130.80000000000001</v>
      </c>
      <c r="V68" s="2">
        <f>ROUND(((T68/10)^2)*J68/4,2)</f>
        <v>6121139.3799999999</v>
      </c>
      <c r="W68" s="2">
        <f>ROUND(SQRT(SQRT(J68*V68)/M68),2)</f>
        <v>7.83</v>
      </c>
    </row>
    <row r="69" spans="1:23" x14ac:dyDescent="0.25">
      <c r="A69" s="1" t="s">
        <v>89</v>
      </c>
      <c r="B69">
        <v>151</v>
      </c>
      <c r="C69">
        <v>588</v>
      </c>
      <c r="D69">
        <v>300</v>
      </c>
      <c r="E69">
        <v>12</v>
      </c>
      <c r="F69">
        <v>20</v>
      </c>
      <c r="G69">
        <v>28</v>
      </c>
      <c r="H69" s="2">
        <v>192.5</v>
      </c>
      <c r="I69">
        <v>118000</v>
      </c>
      <c r="J69">
        <v>9020</v>
      </c>
      <c r="K69" s="2">
        <v>24.8</v>
      </c>
      <c r="L69" s="2">
        <v>6.85</v>
      </c>
      <c r="M69">
        <v>4020</v>
      </c>
      <c r="N69">
        <v>601</v>
      </c>
      <c r="O69" s="2">
        <f t="shared" si="4"/>
        <v>4308.91</v>
      </c>
      <c r="P69" s="2">
        <f t="shared" si="5"/>
        <v>919.73</v>
      </c>
      <c r="Q69" s="2">
        <f>ROUND(0.5*D69/F69,2)</f>
        <v>7.5</v>
      </c>
      <c r="R69" s="2">
        <f t="shared" si="6"/>
        <v>41</v>
      </c>
      <c r="S69" s="3">
        <f t="shared" si="7"/>
        <v>492</v>
      </c>
      <c r="T69">
        <f>C69-F69</f>
        <v>568</v>
      </c>
      <c r="U69" s="2">
        <f>ROUND((2*D69*F69^3+T69*E69^3)/3/10000,2)</f>
        <v>192.72</v>
      </c>
      <c r="V69" s="2">
        <f>ROUND(((T69/10)^2)*J69/4,2)</f>
        <v>7275171.2000000002</v>
      </c>
      <c r="W69" s="2">
        <f>ROUND(SQRT(SQRT(J69*V69)/M69),2)</f>
        <v>7.98</v>
      </c>
    </row>
    <row r="70" spans="1:23" x14ac:dyDescent="0.25">
      <c r="A70" s="1" t="s">
        <v>90</v>
      </c>
      <c r="B70">
        <v>175</v>
      </c>
      <c r="C70">
        <v>594</v>
      </c>
      <c r="D70">
        <v>302</v>
      </c>
      <c r="E70">
        <v>14</v>
      </c>
      <c r="F70">
        <v>23</v>
      </c>
      <c r="G70">
        <v>28</v>
      </c>
      <c r="H70" s="2">
        <v>222.4</v>
      </c>
      <c r="I70">
        <v>137000</v>
      </c>
      <c r="J70">
        <v>10600</v>
      </c>
      <c r="K70" s="2">
        <v>24.9</v>
      </c>
      <c r="L70" s="2">
        <v>6.9</v>
      </c>
      <c r="M70">
        <v>4620</v>
      </c>
      <c r="N70">
        <v>701</v>
      </c>
      <c r="O70" s="2">
        <f t="shared" si="4"/>
        <v>5017.2299999999996</v>
      </c>
      <c r="P70" s="2">
        <f t="shared" si="5"/>
        <v>1075.7</v>
      </c>
      <c r="Q70" s="2">
        <f>ROUND(0.5*D70/F70,2)</f>
        <v>6.57</v>
      </c>
      <c r="R70" s="2">
        <f t="shared" si="6"/>
        <v>35.14</v>
      </c>
      <c r="S70" s="3">
        <f t="shared" si="7"/>
        <v>492</v>
      </c>
      <c r="T70">
        <f>C70-F70</f>
        <v>571</v>
      </c>
      <c r="U70" s="2">
        <f>ROUND((2*D70*F70^3+T70*E70^3)/3/10000,2)</f>
        <v>297.19</v>
      </c>
      <c r="V70" s="2">
        <f>ROUND(((T70/10)^2)*J70/4,2)</f>
        <v>8640086.5</v>
      </c>
      <c r="W70" s="2">
        <f>ROUND(SQRT(SQRT(J70*V70)/M70),2)</f>
        <v>8.09</v>
      </c>
    </row>
    <row r="71" spans="1:23" x14ac:dyDescent="0.25">
      <c r="A71" s="1" t="s">
        <v>91</v>
      </c>
      <c r="B71">
        <v>166</v>
      </c>
      <c r="C71">
        <v>692</v>
      </c>
      <c r="D71">
        <v>300</v>
      </c>
      <c r="E71">
        <v>13</v>
      </c>
      <c r="F71">
        <v>20</v>
      </c>
      <c r="G71">
        <v>28</v>
      </c>
      <c r="H71" s="2">
        <v>211.5</v>
      </c>
      <c r="I71">
        <v>172000</v>
      </c>
      <c r="J71">
        <v>9020</v>
      </c>
      <c r="K71" s="2">
        <v>28.6</v>
      </c>
      <c r="L71" s="2">
        <v>6.53</v>
      </c>
      <c r="M71">
        <v>4980</v>
      </c>
      <c r="N71">
        <v>602</v>
      </c>
      <c r="O71" s="2">
        <f t="shared" si="4"/>
        <v>5413.59</v>
      </c>
      <c r="P71" s="2">
        <f t="shared" si="5"/>
        <v>927.55</v>
      </c>
      <c r="Q71" s="2">
        <f>ROUND(0.5*D71/F71,2)</f>
        <v>7.5</v>
      </c>
      <c r="R71" s="2">
        <f t="shared" si="6"/>
        <v>45.85</v>
      </c>
      <c r="S71" s="3">
        <f t="shared" si="7"/>
        <v>596</v>
      </c>
      <c r="T71">
        <f>C71-F71</f>
        <v>672</v>
      </c>
      <c r="U71" s="2">
        <f>ROUND((2*D71*F71^3+T71*E71^3)/3/10000,2)</f>
        <v>209.21</v>
      </c>
      <c r="V71" s="2">
        <f>ROUND(((T71/10)^2)*J71/4,2)</f>
        <v>10183219.199999999</v>
      </c>
      <c r="W71" s="2">
        <f>ROUND(SQRT(SQRT(J71*V71)/M71),2)</f>
        <v>7.8</v>
      </c>
    </row>
    <row r="72" spans="1:23" x14ac:dyDescent="0.25">
      <c r="A72" s="1" t="s">
        <v>92</v>
      </c>
      <c r="B72">
        <v>185</v>
      </c>
      <c r="C72">
        <v>700</v>
      </c>
      <c r="D72">
        <v>300</v>
      </c>
      <c r="E72">
        <v>13</v>
      </c>
      <c r="F72">
        <v>24</v>
      </c>
      <c r="G72">
        <v>28</v>
      </c>
      <c r="H72" s="2">
        <v>235.5</v>
      </c>
      <c r="I72">
        <v>201000</v>
      </c>
      <c r="J72">
        <v>10800</v>
      </c>
      <c r="K72" s="2">
        <v>29.3</v>
      </c>
      <c r="L72" s="2">
        <v>6.78</v>
      </c>
      <c r="M72">
        <v>5760</v>
      </c>
      <c r="N72">
        <v>722</v>
      </c>
      <c r="O72" s="2">
        <f t="shared" si="4"/>
        <v>6248.79</v>
      </c>
      <c r="P72" s="2">
        <f t="shared" si="5"/>
        <v>1107.55</v>
      </c>
      <c r="Q72" s="2">
        <f>ROUND(0.5*D72/F72,2)</f>
        <v>6.25</v>
      </c>
      <c r="R72" s="2">
        <f t="shared" si="6"/>
        <v>45.85</v>
      </c>
      <c r="S72" s="3">
        <f t="shared" si="7"/>
        <v>596</v>
      </c>
      <c r="T72">
        <f>C72-F72</f>
        <v>676</v>
      </c>
      <c r="U72" s="2">
        <f>ROUND((2*D72*F72^3+T72*E72^3)/3/10000,2)</f>
        <v>325.99</v>
      </c>
      <c r="V72" s="2">
        <f>ROUND(((T72/10)^2)*J72/4,2)</f>
        <v>12338352</v>
      </c>
      <c r="W72" s="2">
        <f>ROUND(SQRT(SQRT(J72*V72)/M72),2)</f>
        <v>7.96</v>
      </c>
    </row>
    <row r="73" spans="1:23" x14ac:dyDescent="0.25">
      <c r="A73" s="1" t="s">
        <v>93</v>
      </c>
      <c r="B73">
        <v>191</v>
      </c>
      <c r="C73">
        <v>792</v>
      </c>
      <c r="D73">
        <v>300</v>
      </c>
      <c r="E73">
        <v>14</v>
      </c>
      <c r="F73">
        <v>22</v>
      </c>
      <c r="G73">
        <v>28</v>
      </c>
      <c r="H73" s="2">
        <v>243.4</v>
      </c>
      <c r="I73">
        <v>254000</v>
      </c>
      <c r="J73">
        <v>9930</v>
      </c>
      <c r="K73" s="2">
        <v>32.299999999999997</v>
      </c>
      <c r="L73" s="2">
        <v>6.39</v>
      </c>
      <c r="M73">
        <v>6410</v>
      </c>
      <c r="N73">
        <v>662</v>
      </c>
      <c r="O73" s="2">
        <f t="shared" si="4"/>
        <v>7040.26</v>
      </c>
      <c r="P73" s="2">
        <f t="shared" si="5"/>
        <v>1026.6500000000001</v>
      </c>
      <c r="Q73" s="2">
        <f>ROUND(0.5*D73/F73,2)</f>
        <v>6.82</v>
      </c>
      <c r="R73" s="2">
        <f t="shared" si="6"/>
        <v>49.43</v>
      </c>
      <c r="S73" s="3">
        <f t="shared" si="7"/>
        <v>692</v>
      </c>
      <c r="T73">
        <f>C73-F73</f>
        <v>770</v>
      </c>
      <c r="U73" s="2">
        <f>ROUND((2*D73*F73^3+T73*E73^3)/3/10000,2)</f>
        <v>283.39</v>
      </c>
      <c r="V73" s="2">
        <f>ROUND(((T73/10)^2)*J73/4,2)</f>
        <v>14718742.5</v>
      </c>
      <c r="W73" s="2">
        <f>ROUND(SQRT(SQRT(J73*V73)/M73),2)</f>
        <v>7.72</v>
      </c>
    </row>
    <row r="74" spans="1:23" x14ac:dyDescent="0.25">
      <c r="A74" s="1" t="s">
        <v>94</v>
      </c>
      <c r="B74">
        <v>210</v>
      </c>
      <c r="C74">
        <v>800</v>
      </c>
      <c r="D74">
        <v>300</v>
      </c>
      <c r="E74">
        <v>14</v>
      </c>
      <c r="F74">
        <v>26</v>
      </c>
      <c r="G74">
        <v>28</v>
      </c>
      <c r="H74" s="2">
        <v>267.39999999999998</v>
      </c>
      <c r="I74">
        <v>292000</v>
      </c>
      <c r="J74">
        <v>11700</v>
      </c>
      <c r="K74" s="2">
        <v>33</v>
      </c>
      <c r="L74" s="2">
        <v>6.62</v>
      </c>
      <c r="M74">
        <v>7290</v>
      </c>
      <c r="N74">
        <v>782</v>
      </c>
      <c r="O74" s="2">
        <f t="shared" si="4"/>
        <v>7995.46</v>
      </c>
      <c r="P74" s="2">
        <f t="shared" si="5"/>
        <v>1206.6500000000001</v>
      </c>
      <c r="Q74" s="2">
        <f>ROUND(0.5*D74/F74,2)</f>
        <v>5.77</v>
      </c>
      <c r="R74" s="2">
        <f t="shared" si="6"/>
        <v>49.43</v>
      </c>
      <c r="S74" s="3">
        <f t="shared" si="7"/>
        <v>692</v>
      </c>
      <c r="T74">
        <f>C74-F74</f>
        <v>774</v>
      </c>
      <c r="U74" s="2">
        <f>ROUND((2*D74*F74^3+T74*E74^3)/3/10000,2)</f>
        <v>422.32</v>
      </c>
      <c r="V74" s="2">
        <f>ROUND(((T74/10)^2)*J74/4,2)</f>
        <v>17522973</v>
      </c>
      <c r="W74" s="2">
        <f>ROUND(SQRT(SQRT(J74*V74)/M74),2)</f>
        <v>7.88</v>
      </c>
    </row>
    <row r="75" spans="1:23" x14ac:dyDescent="0.25">
      <c r="A75" s="1" t="s">
        <v>95</v>
      </c>
      <c r="B75">
        <v>213</v>
      </c>
      <c r="C75">
        <v>890</v>
      </c>
      <c r="D75">
        <v>299</v>
      </c>
      <c r="E75">
        <v>15</v>
      </c>
      <c r="F75">
        <v>23</v>
      </c>
      <c r="G75">
        <v>28</v>
      </c>
      <c r="H75" s="2">
        <v>270.89999999999998</v>
      </c>
      <c r="I75">
        <v>245000</v>
      </c>
      <c r="J75">
        <v>10300</v>
      </c>
      <c r="K75" s="2">
        <v>35.700000000000003</v>
      </c>
      <c r="L75" s="2">
        <v>6.16</v>
      </c>
      <c r="M75">
        <v>7760</v>
      </c>
      <c r="N75">
        <v>688</v>
      </c>
      <c r="O75" s="2">
        <f t="shared" si="4"/>
        <v>8633.6200000000008</v>
      </c>
      <c r="P75" s="2">
        <f t="shared" si="5"/>
        <v>1075.5899999999999</v>
      </c>
      <c r="Q75" s="2">
        <f>ROUND(0.5*D75/F75,2)</f>
        <v>6.5</v>
      </c>
      <c r="R75" s="2">
        <f t="shared" si="6"/>
        <v>52.53</v>
      </c>
      <c r="S75" s="3">
        <f t="shared" si="7"/>
        <v>788</v>
      </c>
      <c r="T75">
        <f>C75-F75</f>
        <v>867</v>
      </c>
      <c r="U75" s="2">
        <f>ROUND((2*D75*F75^3+T75*E75^3)/3/10000,2)</f>
        <v>340.07</v>
      </c>
      <c r="V75" s="2">
        <f>ROUND(((T75/10)^2)*J75/4,2)</f>
        <v>19355991.75</v>
      </c>
      <c r="W75" s="2">
        <f>ROUND(SQRT(SQRT(J75*V75)/M75),2)</f>
        <v>7.59</v>
      </c>
    </row>
    <row r="76" spans="1:23" x14ac:dyDescent="0.25">
      <c r="A76" s="1" t="s">
        <v>96</v>
      </c>
      <c r="B76">
        <v>243</v>
      </c>
      <c r="C76">
        <v>900</v>
      </c>
      <c r="D76">
        <v>300</v>
      </c>
      <c r="E76">
        <v>16</v>
      </c>
      <c r="F76">
        <v>28</v>
      </c>
      <c r="G76">
        <v>28</v>
      </c>
      <c r="H76" s="2">
        <v>309.8</v>
      </c>
      <c r="I76">
        <v>411000</v>
      </c>
      <c r="J76">
        <v>12600</v>
      </c>
      <c r="K76" s="2">
        <v>36.4</v>
      </c>
      <c r="L76" s="2">
        <v>6.39</v>
      </c>
      <c r="M76">
        <v>9140</v>
      </c>
      <c r="N76">
        <v>843</v>
      </c>
      <c r="O76" s="2">
        <f t="shared" si="4"/>
        <v>10174.14</v>
      </c>
      <c r="P76" s="2">
        <f t="shared" si="5"/>
        <v>1314.02</v>
      </c>
      <c r="Q76" s="2">
        <f>ROUND(0.5*D76/F76,2)</f>
        <v>5.36</v>
      </c>
      <c r="R76" s="2">
        <f t="shared" si="6"/>
        <v>49.25</v>
      </c>
      <c r="S76" s="3">
        <f t="shared" si="7"/>
        <v>788</v>
      </c>
      <c r="T76">
        <f>C76-F76</f>
        <v>872</v>
      </c>
      <c r="U76" s="2">
        <f>ROUND((2*D76*F76^3+T76*E76^3)/3/10000,2)</f>
        <v>558.1</v>
      </c>
      <c r="V76" s="2">
        <f>ROUND(((T76/10)^2)*J76/4,2)</f>
        <v>23952096</v>
      </c>
      <c r="W76" s="2">
        <f>ROUND(SQRT(SQRT(J76*V76)/M76),2)</f>
        <v>7.75</v>
      </c>
    </row>
    <row r="77" spans="1:23" x14ac:dyDescent="0.25">
      <c r="A77" s="1" t="s">
        <v>97</v>
      </c>
      <c r="B77">
        <v>286</v>
      </c>
      <c r="C77">
        <v>912</v>
      </c>
      <c r="D77">
        <v>302</v>
      </c>
      <c r="E77">
        <v>18</v>
      </c>
      <c r="F77">
        <v>34</v>
      </c>
      <c r="G77">
        <v>28</v>
      </c>
      <c r="H77" s="2">
        <v>364</v>
      </c>
      <c r="I77">
        <v>498000</v>
      </c>
      <c r="J77">
        <v>15700</v>
      </c>
      <c r="K77" s="2">
        <v>37</v>
      </c>
      <c r="L77" s="2">
        <v>6.56</v>
      </c>
      <c r="M77">
        <v>10900</v>
      </c>
      <c r="N77">
        <v>1040</v>
      </c>
      <c r="O77" s="2">
        <f t="shared" si="4"/>
        <v>12220.82</v>
      </c>
      <c r="P77" s="2">
        <f t="shared" si="5"/>
        <v>1618.83</v>
      </c>
      <c r="Q77" s="2">
        <f>ROUND(0.5*D77/F77,2)</f>
        <v>4.4400000000000004</v>
      </c>
      <c r="R77" s="2">
        <f t="shared" si="6"/>
        <v>43.78</v>
      </c>
      <c r="S77" s="3">
        <f t="shared" si="7"/>
        <v>788</v>
      </c>
      <c r="T77">
        <f>C77-F77</f>
        <v>878</v>
      </c>
      <c r="U77" s="2">
        <f>ROUND((2*D77*F77^3+T77*E77^3)/3/10000,2)</f>
        <v>962</v>
      </c>
      <c r="V77" s="2">
        <f>ROUND(((T77/10)^2)*J77/4,2)</f>
        <v>30257197</v>
      </c>
      <c r="W77" s="2">
        <f>ROUND(SQRT(SQRT(J77*V77)/M77),2)</f>
        <v>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Kittikun Jitpairod</dc:creator>
  <cp:lastModifiedBy>KITTIKUN JITPAIROD</cp:lastModifiedBy>
  <dcterms:created xsi:type="dcterms:W3CDTF">2022-08-15T20:07:01Z</dcterms:created>
  <dcterms:modified xsi:type="dcterms:W3CDTF">2023-07-02T17:35:55Z</dcterms:modified>
</cp:coreProperties>
</file>