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905" yWindow="1905" windowWidth="20730" windowHeight="11205"/>
  </bookViews>
  <sheets>
    <sheet name="Apriori Alg.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25" i="1" l="1"/>
  <c r="L24" i="1"/>
  <c r="L23" i="1"/>
  <c r="L22" i="1"/>
  <c r="L21" i="1"/>
  <c r="L20" i="1"/>
  <c r="L19" i="1"/>
  <c r="L18" i="1"/>
  <c r="L17" i="1"/>
  <c r="L16" i="1"/>
  <c r="L15" i="1"/>
  <c r="L13" i="1"/>
  <c r="L10" i="1"/>
  <c r="L12" i="1"/>
  <c r="L9" i="1"/>
  <c r="L7" i="1"/>
  <c r="L6" i="1"/>
  <c r="L14" i="1" l="1"/>
  <c r="L11" i="1"/>
</calcChain>
</file>

<file path=xl/sharedStrings.xml><?xml version="1.0" encoding="utf-8"?>
<sst xmlns="http://schemas.openxmlformats.org/spreadsheetml/2006/main" count="377" uniqueCount="153">
  <si>
    <t>id</t>
  </si>
  <si>
    <t>gender</t>
  </si>
  <si>
    <t>age</t>
  </si>
  <si>
    <t>height</t>
  </si>
  <si>
    <t>weight</t>
  </si>
  <si>
    <t>blood</t>
  </si>
  <si>
    <t>alcohol</t>
  </si>
  <si>
    <t>cigarette</t>
  </si>
  <si>
    <t>female</t>
  </si>
  <si>
    <t>A Rh+</t>
  </si>
  <si>
    <t>no</t>
  </si>
  <si>
    <t>0 Rh+</t>
  </si>
  <si>
    <t>yes</t>
  </si>
  <si>
    <t>male</t>
  </si>
  <si>
    <t>AB Rh+</t>
  </si>
  <si>
    <t>B Rh+</t>
  </si>
  <si>
    <t>B Rh-</t>
  </si>
  <si>
    <t>O Rh-</t>
  </si>
  <si>
    <t>yas1</t>
  </si>
  <si>
    <t>yas2</t>
  </si>
  <si>
    <t>boy1</t>
  </si>
  <si>
    <t>boy2</t>
  </si>
  <si>
    <t>kilo1</t>
  </si>
  <si>
    <t>kilo2</t>
  </si>
  <si>
    <t>18,19,20</t>
  </si>
  <si>
    <t>21,22,23</t>
  </si>
  <si>
    <t>male, yas1</t>
  </si>
  <si>
    <t>Veri Kümesi Elemanı</t>
  </si>
  <si>
    <t>Destek Değeri</t>
  </si>
  <si>
    <t>alcohol_yes</t>
  </si>
  <si>
    <t>alcohol_no</t>
  </si>
  <si>
    <t>cigarette_yes</t>
  </si>
  <si>
    <t>cigarette_no</t>
  </si>
  <si>
    <t>male, boy2</t>
  </si>
  <si>
    <t>boy3</t>
  </si>
  <si>
    <t>Destek Sayısı = Destek Yüzdesi x Veri Sayısı</t>
  </si>
  <si>
    <r>
      <t xml:space="preserve">0,3 x 55 = 16,5 ~ </t>
    </r>
    <r>
      <rPr>
        <b/>
        <sz val="11"/>
        <color theme="1"/>
        <rFont val="Calibri"/>
        <family val="2"/>
        <charset val="162"/>
        <scheme val="minor"/>
      </rPr>
      <t>17</t>
    </r>
  </si>
  <si>
    <t>181 - 187</t>
  </si>
  <si>
    <t>153 - 169</t>
  </si>
  <si>
    <r>
      <t>1</t>
    </r>
    <r>
      <rPr>
        <sz val="11"/>
        <rFont val="Calibri"/>
        <family val="2"/>
        <charset val="162"/>
        <scheme val="minor"/>
      </rPr>
      <t>70</t>
    </r>
    <r>
      <rPr>
        <sz val="11"/>
        <color theme="1"/>
        <rFont val="Calibri"/>
        <family val="2"/>
        <charset val="162"/>
        <scheme val="minor"/>
      </rPr>
      <t xml:space="preserve"> - 180</t>
    </r>
  </si>
  <si>
    <t>60 - 80</t>
  </si>
  <si>
    <t>45 - 59</t>
  </si>
  <si>
    <t>81 - 107</t>
  </si>
  <si>
    <t>kilo3</t>
  </si>
  <si>
    <t>Eşik değerinin altında kalan veri kümesi elemanları çıkarılır. Yeni küme; { male, yas1, boy2, kilo2, 0 Rh+, A Rh+, alcohol_yes, alcohol_no, cigarette_yes, cigarette_no }</t>
  </si>
  <si>
    <t>Aralık</t>
  </si>
  <si>
    <t>male, kilo2</t>
  </si>
  <si>
    <t>male, 0 Rh+</t>
  </si>
  <si>
    <t>male, A Rh+</t>
  </si>
  <si>
    <t>male, alcohol_yes</t>
  </si>
  <si>
    <t>male, alcohol_no</t>
  </si>
  <si>
    <t>male, cigarette_yes</t>
  </si>
  <si>
    <t>male, cigarette_no</t>
  </si>
  <si>
    <t>yas1, boy2</t>
  </si>
  <si>
    <t>yas1, kilo2</t>
  </si>
  <si>
    <t>yas1, 0 Rh+</t>
  </si>
  <si>
    <t>yas1, A Rh+</t>
  </si>
  <si>
    <t>yas1, alcohol_yes</t>
  </si>
  <si>
    <t>yas1, alcohol_no</t>
  </si>
  <si>
    <t>yas1, cigarette_yes</t>
  </si>
  <si>
    <t>yas1, cigarette_no</t>
  </si>
  <si>
    <t>boy2, kilo2</t>
  </si>
  <si>
    <t>boy2, 0 Rh+</t>
  </si>
  <si>
    <t>boy2, A Rh+</t>
  </si>
  <si>
    <t>boy2, alcohol_yes</t>
  </si>
  <si>
    <t>boy2, alcohol_no</t>
  </si>
  <si>
    <t>boy2, cigarette_yes</t>
  </si>
  <si>
    <t>boy2, cigarette_no</t>
  </si>
  <si>
    <t>kilo2, 0 Rh+</t>
  </si>
  <si>
    <t>kilo2, A Rh+</t>
  </si>
  <si>
    <t>kilo2, alcohol_yes</t>
  </si>
  <si>
    <t>kilo2, alcohol_no</t>
  </si>
  <si>
    <t>kilo2, cigarette_yes</t>
  </si>
  <si>
    <t>kilo2, cigarette_no</t>
  </si>
  <si>
    <t>0 Rh+, alcohol_yes</t>
  </si>
  <si>
    <t>0 Rh+, alcohol_no</t>
  </si>
  <si>
    <t>0 Rh+, cigarette_yes</t>
  </si>
  <si>
    <t>0 Rh+, cigarette_no</t>
  </si>
  <si>
    <t>A Rh+, alcohol_yes</t>
  </si>
  <si>
    <t>A Rh+, alcohol_no</t>
  </si>
  <si>
    <t>A Rh+, cigarette_yes</t>
  </si>
  <si>
    <t>A Rh+, cigarette_no</t>
  </si>
  <si>
    <t>alcohol_yes, cigarette_yes</t>
  </si>
  <si>
    <t>alcohol_yes, cigarette_no</t>
  </si>
  <si>
    <t>alcohol_no, cigarette_yes</t>
  </si>
  <si>
    <t>alcohol_no, cigarette_no</t>
  </si>
  <si>
    <t>male, yas1, boy2</t>
  </si>
  <si>
    <t>male, yas1, kilo2</t>
  </si>
  <si>
    <t>male, yas1, A Rh+</t>
  </si>
  <si>
    <t>male, yas1, alcohol_no</t>
  </si>
  <si>
    <t>male, yas1, cigarette_yes</t>
  </si>
  <si>
    <t xml:space="preserve">male, yas1, cigarette_no
</t>
  </si>
  <si>
    <t>male, boy2, kilo2</t>
  </si>
  <si>
    <t>male, boy2, A Rh+</t>
  </si>
  <si>
    <t>male, boy2, alcohol_no</t>
  </si>
  <si>
    <t>male, boy2, cigarette_yes</t>
  </si>
  <si>
    <t>male, boy2, cigarette_no</t>
  </si>
  <si>
    <t>male, kilo2, A Rh+</t>
  </si>
  <si>
    <t>male, kilo2, alcohol_no</t>
  </si>
  <si>
    <t>male, kilo2, cigarette_yes</t>
  </si>
  <si>
    <t>male, kilo2, cigarette_no</t>
  </si>
  <si>
    <t>male, A Rh+, alcohol_no</t>
  </si>
  <si>
    <t>male, A Rh+, cigarette_yes</t>
  </si>
  <si>
    <t>male, A Rh+, cigarette_no</t>
  </si>
  <si>
    <t>male, alcohol_no, cigarette_yes</t>
  </si>
  <si>
    <t>male, alcohol_no, cigarette_no</t>
  </si>
  <si>
    <t>yas1, boy2, kilo2</t>
  </si>
  <si>
    <t>yas1, boy2, A Rh+</t>
  </si>
  <si>
    <t>yas1, boy2, alcohol_no</t>
  </si>
  <si>
    <t>yas1, boy2, cigarette_yes</t>
  </si>
  <si>
    <t>yas1, boy2, cigarette_no</t>
  </si>
  <si>
    <t>yas1, kilo2, A Rh+</t>
  </si>
  <si>
    <t>yas1, kilo2, alcohol_no</t>
  </si>
  <si>
    <t>yas1, kilo2, cigarette_yes</t>
  </si>
  <si>
    <t>yas1, kilo2, cigarette_no</t>
  </si>
  <si>
    <t>yas1, A Rh+, alcohol_no</t>
  </si>
  <si>
    <t>yas1, A Rh+, cigarette_yes</t>
  </si>
  <si>
    <t>yas1, A Rh+, cigarette_no</t>
  </si>
  <si>
    <t>yas1, alcohol_no, cigarette_yes</t>
  </si>
  <si>
    <t>yas1, alcohol_no, cigarette_no</t>
  </si>
  <si>
    <t>boy2, kilo2, A Rh+</t>
  </si>
  <si>
    <t>boy2, kilo2, alcohol_no</t>
  </si>
  <si>
    <t>boy2, kilo2, cigarette_yes</t>
  </si>
  <si>
    <t>boy2, kilo2, cigarette_no</t>
  </si>
  <si>
    <t>boy2, A Rh+, alcohol_no</t>
  </si>
  <si>
    <t>boy2, A Rh+, cigarette_yes</t>
  </si>
  <si>
    <t>boy2, A Rh+, cigarette_no</t>
  </si>
  <si>
    <t>boy2, alcohol_no, cigarette_yes</t>
  </si>
  <si>
    <t>boy2, alcohol_no, cigarette_no</t>
  </si>
  <si>
    <t>kilo2, A Rh+, alcohol_no</t>
  </si>
  <si>
    <t>kilo2, A Rh+, cigarette_yes</t>
  </si>
  <si>
    <t>kilo2, A Rh+, cigarette_no</t>
  </si>
  <si>
    <t>kilo2, alcohol_no, cigarette_yes</t>
  </si>
  <si>
    <t>kilo2, alcohol_no, cigarette_no</t>
  </si>
  <si>
    <t>A Rh+, alcohol_no, cigarette_yes</t>
  </si>
  <si>
    <t>A Rh+, alcohol_no, cigarette_no</t>
  </si>
  <si>
    <t>male, yas1, boy2, kilo2</t>
  </si>
  <si>
    <t>male, yas1, boy2, alcohol_no</t>
  </si>
  <si>
    <t>male, yas1, boy2, cigarette_no</t>
  </si>
  <si>
    <t>male, yas1, kilo2, alcohol_no</t>
  </si>
  <si>
    <t>male, yas1, kilo2, cigarette_no</t>
  </si>
  <si>
    <t>male, yas1, alcohol_no, cigarette_no</t>
  </si>
  <si>
    <t>male, boy2, kilo2, alcohol_no</t>
  </si>
  <si>
    <t>male, boy2, kilo2, cigarette_no</t>
  </si>
  <si>
    <t>male, boy2, alcohol_no, cigarette_no</t>
  </si>
  <si>
    <t xml:space="preserve">yas1, boy2, kilo2, alcohol_no, </t>
  </si>
  <si>
    <t xml:space="preserve">yas1, boy2, kilo2, cigarette_no, </t>
  </si>
  <si>
    <t>yas1, boy2, alcohol_no, cigarette_no</t>
  </si>
  <si>
    <t>yas1, kilo2, alcohol_no, cigarette_no</t>
  </si>
  <si>
    <t>boy2, kilo2, alcohol_no, cigarette_no</t>
  </si>
  <si>
    <t>{ male, yas1, boy2, kilo2, A Rh+, alcohol_no, cigarette_yes, cigarette_no } birliktelik kuralları alt kümesi</t>
  </si>
  <si>
    <t>{ male, yas1, boy2, kilo2, alcohol_no, cigarette_no } birliktelik kuralları alt kümesi</t>
  </si>
  <si>
    <t>Tüm veriler eşik değerinin altında olduğu için 3'lü gruplara bakılır.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</si>
</sst>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zoomScale="70" zoomScaleNormal="70" workbookViewId="0">
      <selection activeCell="J3" sqref="J3"/>
    </sheetView>
  </sheetViews>
  <sheetFormatPr defaultRowHeight="15" x14ac:dyDescent="0.25"/>
  <cols>
    <col min="1" max="1" width="4" style="10" bestFit="1" customWidth="1"/>
    <col min="2" max="2" width="8.28515625" style="10" customWidth="1"/>
    <col min="3" max="3" width="4.85546875" style="12" customWidth="1"/>
    <col min="4" max="4" width="7" style="10" customWidth="1"/>
    <col min="5" max="5" width="7.140625" style="10" customWidth="1"/>
    <col min="6" max="6" width="8.42578125" style="10" customWidth="1"/>
    <col min="7" max="7" width="7.7109375" style="10" customWidth="1"/>
    <col min="8" max="8" width="9" style="10" customWidth="1"/>
    <col min="9" max="9" width="5.85546875" style="1" customWidth="1"/>
    <col min="10" max="10" width="12" style="1" customWidth="1"/>
    <col min="11" max="11" width="22.42578125" style="1" customWidth="1"/>
    <col min="12" max="12" width="14.85546875" style="1" customWidth="1"/>
    <col min="13" max="13" width="6.28515625" style="1" customWidth="1"/>
    <col min="14" max="14" width="28.140625" style="1" customWidth="1"/>
    <col min="15" max="15" width="13.85546875" style="13" customWidth="1"/>
    <col min="16" max="16" width="5.85546875" style="1" customWidth="1"/>
    <col min="17" max="17" width="31.28515625" style="1" customWidth="1"/>
    <col min="18" max="18" width="13.42578125" style="1" customWidth="1"/>
    <col min="19" max="19" width="7.85546875" style="1" customWidth="1"/>
    <col min="20" max="20" width="35" style="1" customWidth="1"/>
    <col min="21" max="21" width="13.42578125" style="1" customWidth="1"/>
    <col min="22" max="16384" width="9.140625" style="1"/>
  </cols>
  <sheetData>
    <row r="1" spans="1:21" ht="15.75" thickBot="1" x14ac:dyDescent="0.3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K1" s="31"/>
      <c r="L1" s="31"/>
      <c r="M1" s="31"/>
    </row>
    <row r="2" spans="1:21" ht="15.75" thickBot="1" x14ac:dyDescent="0.3">
      <c r="A2" s="7">
        <v>1</v>
      </c>
      <c r="B2" s="8" t="s">
        <v>8</v>
      </c>
      <c r="C2" s="8">
        <v>18</v>
      </c>
      <c r="D2" s="8">
        <v>165</v>
      </c>
      <c r="E2" s="8">
        <v>53</v>
      </c>
      <c r="F2" s="8" t="s">
        <v>9</v>
      </c>
      <c r="G2" s="8" t="s">
        <v>10</v>
      </c>
      <c r="H2" s="44" t="s">
        <v>10</v>
      </c>
      <c r="K2" s="67" t="s">
        <v>35</v>
      </c>
      <c r="L2" s="68"/>
      <c r="M2" s="32"/>
    </row>
    <row r="3" spans="1:21" ht="15.75" thickBot="1" x14ac:dyDescent="0.3">
      <c r="A3" s="7">
        <v>2</v>
      </c>
      <c r="B3" s="9" t="s">
        <v>8</v>
      </c>
      <c r="C3" s="9">
        <v>18</v>
      </c>
      <c r="D3" s="9">
        <v>171</v>
      </c>
      <c r="E3" s="9">
        <v>60</v>
      </c>
      <c r="F3" s="9" t="s">
        <v>11</v>
      </c>
      <c r="G3" s="9" t="s">
        <v>12</v>
      </c>
      <c r="H3" s="36" t="s">
        <v>12</v>
      </c>
      <c r="K3" s="69" t="s">
        <v>36</v>
      </c>
      <c r="L3" s="70"/>
      <c r="M3" s="32"/>
    </row>
    <row r="4" spans="1:21" ht="15.75" thickBot="1" x14ac:dyDescent="0.3">
      <c r="A4" s="7">
        <v>3</v>
      </c>
      <c r="B4" s="9" t="s">
        <v>13</v>
      </c>
      <c r="C4" s="9">
        <v>19</v>
      </c>
      <c r="D4" s="9">
        <v>174</v>
      </c>
      <c r="E4" s="9">
        <v>73</v>
      </c>
      <c r="F4" s="9" t="s">
        <v>11</v>
      </c>
      <c r="G4" s="9" t="s">
        <v>10</v>
      </c>
      <c r="H4" s="36" t="s">
        <v>10</v>
      </c>
    </row>
    <row r="5" spans="1:21" ht="15.75" thickBot="1" x14ac:dyDescent="0.3">
      <c r="A5" s="7">
        <v>4</v>
      </c>
      <c r="B5" s="9" t="s">
        <v>13</v>
      </c>
      <c r="C5" s="9">
        <v>18</v>
      </c>
      <c r="D5" s="9">
        <v>170</v>
      </c>
      <c r="E5" s="9">
        <v>65</v>
      </c>
      <c r="F5" s="9" t="s">
        <v>14</v>
      </c>
      <c r="G5" s="9" t="s">
        <v>12</v>
      </c>
      <c r="H5" s="36" t="s">
        <v>10</v>
      </c>
      <c r="K5" s="28" t="s">
        <v>27</v>
      </c>
      <c r="L5" s="29" t="s">
        <v>28</v>
      </c>
      <c r="M5" s="13"/>
      <c r="N5" s="28" t="s">
        <v>27</v>
      </c>
      <c r="O5" s="29" t="s">
        <v>28</v>
      </c>
      <c r="Q5" s="28" t="s">
        <v>27</v>
      </c>
      <c r="R5" s="29" t="s">
        <v>28</v>
      </c>
      <c r="T5" s="28" t="s">
        <v>27</v>
      </c>
      <c r="U5" s="29" t="s">
        <v>28</v>
      </c>
    </row>
    <row r="6" spans="1:21" ht="15.75" thickBot="1" x14ac:dyDescent="0.3">
      <c r="A6" s="7">
        <v>5</v>
      </c>
      <c r="B6" s="9" t="s">
        <v>13</v>
      </c>
      <c r="C6" s="9">
        <v>18</v>
      </c>
      <c r="D6" s="9">
        <v>183</v>
      </c>
      <c r="E6" s="9">
        <v>76</v>
      </c>
      <c r="F6" s="9" t="s">
        <v>11</v>
      </c>
      <c r="G6" s="9" t="s">
        <v>12</v>
      </c>
      <c r="H6" s="36" t="s">
        <v>12</v>
      </c>
      <c r="K6" s="18" t="s">
        <v>8</v>
      </c>
      <c r="L6" s="24">
        <f>COUNTIF(B2:B56,K6)</f>
        <v>15</v>
      </c>
      <c r="M6" s="2"/>
      <c r="N6" s="40" t="s">
        <v>26</v>
      </c>
      <c r="O6" s="41">
        <v>32</v>
      </c>
      <c r="Q6" s="40" t="s">
        <v>86</v>
      </c>
      <c r="R6" s="41">
        <v>21</v>
      </c>
      <c r="T6" s="59" t="s">
        <v>136</v>
      </c>
      <c r="U6" s="50">
        <v>15</v>
      </c>
    </row>
    <row r="7" spans="1:21" ht="15.75" thickBot="1" x14ac:dyDescent="0.3">
      <c r="A7" s="7">
        <v>6</v>
      </c>
      <c r="B7" s="9" t="s">
        <v>13</v>
      </c>
      <c r="C7" s="9">
        <v>20</v>
      </c>
      <c r="D7" s="9">
        <v>179</v>
      </c>
      <c r="E7" s="9">
        <v>100</v>
      </c>
      <c r="F7" s="9" t="s">
        <v>11</v>
      </c>
      <c r="G7" s="9" t="s">
        <v>10</v>
      </c>
      <c r="H7" s="36" t="s">
        <v>12</v>
      </c>
      <c r="J7" s="22" t="s">
        <v>45</v>
      </c>
      <c r="K7" s="16" t="s">
        <v>13</v>
      </c>
      <c r="L7" s="17">
        <f>COUNTIF(B2:B56,K7)</f>
        <v>40</v>
      </c>
      <c r="M7" s="2"/>
      <c r="N7" s="16" t="s">
        <v>33</v>
      </c>
      <c r="O7" s="17">
        <v>25</v>
      </c>
      <c r="Q7" s="16" t="s">
        <v>87</v>
      </c>
      <c r="R7" s="17">
        <v>21</v>
      </c>
      <c r="T7" s="18" t="s">
        <v>137</v>
      </c>
      <c r="U7" s="15">
        <v>14</v>
      </c>
    </row>
    <row r="8" spans="1:21" x14ac:dyDescent="0.25">
      <c r="A8" s="7">
        <v>7</v>
      </c>
      <c r="B8" s="9" t="s">
        <v>13</v>
      </c>
      <c r="C8" s="9">
        <v>18</v>
      </c>
      <c r="D8" s="9">
        <v>175</v>
      </c>
      <c r="E8" s="9">
        <v>72</v>
      </c>
      <c r="F8" s="9" t="s">
        <v>9</v>
      </c>
      <c r="G8" s="9" t="s">
        <v>12</v>
      </c>
      <c r="H8" s="36" t="s">
        <v>10</v>
      </c>
      <c r="J8" s="33" t="s">
        <v>24</v>
      </c>
      <c r="K8" s="16" t="s">
        <v>18</v>
      </c>
      <c r="L8" s="17">
        <f>COUNTIF(C2:C56,"&lt;=20")</f>
        <v>46</v>
      </c>
      <c r="M8" s="2"/>
      <c r="N8" s="16" t="s">
        <v>46</v>
      </c>
      <c r="O8" s="17">
        <v>26</v>
      </c>
      <c r="Q8" s="14" t="s">
        <v>88</v>
      </c>
      <c r="R8" s="15">
        <v>11</v>
      </c>
      <c r="T8" s="14" t="s">
        <v>138</v>
      </c>
      <c r="U8" s="15">
        <v>12</v>
      </c>
    </row>
    <row r="9" spans="1:21" x14ac:dyDescent="0.25">
      <c r="A9" s="7">
        <v>8</v>
      </c>
      <c r="B9" s="9" t="s">
        <v>13</v>
      </c>
      <c r="C9" s="9">
        <v>18</v>
      </c>
      <c r="D9" s="9">
        <v>175</v>
      </c>
      <c r="E9" s="9">
        <v>90</v>
      </c>
      <c r="F9" s="9" t="s">
        <v>11</v>
      </c>
      <c r="G9" s="9" t="s">
        <v>10</v>
      </c>
      <c r="H9" s="36" t="s">
        <v>10</v>
      </c>
      <c r="J9" s="34" t="s">
        <v>25</v>
      </c>
      <c r="K9" s="18" t="s">
        <v>19</v>
      </c>
      <c r="L9" s="24">
        <f>COUNTIF(C2:C56,"&gt;20")</f>
        <v>9</v>
      </c>
      <c r="M9" s="27"/>
      <c r="N9" s="18" t="s">
        <v>47</v>
      </c>
      <c r="O9" s="15">
        <v>13</v>
      </c>
      <c r="Q9" s="16" t="s">
        <v>89</v>
      </c>
      <c r="R9" s="17">
        <v>20</v>
      </c>
      <c r="T9" s="18" t="s">
        <v>139</v>
      </c>
      <c r="U9" s="15">
        <v>14</v>
      </c>
    </row>
    <row r="10" spans="1:21" x14ac:dyDescent="0.25">
      <c r="A10" s="7">
        <v>9</v>
      </c>
      <c r="B10" s="9" t="s">
        <v>8</v>
      </c>
      <c r="C10" s="9">
        <v>18</v>
      </c>
      <c r="D10" s="9">
        <v>163</v>
      </c>
      <c r="E10" s="9">
        <v>57</v>
      </c>
      <c r="F10" s="9" t="s">
        <v>9</v>
      </c>
      <c r="G10" s="9" t="s">
        <v>10</v>
      </c>
      <c r="H10" s="36" t="s">
        <v>12</v>
      </c>
      <c r="J10" s="23" t="s">
        <v>38</v>
      </c>
      <c r="K10" s="18" t="s">
        <v>20</v>
      </c>
      <c r="L10" s="24">
        <f>COUNTIF(D2:D56,"&lt;=169")</f>
        <v>10</v>
      </c>
      <c r="M10" s="2"/>
      <c r="N10" s="14" t="s">
        <v>48</v>
      </c>
      <c r="O10" s="15">
        <v>15</v>
      </c>
      <c r="Q10" s="14" t="s">
        <v>90</v>
      </c>
      <c r="R10" s="15">
        <v>16</v>
      </c>
      <c r="T10" s="14" t="s">
        <v>140</v>
      </c>
      <c r="U10" s="15">
        <v>12</v>
      </c>
    </row>
    <row r="11" spans="1:21" x14ac:dyDescent="0.25">
      <c r="A11" s="7">
        <v>10</v>
      </c>
      <c r="B11" s="9" t="s">
        <v>13</v>
      </c>
      <c r="C11" s="9">
        <v>18</v>
      </c>
      <c r="D11" s="9">
        <v>181</v>
      </c>
      <c r="E11" s="9">
        <v>82</v>
      </c>
      <c r="F11" s="9" t="s">
        <v>15</v>
      </c>
      <c r="G11" s="9" t="s">
        <v>12</v>
      </c>
      <c r="H11" s="36" t="s">
        <v>12</v>
      </c>
      <c r="J11" s="37" t="s">
        <v>39</v>
      </c>
      <c r="K11" s="16" t="s">
        <v>21</v>
      </c>
      <c r="L11" s="17">
        <f>55-L10-L12</f>
        <v>30</v>
      </c>
      <c r="M11" s="2"/>
      <c r="N11" s="14" t="s">
        <v>49</v>
      </c>
      <c r="O11" s="15">
        <v>15</v>
      </c>
      <c r="Q11" s="14" t="s">
        <v>91</v>
      </c>
      <c r="R11" s="15">
        <v>16</v>
      </c>
      <c r="T11" s="18" t="s">
        <v>141</v>
      </c>
      <c r="U11" s="15">
        <v>10</v>
      </c>
    </row>
    <row r="12" spans="1:21" x14ac:dyDescent="0.25">
      <c r="A12" s="7">
        <v>11</v>
      </c>
      <c r="B12" s="9" t="s">
        <v>13</v>
      </c>
      <c r="C12" s="9">
        <v>18</v>
      </c>
      <c r="D12" s="9">
        <v>177</v>
      </c>
      <c r="E12" s="9">
        <v>81</v>
      </c>
      <c r="F12" s="9" t="s">
        <v>11</v>
      </c>
      <c r="G12" s="9" t="s">
        <v>12</v>
      </c>
      <c r="H12" s="36" t="s">
        <v>12</v>
      </c>
      <c r="J12" s="23" t="s">
        <v>37</v>
      </c>
      <c r="K12" s="18" t="s">
        <v>34</v>
      </c>
      <c r="L12" s="24">
        <f>COUNTIF(D2:D56,"&gt;=181")</f>
        <v>15</v>
      </c>
      <c r="M12" s="2"/>
      <c r="N12" s="16" t="s">
        <v>50</v>
      </c>
      <c r="O12" s="17">
        <v>25</v>
      </c>
      <c r="Q12" s="16" t="s">
        <v>92</v>
      </c>
      <c r="R12" s="17">
        <v>18</v>
      </c>
      <c r="T12" s="18" t="s">
        <v>142</v>
      </c>
      <c r="U12" s="15">
        <v>11</v>
      </c>
    </row>
    <row r="13" spans="1:21" x14ac:dyDescent="0.25">
      <c r="A13" s="7">
        <v>12</v>
      </c>
      <c r="B13" s="9" t="s">
        <v>13</v>
      </c>
      <c r="C13" s="9">
        <v>19</v>
      </c>
      <c r="D13" s="9">
        <v>181</v>
      </c>
      <c r="E13" s="9">
        <v>93</v>
      </c>
      <c r="F13" s="9" t="s">
        <v>11</v>
      </c>
      <c r="G13" s="9" t="s">
        <v>10</v>
      </c>
      <c r="H13" s="36" t="s">
        <v>10</v>
      </c>
      <c r="J13" s="33" t="s">
        <v>41</v>
      </c>
      <c r="K13" s="18" t="s">
        <v>22</v>
      </c>
      <c r="L13" s="24">
        <f>COUNTIF(E2:E56,"&lt;=59")</f>
        <v>16</v>
      </c>
      <c r="M13" s="2"/>
      <c r="N13" s="16" t="s">
        <v>51</v>
      </c>
      <c r="O13" s="17">
        <v>20</v>
      </c>
      <c r="Q13" s="14" t="s">
        <v>93</v>
      </c>
      <c r="R13" s="15">
        <v>8</v>
      </c>
      <c r="T13" s="14" t="s">
        <v>143</v>
      </c>
      <c r="U13" s="15">
        <v>11</v>
      </c>
    </row>
    <row r="14" spans="1:21" x14ac:dyDescent="0.25">
      <c r="A14" s="7">
        <v>13</v>
      </c>
      <c r="B14" s="9" t="s">
        <v>13</v>
      </c>
      <c r="C14" s="9">
        <v>19</v>
      </c>
      <c r="D14" s="9">
        <v>174</v>
      </c>
      <c r="E14" s="9">
        <v>59</v>
      </c>
      <c r="F14" s="9" t="s">
        <v>9</v>
      </c>
      <c r="G14" s="9" t="s">
        <v>12</v>
      </c>
      <c r="H14" s="36" t="s">
        <v>12</v>
      </c>
      <c r="J14" s="33" t="s">
        <v>40</v>
      </c>
      <c r="K14" s="16" t="s">
        <v>23</v>
      </c>
      <c r="L14" s="17">
        <f>55-L13-L15</f>
        <v>30</v>
      </c>
      <c r="M14" s="2"/>
      <c r="N14" s="16" t="s">
        <v>52</v>
      </c>
      <c r="O14" s="17">
        <v>20</v>
      </c>
      <c r="Q14" s="14" t="s">
        <v>94</v>
      </c>
      <c r="R14" s="15">
        <v>16</v>
      </c>
      <c r="T14" s="18" t="s">
        <v>144</v>
      </c>
      <c r="U14" s="15">
        <v>9</v>
      </c>
    </row>
    <row r="15" spans="1:21" ht="15.75" thickBot="1" x14ac:dyDescent="0.3">
      <c r="A15" s="7">
        <v>14</v>
      </c>
      <c r="B15" s="9" t="s">
        <v>8</v>
      </c>
      <c r="C15" s="9">
        <v>18</v>
      </c>
      <c r="D15" s="9">
        <v>160</v>
      </c>
      <c r="E15" s="9">
        <v>50</v>
      </c>
      <c r="F15" s="9" t="s">
        <v>11</v>
      </c>
      <c r="G15" s="9" t="s">
        <v>10</v>
      </c>
      <c r="H15" s="36" t="s">
        <v>10</v>
      </c>
      <c r="J15" s="35" t="s">
        <v>42</v>
      </c>
      <c r="K15" s="18" t="s">
        <v>43</v>
      </c>
      <c r="L15" s="24">
        <f>COUNTIF(E2:E56,"&gt;=81")</f>
        <v>9</v>
      </c>
      <c r="M15" s="2"/>
      <c r="N15" s="16" t="s">
        <v>53</v>
      </c>
      <c r="O15" s="17">
        <v>25</v>
      </c>
      <c r="Q15" s="14" t="s">
        <v>95</v>
      </c>
      <c r="R15" s="15">
        <v>12</v>
      </c>
      <c r="T15" s="18" t="s">
        <v>145</v>
      </c>
      <c r="U15" s="15">
        <v>10</v>
      </c>
    </row>
    <row r="16" spans="1:21" x14ac:dyDescent="0.25">
      <c r="A16" s="7">
        <v>15</v>
      </c>
      <c r="B16" s="9" t="s">
        <v>8</v>
      </c>
      <c r="C16" s="9">
        <v>19</v>
      </c>
      <c r="D16" s="9">
        <v>167</v>
      </c>
      <c r="E16" s="9">
        <v>53</v>
      </c>
      <c r="F16" s="9" t="s">
        <v>15</v>
      </c>
      <c r="G16" s="9" t="s">
        <v>10</v>
      </c>
      <c r="H16" s="36" t="s">
        <v>10</v>
      </c>
      <c r="J16" s="26"/>
      <c r="K16" s="25" t="s">
        <v>17</v>
      </c>
      <c r="L16" s="24">
        <f>COUNTIF(F2:F56,K16)</f>
        <v>3</v>
      </c>
      <c r="M16" s="2"/>
      <c r="N16" s="16" t="s">
        <v>54</v>
      </c>
      <c r="O16" s="17">
        <v>24</v>
      </c>
      <c r="Q16" s="14" t="s">
        <v>96</v>
      </c>
      <c r="R16" s="15">
        <v>13</v>
      </c>
      <c r="T16" s="14" t="s">
        <v>146</v>
      </c>
      <c r="U16" s="15">
        <v>10</v>
      </c>
    </row>
    <row r="17" spans="1:21" x14ac:dyDescent="0.25">
      <c r="A17" s="7">
        <v>16</v>
      </c>
      <c r="B17" s="9" t="s">
        <v>8</v>
      </c>
      <c r="C17" s="9">
        <v>20</v>
      </c>
      <c r="D17" s="9">
        <v>160</v>
      </c>
      <c r="E17" s="9">
        <v>45</v>
      </c>
      <c r="F17" s="9" t="s">
        <v>9</v>
      </c>
      <c r="G17" s="9" t="s">
        <v>10</v>
      </c>
      <c r="H17" s="36" t="s">
        <v>10</v>
      </c>
      <c r="J17" s="26"/>
      <c r="K17" s="19" t="s">
        <v>11</v>
      </c>
      <c r="L17" s="17">
        <f>COUNTIF(F2:F56,K17)</f>
        <v>19</v>
      </c>
      <c r="M17" s="2"/>
      <c r="N17" s="14" t="s">
        <v>55</v>
      </c>
      <c r="O17" s="15">
        <v>16</v>
      </c>
      <c r="Q17" s="18" t="s">
        <v>97</v>
      </c>
      <c r="R17" s="15">
        <v>10</v>
      </c>
      <c r="T17" s="18" t="s">
        <v>147</v>
      </c>
      <c r="U17" s="15">
        <v>10</v>
      </c>
    </row>
    <row r="18" spans="1:21" x14ac:dyDescent="0.25">
      <c r="A18" s="7">
        <v>17</v>
      </c>
      <c r="B18" s="9" t="s">
        <v>8</v>
      </c>
      <c r="C18" s="9">
        <v>19</v>
      </c>
      <c r="D18" s="9">
        <v>153</v>
      </c>
      <c r="E18" s="9">
        <v>50</v>
      </c>
      <c r="F18" s="9" t="s">
        <v>16</v>
      </c>
      <c r="G18" s="9" t="s">
        <v>12</v>
      </c>
      <c r="H18" s="36" t="s">
        <v>12</v>
      </c>
      <c r="K18" s="19" t="s">
        <v>9</v>
      </c>
      <c r="L18" s="17">
        <f>COUNTIF(F2:F56,K18)</f>
        <v>21</v>
      </c>
      <c r="M18" s="2"/>
      <c r="N18" s="16" t="s">
        <v>56</v>
      </c>
      <c r="O18" s="17">
        <v>17</v>
      </c>
      <c r="Q18" s="14" t="s">
        <v>98</v>
      </c>
      <c r="R18" s="15">
        <v>16</v>
      </c>
      <c r="T18" s="18" t="s">
        <v>148</v>
      </c>
      <c r="U18" s="15">
        <v>8</v>
      </c>
    </row>
    <row r="19" spans="1:21" ht="15.75" thickBot="1" x14ac:dyDescent="0.3">
      <c r="A19" s="7">
        <v>18</v>
      </c>
      <c r="B19" s="9" t="s">
        <v>8</v>
      </c>
      <c r="C19" s="9">
        <v>18</v>
      </c>
      <c r="D19" s="9">
        <v>168</v>
      </c>
      <c r="E19" s="9">
        <v>50</v>
      </c>
      <c r="F19" s="9" t="s">
        <v>9</v>
      </c>
      <c r="G19" s="9" t="s">
        <v>10</v>
      </c>
      <c r="H19" s="36" t="s">
        <v>10</v>
      </c>
      <c r="J19" s="30"/>
      <c r="K19" s="25" t="s">
        <v>15</v>
      </c>
      <c r="L19" s="24">
        <f>COUNTIF(F2:F56,K19)</f>
        <v>6</v>
      </c>
      <c r="M19" s="2"/>
      <c r="N19" s="14" t="s">
        <v>57</v>
      </c>
      <c r="O19" s="15">
        <v>15</v>
      </c>
      <c r="Q19" s="14" t="s">
        <v>99</v>
      </c>
      <c r="R19" s="15">
        <v>13</v>
      </c>
      <c r="T19" s="60" t="s">
        <v>149</v>
      </c>
      <c r="U19" s="43">
        <v>7</v>
      </c>
    </row>
    <row r="20" spans="1:21" ht="15.75" thickBot="1" x14ac:dyDescent="0.3">
      <c r="A20" s="7">
        <v>19</v>
      </c>
      <c r="B20" s="9" t="s">
        <v>8</v>
      </c>
      <c r="C20" s="9">
        <v>18</v>
      </c>
      <c r="D20" s="9">
        <v>170</v>
      </c>
      <c r="E20" s="9">
        <v>53</v>
      </c>
      <c r="F20" s="9" t="s">
        <v>11</v>
      </c>
      <c r="G20" s="9" t="s">
        <v>10</v>
      </c>
      <c r="H20" s="36" t="s">
        <v>10</v>
      </c>
      <c r="J20" s="30"/>
      <c r="K20" s="25" t="s">
        <v>14</v>
      </c>
      <c r="L20" s="24">
        <f>COUNTIF(F2:F56,K20)</f>
        <v>5</v>
      </c>
      <c r="M20" s="2"/>
      <c r="N20" s="16" t="s">
        <v>58</v>
      </c>
      <c r="O20" s="17">
        <v>31</v>
      </c>
      <c r="Q20" s="14" t="s">
        <v>100</v>
      </c>
      <c r="R20" s="15">
        <v>14</v>
      </c>
    </row>
    <row r="21" spans="1:21" x14ac:dyDescent="0.25">
      <c r="A21" s="7">
        <v>20</v>
      </c>
      <c r="B21" s="9" t="s">
        <v>8</v>
      </c>
      <c r="C21" s="9">
        <v>19</v>
      </c>
      <c r="D21" s="9">
        <v>170</v>
      </c>
      <c r="E21" s="9">
        <v>50</v>
      </c>
      <c r="F21" s="9" t="s">
        <v>9</v>
      </c>
      <c r="G21" s="9" t="s">
        <v>10</v>
      </c>
      <c r="H21" s="36" t="s">
        <v>10</v>
      </c>
      <c r="J21" s="30"/>
      <c r="K21" s="25" t="s">
        <v>16</v>
      </c>
      <c r="L21" s="24">
        <f>COUNTIF(F2:F56,K21)</f>
        <v>1</v>
      </c>
      <c r="M21" s="2"/>
      <c r="N21" s="16" t="s">
        <v>59</v>
      </c>
      <c r="O21" s="17">
        <v>20</v>
      </c>
      <c r="Q21" s="18" t="s">
        <v>101</v>
      </c>
      <c r="R21" s="15">
        <v>8</v>
      </c>
      <c r="T21" s="61" t="s">
        <v>152</v>
      </c>
      <c r="U21" s="62"/>
    </row>
    <row r="22" spans="1:21" x14ac:dyDescent="0.25">
      <c r="A22" s="7">
        <v>21</v>
      </c>
      <c r="B22" s="9" t="s">
        <v>8</v>
      </c>
      <c r="C22" s="9">
        <v>18</v>
      </c>
      <c r="D22" s="9">
        <v>164</v>
      </c>
      <c r="E22" s="9">
        <v>57</v>
      </c>
      <c r="F22" s="9" t="s">
        <v>11</v>
      </c>
      <c r="G22" s="9" t="s">
        <v>10</v>
      </c>
      <c r="H22" s="36" t="s">
        <v>10</v>
      </c>
      <c r="J22" s="57"/>
      <c r="K22" s="16" t="s">
        <v>29</v>
      </c>
      <c r="L22" s="17">
        <f>COUNTIF(G2:G56,"yes")</f>
        <v>18</v>
      </c>
      <c r="M22" s="2"/>
      <c r="N22" s="16" t="s">
        <v>60</v>
      </c>
      <c r="O22" s="17">
        <v>26</v>
      </c>
      <c r="Q22" s="14" t="s">
        <v>102</v>
      </c>
      <c r="R22" s="15">
        <v>7</v>
      </c>
      <c r="T22" s="63"/>
      <c r="U22" s="64"/>
    </row>
    <row r="23" spans="1:21" x14ac:dyDescent="0.25">
      <c r="A23" s="7">
        <v>22</v>
      </c>
      <c r="B23" s="9" t="s">
        <v>8</v>
      </c>
      <c r="C23" s="9">
        <v>18</v>
      </c>
      <c r="D23" s="9">
        <v>160</v>
      </c>
      <c r="E23" s="9">
        <v>48</v>
      </c>
      <c r="F23" s="9" t="s">
        <v>11</v>
      </c>
      <c r="G23" s="9" t="s">
        <v>10</v>
      </c>
      <c r="H23" s="36" t="s">
        <v>10</v>
      </c>
      <c r="J23" s="57"/>
      <c r="K23" s="16" t="s">
        <v>30</v>
      </c>
      <c r="L23" s="17">
        <f>COUNTIF(G2:G56,"no")</f>
        <v>37</v>
      </c>
      <c r="M23" s="2"/>
      <c r="N23" s="16" t="s">
        <v>61</v>
      </c>
      <c r="O23" s="17">
        <v>20</v>
      </c>
      <c r="Q23" s="14" t="s">
        <v>103</v>
      </c>
      <c r="R23" s="15">
        <v>8</v>
      </c>
      <c r="T23" s="63"/>
      <c r="U23" s="64"/>
    </row>
    <row r="24" spans="1:21" x14ac:dyDescent="0.25">
      <c r="A24" s="7">
        <v>23</v>
      </c>
      <c r="B24" s="9" t="s">
        <v>8</v>
      </c>
      <c r="C24" s="9">
        <v>18</v>
      </c>
      <c r="D24" s="9">
        <v>165</v>
      </c>
      <c r="E24" s="9">
        <v>70</v>
      </c>
      <c r="F24" s="9" t="s">
        <v>11</v>
      </c>
      <c r="G24" s="9" t="s">
        <v>10</v>
      </c>
      <c r="H24" s="36" t="s">
        <v>10</v>
      </c>
      <c r="K24" s="16" t="s">
        <v>31</v>
      </c>
      <c r="L24" s="17">
        <f>COUNTIF(H2:H56,"yes")</f>
        <v>25</v>
      </c>
      <c r="N24" s="14" t="s">
        <v>62</v>
      </c>
      <c r="O24" s="15">
        <v>12</v>
      </c>
      <c r="Q24" s="18" t="s">
        <v>104</v>
      </c>
      <c r="R24" s="15">
        <v>11</v>
      </c>
      <c r="T24" s="63"/>
      <c r="U24" s="64"/>
    </row>
    <row r="25" spans="1:21" ht="15.75" thickBot="1" x14ac:dyDescent="0.3">
      <c r="A25" s="7">
        <v>24</v>
      </c>
      <c r="B25" s="9" t="s">
        <v>13</v>
      </c>
      <c r="C25" s="9">
        <v>21</v>
      </c>
      <c r="D25" s="9">
        <v>180</v>
      </c>
      <c r="E25" s="9">
        <v>73</v>
      </c>
      <c r="F25" s="9" t="s">
        <v>11</v>
      </c>
      <c r="G25" s="9" t="s">
        <v>10</v>
      </c>
      <c r="H25" s="36" t="s">
        <v>10</v>
      </c>
      <c r="K25" s="20" t="s">
        <v>32</v>
      </c>
      <c r="L25" s="21">
        <f>COUNTIF(H2:H56,"no")</f>
        <v>30</v>
      </c>
      <c r="N25" s="14" t="s">
        <v>63</v>
      </c>
      <c r="O25" s="15">
        <v>10</v>
      </c>
      <c r="Q25" s="18" t="s">
        <v>105</v>
      </c>
      <c r="R25" s="15">
        <v>14</v>
      </c>
      <c r="T25" s="65"/>
      <c r="U25" s="66"/>
    </row>
    <row r="26" spans="1:21" x14ac:dyDescent="0.25">
      <c r="A26" s="7">
        <v>25</v>
      </c>
      <c r="B26" s="9" t="s">
        <v>13</v>
      </c>
      <c r="C26" s="9">
        <v>19</v>
      </c>
      <c r="D26" s="9">
        <v>182</v>
      </c>
      <c r="E26" s="9">
        <v>77</v>
      </c>
      <c r="F26" s="9" t="s">
        <v>9</v>
      </c>
      <c r="G26" s="9" t="s">
        <v>12</v>
      </c>
      <c r="H26" s="36" t="s">
        <v>10</v>
      </c>
      <c r="N26" s="14" t="s">
        <v>64</v>
      </c>
      <c r="O26" s="15">
        <v>11</v>
      </c>
      <c r="Q26" s="18" t="s">
        <v>106</v>
      </c>
      <c r="R26" s="15">
        <v>16</v>
      </c>
    </row>
    <row r="27" spans="1:21" x14ac:dyDescent="0.25">
      <c r="A27" s="7">
        <v>26</v>
      </c>
      <c r="B27" s="9" t="s">
        <v>13</v>
      </c>
      <c r="C27" s="9">
        <v>19</v>
      </c>
      <c r="D27" s="9">
        <v>172</v>
      </c>
      <c r="E27" s="9">
        <v>60</v>
      </c>
      <c r="F27" s="9" t="s">
        <v>9</v>
      </c>
      <c r="G27" s="9" t="s">
        <v>10</v>
      </c>
      <c r="H27" s="36" t="s">
        <v>10</v>
      </c>
      <c r="N27" s="16" t="s">
        <v>65</v>
      </c>
      <c r="O27" s="17">
        <v>19</v>
      </c>
      <c r="Q27" s="14" t="s">
        <v>107</v>
      </c>
      <c r="R27" s="15">
        <v>8</v>
      </c>
    </row>
    <row r="28" spans="1:21" ht="15" customHeight="1" x14ac:dyDescent="0.25">
      <c r="A28" s="7">
        <v>27</v>
      </c>
      <c r="B28" s="9" t="s">
        <v>13</v>
      </c>
      <c r="C28" s="9">
        <v>19</v>
      </c>
      <c r="D28" s="9">
        <v>175</v>
      </c>
      <c r="E28" s="9">
        <v>60</v>
      </c>
      <c r="F28" s="9" t="s">
        <v>11</v>
      </c>
      <c r="G28" s="9" t="s">
        <v>10</v>
      </c>
      <c r="H28" s="36" t="s">
        <v>12</v>
      </c>
      <c r="K28" s="58" t="s">
        <v>44</v>
      </c>
      <c r="L28" s="58"/>
      <c r="N28" s="14" t="s">
        <v>66</v>
      </c>
      <c r="O28" s="15">
        <v>15</v>
      </c>
      <c r="Q28" s="14" t="s">
        <v>108</v>
      </c>
      <c r="R28" s="15">
        <v>16</v>
      </c>
    </row>
    <row r="29" spans="1:21" x14ac:dyDescent="0.25">
      <c r="A29" s="7">
        <v>28</v>
      </c>
      <c r="B29" s="9" t="s">
        <v>13</v>
      </c>
      <c r="C29" s="9">
        <v>19</v>
      </c>
      <c r="D29" s="9">
        <v>185</v>
      </c>
      <c r="E29" s="9">
        <v>70</v>
      </c>
      <c r="F29" s="9" t="s">
        <v>14</v>
      </c>
      <c r="G29" s="9" t="s">
        <v>10</v>
      </c>
      <c r="H29" s="36" t="s">
        <v>12</v>
      </c>
      <c r="K29" s="58"/>
      <c r="L29" s="58"/>
      <c r="N29" s="14" t="s">
        <v>67</v>
      </c>
      <c r="O29" s="15">
        <v>15</v>
      </c>
      <c r="Q29" s="14" t="s">
        <v>109</v>
      </c>
      <c r="R29" s="15">
        <v>11</v>
      </c>
    </row>
    <row r="30" spans="1:21" x14ac:dyDescent="0.25">
      <c r="A30" s="7">
        <v>29</v>
      </c>
      <c r="B30" s="9" t="s">
        <v>13</v>
      </c>
      <c r="C30" s="9">
        <v>18</v>
      </c>
      <c r="D30" s="9">
        <v>187</v>
      </c>
      <c r="E30" s="9">
        <v>74</v>
      </c>
      <c r="F30" s="9" t="s">
        <v>9</v>
      </c>
      <c r="G30" s="9" t="s">
        <v>10</v>
      </c>
      <c r="H30" s="36" t="s">
        <v>10</v>
      </c>
      <c r="K30" s="58"/>
      <c r="L30" s="58"/>
      <c r="N30" s="18" t="s">
        <v>68</v>
      </c>
      <c r="O30" s="24">
        <v>11</v>
      </c>
      <c r="Q30" s="14" t="s">
        <v>110</v>
      </c>
      <c r="R30" s="15">
        <v>14</v>
      </c>
    </row>
    <row r="31" spans="1:21" x14ac:dyDescent="0.25">
      <c r="A31" s="7">
        <v>30</v>
      </c>
      <c r="B31" s="9" t="s">
        <v>13</v>
      </c>
      <c r="C31" s="9">
        <v>18</v>
      </c>
      <c r="D31" s="9">
        <v>175</v>
      </c>
      <c r="E31" s="9">
        <v>52</v>
      </c>
      <c r="F31" s="9" t="s">
        <v>15</v>
      </c>
      <c r="G31" s="9" t="s">
        <v>10</v>
      </c>
      <c r="H31" s="36" t="s">
        <v>10</v>
      </c>
      <c r="K31" s="58"/>
      <c r="L31" s="58"/>
      <c r="N31" s="14" t="s">
        <v>69</v>
      </c>
      <c r="O31" s="15">
        <v>10</v>
      </c>
      <c r="Q31" s="18" t="s">
        <v>111</v>
      </c>
      <c r="R31" s="15">
        <v>8</v>
      </c>
    </row>
    <row r="32" spans="1:21" x14ac:dyDescent="0.25">
      <c r="A32" s="7">
        <v>31</v>
      </c>
      <c r="B32" s="9" t="s">
        <v>13</v>
      </c>
      <c r="C32" s="9">
        <v>22</v>
      </c>
      <c r="D32" s="9">
        <v>183</v>
      </c>
      <c r="E32" s="9">
        <v>82</v>
      </c>
      <c r="F32" s="9" t="s">
        <v>9</v>
      </c>
      <c r="G32" s="9" t="s">
        <v>10</v>
      </c>
      <c r="H32" s="36" t="s">
        <v>10</v>
      </c>
      <c r="K32" s="58"/>
      <c r="L32" s="58"/>
      <c r="N32" s="14" t="s">
        <v>70</v>
      </c>
      <c r="O32" s="15">
        <v>12</v>
      </c>
      <c r="Q32" s="14" t="s">
        <v>112</v>
      </c>
      <c r="R32" s="15">
        <v>15</v>
      </c>
    </row>
    <row r="33" spans="1:18" x14ac:dyDescent="0.25">
      <c r="A33" s="7">
        <v>32</v>
      </c>
      <c r="B33" s="9" t="s">
        <v>13</v>
      </c>
      <c r="C33" s="9">
        <v>20</v>
      </c>
      <c r="D33" s="9">
        <v>178</v>
      </c>
      <c r="E33" s="9">
        <v>72</v>
      </c>
      <c r="F33" s="9" t="s">
        <v>15</v>
      </c>
      <c r="G33" s="9" t="s">
        <v>10</v>
      </c>
      <c r="H33" s="36" t="s">
        <v>12</v>
      </c>
      <c r="K33" s="58"/>
      <c r="L33" s="58"/>
      <c r="N33" s="16" t="s">
        <v>71</v>
      </c>
      <c r="O33" s="17">
        <v>18</v>
      </c>
      <c r="Q33" s="14" t="s">
        <v>113</v>
      </c>
      <c r="R33" s="15">
        <v>11</v>
      </c>
    </row>
    <row r="34" spans="1:18" x14ac:dyDescent="0.25">
      <c r="A34" s="7">
        <v>33</v>
      </c>
      <c r="B34" s="9" t="s">
        <v>13</v>
      </c>
      <c r="C34" s="9">
        <v>19</v>
      </c>
      <c r="D34" s="9">
        <v>175</v>
      </c>
      <c r="E34" s="9">
        <v>65</v>
      </c>
      <c r="F34" s="9" t="s">
        <v>9</v>
      </c>
      <c r="G34" s="9" t="s">
        <v>10</v>
      </c>
      <c r="H34" s="36" t="s">
        <v>10</v>
      </c>
      <c r="K34" s="58"/>
      <c r="L34" s="58"/>
      <c r="N34" s="14" t="s">
        <v>72</v>
      </c>
      <c r="O34" s="15">
        <v>15</v>
      </c>
      <c r="Q34" s="14" t="s">
        <v>114</v>
      </c>
      <c r="R34" s="15">
        <v>13</v>
      </c>
    </row>
    <row r="35" spans="1:18" x14ac:dyDescent="0.25">
      <c r="A35" s="7">
        <v>34</v>
      </c>
      <c r="B35" s="9" t="s">
        <v>13</v>
      </c>
      <c r="C35" s="9">
        <v>19</v>
      </c>
      <c r="D35" s="9">
        <v>172</v>
      </c>
      <c r="E35" s="9">
        <v>60</v>
      </c>
      <c r="F35" s="9" t="s">
        <v>9</v>
      </c>
      <c r="G35" s="9" t="s">
        <v>10</v>
      </c>
      <c r="H35" s="36" t="s">
        <v>10</v>
      </c>
      <c r="N35" s="14" t="s">
        <v>73</v>
      </c>
      <c r="O35" s="15">
        <v>15</v>
      </c>
      <c r="Q35" s="18" t="s">
        <v>115</v>
      </c>
      <c r="R35" s="15">
        <v>11</v>
      </c>
    </row>
    <row r="36" spans="1:18" x14ac:dyDescent="0.25">
      <c r="A36" s="7">
        <v>35</v>
      </c>
      <c r="B36" s="9" t="s">
        <v>13</v>
      </c>
      <c r="C36" s="9">
        <v>20</v>
      </c>
      <c r="D36" s="9">
        <v>175</v>
      </c>
      <c r="E36" s="9">
        <v>75</v>
      </c>
      <c r="F36" s="9" t="s">
        <v>17</v>
      </c>
      <c r="G36" s="9" t="s">
        <v>10</v>
      </c>
      <c r="H36" s="36" t="s">
        <v>12</v>
      </c>
      <c r="N36" s="18" t="s">
        <v>74</v>
      </c>
      <c r="O36" s="24">
        <v>6</v>
      </c>
      <c r="Q36" s="14" t="s">
        <v>116</v>
      </c>
      <c r="R36" s="15">
        <v>3</v>
      </c>
    </row>
    <row r="37" spans="1:18" x14ac:dyDescent="0.25">
      <c r="A37" s="7">
        <v>36</v>
      </c>
      <c r="B37" s="9" t="s">
        <v>13</v>
      </c>
      <c r="C37" s="9">
        <v>21</v>
      </c>
      <c r="D37" s="9">
        <v>171</v>
      </c>
      <c r="E37" s="9">
        <v>56</v>
      </c>
      <c r="F37" s="9" t="s">
        <v>9</v>
      </c>
      <c r="G37" s="9" t="s">
        <v>10</v>
      </c>
      <c r="H37" s="36" t="s">
        <v>12</v>
      </c>
      <c r="N37" s="14" t="s">
        <v>75</v>
      </c>
      <c r="O37" s="15">
        <v>13</v>
      </c>
      <c r="Q37" s="14" t="s">
        <v>117</v>
      </c>
      <c r="R37" s="15">
        <v>8</v>
      </c>
    </row>
    <row r="38" spans="1:18" x14ac:dyDescent="0.25">
      <c r="A38" s="7">
        <v>37</v>
      </c>
      <c r="B38" s="9" t="s">
        <v>13</v>
      </c>
      <c r="C38" s="9">
        <v>19</v>
      </c>
      <c r="D38" s="9">
        <v>173</v>
      </c>
      <c r="E38" s="9">
        <v>58</v>
      </c>
      <c r="F38" s="9" t="s">
        <v>9</v>
      </c>
      <c r="G38" s="9" t="s">
        <v>10</v>
      </c>
      <c r="H38" s="36" t="s">
        <v>12</v>
      </c>
      <c r="N38" s="14" t="s">
        <v>76</v>
      </c>
      <c r="O38" s="15">
        <v>8</v>
      </c>
      <c r="Q38" s="18" t="s">
        <v>118</v>
      </c>
      <c r="R38" s="15">
        <v>11</v>
      </c>
    </row>
    <row r="39" spans="1:18" x14ac:dyDescent="0.25">
      <c r="A39" s="7">
        <v>38</v>
      </c>
      <c r="B39" s="9" t="s">
        <v>13</v>
      </c>
      <c r="C39" s="9">
        <v>23</v>
      </c>
      <c r="D39" s="9">
        <v>182</v>
      </c>
      <c r="E39" s="9">
        <v>107</v>
      </c>
      <c r="F39" s="9" t="s">
        <v>14</v>
      </c>
      <c r="G39" s="9" t="s">
        <v>10</v>
      </c>
      <c r="H39" s="36" t="s">
        <v>10</v>
      </c>
      <c r="N39" s="14" t="s">
        <v>77</v>
      </c>
      <c r="O39" s="15">
        <v>11</v>
      </c>
      <c r="Q39" s="16" t="s">
        <v>119</v>
      </c>
      <c r="R39" s="17">
        <v>20</v>
      </c>
    </row>
    <row r="40" spans="1:18" x14ac:dyDescent="0.25">
      <c r="A40" s="7">
        <v>39</v>
      </c>
      <c r="B40" s="9" t="s">
        <v>13</v>
      </c>
      <c r="C40" s="9">
        <v>19</v>
      </c>
      <c r="D40" s="9">
        <v>173</v>
      </c>
      <c r="E40" s="9">
        <v>73</v>
      </c>
      <c r="F40" s="9" t="s">
        <v>17</v>
      </c>
      <c r="G40" s="9" t="s">
        <v>10</v>
      </c>
      <c r="H40" s="36" t="s">
        <v>10</v>
      </c>
      <c r="N40" s="18" t="s">
        <v>78</v>
      </c>
      <c r="O40" s="24">
        <v>8</v>
      </c>
      <c r="Q40" s="18" t="s">
        <v>120</v>
      </c>
      <c r="R40" s="15">
        <v>5</v>
      </c>
    </row>
    <row r="41" spans="1:18" x14ac:dyDescent="0.25">
      <c r="A41" s="7">
        <v>40</v>
      </c>
      <c r="B41" s="9" t="s">
        <v>13</v>
      </c>
      <c r="C41" s="9">
        <v>19</v>
      </c>
      <c r="D41" s="9">
        <v>170</v>
      </c>
      <c r="E41" s="9">
        <v>60</v>
      </c>
      <c r="F41" s="9" t="s">
        <v>11</v>
      </c>
      <c r="G41" s="9" t="s">
        <v>12</v>
      </c>
      <c r="H41" s="36" t="s">
        <v>12</v>
      </c>
      <c r="N41" s="14" t="s">
        <v>79</v>
      </c>
      <c r="O41" s="15">
        <v>13</v>
      </c>
      <c r="Q41" s="14" t="s">
        <v>121</v>
      </c>
      <c r="R41" s="15">
        <v>12</v>
      </c>
    </row>
    <row r="42" spans="1:18" x14ac:dyDescent="0.25">
      <c r="A42" s="7">
        <v>41</v>
      </c>
      <c r="B42" s="9" t="s">
        <v>13</v>
      </c>
      <c r="C42" s="9">
        <v>20</v>
      </c>
      <c r="D42" s="9">
        <v>177</v>
      </c>
      <c r="E42" s="9">
        <v>70</v>
      </c>
      <c r="F42" s="9" t="s">
        <v>11</v>
      </c>
      <c r="G42" s="9" t="s">
        <v>10</v>
      </c>
      <c r="H42" s="36" t="s">
        <v>12</v>
      </c>
      <c r="N42" s="14" t="s">
        <v>80</v>
      </c>
      <c r="O42" s="15">
        <v>9</v>
      </c>
      <c r="Q42" s="14" t="s">
        <v>122</v>
      </c>
      <c r="R42" s="15">
        <v>9</v>
      </c>
    </row>
    <row r="43" spans="1:18" x14ac:dyDescent="0.25">
      <c r="A43" s="7">
        <v>42</v>
      </c>
      <c r="B43" s="9" t="s">
        <v>13</v>
      </c>
      <c r="C43" s="9">
        <v>21</v>
      </c>
      <c r="D43" s="9">
        <v>184</v>
      </c>
      <c r="E43" s="9">
        <v>61</v>
      </c>
      <c r="F43" s="9" t="s">
        <v>11</v>
      </c>
      <c r="G43" s="9" t="s">
        <v>10</v>
      </c>
      <c r="H43" s="36" t="s">
        <v>10</v>
      </c>
      <c r="N43" s="14" t="s">
        <v>81</v>
      </c>
      <c r="O43" s="15">
        <v>12</v>
      </c>
      <c r="Q43" s="47" t="s">
        <v>123</v>
      </c>
      <c r="R43" s="15">
        <v>11</v>
      </c>
    </row>
    <row r="44" spans="1:18" x14ac:dyDescent="0.25">
      <c r="A44" s="7">
        <v>43</v>
      </c>
      <c r="B44" s="9" t="s">
        <v>13</v>
      </c>
      <c r="C44" s="9">
        <v>19</v>
      </c>
      <c r="D44" s="9">
        <v>180</v>
      </c>
      <c r="E44" s="9">
        <v>75</v>
      </c>
      <c r="F44" s="9" t="s">
        <v>14</v>
      </c>
      <c r="G44" s="9" t="s">
        <v>10</v>
      </c>
      <c r="H44" s="36" t="s">
        <v>10</v>
      </c>
      <c r="N44" s="18" t="s">
        <v>82</v>
      </c>
      <c r="O44" s="24">
        <v>12</v>
      </c>
      <c r="Q44" s="18" t="s">
        <v>124</v>
      </c>
      <c r="R44" s="15">
        <v>6</v>
      </c>
    </row>
    <row r="45" spans="1:18" x14ac:dyDescent="0.25">
      <c r="A45" s="7">
        <v>44</v>
      </c>
      <c r="B45" s="9" t="s">
        <v>13</v>
      </c>
      <c r="C45" s="9">
        <v>21</v>
      </c>
      <c r="D45" s="9">
        <v>179</v>
      </c>
      <c r="E45" s="9">
        <v>67</v>
      </c>
      <c r="F45" s="9" t="s">
        <v>9</v>
      </c>
      <c r="G45" s="9" t="s">
        <v>12</v>
      </c>
      <c r="H45" s="36" t="s">
        <v>12</v>
      </c>
      <c r="N45" s="14" t="s">
        <v>83</v>
      </c>
      <c r="O45" s="15">
        <v>6</v>
      </c>
      <c r="Q45" s="14" t="s">
        <v>125</v>
      </c>
      <c r="R45" s="15">
        <v>5</v>
      </c>
    </row>
    <row r="46" spans="1:18" x14ac:dyDescent="0.25">
      <c r="A46" s="7">
        <v>45</v>
      </c>
      <c r="B46" s="9" t="s">
        <v>13</v>
      </c>
      <c r="C46" s="9">
        <v>20</v>
      </c>
      <c r="D46" s="9">
        <v>172</v>
      </c>
      <c r="E46" s="9">
        <v>60</v>
      </c>
      <c r="F46" s="9" t="s">
        <v>17</v>
      </c>
      <c r="G46" s="9" t="s">
        <v>12</v>
      </c>
      <c r="H46" s="36" t="s">
        <v>10</v>
      </c>
      <c r="N46" s="18" t="s">
        <v>84</v>
      </c>
      <c r="O46" s="24">
        <v>13</v>
      </c>
      <c r="Q46" s="14" t="s">
        <v>126</v>
      </c>
      <c r="R46" s="15">
        <v>5</v>
      </c>
    </row>
    <row r="47" spans="1:18" ht="15.75" thickBot="1" x14ac:dyDescent="0.3">
      <c r="A47" s="7">
        <v>46</v>
      </c>
      <c r="B47" s="9" t="s">
        <v>13</v>
      </c>
      <c r="C47" s="9">
        <v>20</v>
      </c>
      <c r="D47" s="9">
        <v>186</v>
      </c>
      <c r="E47" s="9">
        <v>68</v>
      </c>
      <c r="F47" s="9" t="s">
        <v>9</v>
      </c>
      <c r="G47" s="9" t="s">
        <v>12</v>
      </c>
      <c r="H47" s="36" t="s">
        <v>12</v>
      </c>
      <c r="N47" s="20" t="s">
        <v>85</v>
      </c>
      <c r="O47" s="21">
        <v>24</v>
      </c>
      <c r="Q47" s="18" t="s">
        <v>127</v>
      </c>
      <c r="R47" s="15">
        <v>8</v>
      </c>
    </row>
    <row r="48" spans="1:18" ht="15.75" thickBot="1" x14ac:dyDescent="0.3">
      <c r="A48" s="7">
        <v>47</v>
      </c>
      <c r="B48" s="9" t="s">
        <v>13</v>
      </c>
      <c r="C48" s="9">
        <v>22</v>
      </c>
      <c r="D48" s="9">
        <v>170</v>
      </c>
      <c r="E48" s="9">
        <v>68</v>
      </c>
      <c r="F48" s="9" t="s">
        <v>11</v>
      </c>
      <c r="G48" s="9" t="s">
        <v>12</v>
      </c>
      <c r="H48" s="36" t="s">
        <v>12</v>
      </c>
      <c r="O48" s="1"/>
      <c r="Q48" s="14" t="s">
        <v>128</v>
      </c>
      <c r="R48" s="15">
        <v>11</v>
      </c>
    </row>
    <row r="49" spans="1:18" ht="15" customHeight="1" x14ac:dyDescent="0.25">
      <c r="A49" s="7">
        <v>48</v>
      </c>
      <c r="B49" s="9" t="s">
        <v>13</v>
      </c>
      <c r="C49" s="9">
        <v>20</v>
      </c>
      <c r="D49" s="9">
        <v>185</v>
      </c>
      <c r="E49" s="9">
        <v>62</v>
      </c>
      <c r="F49" s="9" t="s">
        <v>9</v>
      </c>
      <c r="G49" s="9" t="s">
        <v>10</v>
      </c>
      <c r="H49" s="36" t="s">
        <v>12</v>
      </c>
      <c r="N49" s="51" t="s">
        <v>150</v>
      </c>
      <c r="O49" s="52"/>
      <c r="Q49" s="18" t="s">
        <v>129</v>
      </c>
      <c r="R49" s="15">
        <v>5</v>
      </c>
    </row>
    <row r="50" spans="1:18" x14ac:dyDescent="0.25">
      <c r="A50" s="7">
        <v>49</v>
      </c>
      <c r="B50" s="9" t="s">
        <v>13</v>
      </c>
      <c r="C50" s="9">
        <v>20</v>
      </c>
      <c r="D50" s="9">
        <v>186</v>
      </c>
      <c r="E50" s="9">
        <v>86</v>
      </c>
      <c r="F50" s="9" t="s">
        <v>9</v>
      </c>
      <c r="G50" s="9" t="s">
        <v>12</v>
      </c>
      <c r="H50" s="36" t="s">
        <v>10</v>
      </c>
      <c r="N50" s="53"/>
      <c r="O50" s="54"/>
      <c r="Q50" s="14" t="s">
        <v>130</v>
      </c>
      <c r="R50" s="15">
        <v>4</v>
      </c>
    </row>
    <row r="51" spans="1:18" x14ac:dyDescent="0.25">
      <c r="A51" s="7">
        <v>50</v>
      </c>
      <c r="B51" s="9" t="s">
        <v>13</v>
      </c>
      <c r="C51" s="9">
        <v>20</v>
      </c>
      <c r="D51" s="9">
        <v>182</v>
      </c>
      <c r="E51" s="9">
        <v>85</v>
      </c>
      <c r="F51" s="9" t="s">
        <v>15</v>
      </c>
      <c r="G51" s="9" t="s">
        <v>10</v>
      </c>
      <c r="H51" s="36" t="s">
        <v>12</v>
      </c>
      <c r="N51" s="53"/>
      <c r="O51" s="54"/>
      <c r="Q51" s="14" t="s">
        <v>131</v>
      </c>
      <c r="R51" s="15">
        <v>6</v>
      </c>
    </row>
    <row r="52" spans="1:18" x14ac:dyDescent="0.25">
      <c r="A52" s="7">
        <v>51</v>
      </c>
      <c r="B52" s="9" t="s">
        <v>8</v>
      </c>
      <c r="C52" s="9">
        <v>23</v>
      </c>
      <c r="D52" s="9">
        <v>170</v>
      </c>
      <c r="E52" s="9">
        <v>75</v>
      </c>
      <c r="F52" s="9" t="s">
        <v>15</v>
      </c>
      <c r="G52" s="9" t="s">
        <v>10</v>
      </c>
      <c r="H52" s="36" t="s">
        <v>12</v>
      </c>
      <c r="N52" s="53"/>
      <c r="O52" s="54"/>
      <c r="Q52" s="18" t="s">
        <v>132</v>
      </c>
      <c r="R52" s="15">
        <v>8</v>
      </c>
    </row>
    <row r="53" spans="1:18" ht="15.75" thickBot="1" x14ac:dyDescent="0.3">
      <c r="A53" s="7">
        <v>52</v>
      </c>
      <c r="B53" s="9" t="s">
        <v>13</v>
      </c>
      <c r="C53" s="9">
        <v>20</v>
      </c>
      <c r="D53" s="9">
        <v>181</v>
      </c>
      <c r="E53" s="9">
        <v>67</v>
      </c>
      <c r="F53" s="9" t="s">
        <v>14</v>
      </c>
      <c r="G53" s="9" t="s">
        <v>10</v>
      </c>
      <c r="H53" s="36" t="s">
        <v>12</v>
      </c>
      <c r="N53" s="55"/>
      <c r="O53" s="56"/>
      <c r="Q53" s="14" t="s">
        <v>133</v>
      </c>
      <c r="R53" s="15">
        <v>10</v>
      </c>
    </row>
    <row r="54" spans="1:18" x14ac:dyDescent="0.25">
      <c r="A54" s="7">
        <v>53</v>
      </c>
      <c r="B54" s="9" t="s">
        <v>8</v>
      </c>
      <c r="C54" s="9">
        <v>20</v>
      </c>
      <c r="D54" s="9">
        <v>170</v>
      </c>
      <c r="E54" s="9">
        <v>54</v>
      </c>
      <c r="F54" s="9" t="s">
        <v>9</v>
      </c>
      <c r="G54" s="9" t="s">
        <v>12</v>
      </c>
      <c r="H54" s="36" t="s">
        <v>12</v>
      </c>
      <c r="N54" s="42"/>
      <c r="O54" s="42"/>
      <c r="Q54" s="18" t="s">
        <v>134</v>
      </c>
      <c r="R54" s="15">
        <v>4</v>
      </c>
    </row>
    <row r="55" spans="1:18" ht="15.75" thickBot="1" x14ac:dyDescent="0.3">
      <c r="A55" s="7">
        <v>54</v>
      </c>
      <c r="B55" s="9" t="s">
        <v>13</v>
      </c>
      <c r="C55" s="9">
        <v>22</v>
      </c>
      <c r="D55" s="9">
        <v>181</v>
      </c>
      <c r="E55" s="9">
        <v>68</v>
      </c>
      <c r="F55" s="9" t="s">
        <v>9</v>
      </c>
      <c r="G55" s="9" t="s">
        <v>12</v>
      </c>
      <c r="H55" s="36" t="s">
        <v>12</v>
      </c>
      <c r="N55" s="48"/>
      <c r="O55" s="42"/>
      <c r="Q55" s="38" t="s">
        <v>135</v>
      </c>
      <c r="R55" s="39">
        <v>9</v>
      </c>
    </row>
    <row r="56" spans="1:18" ht="15.75" thickBot="1" x14ac:dyDescent="0.3">
      <c r="A56" s="11">
        <v>55</v>
      </c>
      <c r="B56" s="45" t="s">
        <v>13</v>
      </c>
      <c r="C56" s="45">
        <v>20</v>
      </c>
      <c r="D56" s="45">
        <v>180</v>
      </c>
      <c r="E56" s="45">
        <v>67</v>
      </c>
      <c r="F56" s="45" t="s">
        <v>11</v>
      </c>
      <c r="G56" s="45" t="s">
        <v>12</v>
      </c>
      <c r="H56" s="46" t="s">
        <v>10</v>
      </c>
    </row>
    <row r="57" spans="1:18" ht="15" customHeight="1" x14ac:dyDescent="0.25">
      <c r="Q57" s="51" t="s">
        <v>151</v>
      </c>
      <c r="R57" s="52"/>
    </row>
    <row r="58" spans="1:18" x14ac:dyDescent="0.25">
      <c r="Q58" s="53"/>
      <c r="R58" s="54"/>
    </row>
    <row r="59" spans="1:18" x14ac:dyDescent="0.25">
      <c r="Q59" s="53"/>
      <c r="R59" s="54"/>
    </row>
    <row r="60" spans="1:18" ht="15.75" thickBot="1" x14ac:dyDescent="0.3">
      <c r="Q60" s="55"/>
      <c r="R60" s="56"/>
    </row>
    <row r="61" spans="1:18" x14ac:dyDescent="0.25">
      <c r="Q61" s="49"/>
      <c r="R61" s="49"/>
    </row>
  </sheetData>
  <mergeCells count="7">
    <mergeCell ref="T21:U25"/>
    <mergeCell ref="Q57:R60"/>
    <mergeCell ref="J22:J23"/>
    <mergeCell ref="K3:L3"/>
    <mergeCell ref="K28:L34"/>
    <mergeCell ref="K2:L2"/>
    <mergeCell ref="N49:O5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Apriori Alg.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user-PC</cp:lastModifiedBy>
  <cp:lastPrinted>2022-08-13T20:28:19Z</cp:lastPrinted>
  <dcterms:created xsi:type="dcterms:W3CDTF">2022-03-28T07:40:27Z</dcterms:created>
  <dcterms:modified xsi:type="dcterms:W3CDTF">2022-08-15T20:55:03Z</dcterms:modified>
</cp:coreProperties>
</file>