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467A017E-D6D6-4192-9E38-BCBE0DF9FA1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P4" i="4" s="1"/>
  <c r="M5" i="4"/>
  <c r="M6" i="4"/>
  <c r="M7" i="4"/>
  <c r="M8" i="4"/>
  <c r="M9" i="4"/>
  <c r="M10" i="4"/>
  <c r="P10" i="4" s="1"/>
  <c r="R10" i="4" s="1"/>
  <c r="S10" i="4" s="1"/>
  <c r="M11" i="4"/>
  <c r="P11" i="4" s="1"/>
  <c r="M12" i="4"/>
  <c r="P12" i="4" s="1"/>
  <c r="M13" i="4"/>
  <c r="P13" i="4" s="1"/>
  <c r="M14" i="4"/>
  <c r="P14" i="4" s="1"/>
  <c r="M15" i="4"/>
  <c r="M16" i="4"/>
  <c r="M17" i="4"/>
  <c r="M18" i="4"/>
  <c r="M19" i="4"/>
  <c r="M20" i="4"/>
  <c r="M21" i="4"/>
  <c r="M22" i="4"/>
  <c r="M23" i="4"/>
  <c r="P23" i="4" s="1"/>
  <c r="R23" i="4" s="1"/>
  <c r="S23" i="4" s="1"/>
  <c r="M24" i="4"/>
  <c r="P24" i="4" s="1"/>
  <c r="R24" i="4" s="1"/>
  <c r="S24" i="4" s="1"/>
  <c r="M25" i="4"/>
  <c r="P25" i="4" s="1"/>
  <c r="R25" i="4" s="1"/>
  <c r="S25" i="4" s="1"/>
  <c r="M26" i="4"/>
  <c r="P26" i="4" s="1"/>
  <c r="R26" i="4" s="1"/>
  <c r="S26" i="4" s="1"/>
  <c r="P16" i="4"/>
  <c r="P15" i="4"/>
  <c r="U17" i="4"/>
  <c r="U18" i="4"/>
  <c r="U19" i="4"/>
  <c r="U20" i="4"/>
  <c r="U21" i="4"/>
  <c r="U22" i="4"/>
  <c r="U23" i="4"/>
  <c r="U24" i="4"/>
  <c r="U25" i="4"/>
  <c r="U26" i="4"/>
  <c r="O17" i="4"/>
  <c r="P17" i="4" s="1"/>
  <c r="R17" i="4" s="1"/>
  <c r="S17" i="4" s="1"/>
  <c r="O18" i="4"/>
  <c r="P18" i="4" s="1"/>
  <c r="R18" i="4" s="1"/>
  <c r="S18" i="4" s="1"/>
  <c r="O19" i="4"/>
  <c r="P19" i="4" s="1"/>
  <c r="R19" i="4" s="1"/>
  <c r="S19" i="4" s="1"/>
  <c r="O20" i="4"/>
  <c r="O21" i="4"/>
  <c r="O22" i="4"/>
  <c r="P22" i="4" s="1"/>
  <c r="R22" i="4" s="1"/>
  <c r="S22" i="4" s="1"/>
  <c r="O23" i="4"/>
  <c r="O24" i="4"/>
  <c r="O25" i="4"/>
  <c r="O26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O16" i="4"/>
  <c r="O15" i="4"/>
  <c r="O14" i="4"/>
  <c r="O13" i="4"/>
  <c r="O12" i="4"/>
  <c r="O11" i="4"/>
  <c r="O10" i="4"/>
  <c r="O9" i="4"/>
  <c r="O8" i="4"/>
  <c r="P8" i="4" s="1"/>
  <c r="O7" i="4"/>
  <c r="P7" i="4" s="1"/>
  <c r="O6" i="4"/>
  <c r="P6" i="4" s="1"/>
  <c r="O5" i="4"/>
  <c r="P5" i="4" s="1"/>
  <c r="O4" i="4"/>
  <c r="O3" i="4"/>
  <c r="P3" i="4" s="1"/>
  <c r="O2" i="4"/>
  <c r="P2" i="4" s="1"/>
  <c r="R2" i="4" s="1"/>
  <c r="P9" i="4" l="1"/>
  <c r="P21" i="4"/>
  <c r="R21" i="4" s="1"/>
  <c r="S21" i="4" s="1"/>
  <c r="P20" i="4"/>
  <c r="R20" i="4" s="1"/>
  <c r="S20" i="4" s="1"/>
  <c r="R9" i="4"/>
  <c r="S9" i="4" s="1"/>
  <c r="R13" i="4"/>
  <c r="S13" i="4" s="1"/>
  <c r="R11" i="4"/>
  <c r="S11" i="4" s="1"/>
  <c r="R4" i="4"/>
  <c r="S4" i="4" s="1"/>
  <c r="R5" i="4"/>
  <c r="S5" i="4" s="1"/>
  <c r="R6" i="4"/>
  <c r="S6" i="4" s="1"/>
  <c r="R16" i="4"/>
  <c r="S16" i="4" s="1"/>
  <c r="R15" i="4"/>
  <c r="S15" i="4" s="1"/>
  <c r="R14" i="4"/>
  <c r="S14" i="4" s="1"/>
  <c r="R12" i="4"/>
  <c r="S12" i="4" s="1"/>
  <c r="R7" i="4"/>
  <c r="S7" i="4" s="1"/>
  <c r="R8" i="4"/>
  <c r="S8" i="4" s="1"/>
  <c r="S2" i="4"/>
  <c r="R3" i="4"/>
  <c r="S3" i="4" s="1"/>
</calcChain>
</file>

<file path=xl/sharedStrings.xml><?xml version="1.0" encoding="utf-8"?>
<sst xmlns="http://schemas.openxmlformats.org/spreadsheetml/2006/main" count="146" uniqueCount="39">
  <si>
    <t>補充品</t>
    <rPh sb="0" eb="3">
      <t>ホジュウヒン</t>
    </rPh>
    <phoneticPr fontId="1"/>
  </si>
  <si>
    <t>1枚重量</t>
    <rPh sb="1" eb="2">
      <t>マイ</t>
    </rPh>
    <rPh sb="2" eb="4">
      <t>ジュウリョウ</t>
    </rPh>
    <phoneticPr fontId="1"/>
  </si>
  <si>
    <t>未使用分回収</t>
    <rPh sb="0" eb="4">
      <t>ミシヨウブン</t>
    </rPh>
    <rPh sb="4" eb="6">
      <t>カイシュウ</t>
    </rPh>
    <phoneticPr fontId="1"/>
  </si>
  <si>
    <t>使用重量</t>
    <rPh sb="0" eb="2">
      <t>シヨウ</t>
    </rPh>
    <rPh sb="2" eb="4">
      <t>ジュウリョウ</t>
    </rPh>
    <phoneticPr fontId="1"/>
  </si>
  <si>
    <t>推定使用枚数</t>
    <rPh sb="0" eb="2">
      <t>スイテイ</t>
    </rPh>
    <rPh sb="2" eb="4">
      <t>シヨウ</t>
    </rPh>
    <rPh sb="4" eb="6">
      <t>マイスウ</t>
    </rPh>
    <phoneticPr fontId="1"/>
  </si>
  <si>
    <t>ﾄｲﾚ後回収重量</t>
    <rPh sb="3" eb="4">
      <t>ゴ</t>
    </rPh>
    <rPh sb="4" eb="6">
      <t>カイシュウ</t>
    </rPh>
    <rPh sb="6" eb="8">
      <t>ジュウリョウ</t>
    </rPh>
    <phoneticPr fontId="1"/>
  </si>
  <si>
    <t>ﾄｲﾚ後1枚重量</t>
    <rPh sb="3" eb="4">
      <t>ゴ</t>
    </rPh>
    <rPh sb="5" eb="6">
      <t>マイ</t>
    </rPh>
    <rPh sb="6" eb="8">
      <t>ジュウリョウ</t>
    </rPh>
    <phoneticPr fontId="1"/>
  </si>
  <si>
    <t>吸水量</t>
    <rPh sb="0" eb="2">
      <t>キュウスイ</t>
    </rPh>
    <rPh sb="2" eb="3">
      <t>リョウ</t>
    </rPh>
    <phoneticPr fontId="1"/>
  </si>
  <si>
    <t>平均高</t>
    <rPh sb="0" eb="2">
      <t>ヘイキン</t>
    </rPh>
    <rPh sb="2" eb="3">
      <t>タカ</t>
    </rPh>
    <phoneticPr fontId="1"/>
  </si>
  <si>
    <t>容積（32×18）</t>
    <rPh sb="0" eb="2">
      <t>ヨウセキ</t>
    </rPh>
    <phoneticPr fontId="1"/>
  </si>
  <si>
    <t>新エルナ</t>
    <rPh sb="0" eb="1">
      <t>シン</t>
    </rPh>
    <phoneticPr fontId="1"/>
  </si>
  <si>
    <t>旧エルナ</t>
    <rPh sb="0" eb="1">
      <t>キュウ</t>
    </rPh>
    <phoneticPr fontId="1"/>
  </si>
  <si>
    <t>年</t>
    <rPh sb="0" eb="1">
      <t>ネン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</si>
  <si>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</si>
  <si>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</si>
  <si>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略称</t>
    <rPh sb="0" eb="2">
      <t>リャクショウ</t>
    </rPh>
    <phoneticPr fontId="1"/>
  </si>
  <si>
    <t>紙ﾀｵﾙ ｴﾙﾅ(200枚) ER</t>
    <phoneticPr fontId="1"/>
  </si>
  <si>
    <t>紙ﾀｵﾙ ｴﾙﾅ(200枚) ER *</t>
    <phoneticPr fontId="1"/>
  </si>
  <si>
    <t>紙ﾀｵﾙ ｵｰｼｬﾝ(200枚) PO</t>
  </si>
  <si>
    <t>ﾘｳﾞｨｴﾌﾞﾘﾃﾞｨﾍﾟｰﾊﾟｰﾀｵﾙ300枚</t>
    <rPh sb="23" eb="24">
      <t>マイ</t>
    </rPh>
    <phoneticPr fontId="1"/>
  </si>
  <si>
    <t>ﾘｳﾞｨﾍﾟｰﾊﾟｰﾀｵﾙ200枚</t>
    <rPh sb="16" eb="17">
      <t>マイ</t>
    </rPh>
    <phoneticPr fontId="1"/>
  </si>
  <si>
    <t>ﾒｰｶｰ名</t>
    <rPh sb="4" eb="5">
      <t>メイ</t>
    </rPh>
    <phoneticPr fontId="1"/>
  </si>
  <si>
    <t>事務所人数</t>
    <rPh sb="0" eb="3">
      <t>ジムショ</t>
    </rPh>
    <rPh sb="3" eb="5">
      <t>ニンズウ</t>
    </rPh>
    <phoneticPr fontId="1"/>
  </si>
  <si>
    <t>太洋紙業株式会社</t>
    <rPh sb="0" eb="4">
      <t>タイヨウシギョウ</t>
    </rPh>
    <rPh sb="4" eb="8">
      <t>カブシキガイシャ</t>
    </rPh>
    <phoneticPr fontId="1"/>
  </si>
  <si>
    <t>サイズ</t>
    <phoneticPr fontId="1"/>
  </si>
  <si>
    <t>230×220</t>
    <phoneticPr fontId="1"/>
  </si>
  <si>
    <t>230×176</t>
    <phoneticPr fontId="1"/>
  </si>
  <si>
    <t>枚数</t>
    <rPh sb="0" eb="2">
      <t>マイスウ</t>
    </rPh>
    <phoneticPr fontId="1"/>
  </si>
  <si>
    <t>入数</t>
    <rPh sb="0" eb="2">
      <t>イリスウ</t>
    </rPh>
    <phoneticPr fontId="1"/>
  </si>
  <si>
    <t>205×220</t>
    <phoneticPr fontId="1"/>
  </si>
  <si>
    <t>ユニバーサルペーパー株式会社</t>
    <rPh sb="10" eb="14">
      <t>カブシキガイシャ</t>
    </rPh>
    <phoneticPr fontId="1"/>
  </si>
  <si>
    <t>215×220</t>
    <phoneticPr fontId="1"/>
  </si>
  <si>
    <t>月日</t>
    <rPh sb="0" eb="1">
      <t>ガツ</t>
    </rPh>
    <rPh sb="1" eb="2">
      <t>ヒ</t>
    </rPh>
    <phoneticPr fontId="1"/>
  </si>
  <si>
    <t>26gパルプ</t>
    <phoneticPr fontId="1"/>
  </si>
  <si>
    <t>24gパルプ300枚</t>
    <rPh sb="9" eb="10">
      <t>マイ</t>
    </rPh>
    <phoneticPr fontId="1"/>
  </si>
  <si>
    <t>日本</t>
    <rPh sb="0" eb="2">
      <t>ニホン</t>
    </rPh>
    <phoneticPr fontId="1"/>
  </si>
  <si>
    <t>インドネシア</t>
    <phoneticPr fontId="1"/>
  </si>
  <si>
    <t>原産国</t>
    <rPh sb="0" eb="3">
      <t>ゲンサンコク</t>
    </rPh>
    <phoneticPr fontId="1"/>
  </si>
  <si>
    <t>35gパルプ200枚</t>
    <rPh sb="9" eb="10">
      <t>マイ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</si>
</sst>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U26"/>
  <sheetViews>
    <sheetView tabSelected="1" zoomScale="85" zoomScaleNormal="85" workbookViewId="0">
      <pane ySplit="1" topLeftCell="A11" activePane="bottomLeft" state="frozen"/>
      <selection pane="bottomLeft" activeCell="A20" sqref="A20"/>
    </sheetView>
  </sheetViews>
  <sheetFormatPr defaultRowHeight="18.75"/>
  <cols>
    <col min="1" max="1" width="5.625" bestFit="1" customWidth="1"/>
    <col min="2" max="2" width="8.375" bestFit="1" customWidth="1"/>
    <col min="3" max="3" width="10.625" bestFit="1" customWidth="1"/>
    <col min="4" max="4" width="27.375" bestFit="1" customWidth="1"/>
    <col min="5" max="5" width="28.75" bestFit="1" customWidth="1"/>
    <col min="6" max="6" width="15.625" bestFit="1" customWidth="1"/>
    <col min="7" max="7" width="12.75" bestFit="1" customWidth="1"/>
    <col min="8" max="9" width="5.125" bestFit="1" customWidth="1"/>
    <col min="10" max="10" width="9.625" bestFit="1" customWidth="1"/>
    <col min="11" max="11" width="10.625" bestFit="1" customWidth="1"/>
    <col min="12" max="12" width="6.875" bestFit="1" customWidth="1"/>
    <col min="13" max="13" width="8" bestFit="1" customWidth="1"/>
    <col min="14" max="14" width="12.75" bestFit="1" customWidth="1"/>
    <col min="15" max="15" width="8.875" bestFit="1" customWidth="1"/>
    <col min="16" max="16" width="12.75" bestFit="1" customWidth="1"/>
    <col min="17" max="17" width="13.875" bestFit="1" customWidth="1"/>
    <col min="18" max="18" width="13" bestFit="1" customWidth="1"/>
    <col min="19" max="20" width="6.875" bestFit="1" customWidth="1"/>
    <col min="21" max="21" width="15.375" bestFit="1" customWidth="1"/>
  </cols>
  <sheetData>
    <row r="1" spans="1:21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</row>
    <row r="2" spans="1:21">
      <c r="A2" s="1">
        <v>2024</v>
      </c>
      <c r="B2" s="3">
        <v>45742</v>
      </c>
      <c r="C2" s="1">
        <v>9962860</v>
      </c>
      <c r="D2" s="1" t="s">
        <v>17</v>
      </c>
      <c r="E2" s="1" t="s">
        <v>23</v>
      </c>
      <c r="F2" s="1" t="s">
        <v>11</v>
      </c>
      <c r="G2" s="1" t="s">
        <v>35</v>
      </c>
      <c r="H2" s="1">
        <v>200</v>
      </c>
      <c r="I2" s="1">
        <v>35</v>
      </c>
      <c r="J2" s="1" t="s">
        <v>25</v>
      </c>
      <c r="K2" s="1">
        <v>17</v>
      </c>
      <c r="L2" s="1">
        <v>760</v>
      </c>
      <c r="M2" s="4">
        <v>1.88</v>
      </c>
      <c r="N2" s="1">
        <v>478</v>
      </c>
      <c r="O2" s="5">
        <f t="shared" ref="O2" si="0">L2-N2</f>
        <v>282</v>
      </c>
      <c r="P2" s="4">
        <f>IFERROR(O2/M2,"")</f>
        <v>150</v>
      </c>
      <c r="Q2" s="1">
        <v>400</v>
      </c>
      <c r="R2" s="4">
        <f>IFERROR(Q2/P2,"")</f>
        <v>2.6666666666666665</v>
      </c>
      <c r="S2" s="4">
        <f>IFERROR(R2-M2,"")</f>
        <v>0.78666666666666663</v>
      </c>
      <c r="T2" s="1">
        <v>22.5</v>
      </c>
      <c r="U2" s="5">
        <f>32*18*T2</f>
        <v>12960</v>
      </c>
    </row>
    <row r="3" spans="1:21">
      <c r="A3" s="1">
        <v>2024</v>
      </c>
      <c r="B3" s="3">
        <v>45743</v>
      </c>
      <c r="C3" s="1">
        <v>9962860</v>
      </c>
      <c r="D3" s="1" t="s">
        <v>17</v>
      </c>
      <c r="E3" s="1" t="s">
        <v>23</v>
      </c>
      <c r="F3" s="1" t="s">
        <v>11</v>
      </c>
      <c r="G3" s="1" t="s">
        <v>35</v>
      </c>
      <c r="H3" s="1">
        <v>200</v>
      </c>
      <c r="I3" s="1">
        <v>35</v>
      </c>
      <c r="J3" s="1" t="s">
        <v>25</v>
      </c>
      <c r="K3" s="1">
        <v>13</v>
      </c>
      <c r="L3" s="1">
        <v>735</v>
      </c>
      <c r="M3" s="4">
        <v>1.82</v>
      </c>
      <c r="N3" s="1">
        <v>570</v>
      </c>
      <c r="O3" s="5">
        <f t="shared" ref="O3:O16" si="1">L3-N3</f>
        <v>165</v>
      </c>
      <c r="P3" s="4">
        <f t="shared" ref="P3:P26" si="2">IFERROR(O3/M3,"")</f>
        <v>90.659340659340657</v>
      </c>
      <c r="Q3" s="1">
        <v>260</v>
      </c>
      <c r="R3" s="4">
        <f t="shared" ref="R3:R16" si="3">IFERROR(Q3/P3,"")</f>
        <v>2.8678787878787881</v>
      </c>
      <c r="S3" s="4">
        <f t="shared" ref="S3:S16" si="4">IFERROR(R3-M3,"")</f>
        <v>1.0478787878787881</v>
      </c>
      <c r="T3" s="1">
        <v>19</v>
      </c>
      <c r="U3" s="5">
        <f t="shared" ref="U3:U26" si="5">32*18*T3</f>
        <v>10944</v>
      </c>
    </row>
    <row r="4" spans="1:21">
      <c r="A4" s="1">
        <v>2024</v>
      </c>
      <c r="B4" s="3">
        <v>45744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13</v>
      </c>
      <c r="L4" s="1">
        <v>369</v>
      </c>
      <c r="M4" s="4">
        <f t="shared" ref="M4:M26" si="6">L4/(H4+2)</f>
        <v>1.8267326732673268</v>
      </c>
      <c r="N4" s="1">
        <v>202</v>
      </c>
      <c r="O4" s="5">
        <f t="shared" si="1"/>
        <v>167</v>
      </c>
      <c r="P4" s="4">
        <f t="shared" si="2"/>
        <v>91.420054200541998</v>
      </c>
      <c r="Q4" s="1">
        <v>270</v>
      </c>
      <c r="R4" s="4">
        <f t="shared" si="3"/>
        <v>2.9534001304322053</v>
      </c>
      <c r="S4" s="4">
        <f t="shared" si="4"/>
        <v>1.1266674571648785</v>
      </c>
      <c r="T4" s="1">
        <v>23.5</v>
      </c>
      <c r="U4" s="5">
        <f t="shared" si="5"/>
        <v>13536</v>
      </c>
    </row>
    <row r="5" spans="1:21">
      <c r="A5" s="1">
        <v>2024</v>
      </c>
      <c r="B5" s="3">
        <v>45745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17</v>
      </c>
      <c r="L5" s="1">
        <v>368</v>
      </c>
      <c r="M5" s="4">
        <f t="shared" si="6"/>
        <v>1.8217821782178218</v>
      </c>
      <c r="N5" s="1">
        <v>80</v>
      </c>
      <c r="O5" s="5">
        <f t="shared" si="1"/>
        <v>288</v>
      </c>
      <c r="P5" s="4">
        <f t="shared" si="2"/>
        <v>158.08695652173913</v>
      </c>
      <c r="Q5" s="1">
        <v>440</v>
      </c>
      <c r="R5" s="4">
        <f t="shared" si="3"/>
        <v>2.7832783278327833</v>
      </c>
      <c r="S5" s="4">
        <f t="shared" si="4"/>
        <v>0.96149614961496144</v>
      </c>
      <c r="T5" s="1">
        <v>30.5</v>
      </c>
      <c r="U5" s="5">
        <f t="shared" si="5"/>
        <v>17568</v>
      </c>
    </row>
    <row r="6" spans="1:21">
      <c r="A6" s="1">
        <v>2024</v>
      </c>
      <c r="B6" s="3">
        <v>45746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8</v>
      </c>
      <c r="L6" s="1">
        <v>369</v>
      </c>
      <c r="M6" s="4">
        <f t="shared" si="6"/>
        <v>1.8267326732673268</v>
      </c>
      <c r="N6" s="1">
        <v>231</v>
      </c>
      <c r="O6" s="5">
        <f t="shared" si="1"/>
        <v>138</v>
      </c>
      <c r="P6" s="4">
        <f t="shared" si="2"/>
        <v>75.544715447154474</v>
      </c>
      <c r="Q6" s="1">
        <v>210</v>
      </c>
      <c r="R6" s="4">
        <f t="shared" si="3"/>
        <v>2.7798105897546277</v>
      </c>
      <c r="S6" s="4">
        <f t="shared" si="4"/>
        <v>0.95307791648730089</v>
      </c>
      <c r="T6" s="1">
        <v>21</v>
      </c>
      <c r="U6" s="5">
        <f t="shared" si="5"/>
        <v>12096</v>
      </c>
    </row>
    <row r="7" spans="1:21">
      <c r="A7" s="1">
        <v>2024</v>
      </c>
      <c r="B7" s="3">
        <v>45792</v>
      </c>
      <c r="C7" s="1">
        <v>9963200</v>
      </c>
      <c r="D7" s="1" t="s">
        <v>18</v>
      </c>
      <c r="E7" s="1" t="s">
        <v>23</v>
      </c>
      <c r="F7" s="1" t="s">
        <v>33</v>
      </c>
      <c r="G7" s="1" t="s">
        <v>35</v>
      </c>
      <c r="H7" s="1">
        <v>200</v>
      </c>
      <c r="I7" s="1">
        <v>35</v>
      </c>
      <c r="J7" s="1" t="s">
        <v>26</v>
      </c>
      <c r="K7" s="1">
        <v>15</v>
      </c>
      <c r="L7" s="1">
        <v>441</v>
      </c>
      <c r="M7" s="4">
        <f t="shared" si="6"/>
        <v>2.1831683168316833</v>
      </c>
      <c r="N7" s="1">
        <v>266</v>
      </c>
      <c r="O7" s="5">
        <f t="shared" si="1"/>
        <v>175</v>
      </c>
      <c r="P7" s="4">
        <f t="shared" si="2"/>
        <v>80.158730158730151</v>
      </c>
      <c r="Q7" s="1">
        <v>300</v>
      </c>
      <c r="R7" s="4">
        <f t="shared" si="3"/>
        <v>3.7425742574257428</v>
      </c>
      <c r="S7" s="4">
        <f t="shared" si="4"/>
        <v>1.5594059405940595</v>
      </c>
      <c r="T7" s="1">
        <v>17.5</v>
      </c>
      <c r="U7" s="5">
        <f t="shared" si="5"/>
        <v>10080</v>
      </c>
    </row>
    <row r="8" spans="1:21">
      <c r="A8" s="1">
        <v>2024</v>
      </c>
      <c r="B8" s="3">
        <v>45793</v>
      </c>
      <c r="C8" s="1">
        <v>9963200</v>
      </c>
      <c r="D8" s="1" t="s">
        <v>18</v>
      </c>
      <c r="E8" s="1" t="s">
        <v>23</v>
      </c>
      <c r="F8" s="1" t="s">
        <v>33</v>
      </c>
      <c r="G8" s="1" t="s">
        <v>35</v>
      </c>
      <c r="H8" s="1">
        <v>200</v>
      </c>
      <c r="I8" s="1">
        <v>35</v>
      </c>
      <c r="J8" s="1" t="s">
        <v>26</v>
      </c>
      <c r="K8" s="1">
        <v>16</v>
      </c>
      <c r="L8" s="1">
        <v>221</v>
      </c>
      <c r="M8" s="4">
        <f t="shared" si="6"/>
        <v>1.0940594059405941</v>
      </c>
      <c r="N8" s="1">
        <v>0</v>
      </c>
      <c r="O8" s="5">
        <f t="shared" si="1"/>
        <v>221</v>
      </c>
      <c r="P8" s="4">
        <f t="shared" si="2"/>
        <v>201.99999999999997</v>
      </c>
      <c r="Q8" s="1">
        <v>360</v>
      </c>
      <c r="R8" s="4">
        <f t="shared" si="3"/>
        <v>1.7821782178217824</v>
      </c>
      <c r="S8" s="4">
        <f t="shared" si="4"/>
        <v>0.68811881188118829</v>
      </c>
      <c r="T8" s="1">
        <v>22.5</v>
      </c>
      <c r="U8" s="5">
        <f t="shared" si="5"/>
        <v>12960</v>
      </c>
    </row>
    <row r="9" spans="1:21">
      <c r="A9" s="1">
        <v>2024</v>
      </c>
      <c r="B9" s="3">
        <v>45796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f t="shared" si="6"/>
        <v>2.1831683168316833</v>
      </c>
      <c r="N9" s="1">
        <v>257</v>
      </c>
      <c r="O9" s="5">
        <f t="shared" si="1"/>
        <v>184</v>
      </c>
      <c r="P9" s="4">
        <f t="shared" si="2"/>
        <v>84.281179138321988</v>
      </c>
      <c r="Q9" s="1">
        <v>350</v>
      </c>
      <c r="R9" s="4">
        <f t="shared" si="3"/>
        <v>4.1527658200602673</v>
      </c>
      <c r="S9" s="4">
        <f t="shared" si="4"/>
        <v>1.969597503228584</v>
      </c>
      <c r="T9" s="1">
        <v>16</v>
      </c>
      <c r="U9" s="5">
        <f t="shared" si="5"/>
        <v>9216</v>
      </c>
    </row>
    <row r="10" spans="1:21">
      <c r="A10" s="1">
        <v>2024</v>
      </c>
      <c r="B10" s="3">
        <v>45797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12</v>
      </c>
      <c r="L10" s="1">
        <v>441</v>
      </c>
      <c r="M10" s="4">
        <f t="shared" si="6"/>
        <v>2.1831683168316833</v>
      </c>
      <c r="N10" s="1">
        <v>282</v>
      </c>
      <c r="O10" s="5">
        <f t="shared" si="1"/>
        <v>159</v>
      </c>
      <c r="P10" s="4">
        <f t="shared" si="2"/>
        <v>72.829931972789112</v>
      </c>
      <c r="Q10" s="1">
        <v>300</v>
      </c>
      <c r="R10" s="4">
        <f t="shared" si="3"/>
        <v>4.1191855034560065</v>
      </c>
      <c r="S10" s="4">
        <f t="shared" si="4"/>
        <v>1.9360171866243232</v>
      </c>
      <c r="T10" s="1">
        <v>20</v>
      </c>
      <c r="U10" s="5">
        <f t="shared" si="5"/>
        <v>11520</v>
      </c>
    </row>
    <row r="11" spans="1:21">
      <c r="A11" s="1">
        <v>2024</v>
      </c>
      <c r="B11" s="3">
        <v>45798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16</v>
      </c>
      <c r="L11" s="1">
        <v>451</v>
      </c>
      <c r="M11" s="4">
        <f t="shared" si="6"/>
        <v>2.2326732673267329</v>
      </c>
      <c r="N11" s="1">
        <v>154</v>
      </c>
      <c r="O11" s="5">
        <f t="shared" si="1"/>
        <v>297</v>
      </c>
      <c r="P11" s="4">
        <f t="shared" si="2"/>
        <v>133.02439024390242</v>
      </c>
      <c r="Q11" s="1">
        <v>510</v>
      </c>
      <c r="R11" s="4">
        <f t="shared" si="3"/>
        <v>3.8338833883388346</v>
      </c>
      <c r="S11" s="4">
        <f t="shared" si="4"/>
        <v>1.6012101210121017</v>
      </c>
      <c r="T11" s="1">
        <v>27.5</v>
      </c>
      <c r="U11" s="5">
        <f t="shared" si="5"/>
        <v>15840</v>
      </c>
    </row>
    <row r="12" spans="1:21">
      <c r="A12" s="1">
        <v>2025</v>
      </c>
      <c r="B12" s="3">
        <v>45792</v>
      </c>
      <c r="C12" s="1">
        <v>1062300</v>
      </c>
      <c r="D12" s="1" t="s">
        <v>16</v>
      </c>
      <c r="E12" s="1" t="s">
        <v>23</v>
      </c>
      <c r="F12" s="1" t="s">
        <v>10</v>
      </c>
      <c r="G12" s="1" t="s">
        <v>35</v>
      </c>
      <c r="H12" s="1">
        <v>200</v>
      </c>
      <c r="I12" s="1">
        <v>35</v>
      </c>
      <c r="J12" s="1" t="s">
        <v>25</v>
      </c>
      <c r="K12" s="1">
        <v>14</v>
      </c>
      <c r="L12" s="1">
        <v>415</v>
      </c>
      <c r="M12" s="4">
        <f t="shared" si="6"/>
        <v>2.0544554455445545</v>
      </c>
      <c r="N12" s="1">
        <v>273</v>
      </c>
      <c r="O12" s="5">
        <f t="shared" si="1"/>
        <v>142</v>
      </c>
      <c r="P12" s="4">
        <f t="shared" si="2"/>
        <v>69.118072289156629</v>
      </c>
      <c r="Q12" s="1">
        <v>229</v>
      </c>
      <c r="R12" s="4">
        <f t="shared" si="3"/>
        <v>3.3131711058429785</v>
      </c>
      <c r="S12" s="4">
        <f t="shared" si="4"/>
        <v>1.258715660298424</v>
      </c>
      <c r="T12" s="1">
        <v>21.5</v>
      </c>
      <c r="U12" s="5">
        <f t="shared" si="5"/>
        <v>12384</v>
      </c>
    </row>
    <row r="13" spans="1:21">
      <c r="A13" s="1">
        <v>2025</v>
      </c>
      <c r="B13" s="3">
        <v>45793</v>
      </c>
      <c r="C13" s="1">
        <v>1062300</v>
      </c>
      <c r="D13" s="1" t="s">
        <v>16</v>
      </c>
      <c r="E13" s="1" t="s">
        <v>23</v>
      </c>
      <c r="F13" s="1" t="s">
        <v>10</v>
      </c>
      <c r="G13" s="1" t="s">
        <v>35</v>
      </c>
      <c r="H13" s="1">
        <v>200</v>
      </c>
      <c r="I13" s="1">
        <v>35</v>
      </c>
      <c r="J13" s="1" t="s">
        <v>25</v>
      </c>
      <c r="K13" s="1">
        <v>15</v>
      </c>
      <c r="L13" s="1">
        <v>419</v>
      </c>
      <c r="M13" s="4">
        <f t="shared" si="6"/>
        <v>2.0742574257425743</v>
      </c>
      <c r="N13" s="1">
        <v>207</v>
      </c>
      <c r="O13" s="5">
        <f t="shared" si="1"/>
        <v>212</v>
      </c>
      <c r="P13" s="4">
        <f t="shared" si="2"/>
        <v>102.20525059665871</v>
      </c>
      <c r="Q13" s="1">
        <v>329</v>
      </c>
      <c r="R13" s="4">
        <f t="shared" si="3"/>
        <v>3.2190127031571079</v>
      </c>
      <c r="S13" s="4">
        <f t="shared" si="4"/>
        <v>1.1447552774145335</v>
      </c>
      <c r="T13" s="1">
        <v>21.25</v>
      </c>
      <c r="U13" s="5">
        <f t="shared" si="5"/>
        <v>12240</v>
      </c>
    </row>
    <row r="14" spans="1:21">
      <c r="A14" s="1">
        <v>2025</v>
      </c>
      <c r="B14" s="3">
        <v>45796</v>
      </c>
      <c r="C14" s="1">
        <v>1062300</v>
      </c>
      <c r="D14" s="1" t="s">
        <v>16</v>
      </c>
      <c r="E14" s="1" t="s">
        <v>23</v>
      </c>
      <c r="F14" s="1" t="s">
        <v>10</v>
      </c>
      <c r="G14" s="1" t="s">
        <v>35</v>
      </c>
      <c r="H14" s="1">
        <v>200</v>
      </c>
      <c r="I14" s="1">
        <v>35</v>
      </c>
      <c r="J14" s="1" t="s">
        <v>25</v>
      </c>
      <c r="K14" s="1">
        <v>17</v>
      </c>
      <c r="L14" s="1">
        <v>413</v>
      </c>
      <c r="M14" s="4">
        <f t="shared" si="6"/>
        <v>2.0445544554455446</v>
      </c>
      <c r="N14" s="1">
        <v>114</v>
      </c>
      <c r="O14" s="5">
        <f t="shared" si="1"/>
        <v>299</v>
      </c>
      <c r="P14" s="4">
        <f t="shared" si="2"/>
        <v>146.24213075060533</v>
      </c>
      <c r="Q14" s="1">
        <v>508</v>
      </c>
      <c r="R14" s="4">
        <f t="shared" si="3"/>
        <v>3.4736911818272129</v>
      </c>
      <c r="S14" s="4">
        <f t="shared" si="4"/>
        <v>1.4291367263816683</v>
      </c>
      <c r="T14" s="1">
        <v>25.65</v>
      </c>
      <c r="U14" s="5">
        <f t="shared" si="5"/>
        <v>14774.4</v>
      </c>
    </row>
    <row r="15" spans="1:21">
      <c r="A15" s="1">
        <v>2025</v>
      </c>
      <c r="B15" s="3">
        <v>45797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413</v>
      </c>
      <c r="M15" s="4">
        <f t="shared" si="6"/>
        <v>2.0445544554455446</v>
      </c>
      <c r="N15" s="1">
        <v>241</v>
      </c>
      <c r="O15" s="5">
        <f t="shared" si="1"/>
        <v>172</v>
      </c>
      <c r="P15" s="4">
        <f t="shared" si="2"/>
        <v>84.125907990314772</v>
      </c>
      <c r="Q15" s="1">
        <v>300</v>
      </c>
      <c r="R15" s="4">
        <f t="shared" si="3"/>
        <v>3.5660833525212987</v>
      </c>
      <c r="S15" s="4">
        <f t="shared" si="4"/>
        <v>1.5215288970757541</v>
      </c>
      <c r="T15" s="1">
        <v>15.75</v>
      </c>
      <c r="U15" s="5">
        <f t="shared" si="5"/>
        <v>9072</v>
      </c>
    </row>
    <row r="16" spans="1:21">
      <c r="A16" s="1">
        <v>2025</v>
      </c>
      <c r="B16" s="3">
        <v>45798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11</v>
      </c>
      <c r="L16" s="1">
        <v>412</v>
      </c>
      <c r="M16" s="4">
        <f t="shared" si="6"/>
        <v>2.0396039603960396</v>
      </c>
      <c r="N16" s="1">
        <v>251</v>
      </c>
      <c r="O16" s="5">
        <f t="shared" si="1"/>
        <v>161</v>
      </c>
      <c r="P16" s="4">
        <f t="shared" si="2"/>
        <v>78.9368932038835</v>
      </c>
      <c r="Q16" s="1">
        <v>294</v>
      </c>
      <c r="R16" s="4">
        <f t="shared" si="3"/>
        <v>3.7244941885492895</v>
      </c>
      <c r="S16" s="4">
        <f t="shared" si="4"/>
        <v>1.6848902281532498</v>
      </c>
      <c r="T16" s="1">
        <v>8.75</v>
      </c>
      <c r="U16" s="5">
        <f t="shared" si="5"/>
        <v>5040</v>
      </c>
    </row>
    <row r="17" spans="1:21">
      <c r="A17" s="2">
        <v>2025</v>
      </c>
      <c r="B17" s="6">
        <v>45805</v>
      </c>
      <c r="C17" s="2"/>
      <c r="D17" s="2" t="s">
        <v>19</v>
      </c>
      <c r="E17" s="2" t="s">
        <v>30</v>
      </c>
      <c r="F17" s="2" t="s">
        <v>34</v>
      </c>
      <c r="G17" s="2" t="s">
        <v>36</v>
      </c>
      <c r="H17" s="2">
        <v>300</v>
      </c>
      <c r="I17" s="2">
        <v>40</v>
      </c>
      <c r="J17" s="2" t="s">
        <v>29</v>
      </c>
      <c r="K17" s="2">
        <v>14</v>
      </c>
      <c r="L17" s="1">
        <v>323</v>
      </c>
      <c r="M17" s="4">
        <f t="shared" si="6"/>
        <v>1.0695364238410596</v>
      </c>
      <c r="N17" s="1">
        <v>169</v>
      </c>
      <c r="O17" s="5">
        <f t="shared" ref="O17:O26" si="7">L17-N17</f>
        <v>154</v>
      </c>
      <c r="P17" s="4">
        <f t="shared" si="2"/>
        <v>143.9876160990712</v>
      </c>
      <c r="Q17" s="1">
        <v>283</v>
      </c>
      <c r="R17" s="4">
        <f t="shared" ref="R17:R26" si="8">IFERROR(Q17/P17,"")</f>
        <v>1.9654468048507785</v>
      </c>
      <c r="S17" s="4">
        <f t="shared" ref="S17:S26" si="9">IFERROR(R17-M17,"")</f>
        <v>0.89591038100971887</v>
      </c>
      <c r="T17" s="1">
        <v>18.25</v>
      </c>
      <c r="U17" s="5">
        <f t="shared" si="5"/>
        <v>10512</v>
      </c>
    </row>
    <row r="18" spans="1:21">
      <c r="A18" s="1">
        <v>2025</v>
      </c>
      <c r="B18" s="3">
        <v>45806</v>
      </c>
      <c r="C18" s="1"/>
      <c r="D18" s="1" t="s">
        <v>19</v>
      </c>
      <c r="E18" s="2" t="s">
        <v>30</v>
      </c>
      <c r="F18" s="2" t="s">
        <v>34</v>
      </c>
      <c r="G18" s="2" t="s">
        <v>36</v>
      </c>
      <c r="H18" s="1">
        <v>300</v>
      </c>
      <c r="I18" s="2">
        <v>40</v>
      </c>
      <c r="J18" s="2" t="s">
        <v>29</v>
      </c>
      <c r="K18" s="1">
        <v>14</v>
      </c>
      <c r="L18" s="1">
        <v>327</v>
      </c>
      <c r="M18" s="4">
        <f t="shared" si="6"/>
        <v>1.0827814569536425</v>
      </c>
      <c r="N18" s="1">
        <v>125</v>
      </c>
      <c r="O18" s="5">
        <f t="shared" si="7"/>
        <v>202</v>
      </c>
      <c r="P18" s="4">
        <f t="shared" si="2"/>
        <v>186.55657492354737</v>
      </c>
      <c r="Q18" s="1">
        <v>340</v>
      </c>
      <c r="R18" s="4">
        <f t="shared" si="8"/>
        <v>1.8225034423972202</v>
      </c>
      <c r="S18" s="4">
        <f t="shared" si="9"/>
        <v>0.7397219854435777</v>
      </c>
      <c r="T18" s="1">
        <v>16</v>
      </c>
      <c r="U18" s="5">
        <f t="shared" si="5"/>
        <v>9216</v>
      </c>
    </row>
    <row r="19" spans="1:21">
      <c r="A19" s="1">
        <v>2025</v>
      </c>
      <c r="B19" s="3">
        <v>45807</v>
      </c>
      <c r="C19" s="1"/>
      <c r="D19" s="1" t="s">
        <v>19</v>
      </c>
      <c r="E19" s="2" t="s">
        <v>30</v>
      </c>
      <c r="F19" s="2" t="s">
        <v>34</v>
      </c>
      <c r="G19" s="2" t="s">
        <v>36</v>
      </c>
      <c r="H19" s="1">
        <v>300</v>
      </c>
      <c r="I19" s="2">
        <v>40</v>
      </c>
      <c r="J19" s="2" t="s">
        <v>29</v>
      </c>
      <c r="K19" s="1">
        <v>17</v>
      </c>
      <c r="L19" s="1">
        <v>326</v>
      </c>
      <c r="M19" s="4">
        <f t="shared" si="6"/>
        <v>1.0794701986754967</v>
      </c>
      <c r="N19" s="1">
        <v>113</v>
      </c>
      <c r="O19" s="5">
        <f t="shared" si="7"/>
        <v>213</v>
      </c>
      <c r="P19" s="4">
        <f t="shared" si="2"/>
        <v>197.31901840490798</v>
      </c>
      <c r="Q19" s="1">
        <v>389</v>
      </c>
      <c r="R19" s="4">
        <f t="shared" si="8"/>
        <v>1.9714267947641699</v>
      </c>
      <c r="S19" s="4">
        <f t="shared" si="9"/>
        <v>0.89195659608867328</v>
      </c>
      <c r="T19" s="1">
        <v>16</v>
      </c>
      <c r="U19" s="5">
        <f t="shared" si="5"/>
        <v>9216</v>
      </c>
    </row>
    <row r="20" spans="1:21">
      <c r="A20" s="1">
        <v>2025</v>
      </c>
      <c r="B20" s="3">
        <v>45810</v>
      </c>
      <c r="C20" s="1"/>
      <c r="D20" s="1" t="s">
        <v>19</v>
      </c>
      <c r="E20" s="2" t="s">
        <v>30</v>
      </c>
      <c r="F20" s="2" t="s">
        <v>34</v>
      </c>
      <c r="G20" s="2" t="s">
        <v>36</v>
      </c>
      <c r="H20" s="1">
        <v>300</v>
      </c>
      <c r="I20" s="2">
        <v>40</v>
      </c>
      <c r="J20" s="2" t="s">
        <v>29</v>
      </c>
      <c r="K20" s="1">
        <v>16</v>
      </c>
      <c r="L20" s="1">
        <v>324</v>
      </c>
      <c r="M20" s="4">
        <f t="shared" si="6"/>
        <v>1.0728476821192052</v>
      </c>
      <c r="N20" s="1">
        <v>141</v>
      </c>
      <c r="O20" s="5">
        <f t="shared" si="7"/>
        <v>183</v>
      </c>
      <c r="P20" s="4">
        <f t="shared" si="2"/>
        <v>170.57407407407408</v>
      </c>
      <c r="Q20" s="1">
        <v>325</v>
      </c>
      <c r="R20" s="4">
        <f t="shared" si="8"/>
        <v>1.9053305829985887</v>
      </c>
      <c r="S20" s="4">
        <f t="shared" si="9"/>
        <v>0.83248290087938348</v>
      </c>
      <c r="T20" s="1">
        <v>12.1</v>
      </c>
      <c r="U20" s="5">
        <f t="shared" si="5"/>
        <v>6969.5999999999995</v>
      </c>
    </row>
    <row r="21" spans="1:21">
      <c r="A21" s="1">
        <v>2025</v>
      </c>
      <c r="B21" s="3">
        <v>45811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/>
      <c r="L21" s="1">
        <v>325</v>
      </c>
      <c r="M21" s="4">
        <f t="shared" si="6"/>
        <v>1.076158940397351</v>
      </c>
      <c r="N21" s="1"/>
      <c r="O21" s="5">
        <f t="shared" si="7"/>
        <v>325</v>
      </c>
      <c r="P21" s="4">
        <f t="shared" si="2"/>
        <v>302</v>
      </c>
      <c r="Q21" s="1"/>
      <c r="R21" s="4">
        <f t="shared" si="8"/>
        <v>0</v>
      </c>
      <c r="S21" s="4">
        <f t="shared" si="9"/>
        <v>-1.076158940397351</v>
      </c>
      <c r="T21" s="1"/>
      <c r="U21" s="5">
        <f t="shared" si="5"/>
        <v>0</v>
      </c>
    </row>
    <row r="22" spans="1:21">
      <c r="A22" s="1">
        <v>2025</v>
      </c>
      <c r="B22" s="3">
        <v>45812</v>
      </c>
      <c r="C22" s="1"/>
      <c r="D22" s="1" t="s">
        <v>20</v>
      </c>
      <c r="E22" s="2" t="s">
        <v>30</v>
      </c>
      <c r="F22" s="1" t="s">
        <v>38</v>
      </c>
      <c r="G22" s="2" t="s">
        <v>36</v>
      </c>
      <c r="H22" s="1">
        <v>200</v>
      </c>
      <c r="I22" s="1">
        <v>40</v>
      </c>
      <c r="J22" s="1" t="s">
        <v>31</v>
      </c>
      <c r="K22" s="1"/>
      <c r="L22" s="1"/>
      <c r="M22" s="4">
        <f t="shared" si="6"/>
        <v>0</v>
      </c>
      <c r="N22" s="1"/>
      <c r="O22" s="5">
        <f t="shared" si="7"/>
        <v>0</v>
      </c>
      <c r="P22" s="4" t="str">
        <f t="shared" si="2"/>
        <v/>
      </c>
      <c r="Q22" s="1"/>
      <c r="R22" s="4" t="str">
        <f t="shared" si="8"/>
        <v/>
      </c>
      <c r="S22" s="4" t="str">
        <f t="shared" si="9"/>
        <v/>
      </c>
      <c r="T22" s="1"/>
      <c r="U22" s="5">
        <f t="shared" si="5"/>
        <v>0</v>
      </c>
    </row>
    <row r="23" spans="1:21">
      <c r="A23" s="1">
        <v>2025</v>
      </c>
      <c r="B23" s="3">
        <v>45813</v>
      </c>
      <c r="C23" s="1"/>
      <c r="D23" s="1" t="s">
        <v>20</v>
      </c>
      <c r="E23" s="2" t="s">
        <v>30</v>
      </c>
      <c r="F23" s="1" t="s">
        <v>38</v>
      </c>
      <c r="G23" s="2" t="s">
        <v>36</v>
      </c>
      <c r="H23" s="1">
        <v>200</v>
      </c>
      <c r="I23" s="1">
        <v>40</v>
      </c>
      <c r="J23" s="1" t="s">
        <v>31</v>
      </c>
      <c r="K23" s="1"/>
      <c r="L23" s="1"/>
      <c r="M23" s="4">
        <f t="shared" si="6"/>
        <v>0</v>
      </c>
      <c r="N23" s="1"/>
      <c r="O23" s="5">
        <f t="shared" si="7"/>
        <v>0</v>
      </c>
      <c r="P23" s="4" t="str">
        <f t="shared" si="2"/>
        <v/>
      </c>
      <c r="Q23" s="1"/>
      <c r="R23" s="4" t="str">
        <f t="shared" si="8"/>
        <v/>
      </c>
      <c r="S23" s="4" t="str">
        <f t="shared" si="9"/>
        <v/>
      </c>
      <c r="T23" s="1"/>
      <c r="U23" s="5">
        <f t="shared" si="5"/>
        <v>0</v>
      </c>
    </row>
    <row r="24" spans="1:21">
      <c r="A24" s="1">
        <v>2025</v>
      </c>
      <c r="B24" s="3">
        <v>45814</v>
      </c>
      <c r="C24" s="1"/>
      <c r="D24" s="1" t="s">
        <v>20</v>
      </c>
      <c r="E24" s="2" t="s">
        <v>30</v>
      </c>
      <c r="F24" s="1" t="s">
        <v>38</v>
      </c>
      <c r="G24" s="2" t="s">
        <v>36</v>
      </c>
      <c r="H24" s="1">
        <v>200</v>
      </c>
      <c r="I24" s="1">
        <v>40</v>
      </c>
      <c r="J24" s="1" t="s">
        <v>31</v>
      </c>
      <c r="K24" s="1"/>
      <c r="L24" s="1"/>
      <c r="M24" s="4">
        <f t="shared" si="6"/>
        <v>0</v>
      </c>
      <c r="N24" s="1"/>
      <c r="O24" s="5">
        <f t="shared" si="7"/>
        <v>0</v>
      </c>
      <c r="P24" s="4" t="str">
        <f t="shared" si="2"/>
        <v/>
      </c>
      <c r="Q24" s="1"/>
      <c r="R24" s="4" t="str">
        <f t="shared" si="8"/>
        <v/>
      </c>
      <c r="S24" s="4" t="str">
        <f t="shared" si="9"/>
        <v/>
      </c>
      <c r="T24" s="1"/>
      <c r="U24" s="5">
        <f t="shared" si="5"/>
        <v>0</v>
      </c>
    </row>
    <row r="25" spans="1:21">
      <c r="A25" s="1">
        <v>2025</v>
      </c>
      <c r="B25" s="3">
        <v>45817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/>
      <c r="L25" s="1"/>
      <c r="M25" s="4">
        <f t="shared" si="6"/>
        <v>0</v>
      </c>
      <c r="N25" s="1"/>
      <c r="O25" s="5">
        <f t="shared" si="7"/>
        <v>0</v>
      </c>
      <c r="P25" s="4" t="str">
        <f t="shared" si="2"/>
        <v/>
      </c>
      <c r="Q25" s="1"/>
      <c r="R25" s="4" t="str">
        <f t="shared" si="8"/>
        <v/>
      </c>
      <c r="S25" s="4" t="str">
        <f t="shared" si="9"/>
        <v/>
      </c>
      <c r="T25" s="1"/>
      <c r="U25" s="5">
        <f t="shared" si="5"/>
        <v>0</v>
      </c>
    </row>
    <row r="26" spans="1:21">
      <c r="A26" s="1">
        <v>2025</v>
      </c>
      <c r="B26" s="3">
        <v>45818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/>
      <c r="L26" s="1"/>
      <c r="M26" s="4">
        <f t="shared" si="6"/>
        <v>0</v>
      </c>
      <c r="N26" s="1"/>
      <c r="O26" s="5">
        <f t="shared" si="7"/>
        <v>0</v>
      </c>
      <c r="P26" s="4" t="str">
        <f t="shared" si="2"/>
        <v/>
      </c>
      <c r="Q26" s="1"/>
      <c r="R26" s="4" t="str">
        <f t="shared" si="8"/>
        <v/>
      </c>
      <c r="S26" s="4" t="str">
        <f t="shared" si="9"/>
        <v/>
      </c>
      <c r="T26" s="1"/>
      <c r="U26" s="5">
        <f t="shared" si="5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貴由 細川</cp:lastModifiedBy>
  <cp:lastPrinted>2025-05-23T02:36:59Z</cp:lastPrinted>
  <dcterms:created xsi:type="dcterms:W3CDTF">2015-06-05T18:19:34Z</dcterms:created>
  <dcterms:modified xsi:type="dcterms:W3CDTF">2025-06-02T08:04:43Z</dcterms:modified>
</cp:coreProperties>
</file>