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Z:\全社共有\営業共有フォルダ\営業業務\データ\"/>
    </mc:Choice>
  </mc:AlternateContent>
  <xr:revisionPtr revIDLastSave="0" documentId="13_ncr:1_{4B1ACCCC-730B-4DEC-9A4A-03BC5E70166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1" i="4" l="1"/>
  <c r="P71" i="4" s="1"/>
  <c r="R71" i="4" s="1"/>
  <c r="S71" i="4" s="1"/>
  <c r="O71" i="4"/>
  <c r="U71" i="4"/>
  <c r="M72" i="4"/>
  <c r="O72" i="4"/>
  <c r="P72" i="4"/>
  <c r="R72" i="4" s="1"/>
  <c r="S72" i="4" s="1"/>
  <c r="U72" i="4"/>
  <c r="M68" i="4"/>
  <c r="O68" i="4"/>
  <c r="U68" i="4"/>
  <c r="M69" i="4"/>
  <c r="O69" i="4"/>
  <c r="P69" i="4"/>
  <c r="R69" i="4" s="1"/>
  <c r="S69" i="4" s="1"/>
  <c r="U69" i="4"/>
  <c r="M70" i="4"/>
  <c r="O70" i="4"/>
  <c r="U70" i="4"/>
  <c r="M66" i="4"/>
  <c r="O66" i="4"/>
  <c r="P66" i="4"/>
  <c r="R66" i="4" s="1"/>
  <c r="S66" i="4" s="1"/>
  <c r="U66" i="4"/>
  <c r="M67" i="4"/>
  <c r="O67" i="4"/>
  <c r="U67" i="4"/>
  <c r="M62" i="4"/>
  <c r="O62" i="4"/>
  <c r="U62" i="4"/>
  <c r="M63" i="4"/>
  <c r="O63" i="4"/>
  <c r="U63" i="4"/>
  <c r="M64" i="4"/>
  <c r="O64" i="4"/>
  <c r="U64" i="4"/>
  <c r="M65" i="4"/>
  <c r="O65" i="4"/>
  <c r="U65" i="4"/>
  <c r="M54" i="4"/>
  <c r="O54" i="4"/>
  <c r="U54" i="4"/>
  <c r="M55" i="4"/>
  <c r="O55" i="4"/>
  <c r="U55" i="4"/>
  <c r="M56" i="4"/>
  <c r="O56" i="4"/>
  <c r="U56" i="4"/>
  <c r="M57" i="4"/>
  <c r="O57" i="4"/>
  <c r="U57" i="4"/>
  <c r="M58" i="4"/>
  <c r="O58" i="4"/>
  <c r="U58" i="4"/>
  <c r="M59" i="4"/>
  <c r="O59" i="4"/>
  <c r="U59" i="4"/>
  <c r="M60" i="4"/>
  <c r="O60" i="4"/>
  <c r="P60" i="4" s="1"/>
  <c r="R60" i="4" s="1"/>
  <c r="S60" i="4" s="1"/>
  <c r="U60" i="4"/>
  <c r="M61" i="4"/>
  <c r="O61" i="4"/>
  <c r="U61" i="4"/>
  <c r="M51" i="4"/>
  <c r="O51" i="4"/>
  <c r="U51" i="4"/>
  <c r="M52" i="4"/>
  <c r="O52" i="4"/>
  <c r="U52" i="4"/>
  <c r="M53" i="4"/>
  <c r="O53" i="4"/>
  <c r="U53" i="4"/>
  <c r="M47" i="4"/>
  <c r="O47" i="4"/>
  <c r="U47" i="4"/>
  <c r="M48" i="4"/>
  <c r="O48" i="4"/>
  <c r="U48" i="4"/>
  <c r="M49" i="4"/>
  <c r="O49" i="4"/>
  <c r="U49" i="4"/>
  <c r="M50" i="4"/>
  <c r="O50" i="4"/>
  <c r="U50" i="4"/>
  <c r="M46" i="4"/>
  <c r="O46" i="4"/>
  <c r="U46" i="4"/>
  <c r="U30" i="4"/>
  <c r="U31" i="4"/>
  <c r="U32" i="4"/>
  <c r="U33" i="4"/>
  <c r="U34" i="4"/>
  <c r="U36" i="4"/>
  <c r="U37" i="4"/>
  <c r="U38" i="4"/>
  <c r="U39" i="4"/>
  <c r="U40" i="4"/>
  <c r="U41" i="4"/>
  <c r="U42" i="4"/>
  <c r="U43" i="4"/>
  <c r="U44" i="4"/>
  <c r="U45" i="4"/>
  <c r="O30" i="4"/>
  <c r="O31" i="4"/>
  <c r="O32" i="4"/>
  <c r="O33" i="4"/>
  <c r="O34" i="4"/>
  <c r="O36" i="4"/>
  <c r="O37" i="4"/>
  <c r="O38" i="4"/>
  <c r="O39" i="4"/>
  <c r="O40" i="4"/>
  <c r="O41" i="4"/>
  <c r="O42" i="4"/>
  <c r="O43" i="4"/>
  <c r="O44" i="4"/>
  <c r="O45" i="4"/>
  <c r="M30" i="4"/>
  <c r="M31" i="4"/>
  <c r="M32" i="4"/>
  <c r="M33" i="4"/>
  <c r="M34" i="4"/>
  <c r="M36" i="4"/>
  <c r="M37" i="4"/>
  <c r="M38" i="4"/>
  <c r="M40" i="4"/>
  <c r="M41" i="4"/>
  <c r="M42" i="4"/>
  <c r="M43" i="4"/>
  <c r="M44" i="4"/>
  <c r="M45" i="4"/>
  <c r="M29" i="4"/>
  <c r="O25" i="4"/>
  <c r="M25" i="4"/>
  <c r="M6" i="4"/>
  <c r="M7" i="4"/>
  <c r="M8" i="4"/>
  <c r="M10" i="4"/>
  <c r="M15" i="4"/>
  <c r="M16" i="4"/>
  <c r="M17" i="4"/>
  <c r="M18" i="4"/>
  <c r="M19" i="4"/>
  <c r="M20" i="4"/>
  <c r="M21" i="4"/>
  <c r="M22" i="4"/>
  <c r="M23" i="4"/>
  <c r="M24" i="4"/>
  <c r="M26" i="4"/>
  <c r="M27" i="4"/>
  <c r="M28" i="4"/>
  <c r="U20" i="4"/>
  <c r="U21" i="4"/>
  <c r="U22" i="4"/>
  <c r="U23" i="4"/>
  <c r="U24" i="4"/>
  <c r="U25" i="4"/>
  <c r="U26" i="4"/>
  <c r="U27" i="4"/>
  <c r="U28" i="4"/>
  <c r="U29" i="4"/>
  <c r="O20" i="4"/>
  <c r="O21" i="4"/>
  <c r="O22" i="4"/>
  <c r="O23" i="4"/>
  <c r="O24" i="4"/>
  <c r="O26" i="4"/>
  <c r="O27" i="4"/>
  <c r="O28" i="4"/>
  <c r="O29" i="4"/>
  <c r="U19" i="4"/>
  <c r="U18" i="4"/>
  <c r="U17" i="4"/>
  <c r="U16" i="4"/>
  <c r="U15" i="4"/>
  <c r="U13" i="4"/>
  <c r="U12" i="4"/>
  <c r="U11" i="4"/>
  <c r="U10" i="4"/>
  <c r="U9" i="4"/>
  <c r="U8" i="4"/>
  <c r="U7" i="4"/>
  <c r="U6" i="4"/>
  <c r="U5" i="4"/>
  <c r="U4" i="4"/>
  <c r="O19" i="4"/>
  <c r="O18" i="4"/>
  <c r="O17" i="4"/>
  <c r="O16" i="4"/>
  <c r="O15" i="4"/>
  <c r="O13" i="4"/>
  <c r="P13" i="4" s="1"/>
  <c r="O12" i="4"/>
  <c r="P12" i="4" s="1"/>
  <c r="R12" i="4" s="1"/>
  <c r="S12" i="4" s="1"/>
  <c r="O11" i="4"/>
  <c r="O10" i="4"/>
  <c r="O9" i="4"/>
  <c r="P9" i="4" s="1"/>
  <c r="O8" i="4"/>
  <c r="O7" i="4"/>
  <c r="O6" i="4"/>
  <c r="O5" i="4"/>
  <c r="P5" i="4" s="1"/>
  <c r="O4" i="4"/>
  <c r="P4" i="4" s="1"/>
  <c r="R4" i="4" s="1"/>
  <c r="P59" i="4" l="1"/>
  <c r="R59" i="4" s="1"/>
  <c r="S59" i="4" s="1"/>
  <c r="P65" i="4"/>
  <c r="R65" i="4" s="1"/>
  <c r="S65" i="4" s="1"/>
  <c r="P63" i="4"/>
  <c r="R63" i="4" s="1"/>
  <c r="S63" i="4" s="1"/>
  <c r="P70" i="4"/>
  <c r="R70" i="4" s="1"/>
  <c r="S70" i="4" s="1"/>
  <c r="P55" i="4"/>
  <c r="R55" i="4" s="1"/>
  <c r="S55" i="4" s="1"/>
  <c r="P50" i="4"/>
  <c r="R50" i="4" s="1"/>
  <c r="S50" i="4" s="1"/>
  <c r="P67" i="4"/>
  <c r="R67" i="4" s="1"/>
  <c r="S67" i="4" s="1"/>
  <c r="P51" i="4"/>
  <c r="R51" i="4" s="1"/>
  <c r="S51" i="4" s="1"/>
  <c r="P57" i="4"/>
  <c r="R57" i="4" s="1"/>
  <c r="S57" i="4" s="1"/>
  <c r="P68" i="4"/>
  <c r="R68" i="4" s="1"/>
  <c r="S68" i="4" s="1"/>
  <c r="P58" i="4"/>
  <c r="R58" i="4" s="1"/>
  <c r="S58" i="4" s="1"/>
  <c r="P25" i="4"/>
  <c r="R25" i="4" s="1"/>
  <c r="S25" i="4" s="1"/>
  <c r="P46" i="4"/>
  <c r="R46" i="4" s="1"/>
  <c r="S46" i="4" s="1"/>
  <c r="P61" i="4"/>
  <c r="R61" i="4" s="1"/>
  <c r="S61" i="4" s="1"/>
  <c r="P54" i="4"/>
  <c r="R54" i="4" s="1"/>
  <c r="S54" i="4" s="1"/>
  <c r="P64" i="4"/>
  <c r="R64" i="4" s="1"/>
  <c r="S64" i="4" s="1"/>
  <c r="P48" i="4"/>
  <c r="R48" i="4" s="1"/>
  <c r="S48" i="4" s="1"/>
  <c r="P62" i="4"/>
  <c r="R62" i="4" s="1"/>
  <c r="S62" i="4" s="1"/>
  <c r="P56" i="4"/>
  <c r="R56" i="4" s="1"/>
  <c r="S56" i="4" s="1"/>
  <c r="P37" i="4"/>
  <c r="R37" i="4" s="1"/>
  <c r="S37" i="4" s="1"/>
  <c r="P53" i="4"/>
  <c r="R53" i="4" s="1"/>
  <c r="S53" i="4" s="1"/>
  <c r="P52" i="4"/>
  <c r="R52" i="4" s="1"/>
  <c r="S52" i="4" s="1"/>
  <c r="P49" i="4"/>
  <c r="R49" i="4" s="1"/>
  <c r="S49" i="4" s="1"/>
  <c r="P47" i="4"/>
  <c r="R47" i="4" s="1"/>
  <c r="S47" i="4" s="1"/>
  <c r="P40" i="4"/>
  <c r="R40" i="4" s="1"/>
  <c r="S40" i="4" s="1"/>
  <c r="P8" i="4"/>
  <c r="R8" i="4" s="1"/>
  <c r="S8" i="4" s="1"/>
  <c r="P43" i="4"/>
  <c r="R43" i="4" s="1"/>
  <c r="S43" i="4" s="1"/>
  <c r="P45" i="4"/>
  <c r="R45" i="4" s="1"/>
  <c r="S45" i="4" s="1"/>
  <c r="P42" i="4"/>
  <c r="R42" i="4" s="1"/>
  <c r="S42" i="4" s="1"/>
  <c r="P41" i="4"/>
  <c r="R41" i="4" s="1"/>
  <c r="S41" i="4" s="1"/>
  <c r="P27" i="4"/>
  <c r="R27" i="4" s="1"/>
  <c r="S27" i="4" s="1"/>
  <c r="P18" i="4"/>
  <c r="R18" i="4" s="1"/>
  <c r="S18" i="4" s="1"/>
  <c r="P34" i="4"/>
  <c r="R34" i="4" s="1"/>
  <c r="S34" i="4" s="1"/>
  <c r="P19" i="4"/>
  <c r="R19" i="4" s="1"/>
  <c r="S19" i="4" s="1"/>
  <c r="P15" i="4"/>
  <c r="R15" i="4" s="1"/>
  <c r="S15" i="4" s="1"/>
  <c r="P33" i="4"/>
  <c r="R33" i="4" s="1"/>
  <c r="S33" i="4" s="1"/>
  <c r="P10" i="4"/>
  <c r="R10" i="4" s="1"/>
  <c r="S10" i="4" s="1"/>
  <c r="P29" i="4"/>
  <c r="R29" i="4" s="1"/>
  <c r="S29" i="4" s="1"/>
  <c r="P6" i="4"/>
  <c r="R6" i="4" s="1"/>
  <c r="S6" i="4" s="1"/>
  <c r="P22" i="4"/>
  <c r="R22" i="4" s="1"/>
  <c r="S22" i="4" s="1"/>
  <c r="P21" i="4"/>
  <c r="R21" i="4" s="1"/>
  <c r="S21" i="4" s="1"/>
  <c r="P17" i="4"/>
  <c r="R17" i="4" s="1"/>
  <c r="S17" i="4" s="1"/>
  <c r="P7" i="4"/>
  <c r="R7" i="4" s="1"/>
  <c r="S7" i="4" s="1"/>
  <c r="P20" i="4"/>
  <c r="R20" i="4" s="1"/>
  <c r="S20" i="4" s="1"/>
  <c r="P16" i="4"/>
  <c r="R16" i="4" s="1"/>
  <c r="S16" i="4" s="1"/>
  <c r="P44" i="4"/>
  <c r="R44" i="4" s="1"/>
  <c r="S44" i="4" s="1"/>
  <c r="P39" i="4"/>
  <c r="P38" i="4"/>
  <c r="R38" i="4" s="1"/>
  <c r="S38" i="4" s="1"/>
  <c r="P36" i="4"/>
  <c r="R36" i="4" s="1"/>
  <c r="S36" i="4" s="1"/>
  <c r="P32" i="4"/>
  <c r="R32" i="4" s="1"/>
  <c r="S32" i="4" s="1"/>
  <c r="P31" i="4"/>
  <c r="R31" i="4" s="1"/>
  <c r="S31" i="4" s="1"/>
  <c r="P30" i="4"/>
  <c r="R30" i="4" s="1"/>
  <c r="S30" i="4" s="1"/>
  <c r="P28" i="4"/>
  <c r="R28" i="4" s="1"/>
  <c r="S28" i="4" s="1"/>
  <c r="P26" i="4"/>
  <c r="R26" i="4" s="1"/>
  <c r="S26" i="4" s="1"/>
  <c r="P11" i="4"/>
  <c r="R11" i="4" s="1"/>
  <c r="S11" i="4" s="1"/>
  <c r="P24" i="4"/>
  <c r="R24" i="4" s="1"/>
  <c r="S24" i="4" s="1"/>
  <c r="P23" i="4"/>
  <c r="R23" i="4" s="1"/>
  <c r="S23" i="4" s="1"/>
  <c r="R13" i="4"/>
  <c r="S13" i="4" s="1"/>
  <c r="R9" i="4"/>
  <c r="S9" i="4" s="1"/>
  <c r="S4" i="4"/>
  <c r="R5" i="4"/>
  <c r="S5" i="4" s="1"/>
  <c r="R39" i="4" l="1"/>
  <c r="S39" i="4" s="1"/>
</calcChain>
</file>

<file path=xl/sharedStrings.xml><?xml version="1.0" encoding="utf-8"?>
<sst xmlns="http://schemas.openxmlformats.org/spreadsheetml/2006/main" count="384" uniqueCount="91">
  <si>
    <t>補充品</t>
    <rPh sb="0" eb="3">
      <t>ホジュウヒン</t>
    </rPh>
    <phoneticPr fontId="2"/>
  </si>
  <si>
    <t>1枚重量</t>
    <rPh sb="1" eb="2">
      <t>マイ</t>
    </rPh>
    <rPh sb="2" eb="4">
      <t>ジュウリョウ</t>
    </rPh>
    <phoneticPr fontId="2"/>
  </si>
  <si>
    <t>未使用分回収</t>
    <rPh sb="0" eb="4">
      <t>ミシヨウブン</t>
    </rPh>
    <rPh sb="4" eb="6">
      <t>カイシュウ</t>
    </rPh>
    <phoneticPr fontId="2"/>
  </si>
  <si>
    <t>使用重量</t>
    <rPh sb="0" eb="2">
      <t>シヨウ</t>
    </rPh>
    <rPh sb="2" eb="4">
      <t>ジュウリョウ</t>
    </rPh>
    <phoneticPr fontId="2"/>
  </si>
  <si>
    <t>推定使用枚数</t>
    <rPh sb="0" eb="2">
      <t>スイテイ</t>
    </rPh>
    <rPh sb="2" eb="4">
      <t>シヨウ</t>
    </rPh>
    <rPh sb="4" eb="6">
      <t>マイスウ</t>
    </rPh>
    <phoneticPr fontId="2"/>
  </si>
  <si>
    <t>ﾄｲﾚ後回収重量</t>
    <rPh sb="3" eb="4">
      <t>ゴ</t>
    </rPh>
    <rPh sb="4" eb="6">
      <t>カイシュウ</t>
    </rPh>
    <rPh sb="6" eb="8">
      <t>ジュウリョウ</t>
    </rPh>
    <phoneticPr fontId="2"/>
  </si>
  <si>
    <t>ﾄｲﾚ後1枚重量</t>
    <rPh sb="3" eb="4">
      <t>ゴ</t>
    </rPh>
    <rPh sb="5" eb="6">
      <t>マイ</t>
    </rPh>
    <rPh sb="6" eb="8">
      <t>ジュウリョウ</t>
    </rPh>
    <phoneticPr fontId="2"/>
  </si>
  <si>
    <t>吸水量</t>
    <rPh sb="0" eb="2">
      <t>キュウスイ</t>
    </rPh>
    <rPh sb="2" eb="3">
      <t>リョウ</t>
    </rPh>
    <phoneticPr fontId="2"/>
  </si>
  <si>
    <t>平均高</t>
    <rPh sb="0" eb="2">
      <t>ヘイキン</t>
    </rPh>
    <rPh sb="2" eb="3">
      <t>タカ</t>
    </rPh>
    <phoneticPr fontId="2"/>
  </si>
  <si>
    <t>容積（32×18）</t>
    <rPh sb="0" eb="2">
      <t>ヨウセキ</t>
    </rPh>
    <phoneticPr fontId="2"/>
  </si>
  <si>
    <t>新エルナ</t>
    <rPh sb="0" eb="1">
      <t>シン</t>
    </rPh>
    <phoneticPr fontId="2"/>
  </si>
  <si>
    <t>旧エルナ</t>
    <rPh sb="0" eb="1">
      <t>キュウ</t>
    </rPh>
    <phoneticPr fontId="2"/>
  </si>
  <si>
    <t>年</t>
    <rPh sb="0" eb="1">
      <t>ネン</t>
    </rPh>
    <phoneticPr fontId="2"/>
  </si>
  <si>
    <t>商品コード</t>
    <rPh sb="0" eb="2">
      <t>ショウヒン</t>
    </rPh>
    <phoneticPr fontId="2"/>
  </si>
  <si>
    <t>商品名</t>
    <rPh sb="0" eb="3">
      <t>ショウヒンメイ</t>
    </rPh>
    <phoneticPr fontId="2"/>
  </si>
  <si>
    <t>略称</t>
    <rPh sb="0" eb="2">
      <t>リャクショウ</t>
    </rPh>
    <phoneticPr fontId="2"/>
  </si>
  <si>
    <t>紙ﾀｵﾙ ｴﾙﾅ(200枚) ER</t>
    <phoneticPr fontId="2"/>
  </si>
  <si>
    <t>紙ﾀｵﾙ ｴﾙﾅ(200枚) ER *</t>
    <phoneticPr fontId="2"/>
  </si>
  <si>
    <t>紙ﾀｵﾙ ｵｰｼｬﾝ(200枚) PO</t>
  </si>
  <si>
    <t>ﾘｳﾞｨｴﾌﾞﾘﾃﾞｨﾍﾟｰﾊﾟｰﾀｵﾙ300枚</t>
    <rPh sb="23" eb="24">
      <t>マイ</t>
    </rPh>
    <phoneticPr fontId="2"/>
  </si>
  <si>
    <t>ﾘｳﾞｨﾍﾟｰﾊﾟｰﾀｵﾙ200枚</t>
    <rPh sb="16" eb="17">
      <t>マイ</t>
    </rPh>
    <phoneticPr fontId="2"/>
  </si>
  <si>
    <t>ﾒｰｶｰ名</t>
    <rPh sb="4" eb="5">
      <t>メイ</t>
    </rPh>
    <phoneticPr fontId="2"/>
  </si>
  <si>
    <t>事務所人数</t>
    <rPh sb="0" eb="3">
      <t>ジムショ</t>
    </rPh>
    <rPh sb="3" eb="5">
      <t>ニンズウ</t>
    </rPh>
    <phoneticPr fontId="2"/>
  </si>
  <si>
    <t>太洋紙業株式会社</t>
    <rPh sb="0" eb="4">
      <t>タイヨウシギョウ</t>
    </rPh>
    <rPh sb="4" eb="8">
      <t>カブシキガイシャ</t>
    </rPh>
    <phoneticPr fontId="2"/>
  </si>
  <si>
    <t>サイズ</t>
    <phoneticPr fontId="2"/>
  </si>
  <si>
    <t>230×220</t>
    <phoneticPr fontId="2"/>
  </si>
  <si>
    <t>230×176</t>
    <phoneticPr fontId="2"/>
  </si>
  <si>
    <t>枚数</t>
    <rPh sb="0" eb="2">
      <t>マイスウ</t>
    </rPh>
    <phoneticPr fontId="2"/>
  </si>
  <si>
    <t>入数</t>
    <rPh sb="0" eb="2">
      <t>イリスウ</t>
    </rPh>
    <phoneticPr fontId="2"/>
  </si>
  <si>
    <t>205×220</t>
    <phoneticPr fontId="2"/>
  </si>
  <si>
    <t>ユニバーサルペーパー株式会社</t>
    <rPh sb="10" eb="14">
      <t>カブシキガイシャ</t>
    </rPh>
    <phoneticPr fontId="2"/>
  </si>
  <si>
    <t>215×220</t>
    <phoneticPr fontId="2"/>
  </si>
  <si>
    <t>月日</t>
    <rPh sb="0" eb="1">
      <t>ガツ</t>
    </rPh>
    <rPh sb="1" eb="2">
      <t>ヒ</t>
    </rPh>
    <phoneticPr fontId="2"/>
  </si>
  <si>
    <t>24gパルプ300枚</t>
    <rPh sb="9" eb="10">
      <t>マイ</t>
    </rPh>
    <phoneticPr fontId="2"/>
  </si>
  <si>
    <t>日本</t>
    <rPh sb="0" eb="2">
      <t>ニホン</t>
    </rPh>
    <phoneticPr fontId="2"/>
  </si>
  <si>
    <t>インドネシア</t>
    <phoneticPr fontId="2"/>
  </si>
  <si>
    <t>原産国</t>
    <rPh sb="0" eb="3">
      <t>ゲンサンコク</t>
    </rPh>
    <phoneticPr fontId="2"/>
  </si>
  <si>
    <t>35gパルプ200枚</t>
    <rPh sb="9" eb="10">
      <t>マイ</t>
    </rPh>
    <phoneticPr fontId="2"/>
  </si>
  <si>
    <t>Recona(ﾚｺﾅ)</t>
    <phoneticPr fontId="2"/>
  </si>
  <si>
    <t>株式会社オフィス司</t>
    <rPh sb="0" eb="4">
      <t>カブ</t>
    </rPh>
    <rPh sb="8" eb="9">
      <t>ツカサ</t>
    </rPh>
    <phoneticPr fontId="2"/>
  </si>
  <si>
    <t>中国</t>
    <rPh sb="0" eb="2">
      <t>チュウゴク</t>
    </rPh>
    <phoneticPr fontId="2"/>
  </si>
  <si>
    <t>225×210</t>
    <phoneticPr fontId="2"/>
  </si>
  <si>
    <t>ﾍﾟｰﾊﾟｰﾀｵﾙ（ｴｺﾉﾐｰﾀｲﾌﾟ）</t>
    <phoneticPr fontId="2"/>
  </si>
  <si>
    <t>大和物産株式会社</t>
    <rPh sb="0" eb="4">
      <t>ダイワブッサン</t>
    </rPh>
    <rPh sb="4" eb="8">
      <t>カブシキガイシャ</t>
    </rPh>
    <phoneticPr fontId="2"/>
  </si>
  <si>
    <t>26gパルプ200枚</t>
    <rPh sb="9" eb="10">
      <t>マイ</t>
    </rPh>
    <phoneticPr fontId="2"/>
  </si>
  <si>
    <t>225×220</t>
    <phoneticPr fontId="2"/>
  </si>
  <si>
    <t>ﾍﾟｰﾊﾟｰﾀｵﾙ（ﾚｷﾞｭﾗｰﾀｲﾌﾟ）</t>
    <phoneticPr fontId="2"/>
  </si>
  <si>
    <t>36gパルプ200枚</t>
    <rPh sb="9" eb="10">
      <t>マイ</t>
    </rPh>
    <phoneticPr fontId="2"/>
  </si>
  <si>
    <t>30g再生紙200枚</t>
    <rPh sb="3" eb="6">
      <t>サイセイシ</t>
    </rPh>
    <rPh sb="9" eb="10">
      <t>マイ</t>
    </rPh>
    <phoneticPr fontId="2"/>
  </si>
  <si>
    <t>吸水度（秒）</t>
    <rPh sb="0" eb="3">
      <t>キュウスイド</t>
    </rPh>
    <rPh sb="4" eb="5">
      <t>ビョウ</t>
    </rPh>
    <phoneticPr fontId="2"/>
  </si>
  <si>
    <t>吸水度（分）</t>
    <rPh sb="0" eb="3">
      <t>キュウスイド</t>
    </rPh>
    <rPh sb="4" eb="5">
      <t>フン</t>
    </rPh>
    <phoneticPr fontId="2"/>
  </si>
  <si>
    <t>乾燥引張（縦）</t>
    <rPh sb="0" eb="2">
      <t>カンソウ</t>
    </rPh>
    <rPh sb="2" eb="4">
      <t>ヒッパリ</t>
    </rPh>
    <rPh sb="5" eb="6">
      <t>タテ</t>
    </rPh>
    <phoneticPr fontId="2"/>
  </si>
  <si>
    <t>乾燥引張（横）</t>
    <rPh sb="0" eb="2">
      <t>カンソウ</t>
    </rPh>
    <rPh sb="2" eb="4">
      <t>ヒッパリ</t>
    </rPh>
    <rPh sb="5" eb="6">
      <t>ヨコ</t>
    </rPh>
    <phoneticPr fontId="2"/>
  </si>
  <si>
    <t>湿潤引張（縦）</t>
    <rPh sb="0" eb="2">
      <t>シツジュン</t>
    </rPh>
    <rPh sb="2" eb="4">
      <t>ヒッパリ</t>
    </rPh>
    <rPh sb="5" eb="6">
      <t>タテ</t>
    </rPh>
    <phoneticPr fontId="2"/>
  </si>
  <si>
    <t>湿潤引張（横）</t>
    <rPh sb="0" eb="2">
      <t>シツジュン</t>
    </rPh>
    <rPh sb="2" eb="4">
      <t>ヒッパリ</t>
    </rPh>
    <rPh sb="5" eb="6">
      <t>ヨコ</t>
    </rPh>
    <phoneticPr fontId="2"/>
  </si>
  <si>
    <t>紙ﾀｵﾙ ﾊﾟﾋﾟｰ(200枚) HR</t>
    <phoneticPr fontId="2"/>
  </si>
  <si>
    <t>38g再生紙</t>
    <rPh sb="3" eb="6">
      <t>サイセイシ</t>
    </rPh>
    <phoneticPr fontId="2"/>
  </si>
  <si>
    <t>紙ﾀｵﾙ ﾚﾅｰｼﾞｭEX(200枚) 35入 HR</t>
    <phoneticPr fontId="2"/>
  </si>
  <si>
    <t>31g再生紙</t>
    <rPh sb="3" eb="6">
      <t>サイセイシ</t>
    </rPh>
    <phoneticPr fontId="2"/>
  </si>
  <si>
    <t>ｴﾙｳﾞｪｰﾙｴｺｽﾏｰﾄ</t>
    <phoneticPr fontId="2"/>
  </si>
  <si>
    <t>大王製紙株式会社</t>
    <rPh sb="0" eb="4">
      <t>ダイオウセイシ</t>
    </rPh>
    <rPh sb="4" eb="8">
      <t>カブシキガイシャ</t>
    </rPh>
    <phoneticPr fontId="2"/>
  </si>
  <si>
    <t>30.5g再生紙</t>
    <rPh sb="5" eb="8">
      <t>サイセイシ</t>
    </rPh>
    <phoneticPr fontId="2"/>
  </si>
  <si>
    <t>230×210</t>
    <phoneticPr fontId="2"/>
  </si>
  <si>
    <t>2'07</t>
    <phoneticPr fontId="2"/>
  </si>
  <si>
    <t>ﾀｳﾊﾟｰｴｺﾏｯｸｽM</t>
    <phoneticPr fontId="2"/>
  </si>
  <si>
    <t>日本製紙クレシア株式会社</t>
    <rPh sb="0" eb="4">
      <t>ニホンセイシ</t>
    </rPh>
    <rPh sb="8" eb="12">
      <t>カブシキガイシャ</t>
    </rPh>
    <phoneticPr fontId="2"/>
  </si>
  <si>
    <t>30g(段)再生紙200枚</t>
    <rPh sb="4" eb="5">
      <t>ダン</t>
    </rPh>
    <rPh sb="6" eb="9">
      <t>サイセイシ</t>
    </rPh>
    <rPh sb="12" eb="13">
      <t>マイ</t>
    </rPh>
    <phoneticPr fontId="2"/>
  </si>
  <si>
    <t>1'24</t>
    <phoneticPr fontId="2"/>
  </si>
  <si>
    <t>7'50</t>
    <phoneticPr fontId="2"/>
  </si>
  <si>
    <t>1'11</t>
    <phoneticPr fontId="2"/>
  </si>
  <si>
    <t>1'53</t>
    <phoneticPr fontId="2"/>
  </si>
  <si>
    <t>1'41</t>
    <phoneticPr fontId="2"/>
  </si>
  <si>
    <t>1'42</t>
    <phoneticPr fontId="2"/>
  </si>
  <si>
    <t>5'06</t>
    <phoneticPr fontId="2"/>
  </si>
  <si>
    <t>7'58</t>
    <phoneticPr fontId="2"/>
  </si>
  <si>
    <t>ｴｸﾘｭﾎﾜｲﾄ(200枚)</t>
    <phoneticPr fontId="2"/>
  </si>
  <si>
    <t>春日製紙株式会社</t>
    <rPh sb="0" eb="2">
      <t>カスガ</t>
    </rPh>
    <rPh sb="2" eb="4">
      <t>セイシ</t>
    </rPh>
    <rPh sb="4" eb="8">
      <t>カブシキカイシャ</t>
    </rPh>
    <phoneticPr fontId="2"/>
  </si>
  <si>
    <t>09962690</t>
  </si>
  <si>
    <t>アスクル株式会社</t>
    <rPh sb="4" eb="8">
      <t>カブ</t>
    </rPh>
    <phoneticPr fontId="2"/>
  </si>
  <si>
    <t>33g再生紙200枚</t>
    <rPh sb="3" eb="6">
      <t>サイセイシ</t>
    </rPh>
    <rPh sb="9" eb="10">
      <t>マイ</t>
    </rPh>
    <phoneticPr fontId="2"/>
  </si>
  <si>
    <t>ｱｽｸﾙ ﾍﾟｰﾊﾟｰﾀｵﾙ ｼﾝｸﾞﾙ中判（EBS）</t>
    <rPh sb="20" eb="22">
      <t>チュウバン</t>
    </rPh>
    <phoneticPr fontId="2"/>
  </si>
  <si>
    <t>ｱｽｸﾙ ﾍﾟｰﾊﾟｰﾀｵﾙ ｼﾝｸﾞﾙ中判ｸﾗﾌﾄ</t>
    <rPh sb="20" eb="22">
      <t>チュウバン</t>
    </rPh>
    <phoneticPr fontId="2"/>
  </si>
  <si>
    <t>ｱｽｸﾙ ﾍﾟｰﾊﾟｰﾀｵﾙ ｼﾝｸﾞﾙ小判（EBS）</t>
    <rPh sb="20" eb="22">
      <t>コバン</t>
    </rPh>
    <phoneticPr fontId="2"/>
  </si>
  <si>
    <t>170×220</t>
    <phoneticPr fontId="2"/>
  </si>
  <si>
    <t>ｴｸﾘｭﾗｲﾄｴｺﾉﾐｰ（200枚）</t>
    <rPh sb="16" eb="17">
      <t>マイ</t>
    </rPh>
    <phoneticPr fontId="2"/>
  </si>
  <si>
    <t>09962830</t>
    <phoneticPr fontId="2"/>
  </si>
  <si>
    <t>39g再生紙200枚(小)</t>
    <rPh sb="3" eb="6">
      <t>サイセイシ</t>
    </rPh>
    <rPh sb="9" eb="10">
      <t>マイ</t>
    </rPh>
    <rPh sb="11" eb="12">
      <t>コ</t>
    </rPh>
    <phoneticPr fontId="2"/>
  </si>
  <si>
    <t>38g新聞古紙200枚(小)</t>
    <rPh sb="3" eb="7">
      <t>シンブンコシ</t>
    </rPh>
    <rPh sb="10" eb="11">
      <t>マイ</t>
    </rPh>
    <rPh sb="12" eb="13">
      <t>コ</t>
    </rPh>
    <phoneticPr fontId="2"/>
  </si>
  <si>
    <t>26gパルプ(小)</t>
    <rPh sb="7" eb="8">
      <t>コ</t>
    </rPh>
    <phoneticPr fontId="2"/>
  </si>
  <si>
    <t>30g(段)再生紙300枚</t>
    <rPh sb="4" eb="5">
      <t>ダン</t>
    </rPh>
    <rPh sb="6" eb="9">
      <t>サイセイシ</t>
    </rPh>
    <rPh sb="12" eb="13">
      <t>マイ</t>
    </rPh>
    <phoneticPr fontId="2"/>
  </si>
  <si>
    <t>40g新聞古紙200枚</t>
    <rPh sb="3" eb="7">
      <t>シンブンコシ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</si>
</sst>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56" fontId="0" fillId="0" borderId="1" xfId="0" applyNumberFormat="1" applyBorder="1"/>
    <xf numFmtId="2" fontId="0" fillId="2" borderId="1" xfId="0" applyNumberFormat="1" applyFill="1" applyBorder="1"/>
    <xf numFmtId="0" fontId="0" fillId="2" borderId="1" xfId="0" applyFill="1" applyBorder="1"/>
    <xf numFmtId="56" fontId="0" fillId="0" borderId="2" xfId="0" applyNumberFormat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3" xfId="0" applyBorder="1"/>
    <xf numFmtId="0" fontId="0" fillId="0" borderId="3" xfId="0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3" xfId="0" applyNumberFormat="1" applyBorder="1" applyAlignment="1">
      <alignment horizontal="right"/>
    </xf>
    <xf numFmtId="2" fontId="0" fillId="0" borderId="1" xfId="0" applyNumberFormat="1" applyBorder="1"/>
    <xf numFmtId="2" fontId="0" fillId="0" borderId="3" xfId="0" applyNumberFormat="1" applyBorder="1"/>
    <xf numFmtId="2" fontId="0" fillId="0" borderId="2" xfId="0" applyNumberFormat="1" applyBorder="1" applyAlignment="1">
      <alignment horizontal="right"/>
    </xf>
    <xf numFmtId="49" fontId="1" fillId="0" borderId="1" xfId="1" applyNumberFormat="1" applyBorder="1">
      <alignment vertical="center"/>
    </xf>
    <xf numFmtId="49" fontId="0" fillId="0" borderId="1" xfId="0" applyNumberFormat="1" applyBorder="1"/>
  </cellXfs>
  <cellStyles count="2">
    <cellStyle name="標準" xfId="0" builtinId="0"/>
    <cellStyle name="標準 2" xfId="1" xr:uid="{D204B6F9-58FC-429E-848A-2A57A2F54D5F}"/>
  </cellStyles>
  <dxfs count="0"/>
  <tableStyles count="0" defaultTableStyle="TableStyleMedium2" defaultPivotStyle="PivotStyleLight16"/>
  <colors>
    <mruColors>
      <color rgb="FF4BD0FF"/>
      <color rgb="FFD9FFFF"/>
      <color rgb="FFA7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149DB-3210-4AF1-BCB6-D26439EFA1CE}">
  <dimension ref="A1:AA72"/>
  <sheetViews>
    <sheetView tabSelected="1" zoomScale="85" zoomScaleNormal="85" workbookViewId="0">
      <pane xSplit="4" ySplit="1" topLeftCell="G51" activePane="bottomRight" state="frozen"/>
      <selection pane="topRight" activeCell="E1" sqref="E1"/>
      <selection pane="bottomLeft" activeCell="A2" sqref="A2"/>
      <selection pane="bottomRight" activeCell="K60" sqref="K60"/>
    </sheetView>
  </sheetViews>
  <sheetFormatPr defaultRowHeight="18.75"/>
  <cols>
    <col min="1" max="1" width="5.625" bestFit="1" customWidth="1"/>
    <col min="2" max="2" width="8.375" bestFit="1" customWidth="1"/>
    <col min="3" max="3" width="10.625" bestFit="1" customWidth="1"/>
    <col min="4" max="4" width="27.375" bestFit="1" customWidth="1"/>
    <col min="5" max="5" width="28.75" bestFit="1" customWidth="1"/>
    <col min="6" max="6" width="15.625" bestFit="1" customWidth="1"/>
    <col min="7" max="7" width="12.75" bestFit="1" customWidth="1"/>
    <col min="8" max="9" width="5.125" bestFit="1" customWidth="1"/>
    <col min="10" max="10" width="9.625" bestFit="1" customWidth="1"/>
    <col min="11" max="11" width="10.625" bestFit="1" customWidth="1"/>
    <col min="12" max="12" width="6.875" bestFit="1" customWidth="1"/>
    <col min="13" max="13" width="8" bestFit="1" customWidth="1"/>
    <col min="14" max="14" width="12.75" bestFit="1" customWidth="1"/>
    <col min="15" max="15" width="8.875" bestFit="1" customWidth="1"/>
    <col min="16" max="16" width="12.75" bestFit="1" customWidth="1"/>
    <col min="17" max="17" width="13.875" bestFit="1" customWidth="1"/>
    <col min="18" max="18" width="13" bestFit="1" customWidth="1"/>
    <col min="19" max="20" width="6.875" bestFit="1" customWidth="1"/>
    <col min="21" max="21" width="15.375" bestFit="1" customWidth="1"/>
    <col min="22" max="23" width="13" bestFit="1" customWidth="1"/>
    <col min="24" max="27" width="15.125" bestFit="1" customWidth="1"/>
  </cols>
  <sheetData>
    <row r="1" spans="1:27">
      <c r="A1" s="1" t="s">
        <v>12</v>
      </c>
      <c r="B1" s="1" t="s">
        <v>32</v>
      </c>
      <c r="C1" s="1" t="s">
        <v>13</v>
      </c>
      <c r="D1" s="1" t="s">
        <v>14</v>
      </c>
      <c r="E1" s="1" t="s">
        <v>21</v>
      </c>
      <c r="F1" s="1" t="s">
        <v>15</v>
      </c>
      <c r="G1" s="1" t="s">
        <v>36</v>
      </c>
      <c r="H1" s="1" t="s">
        <v>27</v>
      </c>
      <c r="I1" s="1" t="s">
        <v>28</v>
      </c>
      <c r="J1" s="1" t="s">
        <v>24</v>
      </c>
      <c r="K1" s="1" t="s">
        <v>22</v>
      </c>
      <c r="L1" s="7" t="s">
        <v>0</v>
      </c>
      <c r="M1" s="8" t="s">
        <v>1</v>
      </c>
      <c r="N1" s="7" t="s">
        <v>2</v>
      </c>
      <c r="O1" s="8" t="s">
        <v>3</v>
      </c>
      <c r="P1" s="8" t="s">
        <v>4</v>
      </c>
      <c r="Q1" s="7" t="s">
        <v>5</v>
      </c>
      <c r="R1" s="8" t="s">
        <v>6</v>
      </c>
      <c r="S1" s="8" t="s">
        <v>7</v>
      </c>
      <c r="T1" s="7" t="s">
        <v>8</v>
      </c>
      <c r="U1" s="8" t="s">
        <v>9</v>
      </c>
      <c r="V1" s="1" t="s">
        <v>49</v>
      </c>
      <c r="W1" s="1" t="s">
        <v>50</v>
      </c>
      <c r="X1" s="1" t="s">
        <v>51</v>
      </c>
      <c r="Y1" s="1" t="s">
        <v>52</v>
      </c>
      <c r="Z1" s="1" t="s">
        <v>53</v>
      </c>
      <c r="AA1" s="1" t="s">
        <v>54</v>
      </c>
    </row>
    <row r="2" spans="1:27">
      <c r="A2" s="1">
        <v>2020</v>
      </c>
      <c r="B2" s="3">
        <v>45875</v>
      </c>
      <c r="C2" s="1">
        <v>1062460</v>
      </c>
      <c r="D2" s="1" t="s">
        <v>57</v>
      </c>
      <c r="E2" s="1" t="s">
        <v>23</v>
      </c>
      <c r="F2" s="1" t="s">
        <v>58</v>
      </c>
      <c r="G2" s="1" t="s">
        <v>34</v>
      </c>
      <c r="H2" s="1">
        <v>200</v>
      </c>
      <c r="I2" s="1">
        <v>35</v>
      </c>
      <c r="J2" s="1" t="s">
        <v>25</v>
      </c>
      <c r="K2" s="1"/>
      <c r="L2" s="7"/>
      <c r="M2" s="8"/>
      <c r="N2" s="7"/>
      <c r="O2" s="8"/>
      <c r="P2" s="8"/>
      <c r="Q2" s="7"/>
      <c r="R2" s="8"/>
      <c r="S2" s="8"/>
      <c r="T2" s="7"/>
      <c r="U2" s="8"/>
      <c r="V2" s="14">
        <v>84</v>
      </c>
      <c r="W2" s="9" t="s">
        <v>67</v>
      </c>
      <c r="X2" s="1">
        <v>16.53</v>
      </c>
      <c r="Y2" s="1">
        <v>5.26</v>
      </c>
      <c r="Z2" s="14">
        <v>6.9</v>
      </c>
      <c r="AA2" s="1">
        <v>1.81</v>
      </c>
    </row>
    <row r="3" spans="1:27">
      <c r="A3" s="1">
        <v>2020</v>
      </c>
      <c r="B3" s="3">
        <v>45875</v>
      </c>
      <c r="C3" s="1"/>
      <c r="D3" s="1" t="s">
        <v>59</v>
      </c>
      <c r="E3" s="1" t="s">
        <v>60</v>
      </c>
      <c r="F3" s="1" t="s">
        <v>61</v>
      </c>
      <c r="G3" s="1" t="s">
        <v>34</v>
      </c>
      <c r="H3" s="1">
        <v>200</v>
      </c>
      <c r="I3" s="1">
        <v>35</v>
      </c>
      <c r="J3" s="1" t="s">
        <v>62</v>
      </c>
      <c r="K3" s="1"/>
      <c r="L3" s="7"/>
      <c r="M3" s="8"/>
      <c r="N3" s="7"/>
      <c r="O3" s="8"/>
      <c r="P3" s="8"/>
      <c r="Q3" s="7"/>
      <c r="R3" s="8"/>
      <c r="S3" s="8"/>
      <c r="T3" s="7"/>
      <c r="U3" s="8"/>
      <c r="V3" s="1">
        <v>126.9</v>
      </c>
      <c r="W3" s="9" t="s">
        <v>63</v>
      </c>
      <c r="X3" s="1">
        <v>9.09</v>
      </c>
      <c r="Y3" s="1">
        <v>5.52</v>
      </c>
      <c r="Z3" s="1">
        <v>2.94</v>
      </c>
      <c r="AA3" s="1">
        <v>1.49</v>
      </c>
    </row>
    <row r="4" spans="1:27">
      <c r="A4" s="1">
        <v>2024</v>
      </c>
      <c r="B4" s="3">
        <v>45742</v>
      </c>
      <c r="C4" s="1">
        <v>9962860</v>
      </c>
      <c r="D4" s="1" t="s">
        <v>17</v>
      </c>
      <c r="E4" s="1" t="s">
        <v>23</v>
      </c>
      <c r="F4" s="1" t="s">
        <v>11</v>
      </c>
      <c r="G4" s="1" t="s">
        <v>34</v>
      </c>
      <c r="H4" s="1">
        <v>200</v>
      </c>
      <c r="I4" s="1">
        <v>35</v>
      </c>
      <c r="J4" s="1" t="s">
        <v>25</v>
      </c>
      <c r="K4" s="1">
        <v>17</v>
      </c>
      <c r="L4" s="1">
        <v>760</v>
      </c>
      <c r="M4" s="4">
        <v>1.88</v>
      </c>
      <c r="N4" s="1">
        <v>478</v>
      </c>
      <c r="O4" s="5">
        <f t="shared" ref="O4" si="0">L4-N4</f>
        <v>282</v>
      </c>
      <c r="P4" s="4">
        <f>IFERROR(O4/M4,"")</f>
        <v>150</v>
      </c>
      <c r="Q4" s="1">
        <v>400</v>
      </c>
      <c r="R4" s="4">
        <f>IFERROR(Q4/P4,"")</f>
        <v>2.6666666666666665</v>
      </c>
      <c r="S4" s="4">
        <f>IFERROR(R4-M4,"")</f>
        <v>0.78666666666666663</v>
      </c>
      <c r="T4" s="1">
        <v>22.5</v>
      </c>
      <c r="U4" s="5">
        <f>32*18*T4</f>
        <v>12960</v>
      </c>
      <c r="V4" s="14">
        <v>469.7</v>
      </c>
      <c r="W4" s="9" t="s">
        <v>68</v>
      </c>
      <c r="X4" s="1">
        <v>19.079999999999998</v>
      </c>
      <c r="Y4" s="1">
        <v>13.32</v>
      </c>
      <c r="Z4" s="1">
        <v>6.13</v>
      </c>
      <c r="AA4" s="1">
        <v>3.82</v>
      </c>
    </row>
    <row r="5" spans="1:27">
      <c r="A5" s="1">
        <v>2024</v>
      </c>
      <c r="B5" s="3">
        <v>45743</v>
      </c>
      <c r="C5" s="1">
        <v>9962860</v>
      </c>
      <c r="D5" s="1" t="s">
        <v>17</v>
      </c>
      <c r="E5" s="1" t="s">
        <v>23</v>
      </c>
      <c r="F5" s="1" t="s">
        <v>11</v>
      </c>
      <c r="G5" s="1" t="s">
        <v>34</v>
      </c>
      <c r="H5" s="1">
        <v>200</v>
      </c>
      <c r="I5" s="1">
        <v>35</v>
      </c>
      <c r="J5" s="1" t="s">
        <v>25</v>
      </c>
      <c r="K5" s="1">
        <v>13</v>
      </c>
      <c r="L5" s="1">
        <v>735</v>
      </c>
      <c r="M5" s="4">
        <v>1.82</v>
      </c>
      <c r="N5" s="1">
        <v>570</v>
      </c>
      <c r="O5" s="5">
        <f t="shared" ref="O5:O19" si="1">L5-N5</f>
        <v>165</v>
      </c>
      <c r="P5" s="4">
        <f t="shared" ref="P5:P29" si="2">IFERROR(O5/M5,"")</f>
        <v>90.659340659340657</v>
      </c>
      <c r="Q5" s="1">
        <v>260</v>
      </c>
      <c r="R5" s="4">
        <f t="shared" ref="R5:R19" si="3">IFERROR(Q5/P5,"")</f>
        <v>2.8678787878787881</v>
      </c>
      <c r="S5" s="4">
        <f t="shared" ref="S5:S19" si="4">IFERROR(R5-M5,"")</f>
        <v>1.0478787878787881</v>
      </c>
      <c r="T5" s="1">
        <v>19</v>
      </c>
      <c r="U5" s="5">
        <f t="shared" ref="U5:U29" si="5">32*18*T5</f>
        <v>10944</v>
      </c>
      <c r="V5" s="14">
        <v>469.7</v>
      </c>
      <c r="W5" s="9" t="s">
        <v>68</v>
      </c>
      <c r="X5" s="1">
        <v>19.079999999999998</v>
      </c>
      <c r="Y5" s="1">
        <v>13.32</v>
      </c>
      <c r="Z5" s="1">
        <v>6.13</v>
      </c>
      <c r="AA5" s="1">
        <v>3.82</v>
      </c>
    </row>
    <row r="6" spans="1:27">
      <c r="A6" s="1">
        <v>2024</v>
      </c>
      <c r="B6" s="3">
        <v>45744</v>
      </c>
      <c r="C6" s="1">
        <v>9962860</v>
      </c>
      <c r="D6" s="1" t="s">
        <v>17</v>
      </c>
      <c r="E6" s="1" t="s">
        <v>23</v>
      </c>
      <c r="F6" s="1" t="s">
        <v>11</v>
      </c>
      <c r="G6" s="1" t="s">
        <v>34</v>
      </c>
      <c r="H6" s="1">
        <v>200</v>
      </c>
      <c r="I6" s="1">
        <v>35</v>
      </c>
      <c r="J6" s="1" t="s">
        <v>25</v>
      </c>
      <c r="K6" s="1">
        <v>13</v>
      </c>
      <c r="L6" s="1">
        <v>369</v>
      </c>
      <c r="M6" s="4">
        <f t="shared" ref="M6:M45" si="6">L6/(H6+2)</f>
        <v>1.8267326732673268</v>
      </c>
      <c r="N6" s="1">
        <v>202</v>
      </c>
      <c r="O6" s="5">
        <f t="shared" si="1"/>
        <v>167</v>
      </c>
      <c r="P6" s="4">
        <f t="shared" si="2"/>
        <v>91.420054200541998</v>
      </c>
      <c r="Q6" s="1">
        <v>270</v>
      </c>
      <c r="R6" s="4">
        <f t="shared" si="3"/>
        <v>2.9534001304322053</v>
      </c>
      <c r="S6" s="4">
        <f t="shared" si="4"/>
        <v>1.1266674571648785</v>
      </c>
      <c r="T6" s="1">
        <v>23.5</v>
      </c>
      <c r="U6" s="5">
        <f t="shared" si="5"/>
        <v>13536</v>
      </c>
      <c r="V6" s="14">
        <v>469.7</v>
      </c>
      <c r="W6" s="9" t="s">
        <v>68</v>
      </c>
      <c r="X6" s="1">
        <v>19.079999999999998</v>
      </c>
      <c r="Y6" s="1">
        <v>13.32</v>
      </c>
      <c r="Z6" s="1">
        <v>6.13</v>
      </c>
      <c r="AA6" s="1">
        <v>3.82</v>
      </c>
    </row>
    <row r="7" spans="1:27">
      <c r="A7" s="1">
        <v>2024</v>
      </c>
      <c r="B7" s="3">
        <v>45745</v>
      </c>
      <c r="C7" s="1">
        <v>9962860</v>
      </c>
      <c r="D7" s="1" t="s">
        <v>17</v>
      </c>
      <c r="E7" s="1" t="s">
        <v>23</v>
      </c>
      <c r="F7" s="1" t="s">
        <v>11</v>
      </c>
      <c r="G7" s="1" t="s">
        <v>34</v>
      </c>
      <c r="H7" s="1">
        <v>200</v>
      </c>
      <c r="I7" s="1">
        <v>35</v>
      </c>
      <c r="J7" s="1" t="s">
        <v>25</v>
      </c>
      <c r="K7" s="1">
        <v>17</v>
      </c>
      <c r="L7" s="1">
        <v>368</v>
      </c>
      <c r="M7" s="4">
        <f t="shared" si="6"/>
        <v>1.8217821782178218</v>
      </c>
      <c r="N7" s="1">
        <v>80</v>
      </c>
      <c r="O7" s="5">
        <f t="shared" si="1"/>
        <v>288</v>
      </c>
      <c r="P7" s="4">
        <f t="shared" si="2"/>
        <v>158.08695652173913</v>
      </c>
      <c r="Q7" s="1">
        <v>440</v>
      </c>
      <c r="R7" s="4">
        <f t="shared" si="3"/>
        <v>2.7832783278327833</v>
      </c>
      <c r="S7" s="4">
        <f t="shared" si="4"/>
        <v>0.96149614961496144</v>
      </c>
      <c r="T7" s="1">
        <v>30.5</v>
      </c>
      <c r="U7" s="5">
        <f t="shared" si="5"/>
        <v>17568</v>
      </c>
      <c r="V7" s="14">
        <v>469.7</v>
      </c>
      <c r="W7" s="9" t="s">
        <v>68</v>
      </c>
      <c r="X7" s="1">
        <v>19.079999999999998</v>
      </c>
      <c r="Y7" s="1">
        <v>13.32</v>
      </c>
      <c r="Z7" s="1">
        <v>6.13</v>
      </c>
      <c r="AA7" s="1">
        <v>3.82</v>
      </c>
    </row>
    <row r="8" spans="1:27">
      <c r="A8" s="1">
        <v>2024</v>
      </c>
      <c r="B8" s="3">
        <v>45746</v>
      </c>
      <c r="C8" s="1">
        <v>9962860</v>
      </c>
      <c r="D8" s="1" t="s">
        <v>17</v>
      </c>
      <c r="E8" s="1" t="s">
        <v>23</v>
      </c>
      <c r="F8" s="1" t="s">
        <v>11</v>
      </c>
      <c r="G8" s="1" t="s">
        <v>34</v>
      </c>
      <c r="H8" s="1">
        <v>200</v>
      </c>
      <c r="I8" s="1">
        <v>35</v>
      </c>
      <c r="J8" s="1" t="s">
        <v>25</v>
      </c>
      <c r="K8" s="1">
        <v>8</v>
      </c>
      <c r="L8" s="1">
        <v>369</v>
      </c>
      <c r="M8" s="4">
        <f t="shared" si="6"/>
        <v>1.8267326732673268</v>
      </c>
      <c r="N8" s="1">
        <v>231</v>
      </c>
      <c r="O8" s="5">
        <f t="shared" si="1"/>
        <v>138</v>
      </c>
      <c r="P8" s="4">
        <f t="shared" si="2"/>
        <v>75.544715447154474</v>
      </c>
      <c r="Q8" s="1">
        <v>210</v>
      </c>
      <c r="R8" s="4">
        <f t="shared" si="3"/>
        <v>2.7798105897546277</v>
      </c>
      <c r="S8" s="4">
        <f t="shared" si="4"/>
        <v>0.95307791648730089</v>
      </c>
      <c r="T8" s="1">
        <v>21</v>
      </c>
      <c r="U8" s="5">
        <f t="shared" si="5"/>
        <v>12096</v>
      </c>
      <c r="V8" s="14">
        <v>469.7</v>
      </c>
      <c r="W8" s="9" t="s">
        <v>68</v>
      </c>
      <c r="X8" s="1">
        <v>19.079999999999998</v>
      </c>
      <c r="Y8" s="1">
        <v>13.32</v>
      </c>
      <c r="Z8" s="1">
        <v>6.13</v>
      </c>
      <c r="AA8" s="1">
        <v>3.82</v>
      </c>
    </row>
    <row r="9" spans="1:27">
      <c r="A9" s="1">
        <v>2024</v>
      </c>
      <c r="B9" s="3">
        <v>45792</v>
      </c>
      <c r="C9" s="1">
        <v>9963200</v>
      </c>
      <c r="D9" s="1" t="s">
        <v>18</v>
      </c>
      <c r="E9" s="1" t="s">
        <v>23</v>
      </c>
      <c r="F9" s="1" t="s">
        <v>88</v>
      </c>
      <c r="G9" s="1" t="s">
        <v>34</v>
      </c>
      <c r="H9" s="1">
        <v>200</v>
      </c>
      <c r="I9" s="1">
        <v>35</v>
      </c>
      <c r="J9" s="1" t="s">
        <v>26</v>
      </c>
      <c r="K9" s="1">
        <v>15</v>
      </c>
      <c r="L9" s="1">
        <v>441</v>
      </c>
      <c r="M9" s="4">
        <v>1.0900000000000001</v>
      </c>
      <c r="N9" s="1">
        <v>266</v>
      </c>
      <c r="O9" s="5">
        <f t="shared" si="1"/>
        <v>175</v>
      </c>
      <c r="P9" s="4">
        <f t="shared" si="2"/>
        <v>160.55045871559631</v>
      </c>
      <c r="Q9" s="1">
        <v>300</v>
      </c>
      <c r="R9" s="4">
        <f t="shared" si="3"/>
        <v>1.8685714285714288</v>
      </c>
      <c r="S9" s="4">
        <f t="shared" si="4"/>
        <v>0.77857142857142869</v>
      </c>
      <c r="T9" s="1">
        <v>17.5</v>
      </c>
      <c r="U9" s="5">
        <f t="shared" si="5"/>
        <v>10080</v>
      </c>
      <c r="V9" s="1"/>
      <c r="W9" s="1"/>
      <c r="X9" s="1"/>
      <c r="Y9" s="1"/>
      <c r="Z9" s="1"/>
      <c r="AA9" s="1"/>
    </row>
    <row r="10" spans="1:27">
      <c r="A10" s="1">
        <v>2024</v>
      </c>
      <c r="B10" s="3">
        <v>45793</v>
      </c>
      <c r="C10" s="1">
        <v>9963200</v>
      </c>
      <c r="D10" s="1" t="s">
        <v>18</v>
      </c>
      <c r="E10" s="1" t="s">
        <v>23</v>
      </c>
      <c r="F10" s="1" t="s">
        <v>88</v>
      </c>
      <c r="G10" s="1" t="s">
        <v>34</v>
      </c>
      <c r="H10" s="1">
        <v>200</v>
      </c>
      <c r="I10" s="1">
        <v>35</v>
      </c>
      <c r="J10" s="1" t="s">
        <v>26</v>
      </c>
      <c r="K10" s="1">
        <v>16</v>
      </c>
      <c r="L10" s="1">
        <v>221</v>
      </c>
      <c r="M10" s="4">
        <f t="shared" si="6"/>
        <v>1.0940594059405941</v>
      </c>
      <c r="N10" s="1">
        <v>0</v>
      </c>
      <c r="O10" s="5">
        <f t="shared" si="1"/>
        <v>221</v>
      </c>
      <c r="P10" s="4">
        <f t="shared" si="2"/>
        <v>201.99999999999997</v>
      </c>
      <c r="Q10" s="1">
        <v>360</v>
      </c>
      <c r="R10" s="4">
        <f t="shared" si="3"/>
        <v>1.7821782178217824</v>
      </c>
      <c r="S10" s="4">
        <f t="shared" si="4"/>
        <v>0.68811881188118829</v>
      </c>
      <c r="T10" s="1">
        <v>22.5</v>
      </c>
      <c r="U10" s="5">
        <f t="shared" si="5"/>
        <v>12960</v>
      </c>
      <c r="V10" s="1"/>
      <c r="W10" s="1"/>
      <c r="X10" s="1"/>
      <c r="Y10" s="1"/>
      <c r="Z10" s="1"/>
      <c r="AA10" s="1"/>
    </row>
    <row r="11" spans="1:27">
      <c r="A11" s="1">
        <v>2024</v>
      </c>
      <c r="B11" s="3">
        <v>45796</v>
      </c>
      <c r="C11" s="1">
        <v>9963200</v>
      </c>
      <c r="D11" s="1" t="s">
        <v>18</v>
      </c>
      <c r="E11" s="1" t="s">
        <v>23</v>
      </c>
      <c r="F11" s="1" t="s">
        <v>88</v>
      </c>
      <c r="G11" s="1" t="s">
        <v>34</v>
      </c>
      <c r="H11" s="1">
        <v>200</v>
      </c>
      <c r="I11" s="1">
        <v>35</v>
      </c>
      <c r="J11" s="1" t="s">
        <v>26</v>
      </c>
      <c r="K11" s="1">
        <v>15</v>
      </c>
      <c r="L11" s="1">
        <v>441</v>
      </c>
      <c r="M11" s="4">
        <v>1.0900000000000001</v>
      </c>
      <c r="N11" s="1">
        <v>257</v>
      </c>
      <c r="O11" s="5">
        <f t="shared" si="1"/>
        <v>184</v>
      </c>
      <c r="P11" s="4">
        <f t="shared" si="2"/>
        <v>168.80733944954127</v>
      </c>
      <c r="Q11" s="1">
        <v>350</v>
      </c>
      <c r="R11" s="4">
        <f t="shared" si="3"/>
        <v>2.0733695652173916</v>
      </c>
      <c r="S11" s="4">
        <f t="shared" si="4"/>
        <v>0.98336956521739149</v>
      </c>
      <c r="T11" s="1">
        <v>16</v>
      </c>
      <c r="U11" s="5">
        <f t="shared" si="5"/>
        <v>9216</v>
      </c>
      <c r="V11" s="1"/>
      <c r="W11" s="1"/>
      <c r="X11" s="1"/>
      <c r="Y11" s="1"/>
      <c r="Z11" s="1"/>
      <c r="AA11" s="1"/>
    </row>
    <row r="12" spans="1:27">
      <c r="A12" s="1">
        <v>2024</v>
      </c>
      <c r="B12" s="3">
        <v>45797</v>
      </c>
      <c r="C12" s="1">
        <v>9963200</v>
      </c>
      <c r="D12" s="1" t="s">
        <v>18</v>
      </c>
      <c r="E12" s="1" t="s">
        <v>23</v>
      </c>
      <c r="F12" s="1" t="s">
        <v>88</v>
      </c>
      <c r="G12" s="1" t="s">
        <v>34</v>
      </c>
      <c r="H12" s="1">
        <v>200</v>
      </c>
      <c r="I12" s="1">
        <v>35</v>
      </c>
      <c r="J12" s="1" t="s">
        <v>26</v>
      </c>
      <c r="K12" s="1">
        <v>12</v>
      </c>
      <c r="L12" s="1">
        <v>441</v>
      </c>
      <c r="M12" s="4">
        <v>1.0900000000000001</v>
      </c>
      <c r="N12" s="1">
        <v>282</v>
      </c>
      <c r="O12" s="5">
        <f t="shared" si="1"/>
        <v>159</v>
      </c>
      <c r="P12" s="4">
        <f t="shared" si="2"/>
        <v>145.87155963302752</v>
      </c>
      <c r="Q12" s="1">
        <v>300</v>
      </c>
      <c r="R12" s="4">
        <f t="shared" si="3"/>
        <v>2.0566037735849059</v>
      </c>
      <c r="S12" s="4">
        <f t="shared" si="4"/>
        <v>0.96660377358490579</v>
      </c>
      <c r="T12" s="1">
        <v>20</v>
      </c>
      <c r="U12" s="5">
        <f t="shared" si="5"/>
        <v>11520</v>
      </c>
      <c r="V12" s="1"/>
      <c r="W12" s="1"/>
      <c r="X12" s="1"/>
      <c r="Y12" s="1"/>
      <c r="Z12" s="1"/>
      <c r="AA12" s="1"/>
    </row>
    <row r="13" spans="1:27">
      <c r="A13" s="1">
        <v>2024</v>
      </c>
      <c r="B13" s="3">
        <v>45798</v>
      </c>
      <c r="C13" s="1">
        <v>9963200</v>
      </c>
      <c r="D13" s="1" t="s">
        <v>18</v>
      </c>
      <c r="E13" s="1" t="s">
        <v>23</v>
      </c>
      <c r="F13" s="1" t="s">
        <v>88</v>
      </c>
      <c r="G13" s="1" t="s">
        <v>34</v>
      </c>
      <c r="H13" s="1">
        <v>200</v>
      </c>
      <c r="I13" s="1">
        <v>35</v>
      </c>
      <c r="J13" s="1" t="s">
        <v>26</v>
      </c>
      <c r="K13" s="1">
        <v>16</v>
      </c>
      <c r="L13" s="1">
        <v>451</v>
      </c>
      <c r="M13" s="4">
        <v>1.1200000000000001</v>
      </c>
      <c r="N13" s="1">
        <v>154</v>
      </c>
      <c r="O13" s="5">
        <f t="shared" si="1"/>
        <v>297</v>
      </c>
      <c r="P13" s="4">
        <f t="shared" si="2"/>
        <v>265.17857142857139</v>
      </c>
      <c r="Q13" s="1">
        <v>510</v>
      </c>
      <c r="R13" s="4">
        <f t="shared" si="3"/>
        <v>1.9232323232323236</v>
      </c>
      <c r="S13" s="4">
        <f t="shared" si="4"/>
        <v>0.80323232323232352</v>
      </c>
      <c r="T13" s="1">
        <v>27.5</v>
      </c>
      <c r="U13" s="5">
        <f t="shared" si="5"/>
        <v>15840</v>
      </c>
      <c r="V13" s="1"/>
      <c r="W13" s="1"/>
      <c r="X13" s="1"/>
      <c r="Y13" s="1"/>
      <c r="Z13" s="1"/>
      <c r="AA13" s="1"/>
    </row>
    <row r="14" spans="1:27">
      <c r="A14" s="1">
        <v>2025</v>
      </c>
      <c r="B14" s="3">
        <v>45763</v>
      </c>
      <c r="C14" s="1">
        <v>9962240</v>
      </c>
      <c r="D14" s="1" t="s">
        <v>55</v>
      </c>
      <c r="E14" s="1" t="s">
        <v>23</v>
      </c>
      <c r="F14" s="1" t="s">
        <v>56</v>
      </c>
      <c r="G14" s="1" t="s">
        <v>34</v>
      </c>
      <c r="H14" s="1">
        <v>200</v>
      </c>
      <c r="I14" s="1">
        <v>25</v>
      </c>
      <c r="J14" s="1" t="s">
        <v>25</v>
      </c>
      <c r="K14" s="1"/>
      <c r="L14" s="1"/>
      <c r="M14" s="4"/>
      <c r="N14" s="1"/>
      <c r="O14" s="5"/>
      <c r="P14" s="4"/>
      <c r="Q14" s="1"/>
      <c r="R14" s="4"/>
      <c r="S14" s="4"/>
      <c r="T14" s="1"/>
      <c r="U14" s="5"/>
      <c r="V14" s="14">
        <v>71</v>
      </c>
      <c r="W14" s="9" t="s">
        <v>69</v>
      </c>
      <c r="X14" s="1"/>
      <c r="Y14" s="1"/>
      <c r="Z14" s="1"/>
      <c r="AA14" s="1"/>
    </row>
    <row r="15" spans="1:27">
      <c r="A15" s="1">
        <v>2025</v>
      </c>
      <c r="B15" s="3">
        <v>45792</v>
      </c>
      <c r="C15" s="1">
        <v>1062300</v>
      </c>
      <c r="D15" s="1" t="s">
        <v>16</v>
      </c>
      <c r="E15" s="1" t="s">
        <v>23</v>
      </c>
      <c r="F15" s="1" t="s">
        <v>10</v>
      </c>
      <c r="G15" s="1" t="s">
        <v>34</v>
      </c>
      <c r="H15" s="1">
        <v>200</v>
      </c>
      <c r="I15" s="1">
        <v>35</v>
      </c>
      <c r="J15" s="1" t="s">
        <v>25</v>
      </c>
      <c r="K15" s="1">
        <v>14</v>
      </c>
      <c r="L15" s="1">
        <v>415</v>
      </c>
      <c r="M15" s="4">
        <f t="shared" si="6"/>
        <v>2.0544554455445545</v>
      </c>
      <c r="N15" s="1">
        <v>273</v>
      </c>
      <c r="O15" s="5">
        <f t="shared" si="1"/>
        <v>142</v>
      </c>
      <c r="P15" s="4">
        <f t="shared" si="2"/>
        <v>69.118072289156629</v>
      </c>
      <c r="Q15" s="1">
        <v>229</v>
      </c>
      <c r="R15" s="4">
        <f t="shared" si="3"/>
        <v>3.3131711058429785</v>
      </c>
      <c r="S15" s="4">
        <f t="shared" si="4"/>
        <v>1.258715660298424</v>
      </c>
      <c r="T15" s="1">
        <v>21.5</v>
      </c>
      <c r="U15" s="5">
        <f t="shared" si="5"/>
        <v>12384</v>
      </c>
      <c r="V15" s="14">
        <v>113.2</v>
      </c>
      <c r="W15" s="9" t="s">
        <v>70</v>
      </c>
      <c r="X15" s="1"/>
      <c r="Y15" s="1"/>
      <c r="Z15" s="1"/>
      <c r="AA15" s="1"/>
    </row>
    <row r="16" spans="1:27">
      <c r="A16" s="1">
        <v>2025</v>
      </c>
      <c r="B16" s="3">
        <v>45793</v>
      </c>
      <c r="C16" s="1">
        <v>1062300</v>
      </c>
      <c r="D16" s="1" t="s">
        <v>16</v>
      </c>
      <c r="E16" s="1" t="s">
        <v>23</v>
      </c>
      <c r="F16" s="1" t="s">
        <v>10</v>
      </c>
      <c r="G16" s="1" t="s">
        <v>34</v>
      </c>
      <c r="H16" s="1">
        <v>200</v>
      </c>
      <c r="I16" s="1">
        <v>35</v>
      </c>
      <c r="J16" s="1" t="s">
        <v>25</v>
      </c>
      <c r="K16" s="1">
        <v>15</v>
      </c>
      <c r="L16" s="1">
        <v>419</v>
      </c>
      <c r="M16" s="4">
        <f t="shared" si="6"/>
        <v>2.0742574257425743</v>
      </c>
      <c r="N16" s="1">
        <v>207</v>
      </c>
      <c r="O16" s="5">
        <f t="shared" si="1"/>
        <v>212</v>
      </c>
      <c r="P16" s="4">
        <f t="shared" si="2"/>
        <v>102.20525059665871</v>
      </c>
      <c r="Q16" s="1">
        <v>329</v>
      </c>
      <c r="R16" s="4">
        <f t="shared" si="3"/>
        <v>3.2190127031571079</v>
      </c>
      <c r="S16" s="4">
        <f t="shared" si="4"/>
        <v>1.1447552774145335</v>
      </c>
      <c r="T16" s="1">
        <v>21.25</v>
      </c>
      <c r="U16" s="5">
        <f t="shared" si="5"/>
        <v>12240</v>
      </c>
      <c r="V16" s="14">
        <v>113.2</v>
      </c>
      <c r="W16" s="9" t="s">
        <v>70</v>
      </c>
      <c r="X16" s="1"/>
      <c r="Y16" s="1"/>
      <c r="Z16" s="1"/>
      <c r="AA16" s="1"/>
    </row>
    <row r="17" spans="1:27">
      <c r="A17" s="1">
        <v>2025</v>
      </c>
      <c r="B17" s="3">
        <v>45796</v>
      </c>
      <c r="C17" s="1">
        <v>1062300</v>
      </c>
      <c r="D17" s="1" t="s">
        <v>16</v>
      </c>
      <c r="E17" s="1" t="s">
        <v>23</v>
      </c>
      <c r="F17" s="1" t="s">
        <v>10</v>
      </c>
      <c r="G17" s="1" t="s">
        <v>34</v>
      </c>
      <c r="H17" s="1">
        <v>200</v>
      </c>
      <c r="I17" s="1">
        <v>35</v>
      </c>
      <c r="J17" s="1" t="s">
        <v>25</v>
      </c>
      <c r="K17" s="1">
        <v>17</v>
      </c>
      <c r="L17" s="1">
        <v>413</v>
      </c>
      <c r="M17" s="4">
        <f t="shared" si="6"/>
        <v>2.0445544554455446</v>
      </c>
      <c r="N17" s="1">
        <v>114</v>
      </c>
      <c r="O17" s="5">
        <f t="shared" si="1"/>
        <v>299</v>
      </c>
      <c r="P17" s="4">
        <f t="shared" si="2"/>
        <v>146.24213075060533</v>
      </c>
      <c r="Q17" s="1">
        <v>508</v>
      </c>
      <c r="R17" s="4">
        <f t="shared" si="3"/>
        <v>3.4736911818272129</v>
      </c>
      <c r="S17" s="4">
        <f t="shared" si="4"/>
        <v>1.4291367263816683</v>
      </c>
      <c r="T17" s="1">
        <v>25.65</v>
      </c>
      <c r="U17" s="5">
        <f t="shared" si="5"/>
        <v>14774.4</v>
      </c>
      <c r="V17" s="14">
        <v>113.2</v>
      </c>
      <c r="W17" s="9" t="s">
        <v>70</v>
      </c>
      <c r="X17" s="1"/>
      <c r="Y17" s="1"/>
      <c r="Z17" s="1"/>
      <c r="AA17" s="1"/>
    </row>
    <row r="18" spans="1:27">
      <c r="A18" s="1">
        <v>2025</v>
      </c>
      <c r="B18" s="3">
        <v>45797</v>
      </c>
      <c r="C18" s="1">
        <v>1062300</v>
      </c>
      <c r="D18" s="1" t="s">
        <v>16</v>
      </c>
      <c r="E18" s="1" t="s">
        <v>23</v>
      </c>
      <c r="F18" s="1" t="s">
        <v>10</v>
      </c>
      <c r="G18" s="1" t="s">
        <v>34</v>
      </c>
      <c r="H18" s="1">
        <v>200</v>
      </c>
      <c r="I18" s="1">
        <v>35</v>
      </c>
      <c r="J18" s="1" t="s">
        <v>25</v>
      </c>
      <c r="K18" s="1">
        <v>14</v>
      </c>
      <c r="L18" s="1">
        <v>413</v>
      </c>
      <c r="M18" s="4">
        <f t="shared" si="6"/>
        <v>2.0445544554455446</v>
      </c>
      <c r="N18" s="1">
        <v>241</v>
      </c>
      <c r="O18" s="5">
        <f t="shared" si="1"/>
        <v>172</v>
      </c>
      <c r="P18" s="4">
        <f t="shared" si="2"/>
        <v>84.125907990314772</v>
      </c>
      <c r="Q18" s="1">
        <v>300</v>
      </c>
      <c r="R18" s="4">
        <f t="shared" si="3"/>
        <v>3.5660833525212987</v>
      </c>
      <c r="S18" s="4">
        <f t="shared" si="4"/>
        <v>1.5215288970757541</v>
      </c>
      <c r="T18" s="1">
        <v>15.75</v>
      </c>
      <c r="U18" s="5">
        <f t="shared" si="5"/>
        <v>9072</v>
      </c>
      <c r="V18" s="14">
        <v>113.2</v>
      </c>
      <c r="W18" s="9" t="s">
        <v>70</v>
      </c>
      <c r="X18" s="1"/>
      <c r="Y18" s="1"/>
      <c r="Z18" s="1"/>
      <c r="AA18" s="1"/>
    </row>
    <row r="19" spans="1:27">
      <c r="A19" s="1">
        <v>2025</v>
      </c>
      <c r="B19" s="3">
        <v>45798</v>
      </c>
      <c r="C19" s="1">
        <v>1062300</v>
      </c>
      <c r="D19" s="1" t="s">
        <v>16</v>
      </c>
      <c r="E19" s="1" t="s">
        <v>23</v>
      </c>
      <c r="F19" s="1" t="s">
        <v>10</v>
      </c>
      <c r="G19" s="1" t="s">
        <v>34</v>
      </c>
      <c r="H19" s="1">
        <v>200</v>
      </c>
      <c r="I19" s="1">
        <v>35</v>
      </c>
      <c r="J19" s="1" t="s">
        <v>25</v>
      </c>
      <c r="K19" s="1">
        <v>11</v>
      </c>
      <c r="L19" s="1">
        <v>412</v>
      </c>
      <c r="M19" s="4">
        <f t="shared" si="6"/>
        <v>2.0396039603960396</v>
      </c>
      <c r="N19" s="1">
        <v>251</v>
      </c>
      <c r="O19" s="5">
        <f t="shared" si="1"/>
        <v>161</v>
      </c>
      <c r="P19" s="4">
        <f t="shared" si="2"/>
        <v>78.9368932038835</v>
      </c>
      <c r="Q19" s="1">
        <v>294</v>
      </c>
      <c r="R19" s="4">
        <f t="shared" si="3"/>
        <v>3.7244941885492895</v>
      </c>
      <c r="S19" s="4">
        <f t="shared" si="4"/>
        <v>1.6848902281532498</v>
      </c>
      <c r="T19" s="1">
        <v>8.75</v>
      </c>
      <c r="U19" s="5">
        <f t="shared" si="5"/>
        <v>5040</v>
      </c>
      <c r="V19" s="15">
        <v>113.2</v>
      </c>
      <c r="W19" s="11" t="s">
        <v>70</v>
      </c>
      <c r="X19" s="10"/>
      <c r="Y19" s="10"/>
      <c r="Z19" s="10"/>
      <c r="AA19" s="10"/>
    </row>
    <row r="20" spans="1:27">
      <c r="A20" s="2">
        <v>2025</v>
      </c>
      <c r="B20" s="6">
        <v>45805</v>
      </c>
      <c r="C20" s="2"/>
      <c r="D20" s="2" t="s">
        <v>19</v>
      </c>
      <c r="E20" s="2" t="s">
        <v>30</v>
      </c>
      <c r="F20" s="2" t="s">
        <v>33</v>
      </c>
      <c r="G20" s="2" t="s">
        <v>35</v>
      </c>
      <c r="H20" s="2">
        <v>300</v>
      </c>
      <c r="I20" s="2">
        <v>40</v>
      </c>
      <c r="J20" s="2" t="s">
        <v>29</v>
      </c>
      <c r="K20" s="2">
        <v>14</v>
      </c>
      <c r="L20" s="1">
        <v>323</v>
      </c>
      <c r="M20" s="4">
        <f t="shared" si="6"/>
        <v>1.0695364238410596</v>
      </c>
      <c r="N20" s="1">
        <v>169</v>
      </c>
      <c r="O20" s="5">
        <f t="shared" ref="O20:O29" si="7">L20-N20</f>
        <v>154</v>
      </c>
      <c r="P20" s="4">
        <f t="shared" si="2"/>
        <v>143.9876160990712</v>
      </c>
      <c r="Q20" s="1">
        <v>283</v>
      </c>
      <c r="R20" s="4">
        <f t="shared" ref="R20:R29" si="8">IFERROR(Q20/P20,"")</f>
        <v>1.9654468048507785</v>
      </c>
      <c r="S20" s="4">
        <f t="shared" ref="S20:S29" si="9">IFERROR(R20-M20,"")</f>
        <v>0.89591038100971887</v>
      </c>
      <c r="T20" s="1">
        <v>18.25</v>
      </c>
      <c r="U20" s="5">
        <f t="shared" si="5"/>
        <v>10512</v>
      </c>
      <c r="V20" s="12">
        <v>101</v>
      </c>
      <c r="W20" s="12" t="s">
        <v>71</v>
      </c>
      <c r="X20" s="12">
        <v>6.1833333333333336</v>
      </c>
      <c r="Y20" s="12">
        <v>3.64</v>
      </c>
      <c r="Z20" s="12">
        <v>2.3499999999999996</v>
      </c>
      <c r="AA20" s="12">
        <v>1.0599999999999998</v>
      </c>
    </row>
    <row r="21" spans="1:27">
      <c r="A21" s="1">
        <v>2025</v>
      </c>
      <c r="B21" s="3">
        <v>45806</v>
      </c>
      <c r="C21" s="1"/>
      <c r="D21" s="1" t="s">
        <v>19</v>
      </c>
      <c r="E21" s="2" t="s">
        <v>30</v>
      </c>
      <c r="F21" s="2" t="s">
        <v>33</v>
      </c>
      <c r="G21" s="2" t="s">
        <v>35</v>
      </c>
      <c r="H21" s="1">
        <v>300</v>
      </c>
      <c r="I21" s="2">
        <v>40</v>
      </c>
      <c r="J21" s="2" t="s">
        <v>29</v>
      </c>
      <c r="K21" s="1">
        <v>14</v>
      </c>
      <c r="L21" s="1">
        <v>327</v>
      </c>
      <c r="M21" s="4">
        <f t="shared" si="6"/>
        <v>1.0827814569536425</v>
      </c>
      <c r="N21" s="1">
        <v>125</v>
      </c>
      <c r="O21" s="5">
        <f t="shared" si="7"/>
        <v>202</v>
      </c>
      <c r="P21" s="4">
        <f t="shared" si="2"/>
        <v>186.55657492354737</v>
      </c>
      <c r="Q21" s="1">
        <v>340</v>
      </c>
      <c r="R21" s="4">
        <f t="shared" si="8"/>
        <v>1.8225034423972202</v>
      </c>
      <c r="S21" s="4">
        <f t="shared" si="9"/>
        <v>0.7397219854435777</v>
      </c>
      <c r="T21" s="1">
        <v>16</v>
      </c>
      <c r="U21" s="5">
        <f t="shared" si="5"/>
        <v>9216</v>
      </c>
      <c r="V21" s="12">
        <v>101</v>
      </c>
      <c r="W21" s="12" t="s">
        <v>71</v>
      </c>
      <c r="X21" s="12">
        <v>6.1833333333333336</v>
      </c>
      <c r="Y21" s="12">
        <v>3.64</v>
      </c>
      <c r="Z21" s="12">
        <v>2.3499999999999996</v>
      </c>
      <c r="AA21" s="12">
        <v>1.0599999999999998</v>
      </c>
    </row>
    <row r="22" spans="1:27">
      <c r="A22" s="1">
        <v>2025</v>
      </c>
      <c r="B22" s="3">
        <v>45807</v>
      </c>
      <c r="C22" s="1"/>
      <c r="D22" s="1" t="s">
        <v>19</v>
      </c>
      <c r="E22" s="2" t="s">
        <v>30</v>
      </c>
      <c r="F22" s="2" t="s">
        <v>33</v>
      </c>
      <c r="G22" s="2" t="s">
        <v>35</v>
      </c>
      <c r="H22" s="1">
        <v>300</v>
      </c>
      <c r="I22" s="2">
        <v>40</v>
      </c>
      <c r="J22" s="2" t="s">
        <v>29</v>
      </c>
      <c r="K22" s="1">
        <v>17</v>
      </c>
      <c r="L22" s="1">
        <v>326</v>
      </c>
      <c r="M22" s="4">
        <f t="shared" si="6"/>
        <v>1.0794701986754967</v>
      </c>
      <c r="N22" s="1">
        <v>113</v>
      </c>
      <c r="O22" s="5">
        <f t="shared" si="7"/>
        <v>213</v>
      </c>
      <c r="P22" s="4">
        <f t="shared" si="2"/>
        <v>197.31901840490798</v>
      </c>
      <c r="Q22" s="1">
        <v>389</v>
      </c>
      <c r="R22" s="4">
        <f t="shared" si="8"/>
        <v>1.9714267947641699</v>
      </c>
      <c r="S22" s="4">
        <f t="shared" si="9"/>
        <v>0.89195659608867328</v>
      </c>
      <c r="T22" s="1">
        <v>16</v>
      </c>
      <c r="U22" s="5">
        <f t="shared" si="5"/>
        <v>9216</v>
      </c>
      <c r="V22" s="12">
        <v>101</v>
      </c>
      <c r="W22" s="12" t="s">
        <v>71</v>
      </c>
      <c r="X22" s="12">
        <v>6.1833333333333336</v>
      </c>
      <c r="Y22" s="12">
        <v>3.64</v>
      </c>
      <c r="Z22" s="12">
        <v>2.3499999999999996</v>
      </c>
      <c r="AA22" s="12">
        <v>1.0599999999999998</v>
      </c>
    </row>
    <row r="23" spans="1:27">
      <c r="A23" s="1">
        <v>2025</v>
      </c>
      <c r="B23" s="3">
        <v>45810</v>
      </c>
      <c r="C23" s="1"/>
      <c r="D23" s="1" t="s">
        <v>19</v>
      </c>
      <c r="E23" s="2" t="s">
        <v>30</v>
      </c>
      <c r="F23" s="2" t="s">
        <v>33</v>
      </c>
      <c r="G23" s="2" t="s">
        <v>35</v>
      </c>
      <c r="H23" s="1">
        <v>300</v>
      </c>
      <c r="I23" s="2">
        <v>40</v>
      </c>
      <c r="J23" s="2" t="s">
        <v>29</v>
      </c>
      <c r="K23" s="1">
        <v>16</v>
      </c>
      <c r="L23" s="1">
        <v>324</v>
      </c>
      <c r="M23" s="4">
        <f t="shared" si="6"/>
        <v>1.0728476821192052</v>
      </c>
      <c r="N23" s="1">
        <v>141</v>
      </c>
      <c r="O23" s="5">
        <f t="shared" si="7"/>
        <v>183</v>
      </c>
      <c r="P23" s="4">
        <f t="shared" si="2"/>
        <v>170.57407407407408</v>
      </c>
      <c r="Q23" s="1">
        <v>325</v>
      </c>
      <c r="R23" s="4">
        <f t="shared" si="8"/>
        <v>1.9053305829985887</v>
      </c>
      <c r="S23" s="4">
        <f t="shared" si="9"/>
        <v>0.83248290087938348</v>
      </c>
      <c r="T23" s="1">
        <v>12.1</v>
      </c>
      <c r="U23" s="5">
        <f t="shared" si="5"/>
        <v>6969.5999999999995</v>
      </c>
      <c r="V23" s="12">
        <v>101</v>
      </c>
      <c r="W23" s="12" t="s">
        <v>71</v>
      </c>
      <c r="X23" s="12">
        <v>6.1833333333333336</v>
      </c>
      <c r="Y23" s="12">
        <v>3.64</v>
      </c>
      <c r="Z23" s="12">
        <v>2.3499999999999996</v>
      </c>
      <c r="AA23" s="12">
        <v>1.0599999999999998</v>
      </c>
    </row>
    <row r="24" spans="1:27">
      <c r="A24" s="1">
        <v>2025</v>
      </c>
      <c r="B24" s="3">
        <v>45811</v>
      </c>
      <c r="C24" s="1"/>
      <c r="D24" s="1" t="s">
        <v>19</v>
      </c>
      <c r="E24" s="2" t="s">
        <v>30</v>
      </c>
      <c r="F24" s="2" t="s">
        <v>33</v>
      </c>
      <c r="G24" s="2" t="s">
        <v>35</v>
      </c>
      <c r="H24" s="1">
        <v>300</v>
      </c>
      <c r="I24" s="2">
        <v>40</v>
      </c>
      <c r="J24" s="2" t="s">
        <v>29</v>
      </c>
      <c r="K24" s="1">
        <v>17</v>
      </c>
      <c r="L24" s="1">
        <v>325</v>
      </c>
      <c r="M24" s="4">
        <f t="shared" si="6"/>
        <v>1.076158940397351</v>
      </c>
      <c r="N24" s="1">
        <v>156</v>
      </c>
      <c r="O24" s="5">
        <f t="shared" si="7"/>
        <v>169</v>
      </c>
      <c r="P24" s="4">
        <f t="shared" si="2"/>
        <v>157.04</v>
      </c>
      <c r="Q24" s="1">
        <v>317</v>
      </c>
      <c r="R24" s="4">
        <f t="shared" si="8"/>
        <v>2.0185939887926643</v>
      </c>
      <c r="S24" s="4">
        <f t="shared" si="9"/>
        <v>0.94243504839531322</v>
      </c>
      <c r="T24" s="1">
        <v>11.5</v>
      </c>
      <c r="U24" s="5">
        <f t="shared" si="5"/>
        <v>6624</v>
      </c>
      <c r="V24" s="13">
        <v>101</v>
      </c>
      <c r="W24" s="13" t="s">
        <v>71</v>
      </c>
      <c r="X24" s="13">
        <v>6.1833333333333336</v>
      </c>
      <c r="Y24" s="13">
        <v>3.64</v>
      </c>
      <c r="Z24" s="13">
        <v>2.3499999999999996</v>
      </c>
      <c r="AA24" s="13">
        <v>1.0599999999999998</v>
      </c>
    </row>
    <row r="25" spans="1:27">
      <c r="A25" s="1">
        <v>2025</v>
      </c>
      <c r="B25" s="3">
        <v>45812</v>
      </c>
      <c r="C25" s="1"/>
      <c r="D25" s="1" t="s">
        <v>20</v>
      </c>
      <c r="E25" s="2" t="s">
        <v>30</v>
      </c>
      <c r="F25" s="1" t="s">
        <v>37</v>
      </c>
      <c r="G25" s="2" t="s">
        <v>35</v>
      </c>
      <c r="H25" s="1">
        <v>200</v>
      </c>
      <c r="I25" s="1">
        <v>40</v>
      </c>
      <c r="J25" s="1" t="s">
        <v>31</v>
      </c>
      <c r="K25" s="1">
        <v>16</v>
      </c>
      <c r="L25" s="1">
        <v>319</v>
      </c>
      <c r="M25" s="4">
        <f>L25/(H25+2)</f>
        <v>1.5792079207920793</v>
      </c>
      <c r="N25" s="1">
        <v>62</v>
      </c>
      <c r="O25" s="5">
        <f>L25-N25</f>
        <v>257</v>
      </c>
      <c r="P25" s="4">
        <f t="shared" si="2"/>
        <v>162.73981191222569</v>
      </c>
      <c r="Q25" s="1">
        <v>441</v>
      </c>
      <c r="R25" s="4">
        <f t="shared" si="8"/>
        <v>2.7098470547443854</v>
      </c>
      <c r="S25" s="4">
        <f t="shared" si="9"/>
        <v>1.1306391339523061</v>
      </c>
      <c r="T25" s="1">
        <v>25</v>
      </c>
      <c r="U25" s="5">
        <f t="shared" si="5"/>
        <v>14400</v>
      </c>
      <c r="V25" s="12">
        <v>102.33333333333333</v>
      </c>
      <c r="W25" s="12" t="s">
        <v>72</v>
      </c>
      <c r="X25" s="12">
        <v>12.29</v>
      </c>
      <c r="Y25" s="12">
        <v>7.06</v>
      </c>
      <c r="Z25" s="12">
        <v>3.6533333333333338</v>
      </c>
      <c r="AA25" s="12">
        <v>1.6366666666666667</v>
      </c>
    </row>
    <row r="26" spans="1:27">
      <c r="A26" s="1">
        <v>2025</v>
      </c>
      <c r="B26" s="3">
        <v>45813</v>
      </c>
      <c r="C26" s="1"/>
      <c r="D26" s="1" t="s">
        <v>20</v>
      </c>
      <c r="E26" s="2" t="s">
        <v>30</v>
      </c>
      <c r="F26" s="1" t="s">
        <v>37</v>
      </c>
      <c r="G26" s="2" t="s">
        <v>35</v>
      </c>
      <c r="H26" s="1">
        <v>200</v>
      </c>
      <c r="I26" s="1">
        <v>40</v>
      </c>
      <c r="J26" s="1" t="s">
        <v>31</v>
      </c>
      <c r="K26" s="1">
        <v>18</v>
      </c>
      <c r="L26" s="1">
        <v>331</v>
      </c>
      <c r="M26" s="4">
        <f t="shared" si="6"/>
        <v>1.6386138613861385</v>
      </c>
      <c r="N26" s="1">
        <v>126</v>
      </c>
      <c r="O26" s="5">
        <f t="shared" si="7"/>
        <v>205</v>
      </c>
      <c r="P26" s="4">
        <f t="shared" si="2"/>
        <v>125.10574018126889</v>
      </c>
      <c r="Q26" s="1">
        <v>276</v>
      </c>
      <c r="R26" s="4">
        <f t="shared" si="8"/>
        <v>2.2061337841101181</v>
      </c>
      <c r="S26" s="4">
        <f t="shared" si="9"/>
        <v>0.56751992272397955</v>
      </c>
      <c r="T26" s="1">
        <v>13.7</v>
      </c>
      <c r="U26" s="5">
        <f t="shared" si="5"/>
        <v>7891.2</v>
      </c>
      <c r="V26" s="12">
        <v>102.33333333333333</v>
      </c>
      <c r="W26" s="12" t="s">
        <v>72</v>
      </c>
      <c r="X26" s="12">
        <v>12.29</v>
      </c>
      <c r="Y26" s="12">
        <v>7.06</v>
      </c>
      <c r="Z26" s="12">
        <v>3.6533333333333338</v>
      </c>
      <c r="AA26" s="12">
        <v>1.6366666666666667</v>
      </c>
    </row>
    <row r="27" spans="1:27">
      <c r="A27" s="1">
        <v>2025</v>
      </c>
      <c r="B27" s="3">
        <v>45814</v>
      </c>
      <c r="C27" s="1"/>
      <c r="D27" s="1" t="s">
        <v>20</v>
      </c>
      <c r="E27" s="2" t="s">
        <v>30</v>
      </c>
      <c r="F27" s="1" t="s">
        <v>37</v>
      </c>
      <c r="G27" s="2" t="s">
        <v>35</v>
      </c>
      <c r="H27" s="1">
        <v>200</v>
      </c>
      <c r="I27" s="1">
        <v>40</v>
      </c>
      <c r="J27" s="1" t="s">
        <v>31</v>
      </c>
      <c r="K27" s="1">
        <v>11</v>
      </c>
      <c r="L27" s="1">
        <v>328</v>
      </c>
      <c r="M27" s="4">
        <f t="shared" si="6"/>
        <v>1.6237623762376239</v>
      </c>
      <c r="N27" s="1">
        <v>134</v>
      </c>
      <c r="O27" s="5">
        <f t="shared" si="7"/>
        <v>194</v>
      </c>
      <c r="P27" s="4">
        <f t="shared" si="2"/>
        <v>119.47560975609755</v>
      </c>
      <c r="Q27" s="1">
        <v>345</v>
      </c>
      <c r="R27" s="4">
        <f t="shared" si="8"/>
        <v>2.8876186587730941</v>
      </c>
      <c r="S27" s="4">
        <f t="shared" si="9"/>
        <v>1.2638562825354702</v>
      </c>
      <c r="T27" s="1">
        <v>8.5</v>
      </c>
      <c r="U27" s="5">
        <f t="shared" si="5"/>
        <v>4896</v>
      </c>
      <c r="V27" s="12">
        <v>102.33333333333333</v>
      </c>
      <c r="W27" s="12" t="s">
        <v>72</v>
      </c>
      <c r="X27" s="12">
        <v>12.29</v>
      </c>
      <c r="Y27" s="12">
        <v>7.06</v>
      </c>
      <c r="Z27" s="12">
        <v>3.6533333333333338</v>
      </c>
      <c r="AA27" s="12">
        <v>1.6366666666666667</v>
      </c>
    </row>
    <row r="28" spans="1:27">
      <c r="A28" s="1">
        <v>2025</v>
      </c>
      <c r="B28" s="3">
        <v>45817</v>
      </c>
      <c r="C28" s="1"/>
      <c r="D28" s="1" t="s">
        <v>20</v>
      </c>
      <c r="E28" s="2" t="s">
        <v>30</v>
      </c>
      <c r="F28" s="1" t="s">
        <v>37</v>
      </c>
      <c r="G28" s="2" t="s">
        <v>35</v>
      </c>
      <c r="H28" s="1">
        <v>200</v>
      </c>
      <c r="I28" s="1">
        <v>40</v>
      </c>
      <c r="J28" s="1" t="s">
        <v>31</v>
      </c>
      <c r="K28" s="1">
        <v>16</v>
      </c>
      <c r="L28" s="1">
        <v>343</v>
      </c>
      <c r="M28" s="4">
        <f t="shared" si="6"/>
        <v>1.698019801980198</v>
      </c>
      <c r="N28" s="1">
        <v>147</v>
      </c>
      <c r="O28" s="5">
        <f t="shared" si="7"/>
        <v>196</v>
      </c>
      <c r="P28" s="4">
        <f t="shared" si="2"/>
        <v>115.42857142857143</v>
      </c>
      <c r="Q28" s="1">
        <v>357</v>
      </c>
      <c r="R28" s="4">
        <f t="shared" si="8"/>
        <v>3.0928217821782176</v>
      </c>
      <c r="S28" s="4">
        <f t="shared" si="9"/>
        <v>1.3948019801980196</v>
      </c>
      <c r="T28" s="1">
        <v>17.5</v>
      </c>
      <c r="U28" s="5">
        <f t="shared" si="5"/>
        <v>10080</v>
      </c>
      <c r="V28" s="12">
        <v>102.33333333333333</v>
      </c>
      <c r="W28" s="12" t="s">
        <v>72</v>
      </c>
      <c r="X28" s="12">
        <v>12.29</v>
      </c>
      <c r="Y28" s="12">
        <v>7.06</v>
      </c>
      <c r="Z28" s="12">
        <v>3.6533333333333338</v>
      </c>
      <c r="AA28" s="12">
        <v>1.6366666666666667</v>
      </c>
    </row>
    <row r="29" spans="1:27">
      <c r="A29" s="1">
        <v>2025</v>
      </c>
      <c r="B29" s="3">
        <v>45818</v>
      </c>
      <c r="C29" s="1"/>
      <c r="D29" s="1" t="s">
        <v>20</v>
      </c>
      <c r="E29" s="2" t="s">
        <v>30</v>
      </c>
      <c r="F29" s="1" t="s">
        <v>37</v>
      </c>
      <c r="G29" s="2" t="s">
        <v>35</v>
      </c>
      <c r="H29" s="1">
        <v>200</v>
      </c>
      <c r="I29" s="1">
        <v>40</v>
      </c>
      <c r="J29" s="1" t="s">
        <v>31</v>
      </c>
      <c r="K29" s="1">
        <v>14</v>
      </c>
      <c r="L29" s="1">
        <v>355</v>
      </c>
      <c r="M29" s="4">
        <f t="shared" si="6"/>
        <v>1.7574257425742574</v>
      </c>
      <c r="N29" s="1">
        <v>160</v>
      </c>
      <c r="O29" s="5">
        <f t="shared" si="7"/>
        <v>195</v>
      </c>
      <c r="P29" s="4">
        <f t="shared" si="2"/>
        <v>110.95774647887323</v>
      </c>
      <c r="Q29" s="1">
        <v>306</v>
      </c>
      <c r="R29" s="4">
        <f t="shared" si="8"/>
        <v>2.7578065498857578</v>
      </c>
      <c r="S29" s="4">
        <f t="shared" si="9"/>
        <v>1.0003808073115004</v>
      </c>
      <c r="T29" s="1">
        <v>9.5</v>
      </c>
      <c r="U29" s="5">
        <f t="shared" si="5"/>
        <v>5472</v>
      </c>
      <c r="V29" s="13">
        <v>102.33333333333333</v>
      </c>
      <c r="W29" s="13" t="s">
        <v>72</v>
      </c>
      <c r="X29" s="13">
        <v>12.29</v>
      </c>
      <c r="Y29" s="13">
        <v>7.06</v>
      </c>
      <c r="Z29" s="13">
        <v>3.6533333333333338</v>
      </c>
      <c r="AA29" s="13">
        <v>1.6366666666666667</v>
      </c>
    </row>
    <row r="30" spans="1:27">
      <c r="A30" s="1">
        <v>2025</v>
      </c>
      <c r="B30" s="3">
        <v>45819</v>
      </c>
      <c r="C30" s="1"/>
      <c r="D30" s="1" t="s">
        <v>38</v>
      </c>
      <c r="E30" s="1" t="s">
        <v>39</v>
      </c>
      <c r="F30" s="1" t="s">
        <v>48</v>
      </c>
      <c r="G30" s="1" t="s">
        <v>40</v>
      </c>
      <c r="H30" s="1">
        <v>200</v>
      </c>
      <c r="I30" s="1">
        <v>35</v>
      </c>
      <c r="J30" s="1" t="s">
        <v>41</v>
      </c>
      <c r="K30" s="1">
        <v>14</v>
      </c>
      <c r="L30" s="1">
        <v>289</v>
      </c>
      <c r="M30" s="4">
        <f t="shared" si="6"/>
        <v>1.4306930693069306</v>
      </c>
      <c r="N30" s="1">
        <v>142</v>
      </c>
      <c r="O30" s="5">
        <f t="shared" ref="O30:O45" si="10">L30-N30</f>
        <v>147</v>
      </c>
      <c r="P30" s="4">
        <f t="shared" ref="P30:P45" si="11">IFERROR(O30/M30,"")</f>
        <v>102.74740484429066</v>
      </c>
      <c r="Q30" s="1">
        <v>264</v>
      </c>
      <c r="R30" s="4">
        <f t="shared" ref="R30:R45" si="12">IFERROR(Q30/P30,"")</f>
        <v>2.5694079612042837</v>
      </c>
      <c r="S30" s="4">
        <f t="shared" ref="S30:S45" si="13">IFERROR(R30-M30,"")</f>
        <v>1.1387148918973531</v>
      </c>
      <c r="T30" s="1">
        <v>8.25</v>
      </c>
      <c r="U30" s="5">
        <f t="shared" ref="U30:U45" si="14">32*18*T30</f>
        <v>4752</v>
      </c>
      <c r="V30" s="12">
        <v>306</v>
      </c>
      <c r="W30" s="12" t="s">
        <v>73</v>
      </c>
      <c r="X30" s="12">
        <v>6.0799999999999992</v>
      </c>
      <c r="Y30" s="12">
        <v>4.1633333333333331</v>
      </c>
      <c r="Z30" s="12">
        <v>1.4200000000000002</v>
      </c>
      <c r="AA30" s="12">
        <v>1.0733333333333333</v>
      </c>
    </row>
    <row r="31" spans="1:27">
      <c r="A31" s="1">
        <v>2025</v>
      </c>
      <c r="B31" s="3">
        <v>45820</v>
      </c>
      <c r="C31" s="1"/>
      <c r="D31" s="1" t="s">
        <v>38</v>
      </c>
      <c r="E31" s="1" t="s">
        <v>39</v>
      </c>
      <c r="F31" s="1" t="s">
        <v>48</v>
      </c>
      <c r="G31" s="1" t="s">
        <v>40</v>
      </c>
      <c r="H31" s="1">
        <v>200</v>
      </c>
      <c r="I31" s="1">
        <v>35</v>
      </c>
      <c r="J31" s="1" t="s">
        <v>41</v>
      </c>
      <c r="K31" s="1">
        <v>13</v>
      </c>
      <c r="L31" s="1">
        <v>287</v>
      </c>
      <c r="M31" s="4">
        <f t="shared" si="6"/>
        <v>1.4207920792079207</v>
      </c>
      <c r="N31" s="1">
        <v>124</v>
      </c>
      <c r="O31" s="5">
        <f t="shared" si="10"/>
        <v>163</v>
      </c>
      <c r="P31" s="4">
        <f t="shared" si="11"/>
        <v>114.72473867595819</v>
      </c>
      <c r="Q31" s="1">
        <v>294</v>
      </c>
      <c r="R31" s="4">
        <f t="shared" si="12"/>
        <v>2.5626556520682744</v>
      </c>
      <c r="S31" s="4">
        <f t="shared" si="13"/>
        <v>1.1418635728603537</v>
      </c>
      <c r="T31" s="1">
        <v>9.4</v>
      </c>
      <c r="U31" s="5">
        <f t="shared" si="14"/>
        <v>5414.4000000000005</v>
      </c>
      <c r="V31" s="12">
        <v>306</v>
      </c>
      <c r="W31" s="12" t="s">
        <v>73</v>
      </c>
      <c r="X31" s="12">
        <v>6.0799999999999992</v>
      </c>
      <c r="Y31" s="12">
        <v>4.1633333333333331</v>
      </c>
      <c r="Z31" s="12">
        <v>1.4200000000000002</v>
      </c>
      <c r="AA31" s="12">
        <v>1.0733333333333333</v>
      </c>
    </row>
    <row r="32" spans="1:27">
      <c r="A32" s="1">
        <v>2025</v>
      </c>
      <c r="B32" s="3">
        <v>45821</v>
      </c>
      <c r="C32" s="1"/>
      <c r="D32" s="1" t="s">
        <v>38</v>
      </c>
      <c r="E32" s="1" t="s">
        <v>39</v>
      </c>
      <c r="F32" s="1" t="s">
        <v>48</v>
      </c>
      <c r="G32" s="1" t="s">
        <v>40</v>
      </c>
      <c r="H32" s="1">
        <v>200</v>
      </c>
      <c r="I32" s="1">
        <v>35</v>
      </c>
      <c r="J32" s="1" t="s">
        <v>41</v>
      </c>
      <c r="K32" s="1">
        <v>12</v>
      </c>
      <c r="L32" s="1">
        <v>287</v>
      </c>
      <c r="M32" s="4">
        <f t="shared" si="6"/>
        <v>1.4207920792079207</v>
      </c>
      <c r="N32" s="1">
        <v>137</v>
      </c>
      <c r="O32" s="5">
        <f t="shared" si="10"/>
        <v>150</v>
      </c>
      <c r="P32" s="4">
        <f t="shared" si="11"/>
        <v>105.57491289198607</v>
      </c>
      <c r="Q32" s="1">
        <v>279</v>
      </c>
      <c r="R32" s="4">
        <f t="shared" si="12"/>
        <v>2.6426732673267326</v>
      </c>
      <c r="S32" s="4">
        <f t="shared" si="13"/>
        <v>1.2218811881188119</v>
      </c>
      <c r="T32" s="1">
        <v>13.8</v>
      </c>
      <c r="U32" s="5">
        <f t="shared" si="14"/>
        <v>7948.8</v>
      </c>
      <c r="V32" s="12">
        <v>306</v>
      </c>
      <c r="W32" s="12" t="s">
        <v>73</v>
      </c>
      <c r="X32" s="12">
        <v>6.0799999999999992</v>
      </c>
      <c r="Y32" s="12">
        <v>4.1633333333333331</v>
      </c>
      <c r="Z32" s="12">
        <v>1.4200000000000002</v>
      </c>
      <c r="AA32" s="12">
        <v>1.0733333333333333</v>
      </c>
    </row>
    <row r="33" spans="1:27">
      <c r="A33" s="1">
        <v>2025</v>
      </c>
      <c r="B33" s="3">
        <v>45824</v>
      </c>
      <c r="C33" s="1"/>
      <c r="D33" s="1" t="s">
        <v>38</v>
      </c>
      <c r="E33" s="1" t="s">
        <v>39</v>
      </c>
      <c r="F33" s="1" t="s">
        <v>48</v>
      </c>
      <c r="G33" s="1" t="s">
        <v>40</v>
      </c>
      <c r="H33" s="1">
        <v>200</v>
      </c>
      <c r="I33" s="1">
        <v>35</v>
      </c>
      <c r="J33" s="1" t="s">
        <v>41</v>
      </c>
      <c r="K33" s="1">
        <v>7</v>
      </c>
      <c r="L33" s="1">
        <v>286</v>
      </c>
      <c r="M33" s="4">
        <f t="shared" si="6"/>
        <v>1.4158415841584158</v>
      </c>
      <c r="N33" s="1">
        <v>109</v>
      </c>
      <c r="O33" s="5">
        <f t="shared" si="10"/>
        <v>177</v>
      </c>
      <c r="P33" s="4">
        <f t="shared" si="11"/>
        <v>125.01398601398603</v>
      </c>
      <c r="Q33" s="1">
        <v>307</v>
      </c>
      <c r="R33" s="4">
        <f t="shared" si="12"/>
        <v>2.4557252335403028</v>
      </c>
      <c r="S33" s="4">
        <f t="shared" si="13"/>
        <v>1.039883649381887</v>
      </c>
      <c r="T33" s="1">
        <v>17.8</v>
      </c>
      <c r="U33" s="5">
        <f t="shared" si="14"/>
        <v>10252.800000000001</v>
      </c>
      <c r="V33" s="12">
        <v>306</v>
      </c>
      <c r="W33" s="12" t="s">
        <v>73</v>
      </c>
      <c r="X33" s="12">
        <v>6.0799999999999992</v>
      </c>
      <c r="Y33" s="12">
        <v>4.1633333333333331</v>
      </c>
      <c r="Z33" s="12">
        <v>1.4200000000000002</v>
      </c>
      <c r="AA33" s="12">
        <v>1.0733333333333333</v>
      </c>
    </row>
    <row r="34" spans="1:27">
      <c r="A34" s="1">
        <v>2025</v>
      </c>
      <c r="B34" s="3">
        <v>45825</v>
      </c>
      <c r="C34" s="1"/>
      <c r="D34" s="1" t="s">
        <v>38</v>
      </c>
      <c r="E34" s="1" t="s">
        <v>39</v>
      </c>
      <c r="F34" s="1" t="s">
        <v>48</v>
      </c>
      <c r="G34" s="1" t="s">
        <v>40</v>
      </c>
      <c r="H34" s="1">
        <v>200</v>
      </c>
      <c r="I34" s="1">
        <v>35</v>
      </c>
      <c r="J34" s="1" t="s">
        <v>41</v>
      </c>
      <c r="K34" s="1">
        <v>14</v>
      </c>
      <c r="L34" s="1">
        <v>285</v>
      </c>
      <c r="M34" s="4">
        <f t="shared" si="6"/>
        <v>1.4108910891089108</v>
      </c>
      <c r="N34" s="1">
        <v>86</v>
      </c>
      <c r="O34" s="5">
        <f t="shared" si="10"/>
        <v>199</v>
      </c>
      <c r="P34" s="4">
        <f t="shared" si="11"/>
        <v>141.04561403508774</v>
      </c>
      <c r="Q34" s="1">
        <v>341</v>
      </c>
      <c r="R34" s="4">
        <f t="shared" si="12"/>
        <v>2.417657594905219</v>
      </c>
      <c r="S34" s="4">
        <f t="shared" si="13"/>
        <v>1.0067665057963082</v>
      </c>
      <c r="T34" s="1">
        <v>10.75</v>
      </c>
      <c r="U34" s="5">
        <f t="shared" si="14"/>
        <v>6192</v>
      </c>
      <c r="V34" s="12">
        <v>306</v>
      </c>
      <c r="W34" s="12" t="s">
        <v>73</v>
      </c>
      <c r="X34" s="12">
        <v>6.0799999999999992</v>
      </c>
      <c r="Y34" s="12">
        <v>4.1633333333333331</v>
      </c>
      <c r="Z34" s="12">
        <v>1.4200000000000002</v>
      </c>
      <c r="AA34" s="12">
        <v>1.0733333333333333</v>
      </c>
    </row>
    <row r="35" spans="1:27">
      <c r="A35" s="1">
        <v>2025</v>
      </c>
      <c r="B35" s="3">
        <v>45826</v>
      </c>
      <c r="C35" s="1"/>
      <c r="D35" s="1" t="s">
        <v>64</v>
      </c>
      <c r="E35" s="1" t="s">
        <v>65</v>
      </c>
      <c r="F35" s="1" t="s">
        <v>66</v>
      </c>
      <c r="G35" s="1" t="s">
        <v>34</v>
      </c>
      <c r="H35" s="1">
        <v>200</v>
      </c>
      <c r="I35" s="1">
        <v>35</v>
      </c>
      <c r="J35" s="1" t="s">
        <v>25</v>
      </c>
      <c r="K35" s="1"/>
      <c r="L35" s="1"/>
      <c r="M35" s="4"/>
      <c r="N35" s="1"/>
      <c r="O35" s="5"/>
      <c r="P35" s="4"/>
      <c r="Q35" s="1"/>
      <c r="R35" s="4"/>
      <c r="S35" s="4"/>
      <c r="T35" s="1"/>
      <c r="U35" s="5"/>
      <c r="V35" s="16">
        <v>418</v>
      </c>
      <c r="W35" s="16" t="s">
        <v>74</v>
      </c>
      <c r="X35" s="16">
        <v>11.39</v>
      </c>
      <c r="Y35" s="16">
        <v>4.53</v>
      </c>
      <c r="Z35" s="16">
        <v>3.8</v>
      </c>
      <c r="AA35" s="16">
        <v>1.27</v>
      </c>
    </row>
    <row r="36" spans="1:27">
      <c r="A36" s="1">
        <v>2025</v>
      </c>
      <c r="B36" s="3">
        <v>45826</v>
      </c>
      <c r="C36" s="1"/>
      <c r="D36" s="1" t="s">
        <v>42</v>
      </c>
      <c r="E36" s="1" t="s">
        <v>43</v>
      </c>
      <c r="F36" s="1" t="s">
        <v>44</v>
      </c>
      <c r="G36" s="1" t="s">
        <v>40</v>
      </c>
      <c r="H36" s="1">
        <v>200</v>
      </c>
      <c r="I36" s="1">
        <v>30</v>
      </c>
      <c r="J36" s="1" t="s">
        <v>45</v>
      </c>
      <c r="K36" s="1">
        <v>13</v>
      </c>
      <c r="L36" s="1">
        <v>263</v>
      </c>
      <c r="M36" s="4">
        <f t="shared" si="6"/>
        <v>1.301980198019802</v>
      </c>
      <c r="N36" s="1">
        <v>78</v>
      </c>
      <c r="O36" s="5">
        <f t="shared" si="10"/>
        <v>185</v>
      </c>
      <c r="P36" s="4">
        <f t="shared" si="11"/>
        <v>142.09125475285171</v>
      </c>
      <c r="Q36" s="1">
        <v>309</v>
      </c>
      <c r="R36" s="4">
        <f t="shared" si="12"/>
        <v>2.1746588172330745</v>
      </c>
      <c r="S36" s="4">
        <f t="shared" si="13"/>
        <v>0.8726786192132725</v>
      </c>
      <c r="T36" s="1">
        <v>9.5</v>
      </c>
      <c r="U36" s="5">
        <f t="shared" si="14"/>
        <v>5472</v>
      </c>
      <c r="V36" s="2"/>
      <c r="W36" s="2"/>
      <c r="X36" s="2"/>
      <c r="Y36" s="2"/>
      <c r="Z36" s="2"/>
      <c r="AA36" s="2"/>
    </row>
    <row r="37" spans="1:27">
      <c r="A37" s="1">
        <v>2025</v>
      </c>
      <c r="B37" s="3">
        <v>45827</v>
      </c>
      <c r="C37" s="1"/>
      <c r="D37" s="1" t="s">
        <v>42</v>
      </c>
      <c r="E37" s="1" t="s">
        <v>43</v>
      </c>
      <c r="F37" s="1" t="s">
        <v>44</v>
      </c>
      <c r="G37" s="1" t="s">
        <v>40</v>
      </c>
      <c r="H37" s="1">
        <v>200</v>
      </c>
      <c r="I37" s="1">
        <v>30</v>
      </c>
      <c r="J37" s="1" t="s">
        <v>45</v>
      </c>
      <c r="K37" s="1">
        <v>14</v>
      </c>
      <c r="L37" s="1">
        <v>264</v>
      </c>
      <c r="M37" s="4">
        <f t="shared" si="6"/>
        <v>1.306930693069307</v>
      </c>
      <c r="N37" s="1">
        <v>81</v>
      </c>
      <c r="O37" s="5">
        <f t="shared" si="10"/>
        <v>183</v>
      </c>
      <c r="P37" s="4">
        <f t="shared" si="11"/>
        <v>140.02272727272728</v>
      </c>
      <c r="Q37" s="1">
        <v>383</v>
      </c>
      <c r="R37" s="4">
        <f t="shared" si="12"/>
        <v>2.7352702483363087</v>
      </c>
      <c r="S37" s="4">
        <f t="shared" si="13"/>
        <v>1.4283395552670017</v>
      </c>
      <c r="T37" s="1">
        <v>10.1</v>
      </c>
      <c r="U37" s="5">
        <f t="shared" si="14"/>
        <v>5817.5999999999995</v>
      </c>
      <c r="V37" s="1"/>
      <c r="W37" s="1"/>
      <c r="X37" s="1"/>
      <c r="Y37" s="1"/>
      <c r="Z37" s="1"/>
      <c r="AA37" s="1"/>
    </row>
    <row r="38" spans="1:27">
      <c r="A38" s="1">
        <v>2025</v>
      </c>
      <c r="B38" s="3">
        <v>45828</v>
      </c>
      <c r="C38" s="1"/>
      <c r="D38" s="1" t="s">
        <v>42</v>
      </c>
      <c r="E38" s="1" t="s">
        <v>43</v>
      </c>
      <c r="F38" s="1" t="s">
        <v>44</v>
      </c>
      <c r="G38" s="1" t="s">
        <v>40</v>
      </c>
      <c r="H38" s="1">
        <v>200</v>
      </c>
      <c r="I38" s="1">
        <v>30</v>
      </c>
      <c r="J38" s="1" t="s">
        <v>45</v>
      </c>
      <c r="K38" s="1">
        <v>17</v>
      </c>
      <c r="L38" s="1">
        <v>261</v>
      </c>
      <c r="M38" s="4">
        <f t="shared" si="6"/>
        <v>1.2920792079207921</v>
      </c>
      <c r="N38" s="1">
        <v>45</v>
      </c>
      <c r="O38" s="5">
        <f t="shared" si="10"/>
        <v>216</v>
      </c>
      <c r="P38" s="4">
        <f t="shared" si="11"/>
        <v>167.17241379310343</v>
      </c>
      <c r="Q38" s="1">
        <v>402</v>
      </c>
      <c r="R38" s="4">
        <f t="shared" si="12"/>
        <v>2.4047029702970302</v>
      </c>
      <c r="S38" s="4">
        <f t="shared" si="13"/>
        <v>1.1126237623762381</v>
      </c>
      <c r="T38" s="1">
        <v>11</v>
      </c>
      <c r="U38" s="5">
        <f t="shared" si="14"/>
        <v>6336</v>
      </c>
      <c r="V38" s="1"/>
      <c r="W38" s="1"/>
      <c r="X38" s="1"/>
      <c r="Y38" s="1"/>
      <c r="Z38" s="1"/>
      <c r="AA38" s="1"/>
    </row>
    <row r="39" spans="1:27">
      <c r="A39" s="1">
        <v>2025</v>
      </c>
      <c r="B39" s="3">
        <v>45831</v>
      </c>
      <c r="C39" s="1"/>
      <c r="D39" s="1" t="s">
        <v>42</v>
      </c>
      <c r="E39" s="1" t="s">
        <v>43</v>
      </c>
      <c r="F39" s="1" t="s">
        <v>44</v>
      </c>
      <c r="G39" s="1" t="s">
        <v>40</v>
      </c>
      <c r="H39" s="1">
        <v>200</v>
      </c>
      <c r="I39" s="1">
        <v>30</v>
      </c>
      <c r="J39" s="1" t="s">
        <v>45</v>
      </c>
      <c r="K39" s="1">
        <v>18</v>
      </c>
      <c r="L39" s="1">
        <v>426</v>
      </c>
      <c r="M39" s="4">
        <v>1.3</v>
      </c>
      <c r="N39" s="1">
        <v>128</v>
      </c>
      <c r="O39" s="5">
        <f t="shared" si="10"/>
        <v>298</v>
      </c>
      <c r="P39" s="4">
        <f t="shared" si="11"/>
        <v>229.23076923076923</v>
      </c>
      <c r="Q39" s="1">
        <v>500</v>
      </c>
      <c r="R39" s="4">
        <f>IFERROR(Q39/P39,"")</f>
        <v>2.1812080536912752</v>
      </c>
      <c r="S39" s="4">
        <f t="shared" si="13"/>
        <v>0.88120805369127519</v>
      </c>
      <c r="T39" s="1">
        <v>16.899999999999999</v>
      </c>
      <c r="U39" s="5">
        <f t="shared" si="14"/>
        <v>9734.4</v>
      </c>
      <c r="V39" s="1"/>
      <c r="W39" s="1"/>
      <c r="X39" s="1"/>
      <c r="Y39" s="1"/>
      <c r="Z39" s="1"/>
      <c r="AA39" s="1"/>
    </row>
    <row r="40" spans="1:27">
      <c r="A40" s="1">
        <v>2025</v>
      </c>
      <c r="B40" s="3">
        <v>45832</v>
      </c>
      <c r="C40" s="1"/>
      <c r="D40" s="1" t="s">
        <v>42</v>
      </c>
      <c r="E40" s="1" t="s">
        <v>43</v>
      </c>
      <c r="F40" s="1" t="s">
        <v>44</v>
      </c>
      <c r="G40" s="1" t="s">
        <v>40</v>
      </c>
      <c r="H40" s="1">
        <v>200</v>
      </c>
      <c r="I40" s="1">
        <v>30</v>
      </c>
      <c r="J40" s="1" t="s">
        <v>45</v>
      </c>
      <c r="K40" s="1">
        <v>16</v>
      </c>
      <c r="L40" s="1">
        <v>264</v>
      </c>
      <c r="M40" s="4">
        <f t="shared" si="6"/>
        <v>1.306930693069307</v>
      </c>
      <c r="N40" s="1">
        <v>77</v>
      </c>
      <c r="O40" s="5">
        <f t="shared" si="10"/>
        <v>187</v>
      </c>
      <c r="P40" s="4">
        <f t="shared" si="11"/>
        <v>143.08333333333331</v>
      </c>
      <c r="Q40" s="1">
        <v>321</v>
      </c>
      <c r="R40" s="4">
        <f t="shared" si="12"/>
        <v>2.2434478741991848</v>
      </c>
      <c r="S40" s="4">
        <f t="shared" si="13"/>
        <v>0.93651718112987781</v>
      </c>
      <c r="T40" s="1">
        <v>7.25</v>
      </c>
      <c r="U40" s="5">
        <f t="shared" si="14"/>
        <v>4176</v>
      </c>
      <c r="V40" s="1"/>
      <c r="W40" s="1"/>
      <c r="X40" s="1"/>
      <c r="Y40" s="1"/>
      <c r="Z40" s="1"/>
      <c r="AA40" s="1"/>
    </row>
    <row r="41" spans="1:27">
      <c r="A41" s="1">
        <v>2025</v>
      </c>
      <c r="B41" s="3">
        <v>45833</v>
      </c>
      <c r="C41" s="1"/>
      <c r="D41" s="1" t="s">
        <v>46</v>
      </c>
      <c r="E41" s="1" t="s">
        <v>43</v>
      </c>
      <c r="F41" s="1" t="s">
        <v>47</v>
      </c>
      <c r="G41" s="1" t="s">
        <v>40</v>
      </c>
      <c r="H41" s="1">
        <v>200</v>
      </c>
      <c r="I41" s="1">
        <v>30</v>
      </c>
      <c r="J41" s="1" t="s">
        <v>45</v>
      </c>
      <c r="K41" s="1">
        <v>12</v>
      </c>
      <c r="L41" s="1">
        <v>360</v>
      </c>
      <c r="M41" s="4">
        <f t="shared" si="6"/>
        <v>1.7821782178217822</v>
      </c>
      <c r="N41" s="1">
        <v>174</v>
      </c>
      <c r="O41" s="5">
        <f t="shared" si="10"/>
        <v>186</v>
      </c>
      <c r="P41" s="4">
        <f t="shared" si="11"/>
        <v>104.36666666666666</v>
      </c>
      <c r="Q41" s="1">
        <v>285</v>
      </c>
      <c r="R41" s="4">
        <f t="shared" si="12"/>
        <v>2.7307569466624084</v>
      </c>
      <c r="S41" s="4">
        <f t="shared" si="13"/>
        <v>0.94857872884062622</v>
      </c>
      <c r="T41" s="1">
        <v>12.9</v>
      </c>
      <c r="U41" s="5">
        <f t="shared" si="14"/>
        <v>7430.4000000000005</v>
      </c>
      <c r="V41" s="1"/>
      <c r="W41" s="1"/>
      <c r="X41" s="1"/>
      <c r="Y41" s="1"/>
      <c r="Z41" s="1"/>
      <c r="AA41" s="1"/>
    </row>
    <row r="42" spans="1:27">
      <c r="A42" s="1">
        <v>2025</v>
      </c>
      <c r="B42" s="3">
        <v>45834</v>
      </c>
      <c r="C42" s="1"/>
      <c r="D42" s="1" t="s">
        <v>46</v>
      </c>
      <c r="E42" s="1" t="s">
        <v>43</v>
      </c>
      <c r="F42" s="1" t="s">
        <v>47</v>
      </c>
      <c r="G42" s="1" t="s">
        <v>40</v>
      </c>
      <c r="H42" s="1">
        <v>200</v>
      </c>
      <c r="I42" s="1">
        <v>30</v>
      </c>
      <c r="J42" s="1" t="s">
        <v>45</v>
      </c>
      <c r="K42" s="1">
        <v>13</v>
      </c>
      <c r="L42" s="1">
        <v>359</v>
      </c>
      <c r="M42" s="4">
        <f t="shared" si="6"/>
        <v>1.7772277227722773</v>
      </c>
      <c r="N42" s="1">
        <v>198</v>
      </c>
      <c r="O42" s="5">
        <f t="shared" si="10"/>
        <v>161</v>
      </c>
      <c r="P42" s="4">
        <f t="shared" si="11"/>
        <v>90.590529247910865</v>
      </c>
      <c r="Q42" s="1">
        <v>263</v>
      </c>
      <c r="R42" s="4">
        <f t="shared" si="12"/>
        <v>2.9031732365783163</v>
      </c>
      <c r="S42" s="4">
        <f t="shared" si="13"/>
        <v>1.125945513806039</v>
      </c>
      <c r="T42" s="1">
        <v>19.75</v>
      </c>
      <c r="U42" s="5">
        <f t="shared" si="14"/>
        <v>11376</v>
      </c>
      <c r="V42" s="1"/>
      <c r="W42" s="1"/>
      <c r="X42" s="1"/>
      <c r="Y42" s="1"/>
      <c r="Z42" s="1"/>
      <c r="AA42" s="1"/>
    </row>
    <row r="43" spans="1:27">
      <c r="A43" s="1">
        <v>2025</v>
      </c>
      <c r="B43" s="3">
        <v>45835</v>
      </c>
      <c r="C43" s="1"/>
      <c r="D43" s="1" t="s">
        <v>46</v>
      </c>
      <c r="E43" s="1" t="s">
        <v>43</v>
      </c>
      <c r="F43" s="1" t="s">
        <v>47</v>
      </c>
      <c r="G43" s="1" t="s">
        <v>40</v>
      </c>
      <c r="H43" s="1">
        <v>200</v>
      </c>
      <c r="I43" s="1">
        <v>30</v>
      </c>
      <c r="J43" s="1" t="s">
        <v>45</v>
      </c>
      <c r="K43" s="1">
        <v>9</v>
      </c>
      <c r="L43" s="1">
        <v>360</v>
      </c>
      <c r="M43" s="4">
        <f t="shared" si="6"/>
        <v>1.7821782178217822</v>
      </c>
      <c r="N43" s="1">
        <v>171</v>
      </c>
      <c r="O43" s="5">
        <f t="shared" si="10"/>
        <v>189</v>
      </c>
      <c r="P43" s="4">
        <f t="shared" si="11"/>
        <v>106.05</v>
      </c>
      <c r="Q43" s="1">
        <v>318</v>
      </c>
      <c r="R43" s="4">
        <f t="shared" si="12"/>
        <v>2.9985855728429986</v>
      </c>
      <c r="S43" s="4">
        <f t="shared" si="13"/>
        <v>1.2164073550212164</v>
      </c>
      <c r="T43" s="1">
        <v>12</v>
      </c>
      <c r="U43" s="5">
        <f t="shared" si="14"/>
        <v>6912</v>
      </c>
      <c r="V43" s="1"/>
      <c r="W43" s="1"/>
      <c r="X43" s="1"/>
      <c r="Y43" s="1"/>
      <c r="Z43" s="1"/>
      <c r="AA43" s="1"/>
    </row>
    <row r="44" spans="1:27">
      <c r="A44" s="1">
        <v>2025</v>
      </c>
      <c r="B44" s="3">
        <v>45838</v>
      </c>
      <c r="C44" s="1"/>
      <c r="D44" s="1" t="s">
        <v>46</v>
      </c>
      <c r="E44" s="1" t="s">
        <v>43</v>
      </c>
      <c r="F44" s="1" t="s">
        <v>47</v>
      </c>
      <c r="G44" s="1" t="s">
        <v>40</v>
      </c>
      <c r="H44" s="1">
        <v>200</v>
      </c>
      <c r="I44" s="1">
        <v>30</v>
      </c>
      <c r="J44" s="1" t="s">
        <v>45</v>
      </c>
      <c r="K44" s="1">
        <v>14</v>
      </c>
      <c r="L44" s="1">
        <v>361</v>
      </c>
      <c r="M44" s="4">
        <f t="shared" si="6"/>
        <v>1.7871287128712872</v>
      </c>
      <c r="N44" s="1">
        <v>159</v>
      </c>
      <c r="O44" s="5">
        <f t="shared" si="10"/>
        <v>202</v>
      </c>
      <c r="P44" s="4">
        <f t="shared" si="11"/>
        <v>113.03047091412742</v>
      </c>
      <c r="Q44" s="1">
        <v>308</v>
      </c>
      <c r="R44" s="4">
        <f t="shared" si="12"/>
        <v>2.7249289285364182</v>
      </c>
      <c r="S44" s="4">
        <f t="shared" si="13"/>
        <v>0.93780021566513105</v>
      </c>
      <c r="T44" s="1">
        <v>6.5</v>
      </c>
      <c r="U44" s="5">
        <f t="shared" si="14"/>
        <v>3744</v>
      </c>
      <c r="V44" s="1"/>
      <c r="W44" s="1"/>
      <c r="X44" s="1"/>
      <c r="Y44" s="1"/>
      <c r="Z44" s="1"/>
      <c r="AA44" s="1"/>
    </row>
    <row r="45" spans="1:27">
      <c r="A45" s="1">
        <v>2025</v>
      </c>
      <c r="B45" s="3">
        <v>45839</v>
      </c>
      <c r="C45" s="1"/>
      <c r="D45" s="1" t="s">
        <v>46</v>
      </c>
      <c r="E45" s="1" t="s">
        <v>43</v>
      </c>
      <c r="F45" s="1" t="s">
        <v>47</v>
      </c>
      <c r="G45" s="1" t="s">
        <v>40</v>
      </c>
      <c r="H45" s="1">
        <v>200</v>
      </c>
      <c r="I45" s="1">
        <v>30</v>
      </c>
      <c r="J45" s="1" t="s">
        <v>45</v>
      </c>
      <c r="K45" s="1"/>
      <c r="L45" s="1">
        <v>367</v>
      </c>
      <c r="M45" s="4">
        <f t="shared" si="6"/>
        <v>1.8168316831683169</v>
      </c>
      <c r="N45" s="1"/>
      <c r="O45" s="5">
        <f t="shared" si="10"/>
        <v>367</v>
      </c>
      <c r="P45" s="4">
        <f t="shared" si="11"/>
        <v>202</v>
      </c>
      <c r="Q45" s="1"/>
      <c r="R45" s="4">
        <f t="shared" si="12"/>
        <v>0</v>
      </c>
      <c r="S45" s="4">
        <f t="shared" si="13"/>
        <v>-1.8168316831683169</v>
      </c>
      <c r="T45" s="1"/>
      <c r="U45" s="5">
        <f t="shared" si="14"/>
        <v>0</v>
      </c>
      <c r="V45" s="1"/>
      <c r="W45" s="1"/>
      <c r="X45" s="1"/>
      <c r="Y45" s="1"/>
      <c r="Z45" s="1"/>
      <c r="AA45" s="1"/>
    </row>
    <row r="46" spans="1:27">
      <c r="A46" s="1">
        <v>2025</v>
      </c>
      <c r="B46" s="3">
        <v>45840</v>
      </c>
      <c r="C46" s="17" t="s">
        <v>77</v>
      </c>
      <c r="D46" s="1" t="s">
        <v>75</v>
      </c>
      <c r="E46" s="1" t="s">
        <v>76</v>
      </c>
      <c r="F46" s="1" t="s">
        <v>90</v>
      </c>
      <c r="G46" s="1" t="s">
        <v>34</v>
      </c>
      <c r="H46" s="1">
        <v>200</v>
      </c>
      <c r="I46" s="1">
        <v>30</v>
      </c>
      <c r="J46" s="1" t="s">
        <v>25</v>
      </c>
      <c r="K46" s="1">
        <v>18</v>
      </c>
      <c r="L46" s="1">
        <v>410</v>
      </c>
      <c r="M46" s="4">
        <f t="shared" ref="M46" si="15">L46/(H46+2)</f>
        <v>2.0297029702970297</v>
      </c>
      <c r="N46" s="1">
        <v>207</v>
      </c>
      <c r="O46" s="5">
        <f t="shared" ref="O46" si="16">L46-N46</f>
        <v>203</v>
      </c>
      <c r="P46" s="4">
        <f t="shared" ref="P46" si="17">IFERROR(O46/M46,"")</f>
        <v>100.01463414634146</v>
      </c>
      <c r="Q46" s="1">
        <v>333</v>
      </c>
      <c r="R46" s="4">
        <f t="shared" ref="R46" si="18">IFERROR(Q46/P46,"")</f>
        <v>3.3295127542310881</v>
      </c>
      <c r="S46" s="4">
        <f t="shared" ref="S46" si="19">IFERROR(R46-M46,"")</f>
        <v>1.2998097839340583</v>
      </c>
      <c r="T46" s="1">
        <v>17.05</v>
      </c>
      <c r="U46" s="5">
        <f t="shared" ref="U46" si="20">32*18*T46</f>
        <v>9820.8000000000011</v>
      </c>
      <c r="V46" s="1"/>
      <c r="W46" s="1"/>
      <c r="X46" s="1"/>
      <c r="Y46" s="1"/>
      <c r="Z46" s="1"/>
      <c r="AA46" s="1"/>
    </row>
    <row r="47" spans="1:27">
      <c r="A47" s="1">
        <v>2025</v>
      </c>
      <c r="B47" s="3">
        <v>45841</v>
      </c>
      <c r="C47" s="17" t="s">
        <v>77</v>
      </c>
      <c r="D47" s="1" t="s">
        <v>75</v>
      </c>
      <c r="E47" s="1" t="s">
        <v>76</v>
      </c>
      <c r="F47" s="1" t="s">
        <v>90</v>
      </c>
      <c r="G47" s="1" t="s">
        <v>34</v>
      </c>
      <c r="H47" s="1">
        <v>200</v>
      </c>
      <c r="I47" s="1">
        <v>30</v>
      </c>
      <c r="J47" s="1" t="s">
        <v>25</v>
      </c>
      <c r="K47" s="1">
        <v>18</v>
      </c>
      <c r="L47" s="1">
        <v>410</v>
      </c>
      <c r="M47" s="4">
        <f t="shared" ref="M47:M50" si="21">L47/(H47+2)</f>
        <v>2.0297029702970297</v>
      </c>
      <c r="N47" s="1">
        <v>179</v>
      </c>
      <c r="O47" s="5">
        <f t="shared" ref="O47:O50" si="22">L47-N47</f>
        <v>231</v>
      </c>
      <c r="P47" s="4">
        <f t="shared" ref="P47:P50" si="23">IFERROR(O47/M47,"")</f>
        <v>113.80975609756098</v>
      </c>
      <c r="Q47" s="1">
        <v>382</v>
      </c>
      <c r="R47" s="4">
        <f t="shared" ref="R47:R50" si="24">IFERROR(Q47/P47,"")</f>
        <v>3.3564785049933565</v>
      </c>
      <c r="S47" s="4">
        <f t="shared" ref="S47:S50" si="25">IFERROR(R47-M47,"")</f>
        <v>1.3267755346963268</v>
      </c>
      <c r="T47" s="1">
        <v>23.35</v>
      </c>
      <c r="U47" s="5">
        <f t="shared" ref="U47:U50" si="26">32*18*T47</f>
        <v>13449.6</v>
      </c>
      <c r="V47" s="1"/>
      <c r="W47" s="1"/>
      <c r="X47" s="1"/>
      <c r="Y47" s="1"/>
      <c r="Z47" s="1"/>
      <c r="AA47" s="1"/>
    </row>
    <row r="48" spans="1:27">
      <c r="A48" s="1">
        <v>2025</v>
      </c>
      <c r="B48" s="3">
        <v>45842</v>
      </c>
      <c r="C48" s="17" t="s">
        <v>77</v>
      </c>
      <c r="D48" s="1" t="s">
        <v>75</v>
      </c>
      <c r="E48" s="1" t="s">
        <v>76</v>
      </c>
      <c r="F48" s="1" t="s">
        <v>90</v>
      </c>
      <c r="G48" s="1" t="s">
        <v>34</v>
      </c>
      <c r="H48" s="1">
        <v>200</v>
      </c>
      <c r="I48" s="1">
        <v>30</v>
      </c>
      <c r="J48" s="1" t="s">
        <v>25</v>
      </c>
      <c r="K48" s="1">
        <v>16</v>
      </c>
      <c r="L48" s="1">
        <v>418</v>
      </c>
      <c r="M48" s="4">
        <f t="shared" si="21"/>
        <v>2.0693069306930694</v>
      </c>
      <c r="N48" s="1">
        <v>223</v>
      </c>
      <c r="O48" s="5">
        <f t="shared" si="22"/>
        <v>195</v>
      </c>
      <c r="P48" s="4">
        <f t="shared" si="23"/>
        <v>94.234449760765543</v>
      </c>
      <c r="Q48" s="1">
        <v>342</v>
      </c>
      <c r="R48" s="4">
        <f t="shared" si="24"/>
        <v>3.6292460015232297</v>
      </c>
      <c r="S48" s="4">
        <f t="shared" si="25"/>
        <v>1.5599390708301604</v>
      </c>
      <c r="T48" s="1">
        <v>13</v>
      </c>
      <c r="U48" s="5">
        <f t="shared" si="26"/>
        <v>7488</v>
      </c>
      <c r="V48" s="1"/>
      <c r="W48" s="1"/>
      <c r="X48" s="1"/>
      <c r="Y48" s="1"/>
      <c r="Z48" s="1"/>
      <c r="AA48" s="1"/>
    </row>
    <row r="49" spans="1:27">
      <c r="A49" s="1">
        <v>2025</v>
      </c>
      <c r="B49" s="3">
        <v>45845</v>
      </c>
      <c r="C49" s="17" t="s">
        <v>77</v>
      </c>
      <c r="D49" s="1" t="s">
        <v>75</v>
      </c>
      <c r="E49" s="1" t="s">
        <v>76</v>
      </c>
      <c r="F49" s="1" t="s">
        <v>90</v>
      </c>
      <c r="G49" s="1" t="s">
        <v>34</v>
      </c>
      <c r="H49" s="1">
        <v>200</v>
      </c>
      <c r="I49" s="1">
        <v>30</v>
      </c>
      <c r="J49" s="1" t="s">
        <v>25</v>
      </c>
      <c r="K49" s="1">
        <v>14</v>
      </c>
      <c r="L49" s="1">
        <v>417</v>
      </c>
      <c r="M49" s="4">
        <f t="shared" si="21"/>
        <v>2.0643564356435644</v>
      </c>
      <c r="N49" s="1">
        <v>117</v>
      </c>
      <c r="O49" s="5">
        <f t="shared" si="22"/>
        <v>300</v>
      </c>
      <c r="P49" s="4">
        <f t="shared" si="23"/>
        <v>145.32374100719423</v>
      </c>
      <c r="Q49" s="1">
        <v>455</v>
      </c>
      <c r="R49" s="4">
        <f t="shared" si="24"/>
        <v>3.1309405940594064</v>
      </c>
      <c r="S49" s="4">
        <f t="shared" si="25"/>
        <v>1.066584158415842</v>
      </c>
      <c r="T49" s="1">
        <v>21.95</v>
      </c>
      <c r="U49" s="5">
        <f t="shared" si="26"/>
        <v>12643.199999999999</v>
      </c>
      <c r="V49" s="1"/>
      <c r="W49" s="1"/>
      <c r="X49" s="1"/>
      <c r="Y49" s="1"/>
      <c r="Z49" s="1"/>
      <c r="AA49" s="1"/>
    </row>
    <row r="50" spans="1:27">
      <c r="A50" s="1">
        <v>2025</v>
      </c>
      <c r="B50" s="3">
        <v>45846</v>
      </c>
      <c r="C50" s="1"/>
      <c r="D50" s="1" t="s">
        <v>80</v>
      </c>
      <c r="E50" s="1" t="s">
        <v>78</v>
      </c>
      <c r="F50" s="1" t="s">
        <v>79</v>
      </c>
      <c r="G50" s="1" t="s">
        <v>34</v>
      </c>
      <c r="H50" s="1">
        <v>200</v>
      </c>
      <c r="I50" s="1">
        <v>30</v>
      </c>
      <c r="J50" s="1" t="s">
        <v>25</v>
      </c>
      <c r="K50" s="1">
        <v>18</v>
      </c>
      <c r="L50" s="1">
        <v>336</v>
      </c>
      <c r="M50" s="4">
        <f t="shared" si="21"/>
        <v>1.6633663366336633</v>
      </c>
      <c r="N50" s="1">
        <v>55</v>
      </c>
      <c r="O50" s="5">
        <f t="shared" si="22"/>
        <v>281</v>
      </c>
      <c r="P50" s="4">
        <f t="shared" si="23"/>
        <v>168.93452380952382</v>
      </c>
      <c r="Q50" s="1">
        <v>466</v>
      </c>
      <c r="R50" s="4">
        <f t="shared" si="24"/>
        <v>2.7584651703604521</v>
      </c>
      <c r="S50" s="4">
        <f t="shared" si="25"/>
        <v>1.0950988337267888</v>
      </c>
      <c r="T50" s="1">
        <v>21.6</v>
      </c>
      <c r="U50" s="5">
        <f t="shared" si="26"/>
        <v>12441.6</v>
      </c>
      <c r="V50" s="1"/>
      <c r="W50" s="1"/>
      <c r="X50" s="1"/>
      <c r="Y50" s="1"/>
      <c r="Z50" s="1"/>
      <c r="AA50" s="1"/>
    </row>
    <row r="51" spans="1:27">
      <c r="A51" s="1">
        <v>2025</v>
      </c>
      <c r="B51" s="3">
        <v>45847</v>
      </c>
      <c r="C51" s="1"/>
      <c r="D51" s="1" t="s">
        <v>80</v>
      </c>
      <c r="E51" s="1" t="s">
        <v>78</v>
      </c>
      <c r="F51" s="1" t="s">
        <v>79</v>
      </c>
      <c r="G51" s="1" t="s">
        <v>34</v>
      </c>
      <c r="H51" s="1">
        <v>200</v>
      </c>
      <c r="I51" s="1">
        <v>30</v>
      </c>
      <c r="J51" s="1" t="s">
        <v>25</v>
      </c>
      <c r="K51" s="1">
        <v>15</v>
      </c>
      <c r="L51" s="1">
        <v>337</v>
      </c>
      <c r="M51" s="4">
        <f t="shared" ref="M51:M53" si="27">L51/(H51+2)</f>
        <v>1.6683168316831682</v>
      </c>
      <c r="N51" s="1">
        <v>156</v>
      </c>
      <c r="O51" s="5">
        <f t="shared" ref="O51:O53" si="28">L51-N51</f>
        <v>181</v>
      </c>
      <c r="P51" s="4">
        <f t="shared" ref="P51:P53" si="29">IFERROR(O51/M51,"")</f>
        <v>108.49258160237389</v>
      </c>
      <c r="Q51" s="1">
        <v>323</v>
      </c>
      <c r="R51" s="4">
        <f t="shared" ref="R51:R53" si="30">IFERROR(Q51/P51,"")</f>
        <v>2.9771620808489687</v>
      </c>
      <c r="S51" s="4">
        <f t="shared" ref="S51:S53" si="31">IFERROR(R51-M51,"")</f>
        <v>1.3088452491658005</v>
      </c>
      <c r="T51" s="1">
        <v>13.75</v>
      </c>
      <c r="U51" s="5">
        <f t="shared" ref="U51:U53" si="32">32*18*T51</f>
        <v>7920</v>
      </c>
      <c r="V51" s="1"/>
      <c r="W51" s="1"/>
      <c r="X51" s="1"/>
      <c r="Y51" s="1"/>
      <c r="Z51" s="1"/>
      <c r="AA51" s="1"/>
    </row>
    <row r="52" spans="1:27">
      <c r="A52" s="1">
        <v>2025</v>
      </c>
      <c r="B52" s="3">
        <v>45848</v>
      </c>
      <c r="C52" s="1"/>
      <c r="D52" s="1" t="s">
        <v>80</v>
      </c>
      <c r="E52" s="1" t="s">
        <v>78</v>
      </c>
      <c r="F52" s="1" t="s">
        <v>79</v>
      </c>
      <c r="G52" s="1" t="s">
        <v>34</v>
      </c>
      <c r="H52" s="1">
        <v>200</v>
      </c>
      <c r="I52" s="1">
        <v>30</v>
      </c>
      <c r="J52" s="1" t="s">
        <v>25</v>
      </c>
      <c r="K52" s="1">
        <v>14</v>
      </c>
      <c r="L52" s="1">
        <v>336</v>
      </c>
      <c r="M52" s="4">
        <f t="shared" si="27"/>
        <v>1.6633663366336633</v>
      </c>
      <c r="N52" s="1">
        <v>169</v>
      </c>
      <c r="O52" s="5">
        <f t="shared" si="28"/>
        <v>167</v>
      </c>
      <c r="P52" s="4">
        <f t="shared" si="29"/>
        <v>100.39880952380953</v>
      </c>
      <c r="Q52" s="1">
        <v>299</v>
      </c>
      <c r="R52" s="4">
        <f t="shared" si="30"/>
        <v>2.9781229619967982</v>
      </c>
      <c r="S52" s="4">
        <f t="shared" si="31"/>
        <v>1.3147566253631349</v>
      </c>
      <c r="T52" s="1">
        <v>20.7</v>
      </c>
      <c r="U52" s="5">
        <f t="shared" si="32"/>
        <v>11923.199999999999</v>
      </c>
      <c r="V52" s="1"/>
      <c r="W52" s="1"/>
      <c r="X52" s="1"/>
      <c r="Y52" s="1"/>
      <c r="Z52" s="1"/>
      <c r="AA52" s="1"/>
    </row>
    <row r="53" spans="1:27">
      <c r="A53" s="1">
        <v>2025</v>
      </c>
      <c r="B53" s="3">
        <v>45849</v>
      </c>
      <c r="C53" s="1"/>
      <c r="D53" s="1" t="s">
        <v>80</v>
      </c>
      <c r="E53" s="1" t="s">
        <v>78</v>
      </c>
      <c r="F53" s="1" t="s">
        <v>79</v>
      </c>
      <c r="G53" s="1" t="s">
        <v>34</v>
      </c>
      <c r="H53" s="1">
        <v>200</v>
      </c>
      <c r="I53" s="1">
        <v>30</v>
      </c>
      <c r="J53" s="1" t="s">
        <v>25</v>
      </c>
      <c r="K53" s="1">
        <v>14</v>
      </c>
      <c r="L53" s="1">
        <v>337</v>
      </c>
      <c r="M53" s="4">
        <f t="shared" si="27"/>
        <v>1.6683168316831682</v>
      </c>
      <c r="N53" s="1">
        <v>119</v>
      </c>
      <c r="O53" s="5">
        <f t="shared" si="28"/>
        <v>218</v>
      </c>
      <c r="P53" s="4">
        <f t="shared" si="29"/>
        <v>130.67062314540061</v>
      </c>
      <c r="Q53" s="1">
        <v>366</v>
      </c>
      <c r="R53" s="4">
        <f t="shared" si="30"/>
        <v>2.8009355981469701</v>
      </c>
      <c r="S53" s="4">
        <f t="shared" si="31"/>
        <v>1.1326187664638019</v>
      </c>
      <c r="T53" s="1">
        <v>14.25</v>
      </c>
      <c r="U53" s="5">
        <f t="shared" si="32"/>
        <v>8208</v>
      </c>
      <c r="V53" s="1"/>
      <c r="W53" s="1"/>
      <c r="X53" s="1"/>
      <c r="Y53" s="1"/>
      <c r="Z53" s="1"/>
      <c r="AA53" s="1"/>
    </row>
    <row r="54" spans="1:27">
      <c r="A54" s="1">
        <v>2025</v>
      </c>
      <c r="B54" s="3">
        <v>45852</v>
      </c>
      <c r="C54" s="1"/>
      <c r="D54" s="1" t="s">
        <v>81</v>
      </c>
      <c r="E54" s="1" t="s">
        <v>78</v>
      </c>
      <c r="F54" s="1" t="s">
        <v>89</v>
      </c>
      <c r="G54" s="1" t="s">
        <v>34</v>
      </c>
      <c r="H54" s="1">
        <v>300</v>
      </c>
      <c r="I54" s="1">
        <v>25</v>
      </c>
      <c r="J54" s="1" t="s">
        <v>25</v>
      </c>
      <c r="K54" s="1">
        <v>17</v>
      </c>
      <c r="L54" s="1">
        <v>440</v>
      </c>
      <c r="M54" s="4">
        <f t="shared" ref="M54:M61" si="33">L54/(H54+2)</f>
        <v>1.4569536423841059</v>
      </c>
      <c r="N54" s="1">
        <v>197</v>
      </c>
      <c r="O54" s="5">
        <f t="shared" ref="O54:O61" si="34">L54-N54</f>
        <v>243</v>
      </c>
      <c r="P54" s="4">
        <f t="shared" ref="P54:P61" si="35">IFERROR(O54/M54,"")</f>
        <v>166.78636363636366</v>
      </c>
      <c r="Q54" s="1">
        <v>399</v>
      </c>
      <c r="R54" s="4">
        <f t="shared" ref="R54:R61" si="36">IFERROR(Q54/P54,"")</f>
        <v>2.392281906630692</v>
      </c>
      <c r="S54" s="4">
        <f t="shared" ref="S54:S61" si="37">IFERROR(R54-M54,"")</f>
        <v>0.93532826424658611</v>
      </c>
      <c r="T54" s="1">
        <v>15.5</v>
      </c>
      <c r="U54" s="5">
        <f t="shared" ref="U54:U61" si="38">32*18*T54</f>
        <v>8928</v>
      </c>
      <c r="V54" s="1"/>
      <c r="W54" s="1"/>
      <c r="X54" s="1"/>
      <c r="Y54" s="1"/>
      <c r="Z54" s="1"/>
      <c r="AA54" s="1"/>
    </row>
    <row r="55" spans="1:27">
      <c r="A55" s="1">
        <v>2025</v>
      </c>
      <c r="B55" s="3">
        <v>45853</v>
      </c>
      <c r="C55" s="1"/>
      <c r="D55" s="1" t="s">
        <v>81</v>
      </c>
      <c r="E55" s="1" t="s">
        <v>78</v>
      </c>
      <c r="F55" s="1" t="s">
        <v>89</v>
      </c>
      <c r="G55" s="1" t="s">
        <v>34</v>
      </c>
      <c r="H55" s="1">
        <v>300</v>
      </c>
      <c r="I55" s="1">
        <v>25</v>
      </c>
      <c r="J55" s="1" t="s">
        <v>25</v>
      </c>
      <c r="K55" s="1">
        <v>15</v>
      </c>
      <c r="L55" s="1">
        <v>473</v>
      </c>
      <c r="M55" s="4">
        <f t="shared" si="33"/>
        <v>1.5662251655629138</v>
      </c>
      <c r="N55" s="1">
        <v>210</v>
      </c>
      <c r="O55" s="5">
        <f t="shared" si="34"/>
        <v>263</v>
      </c>
      <c r="P55" s="4">
        <f t="shared" si="35"/>
        <v>167.91966173361524</v>
      </c>
      <c r="Q55" s="1">
        <v>396</v>
      </c>
      <c r="R55" s="4">
        <f t="shared" si="36"/>
        <v>2.358270591493969</v>
      </c>
      <c r="S55" s="4">
        <f t="shared" si="37"/>
        <v>0.7920454259310552</v>
      </c>
      <c r="T55" s="1">
        <v>26.4</v>
      </c>
      <c r="U55" s="5">
        <f t="shared" si="38"/>
        <v>15206.4</v>
      </c>
      <c r="V55" s="1"/>
      <c r="W55" s="1"/>
      <c r="X55" s="1"/>
      <c r="Y55" s="1"/>
      <c r="Z55" s="1"/>
      <c r="AA55" s="1"/>
    </row>
    <row r="56" spans="1:27">
      <c r="A56" s="1">
        <v>2025</v>
      </c>
      <c r="B56" s="3">
        <v>45854</v>
      </c>
      <c r="C56" s="1"/>
      <c r="D56" s="1" t="s">
        <v>81</v>
      </c>
      <c r="E56" s="1" t="s">
        <v>78</v>
      </c>
      <c r="F56" s="1" t="s">
        <v>89</v>
      </c>
      <c r="G56" s="1" t="s">
        <v>34</v>
      </c>
      <c r="H56" s="1">
        <v>300</v>
      </c>
      <c r="I56" s="1">
        <v>25</v>
      </c>
      <c r="J56" s="1" t="s">
        <v>25</v>
      </c>
      <c r="K56" s="1">
        <v>12</v>
      </c>
      <c r="L56" s="1">
        <v>440</v>
      </c>
      <c r="M56" s="4">
        <f t="shared" si="33"/>
        <v>1.4569536423841059</v>
      </c>
      <c r="N56" s="1">
        <v>329</v>
      </c>
      <c r="O56" s="5">
        <f t="shared" si="34"/>
        <v>111</v>
      </c>
      <c r="P56" s="4">
        <f t="shared" si="35"/>
        <v>76.186363636363637</v>
      </c>
      <c r="Q56" s="1">
        <v>201</v>
      </c>
      <c r="R56" s="4">
        <f t="shared" si="36"/>
        <v>2.638267406479327</v>
      </c>
      <c r="S56" s="4">
        <f t="shared" si="37"/>
        <v>1.1813137640952212</v>
      </c>
      <c r="T56" s="1">
        <v>21.8</v>
      </c>
      <c r="U56" s="5">
        <f t="shared" si="38"/>
        <v>12556.800000000001</v>
      </c>
      <c r="V56" s="1"/>
      <c r="W56" s="1"/>
      <c r="X56" s="1"/>
      <c r="Y56" s="1"/>
      <c r="Z56" s="1"/>
      <c r="AA56" s="1"/>
    </row>
    <row r="57" spans="1:27">
      <c r="A57" s="1">
        <v>2025</v>
      </c>
      <c r="B57" s="3">
        <v>45855</v>
      </c>
      <c r="C57" s="1"/>
      <c r="D57" s="1" t="s">
        <v>81</v>
      </c>
      <c r="E57" s="1" t="s">
        <v>78</v>
      </c>
      <c r="F57" s="1" t="s">
        <v>89</v>
      </c>
      <c r="G57" s="1" t="s">
        <v>34</v>
      </c>
      <c r="H57" s="1">
        <v>300</v>
      </c>
      <c r="I57" s="1">
        <v>25</v>
      </c>
      <c r="J57" s="1" t="s">
        <v>25</v>
      </c>
      <c r="K57" s="1">
        <v>12</v>
      </c>
      <c r="L57" s="1">
        <v>477</v>
      </c>
      <c r="M57" s="4">
        <f t="shared" si="33"/>
        <v>1.5794701986754967</v>
      </c>
      <c r="N57" s="1">
        <v>339</v>
      </c>
      <c r="O57" s="5">
        <f t="shared" si="34"/>
        <v>138</v>
      </c>
      <c r="P57" s="4">
        <f t="shared" si="35"/>
        <v>87.371069182389945</v>
      </c>
      <c r="Q57" s="1">
        <v>250</v>
      </c>
      <c r="R57" s="4">
        <f t="shared" si="36"/>
        <v>2.8613590555715516</v>
      </c>
      <c r="S57" s="4">
        <f t="shared" si="37"/>
        <v>1.2818888568960549</v>
      </c>
      <c r="T57" s="1">
        <v>14.7</v>
      </c>
      <c r="U57" s="5">
        <f t="shared" si="38"/>
        <v>8467.1999999999989</v>
      </c>
      <c r="V57" s="1"/>
      <c r="W57" s="1"/>
      <c r="X57" s="1"/>
      <c r="Y57" s="1"/>
      <c r="Z57" s="1"/>
      <c r="AA57" s="1"/>
    </row>
    <row r="58" spans="1:27">
      <c r="A58" s="1">
        <v>2025</v>
      </c>
      <c r="B58" s="3">
        <v>45856</v>
      </c>
      <c r="C58" s="1"/>
      <c r="D58" s="1" t="s">
        <v>82</v>
      </c>
      <c r="E58" s="1" t="s">
        <v>78</v>
      </c>
      <c r="F58" s="1" t="s">
        <v>86</v>
      </c>
      <c r="G58" s="1" t="s">
        <v>34</v>
      </c>
      <c r="H58" s="1">
        <v>200</v>
      </c>
      <c r="I58" s="1">
        <v>42</v>
      </c>
      <c r="J58" s="1" t="s">
        <v>83</v>
      </c>
      <c r="K58" s="1">
        <v>14</v>
      </c>
      <c r="L58" s="1">
        <v>295</v>
      </c>
      <c r="M58" s="4">
        <f t="shared" si="33"/>
        <v>1.4603960396039604</v>
      </c>
      <c r="N58" s="1">
        <v>116</v>
      </c>
      <c r="O58" s="5">
        <f t="shared" si="34"/>
        <v>179</v>
      </c>
      <c r="P58" s="4">
        <f t="shared" si="35"/>
        <v>122.56949152542373</v>
      </c>
      <c r="Q58" s="1">
        <v>317</v>
      </c>
      <c r="R58" s="4">
        <f t="shared" si="36"/>
        <v>2.5862879584047791</v>
      </c>
      <c r="S58" s="4">
        <f t="shared" si="37"/>
        <v>1.1258919188008187</v>
      </c>
      <c r="T58" s="1">
        <v>8.6</v>
      </c>
      <c r="U58" s="5">
        <f t="shared" si="38"/>
        <v>4953.5999999999995</v>
      </c>
      <c r="V58" s="1"/>
      <c r="W58" s="1"/>
      <c r="X58" s="1"/>
      <c r="Y58" s="1"/>
      <c r="Z58" s="1"/>
      <c r="AA58" s="1"/>
    </row>
    <row r="59" spans="1:27">
      <c r="A59" s="1">
        <v>2025</v>
      </c>
      <c r="B59" s="3">
        <v>45860</v>
      </c>
      <c r="C59" s="1"/>
      <c r="D59" s="1" t="s">
        <v>82</v>
      </c>
      <c r="E59" s="1" t="s">
        <v>78</v>
      </c>
      <c r="F59" s="1" t="s">
        <v>86</v>
      </c>
      <c r="G59" s="1" t="s">
        <v>34</v>
      </c>
      <c r="H59" s="1">
        <v>200</v>
      </c>
      <c r="I59" s="1">
        <v>42</v>
      </c>
      <c r="J59" s="1" t="s">
        <v>83</v>
      </c>
      <c r="K59" s="1">
        <v>16</v>
      </c>
      <c r="L59" s="1">
        <v>297</v>
      </c>
      <c r="M59" s="4">
        <f t="shared" si="33"/>
        <v>1.4702970297029703</v>
      </c>
      <c r="N59" s="1">
        <v>47</v>
      </c>
      <c r="O59" s="5">
        <f t="shared" si="34"/>
        <v>250</v>
      </c>
      <c r="P59" s="4">
        <f t="shared" si="35"/>
        <v>170.03367003367003</v>
      </c>
      <c r="Q59" s="1">
        <v>429</v>
      </c>
      <c r="R59" s="4">
        <f t="shared" si="36"/>
        <v>2.5230297029702968</v>
      </c>
      <c r="S59" s="4">
        <f t="shared" si="37"/>
        <v>1.0527326732673266</v>
      </c>
      <c r="T59" s="1">
        <v>13.25</v>
      </c>
      <c r="U59" s="5">
        <f t="shared" si="38"/>
        <v>7632</v>
      </c>
      <c r="V59" s="1"/>
      <c r="W59" s="1"/>
      <c r="X59" s="1"/>
      <c r="Y59" s="1"/>
      <c r="Z59" s="1"/>
      <c r="AA59" s="1"/>
    </row>
    <row r="60" spans="1:27">
      <c r="A60" s="1">
        <v>2025</v>
      </c>
      <c r="B60" s="3">
        <v>45861</v>
      </c>
      <c r="C60" s="1"/>
      <c r="D60" s="1" t="s">
        <v>82</v>
      </c>
      <c r="E60" s="1" t="s">
        <v>78</v>
      </c>
      <c r="F60" s="1" t="s">
        <v>86</v>
      </c>
      <c r="G60" s="1" t="s">
        <v>34</v>
      </c>
      <c r="H60" s="1">
        <v>200</v>
      </c>
      <c r="I60" s="1">
        <v>42</v>
      </c>
      <c r="J60" s="1" t="s">
        <v>83</v>
      </c>
      <c r="K60" s="1"/>
      <c r="L60" s="1">
        <v>293</v>
      </c>
      <c r="M60" s="4">
        <f t="shared" si="33"/>
        <v>1.4504950495049505</v>
      </c>
      <c r="N60" s="1"/>
      <c r="O60" s="5">
        <f t="shared" si="34"/>
        <v>293</v>
      </c>
      <c r="P60" s="4">
        <f t="shared" si="35"/>
        <v>202</v>
      </c>
      <c r="Q60" s="1"/>
      <c r="R60" s="4">
        <f t="shared" si="36"/>
        <v>0</v>
      </c>
      <c r="S60" s="4">
        <f t="shared" si="37"/>
        <v>-1.4504950495049505</v>
      </c>
      <c r="T60" s="1"/>
      <c r="U60" s="5">
        <f t="shared" si="38"/>
        <v>0</v>
      </c>
      <c r="V60" s="1"/>
      <c r="W60" s="1"/>
      <c r="X60" s="1"/>
      <c r="Y60" s="1"/>
      <c r="Z60" s="1"/>
      <c r="AA60" s="1"/>
    </row>
    <row r="61" spans="1:27">
      <c r="A61" s="1">
        <v>2025</v>
      </c>
      <c r="B61" s="3">
        <v>45862</v>
      </c>
      <c r="C61" s="1"/>
      <c r="D61" s="1" t="s">
        <v>82</v>
      </c>
      <c r="E61" s="1" t="s">
        <v>78</v>
      </c>
      <c r="F61" s="1" t="s">
        <v>86</v>
      </c>
      <c r="G61" s="1" t="s">
        <v>34</v>
      </c>
      <c r="H61" s="1">
        <v>200</v>
      </c>
      <c r="I61" s="1">
        <v>42</v>
      </c>
      <c r="J61" s="1" t="s">
        <v>83</v>
      </c>
      <c r="K61" s="1"/>
      <c r="L61" s="1"/>
      <c r="M61" s="4">
        <f t="shared" si="33"/>
        <v>0</v>
      </c>
      <c r="N61" s="1"/>
      <c r="O61" s="5">
        <f t="shared" si="34"/>
        <v>0</v>
      </c>
      <c r="P61" s="4" t="str">
        <f t="shared" si="35"/>
        <v/>
      </c>
      <c r="Q61" s="1"/>
      <c r="R61" s="4" t="str">
        <f t="shared" si="36"/>
        <v/>
      </c>
      <c r="S61" s="4" t="str">
        <f t="shared" si="37"/>
        <v/>
      </c>
      <c r="T61" s="1"/>
      <c r="U61" s="5">
        <f t="shared" si="38"/>
        <v>0</v>
      </c>
      <c r="V61" s="1"/>
      <c r="W61" s="1"/>
      <c r="X61" s="1"/>
      <c r="Y61" s="1"/>
      <c r="Z61" s="1"/>
      <c r="AA61" s="1"/>
    </row>
    <row r="62" spans="1:27">
      <c r="A62" s="1">
        <v>2025</v>
      </c>
      <c r="B62" s="3">
        <v>45863</v>
      </c>
      <c r="C62" s="18" t="s">
        <v>85</v>
      </c>
      <c r="D62" s="1" t="s">
        <v>84</v>
      </c>
      <c r="E62" s="1" t="s">
        <v>76</v>
      </c>
      <c r="F62" s="1" t="s">
        <v>87</v>
      </c>
      <c r="G62" s="1" t="s">
        <v>34</v>
      </c>
      <c r="H62" s="1">
        <v>200</v>
      </c>
      <c r="I62" s="1">
        <v>42</v>
      </c>
      <c r="J62" s="1" t="s">
        <v>83</v>
      </c>
      <c r="K62" s="1"/>
      <c r="L62" s="1"/>
      <c r="M62" s="4">
        <f t="shared" ref="M62:M65" si="39">L62/(H62+2)</f>
        <v>0</v>
      </c>
      <c r="N62" s="1"/>
      <c r="O62" s="5">
        <f t="shared" ref="O62:O65" si="40">L62-N62</f>
        <v>0</v>
      </c>
      <c r="P62" s="4" t="str">
        <f t="shared" ref="P62:P65" si="41">IFERROR(O62/M62,"")</f>
        <v/>
      </c>
      <c r="Q62" s="1"/>
      <c r="R62" s="4" t="str">
        <f t="shared" ref="R62:R65" si="42">IFERROR(Q62/P62,"")</f>
        <v/>
      </c>
      <c r="S62" s="4" t="str">
        <f t="shared" ref="S62:S65" si="43">IFERROR(R62-M62,"")</f>
        <v/>
      </c>
      <c r="T62" s="1"/>
      <c r="U62" s="5">
        <f t="shared" ref="U62:U65" si="44">32*18*T62</f>
        <v>0</v>
      </c>
      <c r="V62" s="1"/>
      <c r="W62" s="1"/>
      <c r="X62" s="1"/>
      <c r="Y62" s="1"/>
      <c r="Z62" s="1"/>
      <c r="AA62" s="1"/>
    </row>
    <row r="63" spans="1:27">
      <c r="A63" s="1">
        <v>2025</v>
      </c>
      <c r="B63" s="3">
        <v>45866</v>
      </c>
      <c r="C63" s="18" t="s">
        <v>85</v>
      </c>
      <c r="D63" s="1" t="s">
        <v>84</v>
      </c>
      <c r="E63" s="1" t="s">
        <v>76</v>
      </c>
      <c r="F63" s="1" t="s">
        <v>87</v>
      </c>
      <c r="G63" s="1" t="s">
        <v>34</v>
      </c>
      <c r="H63" s="1">
        <v>200</v>
      </c>
      <c r="I63" s="1">
        <v>42</v>
      </c>
      <c r="J63" s="1" t="s">
        <v>83</v>
      </c>
      <c r="K63" s="1"/>
      <c r="L63" s="1"/>
      <c r="M63" s="4">
        <f t="shared" si="39"/>
        <v>0</v>
      </c>
      <c r="N63" s="1"/>
      <c r="O63" s="5">
        <f t="shared" si="40"/>
        <v>0</v>
      </c>
      <c r="P63" s="4" t="str">
        <f t="shared" si="41"/>
        <v/>
      </c>
      <c r="Q63" s="1"/>
      <c r="R63" s="4" t="str">
        <f t="shared" si="42"/>
        <v/>
      </c>
      <c r="S63" s="4" t="str">
        <f t="shared" si="43"/>
        <v/>
      </c>
      <c r="T63" s="1"/>
      <c r="U63" s="5">
        <f t="shared" si="44"/>
        <v>0</v>
      </c>
      <c r="V63" s="1"/>
      <c r="W63" s="1"/>
      <c r="X63" s="1"/>
      <c r="Y63" s="1"/>
      <c r="Z63" s="1"/>
      <c r="AA63" s="1"/>
    </row>
    <row r="64" spans="1:27">
      <c r="A64" s="1">
        <v>2025</v>
      </c>
      <c r="B64" s="3">
        <v>45867</v>
      </c>
      <c r="C64" s="18" t="s">
        <v>85</v>
      </c>
      <c r="D64" s="1" t="s">
        <v>84</v>
      </c>
      <c r="E64" s="1" t="s">
        <v>76</v>
      </c>
      <c r="F64" s="1" t="s">
        <v>87</v>
      </c>
      <c r="G64" s="1" t="s">
        <v>34</v>
      </c>
      <c r="H64" s="1">
        <v>200</v>
      </c>
      <c r="I64" s="1">
        <v>42</v>
      </c>
      <c r="J64" s="1" t="s">
        <v>83</v>
      </c>
      <c r="K64" s="1"/>
      <c r="L64" s="1"/>
      <c r="M64" s="4">
        <f t="shared" si="39"/>
        <v>0</v>
      </c>
      <c r="N64" s="1"/>
      <c r="O64" s="5">
        <f t="shared" si="40"/>
        <v>0</v>
      </c>
      <c r="P64" s="4" t="str">
        <f t="shared" si="41"/>
        <v/>
      </c>
      <c r="Q64" s="1"/>
      <c r="R64" s="4" t="str">
        <f t="shared" si="42"/>
        <v/>
      </c>
      <c r="S64" s="4" t="str">
        <f t="shared" si="43"/>
        <v/>
      </c>
      <c r="T64" s="1"/>
      <c r="U64" s="5">
        <f t="shared" si="44"/>
        <v>0</v>
      </c>
      <c r="V64" s="1"/>
      <c r="W64" s="1"/>
      <c r="X64" s="1"/>
      <c r="Y64" s="1"/>
      <c r="Z64" s="1"/>
      <c r="AA64" s="1"/>
    </row>
    <row r="65" spans="1:27">
      <c r="A65" s="1">
        <v>2025</v>
      </c>
      <c r="B65" s="3">
        <v>45868</v>
      </c>
      <c r="C65" s="18" t="s">
        <v>85</v>
      </c>
      <c r="D65" s="1" t="s">
        <v>84</v>
      </c>
      <c r="E65" s="1" t="s">
        <v>76</v>
      </c>
      <c r="F65" s="1" t="s">
        <v>87</v>
      </c>
      <c r="G65" s="1" t="s">
        <v>34</v>
      </c>
      <c r="H65" s="1">
        <v>200</v>
      </c>
      <c r="I65" s="1">
        <v>42</v>
      </c>
      <c r="J65" s="1" t="s">
        <v>83</v>
      </c>
      <c r="K65" s="1"/>
      <c r="L65" s="1"/>
      <c r="M65" s="4">
        <f t="shared" si="39"/>
        <v>0</v>
      </c>
      <c r="N65" s="1"/>
      <c r="O65" s="5">
        <f t="shared" si="40"/>
        <v>0</v>
      </c>
      <c r="P65" s="4" t="str">
        <f t="shared" si="41"/>
        <v/>
      </c>
      <c r="Q65" s="1"/>
      <c r="R65" s="4" t="str">
        <f t="shared" si="42"/>
        <v/>
      </c>
      <c r="S65" s="4" t="str">
        <f t="shared" si="43"/>
        <v/>
      </c>
      <c r="T65" s="1"/>
      <c r="U65" s="5">
        <f t="shared" si="44"/>
        <v>0</v>
      </c>
      <c r="V65" s="1"/>
      <c r="W65" s="1"/>
      <c r="X65" s="1"/>
      <c r="Y65" s="1"/>
      <c r="Z65" s="1"/>
      <c r="AA65" s="1"/>
    </row>
    <row r="66" spans="1:27">
      <c r="A66" s="1">
        <v>2025</v>
      </c>
      <c r="B66" s="3">
        <v>45869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4">
        <f t="shared" ref="M66:M67" si="45">L66/(H66+2)</f>
        <v>0</v>
      </c>
      <c r="N66" s="1"/>
      <c r="O66" s="5">
        <f t="shared" ref="O66:O67" si="46">L66-N66</f>
        <v>0</v>
      </c>
      <c r="P66" s="4" t="str">
        <f t="shared" ref="P66:P67" si="47">IFERROR(O66/M66,"")</f>
        <v/>
      </c>
      <c r="Q66" s="1"/>
      <c r="R66" s="4" t="str">
        <f t="shared" ref="R66:R67" si="48">IFERROR(Q66/P66,"")</f>
        <v/>
      </c>
      <c r="S66" s="4" t="str">
        <f t="shared" ref="S66:S67" si="49">IFERROR(R66-M66,"")</f>
        <v/>
      </c>
      <c r="T66" s="1"/>
      <c r="U66" s="5">
        <f t="shared" ref="U66:U67" si="50">32*18*T66</f>
        <v>0</v>
      </c>
      <c r="V66" s="1"/>
      <c r="W66" s="1"/>
      <c r="X66" s="1"/>
      <c r="Y66" s="1"/>
      <c r="Z66" s="1"/>
      <c r="AA66" s="1"/>
    </row>
    <row r="67" spans="1:27">
      <c r="A67" s="1">
        <v>2025</v>
      </c>
      <c r="B67" s="3">
        <v>45870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4">
        <f t="shared" si="45"/>
        <v>0</v>
      </c>
      <c r="N67" s="1"/>
      <c r="O67" s="5">
        <f t="shared" si="46"/>
        <v>0</v>
      </c>
      <c r="P67" s="4" t="str">
        <f t="shared" si="47"/>
        <v/>
      </c>
      <c r="Q67" s="1"/>
      <c r="R67" s="4" t="str">
        <f t="shared" si="48"/>
        <v/>
      </c>
      <c r="S67" s="4" t="str">
        <f t="shared" si="49"/>
        <v/>
      </c>
      <c r="T67" s="1"/>
      <c r="U67" s="5">
        <f t="shared" si="50"/>
        <v>0</v>
      </c>
      <c r="V67" s="1"/>
      <c r="W67" s="1"/>
      <c r="X67" s="1"/>
      <c r="Y67" s="1"/>
      <c r="Z67" s="1"/>
      <c r="AA67" s="1"/>
    </row>
    <row r="68" spans="1:27">
      <c r="A68" s="1">
        <v>2025</v>
      </c>
      <c r="B68" s="3">
        <v>45873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4">
        <f t="shared" ref="M68:M70" si="51">L68/(H68+2)</f>
        <v>0</v>
      </c>
      <c r="N68" s="1"/>
      <c r="O68" s="5">
        <f t="shared" ref="O68:O70" si="52">L68-N68</f>
        <v>0</v>
      </c>
      <c r="P68" s="4" t="str">
        <f t="shared" ref="P68:P70" si="53">IFERROR(O68/M68,"")</f>
        <v/>
      </c>
      <c r="Q68" s="1"/>
      <c r="R68" s="4" t="str">
        <f t="shared" ref="R68:R70" si="54">IFERROR(Q68/P68,"")</f>
        <v/>
      </c>
      <c r="S68" s="4" t="str">
        <f t="shared" ref="S68:S70" si="55">IFERROR(R68-M68,"")</f>
        <v/>
      </c>
      <c r="T68" s="1"/>
      <c r="U68" s="5">
        <f t="shared" ref="U68:U70" si="56">32*18*T68</f>
        <v>0</v>
      </c>
      <c r="V68" s="1"/>
      <c r="W68" s="1"/>
      <c r="X68" s="1"/>
      <c r="Y68" s="1"/>
      <c r="Z68" s="1"/>
      <c r="AA68" s="1"/>
    </row>
    <row r="69" spans="1:27">
      <c r="A69" s="1">
        <v>2025</v>
      </c>
      <c r="B69" s="3">
        <v>45874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4">
        <f t="shared" si="51"/>
        <v>0</v>
      </c>
      <c r="N69" s="1"/>
      <c r="O69" s="5">
        <f t="shared" si="52"/>
        <v>0</v>
      </c>
      <c r="P69" s="4" t="str">
        <f t="shared" si="53"/>
        <v/>
      </c>
      <c r="Q69" s="1"/>
      <c r="R69" s="4" t="str">
        <f t="shared" si="54"/>
        <v/>
      </c>
      <c r="S69" s="4" t="str">
        <f t="shared" si="55"/>
        <v/>
      </c>
      <c r="T69" s="1"/>
      <c r="U69" s="5">
        <f t="shared" si="56"/>
        <v>0</v>
      </c>
      <c r="V69" s="1"/>
      <c r="W69" s="1"/>
      <c r="X69" s="1"/>
      <c r="Y69" s="1"/>
      <c r="Z69" s="1"/>
      <c r="AA69" s="1"/>
    </row>
    <row r="70" spans="1:27">
      <c r="A70" s="1">
        <v>2025</v>
      </c>
      <c r="B70" s="3">
        <v>45875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4">
        <f t="shared" si="51"/>
        <v>0</v>
      </c>
      <c r="N70" s="1"/>
      <c r="O70" s="5">
        <f t="shared" si="52"/>
        <v>0</v>
      </c>
      <c r="P70" s="4" t="str">
        <f t="shared" si="53"/>
        <v/>
      </c>
      <c r="Q70" s="1"/>
      <c r="R70" s="4" t="str">
        <f t="shared" si="54"/>
        <v/>
      </c>
      <c r="S70" s="4" t="str">
        <f t="shared" si="55"/>
        <v/>
      </c>
      <c r="T70" s="1"/>
      <c r="U70" s="5">
        <f t="shared" si="56"/>
        <v>0</v>
      </c>
      <c r="V70" s="1"/>
      <c r="W70" s="1"/>
      <c r="X70" s="1"/>
      <c r="Y70" s="1"/>
      <c r="Z70" s="1"/>
      <c r="AA70" s="1"/>
    </row>
    <row r="71" spans="1:27">
      <c r="A71" s="1">
        <v>2025</v>
      </c>
      <c r="B71" s="3">
        <v>45876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4">
        <f t="shared" ref="M71:M72" si="57">L71/(H71+2)</f>
        <v>0</v>
      </c>
      <c r="N71" s="1"/>
      <c r="O71" s="5">
        <f t="shared" ref="O71:O72" si="58">L71-N71</f>
        <v>0</v>
      </c>
      <c r="P71" s="4" t="str">
        <f t="shared" ref="P71:P72" si="59">IFERROR(O71/M71,"")</f>
        <v/>
      </c>
      <c r="Q71" s="1"/>
      <c r="R71" s="4" t="str">
        <f t="shared" ref="R71:R72" si="60">IFERROR(Q71/P71,"")</f>
        <v/>
      </c>
      <c r="S71" s="4" t="str">
        <f t="shared" ref="S71:S72" si="61">IFERROR(R71-M71,"")</f>
        <v/>
      </c>
      <c r="T71" s="1"/>
      <c r="U71" s="5">
        <f t="shared" ref="U71:U72" si="62">32*18*T71</f>
        <v>0</v>
      </c>
      <c r="V71" s="1"/>
      <c r="W71" s="1"/>
      <c r="X71" s="1"/>
      <c r="Y71" s="1"/>
      <c r="Z71" s="1"/>
      <c r="AA71" s="1"/>
    </row>
    <row r="72" spans="1:27">
      <c r="A72" s="1">
        <v>2025</v>
      </c>
      <c r="B72" s="3">
        <v>45877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4">
        <f t="shared" si="57"/>
        <v>0</v>
      </c>
      <c r="N72" s="1"/>
      <c r="O72" s="5">
        <f t="shared" si="58"/>
        <v>0</v>
      </c>
      <c r="P72" s="4" t="str">
        <f t="shared" si="59"/>
        <v/>
      </c>
      <c r="Q72" s="1"/>
      <c r="R72" s="4" t="str">
        <f t="shared" si="60"/>
        <v/>
      </c>
      <c r="S72" s="4" t="str">
        <f t="shared" si="61"/>
        <v/>
      </c>
      <c r="T72" s="1"/>
      <c r="U72" s="5">
        <f t="shared" si="62"/>
        <v>0</v>
      </c>
      <c r="V72" s="1"/>
      <c r="W72" s="1"/>
      <c r="X72" s="1"/>
      <c r="Y72" s="1"/>
      <c r="Z72" s="1"/>
      <c r="AA72" s="1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TP30</dc:creator>
  <cp:lastModifiedBy>TP31</cp:lastModifiedBy>
  <cp:lastPrinted>2025-05-23T02:36:59Z</cp:lastPrinted>
  <dcterms:created xsi:type="dcterms:W3CDTF">2015-06-05T18:19:34Z</dcterms:created>
  <dcterms:modified xsi:type="dcterms:W3CDTF">2025-07-22T08:03:27Z</dcterms:modified>
</cp:coreProperties>
</file>