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TRON(git)\Machine_Performance_Management\data\"/>
    </mc:Choice>
  </mc:AlternateContent>
  <bookViews>
    <workbookView xWindow="-120" yWindow="-120" windowWidth="28920" windowHeight="11550" tabRatio="624"/>
  </bookViews>
  <sheets>
    <sheet name="젯팅 장비" sheetId="44" r:id="rId1"/>
    <sheet name="레이져 컷팅" sheetId="52" r:id="rId2"/>
    <sheet name="레이져 솔더링" sheetId="50" r:id="rId3"/>
    <sheet name="테잎부착기" sheetId="49" r:id="rId4"/>
    <sheet name="다이어 태치" sheetId="47" r:id="rId5"/>
    <sheet name="와이어 본딩" sheetId="4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44" l="1"/>
  <c r="X11" i="44" l="1"/>
  <c r="V11" i="44"/>
  <c r="V10" i="44"/>
  <c r="X10" i="44" s="1"/>
  <c r="V9" i="44"/>
  <c r="X9" i="44" s="1"/>
  <c r="V8" i="44"/>
  <c r="X8" i="44" s="1"/>
  <c r="V7" i="44"/>
  <c r="X7" i="44" s="1"/>
  <c r="X6" i="44"/>
  <c r="V6" i="44"/>
  <c r="P11" i="44" l="1"/>
  <c r="R11" i="44" s="1"/>
  <c r="P10" i="44"/>
  <c r="R10" i="44" s="1"/>
  <c r="P9" i="44"/>
  <c r="R9" i="44" s="1"/>
  <c r="P8" i="44"/>
  <c r="R8" i="44" s="1"/>
  <c r="P7" i="44"/>
  <c r="R7" i="44" s="1"/>
  <c r="P6" i="44"/>
  <c r="R6" i="44" s="1"/>
  <c r="H12" i="48"/>
  <c r="H11" i="48"/>
  <c r="H10" i="48"/>
  <c r="J10" i="48" s="1"/>
  <c r="H9" i="48"/>
  <c r="H8" i="48"/>
  <c r="H7" i="48"/>
  <c r="H8" i="47"/>
  <c r="H9" i="47"/>
  <c r="J9" i="47" s="1"/>
  <c r="H10" i="47"/>
  <c r="J10" i="47" s="1"/>
  <c r="H11" i="47"/>
  <c r="J11" i="47" s="1"/>
  <c r="H12" i="47"/>
  <c r="H7" i="47"/>
  <c r="K11" i="49"/>
  <c r="M11" i="49" s="1"/>
  <c r="K10" i="49"/>
  <c r="M10" i="49" s="1"/>
  <c r="K9" i="49"/>
  <c r="M9" i="49" s="1"/>
  <c r="K8" i="49"/>
  <c r="M8" i="49" s="1"/>
  <c r="K7" i="49"/>
  <c r="M7" i="49" s="1"/>
  <c r="K6" i="49"/>
  <c r="M6" i="49" s="1"/>
  <c r="J11" i="50"/>
  <c r="J10" i="50"/>
  <c r="J9" i="50"/>
  <c r="J8" i="50"/>
  <c r="L8" i="50" s="1"/>
  <c r="J7" i="50"/>
  <c r="J6" i="50"/>
  <c r="J11" i="52"/>
  <c r="J10" i="52"/>
  <c r="J9" i="52"/>
  <c r="J8" i="52"/>
  <c r="L8" i="52" s="1"/>
  <c r="J7" i="52"/>
  <c r="J6" i="52"/>
  <c r="J7" i="44"/>
  <c r="J8" i="44"/>
  <c r="J9" i="44"/>
  <c r="J10" i="44"/>
  <c r="J11" i="44"/>
  <c r="J6" i="44"/>
  <c r="J7" i="48" l="1"/>
  <c r="J11" i="48"/>
  <c r="J9" i="48"/>
  <c r="J8" i="48"/>
  <c r="J12" i="48"/>
  <c r="L7" i="50"/>
  <c r="L7" i="52"/>
  <c r="L6" i="52"/>
  <c r="J12" i="47"/>
  <c r="J8" i="47"/>
  <c r="J7" i="47"/>
  <c r="L6" i="50"/>
  <c r="L11" i="50"/>
  <c r="L10" i="50"/>
  <c r="L9" i="50"/>
  <c r="L10" i="52"/>
  <c r="L9" i="52"/>
  <c r="L11" i="52"/>
  <c r="L11" i="44"/>
  <c r="L9" i="44"/>
  <c r="L8" i="44"/>
  <c r="L7" i="44"/>
  <c r="L10" i="44" l="1"/>
</calcChain>
</file>

<file path=xl/sharedStrings.xml><?xml version="1.0" encoding="utf-8"?>
<sst xmlns="http://schemas.openxmlformats.org/spreadsheetml/2006/main" count="357" uniqueCount="146">
  <si>
    <t>Inline</t>
  </si>
  <si>
    <t>Linda</t>
  </si>
  <si>
    <t>CONNX</t>
  </si>
  <si>
    <t>Model</t>
  </si>
  <si>
    <t>06.08</t>
  </si>
  <si>
    <t>4 pick</t>
  </si>
  <si>
    <t>SAM-300</t>
  </si>
  <si>
    <t>PA3 50M</t>
  </si>
  <si>
    <t>HBA-A73</t>
  </si>
  <si>
    <t>A36 - 50M</t>
  </si>
  <si>
    <t>A26 - 50M</t>
  </si>
  <si>
    <t>S/T</t>
  </si>
  <si>
    <t>설비
모델명</t>
  </si>
  <si>
    <t>수율</t>
    <phoneticPr fontId="5" type="noConversion"/>
  </si>
  <si>
    <t>로딩 지그수량(ea)</t>
    <phoneticPr fontId="5" type="noConversion"/>
  </si>
  <si>
    <t>capa/일</t>
    <phoneticPr fontId="5" type="noConversion"/>
  </si>
  <si>
    <t>비고</t>
    <phoneticPr fontId="0" type="noConversion"/>
  </si>
  <si>
    <t>가동율
(85%)</t>
    <phoneticPr fontId="0" type="noConversion"/>
  </si>
  <si>
    <t>원자재 대기</t>
    <phoneticPr fontId="5" type="noConversion"/>
  </si>
  <si>
    <t>계획 정지</t>
    <phoneticPr fontId="5" type="noConversion"/>
  </si>
  <si>
    <t>OMT</t>
    <phoneticPr fontId="5" type="noConversion"/>
  </si>
  <si>
    <t>SERIAL NUMBER</t>
    <phoneticPr fontId="5" type="noConversion"/>
  </si>
  <si>
    <t>업체명</t>
    <phoneticPr fontId="5" type="noConversion"/>
  </si>
  <si>
    <t>기입</t>
    <phoneticPr fontId="5" type="noConversion"/>
  </si>
  <si>
    <t>PAD-300</t>
    <phoneticPr fontId="5" type="noConversion"/>
  </si>
  <si>
    <t>※ 테잎 부착기 가동율 관리 예시</t>
    <phoneticPr fontId="5" type="noConversion"/>
  </si>
  <si>
    <t>07.08</t>
    <phoneticPr fontId="5" type="noConversion"/>
  </si>
  <si>
    <t>A26 - 50M,
PA3-TELE</t>
    <phoneticPr fontId="5" type="noConversion"/>
  </si>
  <si>
    <t>모델변경 2시간 ,PA3 모델 ST 4s</t>
    <phoneticPr fontId="5" type="noConversion"/>
  </si>
  <si>
    <t>가동인력 부족</t>
    <phoneticPr fontId="5" type="noConversion"/>
  </si>
  <si>
    <t>헤드 
구분</t>
    <phoneticPr fontId="5" type="noConversion"/>
  </si>
  <si>
    <t>설비
호기</t>
    <phoneticPr fontId="5" type="noConversion"/>
  </si>
  <si>
    <t>ASM</t>
    <phoneticPr fontId="5" type="noConversion"/>
  </si>
  <si>
    <t>CM Linda</t>
    <phoneticPr fontId="5" type="noConversion"/>
  </si>
  <si>
    <t>야간만 가동</t>
    <phoneticPr fontId="5" type="noConversion"/>
  </si>
  <si>
    <t>EGLE EYE</t>
    <phoneticPr fontId="5" type="noConversion"/>
  </si>
  <si>
    <t>CONNX PLUS</t>
    <phoneticPr fontId="5" type="noConversion"/>
  </si>
  <si>
    <t>KNS</t>
    <phoneticPr fontId="5" type="noConversion"/>
  </si>
  <si>
    <t>※ D/A 가동율 관리 예시</t>
    <phoneticPr fontId="5" type="noConversion"/>
  </si>
  <si>
    <t>※ W/B 가동율 관리 예시</t>
    <phoneticPr fontId="5" type="noConversion"/>
  </si>
  <si>
    <t>LASER VALL</t>
    <phoneticPr fontId="5" type="noConversion"/>
  </si>
  <si>
    <t>솔더볼 사이즈</t>
    <phoneticPr fontId="5" type="noConversion"/>
  </si>
  <si>
    <t>500um</t>
    <phoneticPr fontId="5" type="noConversion"/>
  </si>
  <si>
    <t>※ 레이져 솔더링 가동율 관리 예시</t>
    <phoneticPr fontId="5" type="noConversion"/>
  </si>
  <si>
    <t>1ea 양방향</t>
    <phoneticPr fontId="5" type="noConversion"/>
  </si>
  <si>
    <t>로딩 
지그수량(ea)</t>
    <phoneticPr fontId="5" type="noConversion"/>
  </si>
  <si>
    <t xml:space="preserve">시트 </t>
    <phoneticPr fontId="5" type="noConversion"/>
  </si>
  <si>
    <t>Roll</t>
    <phoneticPr fontId="5" type="noConversion"/>
  </si>
  <si>
    <t>작업
방식</t>
    <phoneticPr fontId="5" type="noConversion"/>
  </si>
  <si>
    <t>※ 레이져 컷팅 장비 가동율 관리 예시</t>
    <phoneticPr fontId="5" type="noConversion"/>
  </si>
  <si>
    <t>※ 젯팅 장비 가동율 관리 예시</t>
    <phoneticPr fontId="5" type="noConversion"/>
  </si>
  <si>
    <t>Mingsil</t>
    <phoneticPr fontId="5" type="noConversion"/>
  </si>
  <si>
    <t>설비
모델명</t>
    <phoneticPr fontId="5" type="noConversion"/>
  </si>
  <si>
    <t>설비명</t>
    <phoneticPr fontId="5" type="noConversion"/>
  </si>
  <si>
    <t>2ea 양방향</t>
    <phoneticPr fontId="5" type="noConversion"/>
  </si>
  <si>
    <t>소스 보증
시간</t>
    <phoneticPr fontId="5" type="noConversion"/>
  </si>
  <si>
    <t>카멜롯</t>
    <phoneticPr fontId="5" type="noConversion"/>
  </si>
  <si>
    <t>나노샷</t>
    <phoneticPr fontId="5" type="noConversion"/>
  </si>
  <si>
    <t>AXSON</t>
    <phoneticPr fontId="5" type="noConversion"/>
  </si>
  <si>
    <t>젯팅 구분</t>
    <phoneticPr fontId="5" type="noConversion"/>
  </si>
  <si>
    <t>용도</t>
    <phoneticPr fontId="5" type="noConversion"/>
  </si>
  <si>
    <t xml:space="preserve">렌즈 체결기 </t>
    <phoneticPr fontId="5" type="noConversion"/>
  </si>
  <si>
    <t>브라켓 에폭시</t>
    <phoneticPr fontId="5" type="noConversion"/>
  </si>
  <si>
    <t>포스 센서 언더필</t>
    <phoneticPr fontId="5" type="noConversion"/>
  </si>
  <si>
    <t>베리어 에폭시</t>
    <phoneticPr fontId="5" type="noConversion"/>
  </si>
  <si>
    <t>가동시간</t>
    <phoneticPr fontId="5" type="noConversion"/>
  </si>
  <si>
    <t>V4_JET_001</t>
  </si>
  <si>
    <t>V4_JET_002</t>
  </si>
  <si>
    <t>V4_JET_003</t>
  </si>
  <si>
    <t>V4_JET_004</t>
  </si>
  <si>
    <t>V4_JET_005</t>
  </si>
  <si>
    <t>V4_JET_006</t>
  </si>
  <si>
    <t>V4_LCT_001</t>
  </si>
  <si>
    <t>V4_LCT_002</t>
  </si>
  <si>
    <t>V4_LCT_003</t>
  </si>
  <si>
    <t>V4_LCT_004</t>
  </si>
  <si>
    <t>V4_LCT_005</t>
  </si>
  <si>
    <t>V4_LCT_006</t>
  </si>
  <si>
    <t>소스 잔량시간</t>
    <phoneticPr fontId="5" type="noConversion"/>
  </si>
  <si>
    <t>V4_LSR_001</t>
  </si>
  <si>
    <t>V4_LSR_002</t>
  </si>
  <si>
    <t>V4_LSR_003</t>
  </si>
  <si>
    <t>V4_LSR_004</t>
  </si>
  <si>
    <t>V4_LSR_005</t>
  </si>
  <si>
    <t>V4_LSR_006</t>
  </si>
  <si>
    <t>V4_TAM_001</t>
  </si>
  <si>
    <t>V4_DAT_001</t>
  </si>
  <si>
    <t>V4_DAT_002</t>
  </si>
  <si>
    <t>V4_DAT_003</t>
  </si>
  <si>
    <t>V4_DAT_004</t>
  </si>
  <si>
    <t>V4_DAT_005</t>
  </si>
  <si>
    <t>V4_DAT_006</t>
  </si>
  <si>
    <t>V4_TAM_002</t>
  </si>
  <si>
    <t>V4_TAM_003</t>
  </si>
  <si>
    <t>V4_TAM_004</t>
  </si>
  <si>
    <t>V4_TAM_005</t>
  </si>
  <si>
    <t>V4_TAM_006</t>
  </si>
  <si>
    <t>V4_WBD_001</t>
  </si>
  <si>
    <t>V4_WBD_002</t>
  </si>
  <si>
    <t>V4_WBD_003</t>
  </si>
  <si>
    <t>V4_WBD_004</t>
  </si>
  <si>
    <t>V4_WBD_005</t>
  </si>
  <si>
    <t>V4_WBD_006</t>
  </si>
  <si>
    <t>V4_LSR_007</t>
  </si>
  <si>
    <t>V4_LSR_008</t>
  </si>
  <si>
    <t>V4_LSR_009</t>
  </si>
  <si>
    <t>V4_LSR_010</t>
  </si>
  <si>
    <t>V4_LSR_011</t>
  </si>
  <si>
    <t>V4_LSR_012</t>
  </si>
  <si>
    <t>V4_LSR_013</t>
  </si>
  <si>
    <t>V4_DAT_007</t>
  </si>
  <si>
    <t>V4_DAT_008</t>
  </si>
  <si>
    <t>V4_DAT_009</t>
  </si>
  <si>
    <t>V4_DAT_010</t>
  </si>
  <si>
    <t>V4_DAT_011</t>
  </si>
  <si>
    <t>V4_DAT_012</t>
  </si>
  <si>
    <t>V4_DAT_013</t>
  </si>
  <si>
    <t>V4_DAT_014</t>
  </si>
  <si>
    <t>V4_DAT_015</t>
  </si>
  <si>
    <t>V4_DAT_016</t>
  </si>
  <si>
    <t>V4_DAT_017</t>
  </si>
  <si>
    <t>V4_DAT_018</t>
  </si>
  <si>
    <t>V4_DAT_019</t>
  </si>
  <si>
    <t>V4_DAT_020</t>
  </si>
  <si>
    <t>V4_WBD_007</t>
  </si>
  <si>
    <t>V4_WBD_008</t>
  </si>
  <si>
    <t>V4_WBD_009</t>
  </si>
  <si>
    <t>V4_WBD_010</t>
  </si>
  <si>
    <t>V4_WBD_011</t>
  </si>
  <si>
    <t>V4_WBD_012</t>
  </si>
  <si>
    <t>V4_WBD_013</t>
  </si>
  <si>
    <t>V4_WBD_014</t>
  </si>
  <si>
    <t>생산량</t>
    <phoneticPr fontId="5" type="noConversion"/>
  </si>
  <si>
    <t xml:space="preserve">Laser </t>
    <phoneticPr fontId="5" type="noConversion"/>
  </si>
  <si>
    <t>tên máy</t>
  </si>
  <si>
    <t>tỷ lệ máy hoạt động theo sản lượng của 1 ngày</t>
  </si>
  <si>
    <t>lý do</t>
  </si>
  <si>
    <t>cần quản lý</t>
  </si>
  <si>
    <t>xưởng</t>
  </si>
  <si>
    <t>…</t>
  </si>
  <si>
    <t>30/8</t>
  </si>
  <si>
    <t>V4</t>
  </si>
  <si>
    <t>JET</t>
  </si>
  <si>
    <t>TB tháng</t>
  </si>
  <si>
    <t>08.08</t>
  </si>
  <si>
    <t>가동율
(85%)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</si>
</sst>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_-;\-* #,##0_-;_-* &quot;-&quot;_-;_-@_-"/>
    <numFmt numFmtId="165" formatCode="m/d;@"/>
    <numFmt numFmtId="166" formatCode="_(* #,##0_);_(* \(#,##0\);_(* &quot;-&quot;??_);_(@_)"/>
    <numFmt numFmtId="167" formatCode="0.0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돋움"/>
      <family val="2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12"/>
      <color theme="1"/>
      <name val="Calibri Light"/>
      <family val="3"/>
      <charset val="129"/>
      <scheme val="major"/>
    </font>
    <font>
      <sz val="12"/>
      <name val="Calibri Light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5" xfId="8" applyFont="1" applyBorder="1" applyAlignment="1">
      <alignment horizontal="left" vertical="center"/>
    </xf>
    <xf numFmtId="0" fontId="6" fillId="0" borderId="0" xfId="8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1" xfId="8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8" applyFont="1" applyFill="1" applyBorder="1" applyAlignment="1">
      <alignment horizontal="center" vertical="center"/>
    </xf>
    <xf numFmtId="0" fontId="7" fillId="3" borderId="1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horizontal="center" vertical="center"/>
    </xf>
    <xf numFmtId="167" fontId="7" fillId="3" borderId="1" xfId="8" applyNumberFormat="1" applyFont="1" applyFill="1" applyBorder="1" applyAlignment="1">
      <alignment horizontal="center" vertical="center"/>
    </xf>
    <xf numFmtId="164" fontId="7" fillId="3" borderId="1" xfId="8" applyNumberFormat="1" applyFont="1" applyFill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2" xfId="8" applyFont="1" applyFill="1" applyBorder="1" applyAlignment="1">
      <alignment horizontal="center" vertical="center"/>
    </xf>
    <xf numFmtId="0" fontId="7" fillId="3" borderId="4" xfId="8" applyFont="1" applyFill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 wrapText="1"/>
    </xf>
    <xf numFmtId="9" fontId="6" fillId="0" borderId="1" xfId="6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 vertical="center"/>
    </xf>
    <xf numFmtId="9" fontId="6" fillId="5" borderId="1" xfId="6" applyFont="1" applyFill="1" applyBorder="1" applyAlignment="1">
      <alignment horizontal="center" vertical="center"/>
    </xf>
    <xf numFmtId="0" fontId="6" fillId="0" borderId="0" xfId="8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3" borderId="1" xfId="8" applyFont="1" applyFill="1" applyBorder="1" applyAlignment="1">
      <alignment horizontal="center" vertical="center" wrapText="1"/>
    </xf>
    <xf numFmtId="0" fontId="7" fillId="3" borderId="10" xfId="8" applyFont="1" applyFill="1" applyBorder="1" applyAlignment="1">
      <alignment horizontal="center" vertical="center"/>
    </xf>
    <xf numFmtId="0" fontId="6" fillId="0" borderId="5" xfId="8" applyFont="1" applyBorder="1" applyAlignment="1">
      <alignment vertical="center"/>
    </xf>
    <xf numFmtId="0" fontId="6" fillId="0" borderId="0" xfId="8" applyFont="1" applyBorder="1" applyAlignment="1">
      <alignment vertical="center"/>
    </xf>
    <xf numFmtId="9" fontId="6" fillId="0" borderId="1" xfId="8" applyNumberFormat="1" applyFont="1" applyBorder="1" applyAlignment="1">
      <alignment horizontal="center" vertical="center"/>
    </xf>
    <xf numFmtId="0" fontId="6" fillId="0" borderId="11" xfId="8" applyFont="1" applyBorder="1" applyAlignment="1">
      <alignment vertical="center"/>
    </xf>
    <xf numFmtId="0" fontId="6" fillId="4" borderId="2" xfId="8" applyFont="1" applyFill="1" applyBorder="1" applyAlignment="1">
      <alignment horizontal="center" vertical="center"/>
    </xf>
    <xf numFmtId="0" fontId="6" fillId="7" borderId="1" xfId="8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9" fontId="6" fillId="7" borderId="1" xfId="6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16" fontId="6" fillId="0" borderId="0" xfId="0" applyNumberFormat="1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6" fillId="2" borderId="1" xfId="8" applyFont="1" applyFill="1" applyBorder="1" applyAlignment="1">
      <alignment horizontal="center" vertical="center" wrapText="1"/>
    </xf>
    <xf numFmtId="0" fontId="6" fillId="2" borderId="1" xfId="8" applyFont="1" applyFill="1" applyBorder="1" applyAlignment="1">
      <alignment horizontal="center" vertical="center"/>
    </xf>
    <xf numFmtId="0" fontId="6" fillId="6" borderId="2" xfId="8" applyFont="1" applyFill="1" applyBorder="1" applyAlignment="1">
      <alignment horizontal="center" vertical="center"/>
    </xf>
    <xf numFmtId="0" fontId="6" fillId="6" borderId="4" xfId="8" applyFont="1" applyFill="1" applyBorder="1" applyAlignment="1">
      <alignment horizontal="center" vertical="center"/>
    </xf>
    <xf numFmtId="0" fontId="6" fillId="6" borderId="3" xfId="8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4" borderId="8" xfId="0" quotePrefix="1" applyNumberFormat="1" applyFont="1" applyFill="1" applyBorder="1" applyAlignment="1">
      <alignment horizontal="center" vertical="center"/>
    </xf>
    <xf numFmtId="165" fontId="6" fillId="4" borderId="7" xfId="0" quotePrefix="1" applyNumberFormat="1" applyFont="1" applyFill="1" applyBorder="1" applyAlignment="1">
      <alignment horizontal="center" vertical="center"/>
    </xf>
    <xf numFmtId="165" fontId="6" fillId="4" borderId="6" xfId="0" quotePrefix="1" applyNumberFormat="1" applyFont="1" applyFill="1" applyBorder="1" applyAlignment="1">
      <alignment horizontal="center" vertical="center"/>
    </xf>
    <xf numFmtId="0" fontId="6" fillId="2" borderId="2" xfId="8" applyFont="1" applyFill="1" applyBorder="1" applyAlignment="1">
      <alignment horizontal="center" vertical="center" wrapText="1"/>
    </xf>
    <xf numFmtId="0" fontId="6" fillId="2" borderId="4" xfId="8" applyFont="1" applyFill="1" applyBorder="1" applyAlignment="1">
      <alignment horizontal="center" vertical="center" wrapText="1"/>
    </xf>
    <xf numFmtId="0" fontId="6" fillId="2" borderId="3" xfId="8" applyFont="1" applyFill="1" applyBorder="1" applyAlignment="1">
      <alignment horizontal="center" vertical="center" wrapText="1"/>
    </xf>
    <xf numFmtId="0" fontId="6" fillId="6" borderId="2" xfId="8" applyFont="1" applyFill="1" applyBorder="1" applyAlignment="1">
      <alignment horizontal="center" vertical="center" wrapText="1"/>
    </xf>
    <xf numFmtId="0" fontId="6" fillId="6" borderId="3" xfId="8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/>
    </xf>
    <xf numFmtId="0" fontId="6" fillId="2" borderId="4" xfId="8" applyFont="1" applyFill="1" applyBorder="1" applyAlignment="1">
      <alignment horizontal="center" vertical="center"/>
    </xf>
    <xf numFmtId="0" fontId="6" fillId="6" borderId="4" xfId="8" applyFont="1" applyFill="1" applyBorder="1" applyAlignment="1">
      <alignment horizontal="center" vertical="center" wrapText="1"/>
    </xf>
    <xf numFmtId="0" fontId="6" fillId="6" borderId="9" xfId="8" applyFont="1" applyFill="1" applyBorder="1" applyAlignment="1">
      <alignment horizontal="center" vertical="center" wrapText="1"/>
    </xf>
    <xf numFmtId="0" fontId="6" fillId="6" borderId="10" xfId="8" applyFont="1" applyFill="1" applyBorder="1" applyAlignment="1">
      <alignment horizontal="center" vertical="center" wrapText="1"/>
    </xf>
  </cellXfs>
  <cellStyles count="11">
    <cellStyle name="Comma" xfId="1" builtinId="3"/>
    <cellStyle name="Comma 9" xfId="2"/>
    <cellStyle name="Normal" xfId="0" builtinId="0"/>
    <cellStyle name="Normal 2" xfId="5"/>
    <cellStyle name="Normal 2 7 3 2 2 2 2" xfId="10"/>
    <cellStyle name="Normal 2 7 3 2 2 3" xfId="7"/>
    <cellStyle name="Percent" xfId="6" builtinId="5"/>
    <cellStyle name="표준 18" xfId="3"/>
    <cellStyle name="표준 19" xfId="4"/>
    <cellStyle name="표준 2 2 2 6" xfId="9"/>
    <cellStyle name="표준 2 5 2 2 2 2" xf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2"/>
  <sheetViews>
    <sheetView showGridLines="0" tabSelected="1" zoomScale="115" zoomScaleNormal="115" workbookViewId="0">
      <selection activeCell="G12" sqref="G12"/>
    </sheetView>
  </sheetViews>
  <sheetFormatPr defaultColWidth="9.140625" defaultRowHeight="15.75"/>
  <cols>
    <col min="1" max="1" width="2.140625" style="6" customWidth="1"/>
    <col min="2" max="2" width="13.140625" style="6" bestFit="1" customWidth="1"/>
    <col min="3" max="3" width="6.42578125" style="6" customWidth="1"/>
    <col min="4" max="4" width="16.42578125" style="6" customWidth="1"/>
    <col min="5" max="5" width="9.42578125" style="6" customWidth="1"/>
    <col min="6" max="6" width="8.42578125" style="6" customWidth="1"/>
    <col min="7" max="7" width="10" style="6" customWidth="1"/>
    <col min="8" max="8" width="12" style="6" bestFit="1" customWidth="1"/>
    <col min="9" max="9" width="5.28515625" style="6" bestFit="1" customWidth="1"/>
    <col min="10" max="10" width="12" style="6" customWidth="1"/>
    <col min="11" max="11" width="9.140625" style="6" bestFit="1" customWidth="1"/>
    <col min="12" max="12" width="16.28515625" style="6" customWidth="1"/>
    <col min="13" max="13" width="33.28515625" style="6" bestFit="1" customWidth="1"/>
    <col min="14" max="18" width="9.140625" style="6"/>
    <col min="19" max="19" width="33.28515625" style="6" bestFit="1" customWidth="1"/>
    <col min="20" max="16384" width="9.140625" style="6"/>
  </cols>
  <sheetData>
    <row r="2" spans="2:25" ht="24" customHeight="1">
      <c r="B2" s="31" t="s">
        <v>50</v>
      </c>
      <c r="C2" s="31"/>
      <c r="D2" s="31"/>
      <c r="E2" s="16" t="s">
        <v>13</v>
      </c>
      <c r="F2" s="32">
        <v>1</v>
      </c>
      <c r="G2" s="32">
        <v>0.99</v>
      </c>
      <c r="H2" s="5"/>
      <c r="I2" s="5"/>
      <c r="J2" s="5"/>
      <c r="K2" s="5"/>
    </row>
    <row r="3" spans="2:25" ht="24" customHeight="1">
      <c r="B3" s="30"/>
      <c r="C3" s="31"/>
      <c r="D3" s="31"/>
      <c r="E3" s="16" t="s">
        <v>65</v>
      </c>
      <c r="F3" s="16">
        <v>20</v>
      </c>
      <c r="G3" s="16">
        <v>16</v>
      </c>
      <c r="H3" s="5"/>
      <c r="I3" s="5"/>
      <c r="J3" s="5"/>
      <c r="K3" s="5"/>
    </row>
    <row r="4" spans="2:25" ht="24" customHeight="1">
      <c r="B4" s="42" t="s">
        <v>31</v>
      </c>
      <c r="C4" s="44" t="s">
        <v>53</v>
      </c>
      <c r="D4" s="44" t="s">
        <v>60</v>
      </c>
      <c r="E4" s="44" t="s">
        <v>59</v>
      </c>
      <c r="F4" s="51" t="s">
        <v>52</v>
      </c>
      <c r="G4" s="51" t="s">
        <v>21</v>
      </c>
      <c r="H4" s="48" t="s">
        <v>4</v>
      </c>
      <c r="I4" s="49"/>
      <c r="J4" s="49"/>
      <c r="K4" s="49"/>
      <c r="L4" s="49"/>
      <c r="M4" s="50"/>
      <c r="N4" s="48" t="s">
        <v>26</v>
      </c>
      <c r="O4" s="49"/>
      <c r="P4" s="49"/>
      <c r="Q4" s="49"/>
      <c r="R4" s="49"/>
      <c r="S4" s="50"/>
      <c r="T4" s="48" t="s">
        <v>144</v>
      </c>
      <c r="U4" s="49"/>
      <c r="V4" s="49"/>
      <c r="W4" s="49"/>
      <c r="X4" s="49"/>
      <c r="Y4" s="50"/>
    </row>
    <row r="5" spans="2:25" ht="36" customHeight="1">
      <c r="B5" s="43"/>
      <c r="C5" s="46"/>
      <c r="D5" s="46"/>
      <c r="E5" s="45"/>
      <c r="F5" s="52"/>
      <c r="G5" s="53"/>
      <c r="H5" s="8" t="s">
        <v>3</v>
      </c>
      <c r="I5" s="34" t="s">
        <v>11</v>
      </c>
      <c r="J5" s="34" t="s">
        <v>15</v>
      </c>
      <c r="K5" s="9" t="s">
        <v>132</v>
      </c>
      <c r="L5" s="10" t="s">
        <v>145</v>
      </c>
      <c r="M5" s="10" t="s">
        <v>16</v>
      </c>
      <c r="N5" s="8" t="s">
        <v>3</v>
      </c>
      <c r="O5" s="34" t="s">
        <v>11</v>
      </c>
      <c r="P5" s="34" t="s">
        <v>15</v>
      </c>
      <c r="Q5" s="9" t="s">
        <v>132</v>
      </c>
      <c r="R5" s="10" t="s">
        <v>17</v>
      </c>
      <c r="S5" s="10" t="s">
        <v>16</v>
      </c>
      <c r="T5" s="8" t="s">
        <v>3</v>
      </c>
      <c r="U5" s="34" t="s">
        <v>11</v>
      </c>
      <c r="V5" s="34" t="s">
        <v>15</v>
      </c>
      <c r="W5" s="9" t="s">
        <v>132</v>
      </c>
      <c r="X5" s="10" t="s">
        <v>17</v>
      </c>
      <c r="Y5" s="10" t="s">
        <v>16</v>
      </c>
    </row>
    <row r="6" spans="2:25" s="17" customFormat="1">
      <c r="B6" s="35" t="s">
        <v>66</v>
      </c>
      <c r="C6" s="11" t="s">
        <v>20</v>
      </c>
      <c r="D6" s="11" t="s">
        <v>62</v>
      </c>
      <c r="E6" s="11" t="s">
        <v>51</v>
      </c>
      <c r="F6" s="12" t="s">
        <v>23</v>
      </c>
      <c r="G6" s="12" t="s">
        <v>23</v>
      </c>
      <c r="H6" s="16" t="s">
        <v>10</v>
      </c>
      <c r="I6" s="14">
        <v>3.4</v>
      </c>
      <c r="J6" s="15">
        <f>3600/I6*$F$3*$G$2</f>
        <v>20964.705882352941</v>
      </c>
      <c r="K6" s="23">
        <v>14567</v>
      </c>
      <c r="L6" s="37">
        <f>(K6/J6)*0.85</f>
        <v>0.59060928731762063</v>
      </c>
      <c r="M6" s="37" t="s">
        <v>18</v>
      </c>
      <c r="N6" s="16" t="s">
        <v>10</v>
      </c>
      <c r="O6" s="14">
        <v>3.4</v>
      </c>
      <c r="P6" s="15">
        <f>3600/O6*$F$3*$G$2</f>
        <v>20964.705882352941</v>
      </c>
      <c r="Q6" s="23">
        <v>14567</v>
      </c>
      <c r="R6" s="22">
        <f t="shared" ref="R6:R11" si="0">(Q6/P6)*0.85</f>
        <v>0.59060928731762063</v>
      </c>
      <c r="S6" s="24" t="s">
        <v>18</v>
      </c>
      <c r="T6" s="16" t="s">
        <v>10</v>
      </c>
      <c r="U6" s="14">
        <v>3.4</v>
      </c>
      <c r="V6" s="15">
        <f>3600/U6*$F$3*$G$2</f>
        <v>20964.705882352941</v>
      </c>
      <c r="W6" s="23">
        <v>14567</v>
      </c>
      <c r="X6" s="22">
        <f t="shared" ref="X6:X11" si="1">(W6/V6)*0.85</f>
        <v>0.59060928731762063</v>
      </c>
      <c r="Y6" s="24" t="s">
        <v>18</v>
      </c>
    </row>
    <row r="7" spans="2:25">
      <c r="B7" s="35" t="s">
        <v>67</v>
      </c>
      <c r="C7" s="11" t="s">
        <v>20</v>
      </c>
      <c r="D7" s="11" t="s">
        <v>61</v>
      </c>
      <c r="E7" s="11" t="s">
        <v>51</v>
      </c>
      <c r="F7" s="12"/>
      <c r="G7" s="12"/>
      <c r="H7" s="16" t="s">
        <v>10</v>
      </c>
      <c r="I7" s="14">
        <v>3.4</v>
      </c>
      <c r="J7" s="15">
        <f t="shared" ref="J7:J11" si="2">3600/I7*$F$3*$G$2</f>
        <v>20964.705882352941</v>
      </c>
      <c r="K7" s="23">
        <v>14567</v>
      </c>
      <c r="L7" s="37">
        <f t="shared" ref="L6:L11" si="3">(K7/J7)*0.85</f>
        <v>0.59060928731762063</v>
      </c>
      <c r="M7" s="37" t="s">
        <v>29</v>
      </c>
      <c r="N7" s="16" t="s">
        <v>10</v>
      </c>
      <c r="O7" s="14">
        <v>3.4</v>
      </c>
      <c r="P7" s="15">
        <f t="shared" ref="P7:P11" si="4">3600/O7*$F$3*$G$2</f>
        <v>20964.705882352941</v>
      </c>
      <c r="Q7" s="23">
        <v>14567</v>
      </c>
      <c r="R7" s="22">
        <f t="shared" si="0"/>
        <v>0.59060928731762063</v>
      </c>
      <c r="S7" s="24" t="s">
        <v>29</v>
      </c>
      <c r="T7" s="16" t="s">
        <v>10</v>
      </c>
      <c r="U7" s="14">
        <v>3.4</v>
      </c>
      <c r="V7" s="15">
        <f t="shared" ref="V7:V11" si="5">3600/U7*$F$3*$G$2</f>
        <v>20964.705882352941</v>
      </c>
      <c r="W7" s="23">
        <v>14567</v>
      </c>
      <c r="X7" s="22">
        <f t="shared" si="1"/>
        <v>0.59060928731762063</v>
      </c>
      <c r="Y7" s="24" t="s">
        <v>29</v>
      </c>
    </row>
    <row r="8" spans="2:25" ht="63">
      <c r="B8" s="35" t="s">
        <v>68</v>
      </c>
      <c r="C8" s="11" t="s">
        <v>56</v>
      </c>
      <c r="D8" s="11" t="s">
        <v>63</v>
      </c>
      <c r="E8" s="11" t="s">
        <v>57</v>
      </c>
      <c r="F8" s="12"/>
      <c r="G8" s="12"/>
      <c r="H8" s="21" t="s">
        <v>27</v>
      </c>
      <c r="I8" s="14">
        <v>3.4</v>
      </c>
      <c r="J8" s="15">
        <f t="shared" si="2"/>
        <v>20964.705882352941</v>
      </c>
      <c r="K8" s="23">
        <v>14567</v>
      </c>
      <c r="L8" s="37">
        <f t="shared" si="3"/>
        <v>0.59060928731762063</v>
      </c>
      <c r="M8" s="37" t="s">
        <v>28</v>
      </c>
      <c r="N8" s="21" t="s">
        <v>27</v>
      </c>
      <c r="O8" s="14">
        <v>3.4</v>
      </c>
      <c r="P8" s="15">
        <f t="shared" si="4"/>
        <v>20964.705882352941</v>
      </c>
      <c r="Q8" s="23">
        <v>14567</v>
      </c>
      <c r="R8" s="22">
        <f t="shared" si="0"/>
        <v>0.59060928731762063</v>
      </c>
      <c r="S8" s="24" t="s">
        <v>28</v>
      </c>
      <c r="T8" s="21" t="s">
        <v>27</v>
      </c>
      <c r="U8" s="14">
        <v>3.4</v>
      </c>
      <c r="V8" s="15">
        <f t="shared" si="5"/>
        <v>20964.705882352941</v>
      </c>
      <c r="W8" s="23">
        <v>14567</v>
      </c>
      <c r="X8" s="22">
        <f t="shared" si="1"/>
        <v>0.59060928731762063</v>
      </c>
      <c r="Y8" s="24" t="s">
        <v>28</v>
      </c>
    </row>
    <row r="9" spans="2:25">
      <c r="B9" s="35" t="s">
        <v>69</v>
      </c>
      <c r="C9" s="11" t="s">
        <v>20</v>
      </c>
      <c r="D9" s="28" t="s">
        <v>64</v>
      </c>
      <c r="E9" s="11" t="s">
        <v>58</v>
      </c>
      <c r="F9" s="18"/>
      <c r="G9" s="19"/>
      <c r="H9" s="20" t="s">
        <v>9</v>
      </c>
      <c r="I9" s="14">
        <v>3.4</v>
      </c>
      <c r="J9" s="15">
        <f t="shared" si="2"/>
        <v>20964.705882352941</v>
      </c>
      <c r="K9" s="23">
        <v>14567</v>
      </c>
      <c r="L9" s="37">
        <f t="shared" si="3"/>
        <v>0.59060928731762063</v>
      </c>
      <c r="M9" s="37" t="s">
        <v>34</v>
      </c>
      <c r="N9" s="20" t="s">
        <v>9</v>
      </c>
      <c r="O9" s="14">
        <v>3.4</v>
      </c>
      <c r="P9" s="15">
        <f t="shared" si="4"/>
        <v>20964.705882352941</v>
      </c>
      <c r="Q9" s="23">
        <v>14567</v>
      </c>
      <c r="R9" s="22">
        <f t="shared" si="0"/>
        <v>0.59060928731762063</v>
      </c>
      <c r="S9" s="24" t="s">
        <v>34</v>
      </c>
      <c r="T9" s="20" t="s">
        <v>9</v>
      </c>
      <c r="U9" s="14">
        <v>3.4</v>
      </c>
      <c r="V9" s="15">
        <f t="shared" si="5"/>
        <v>20964.705882352941</v>
      </c>
      <c r="W9" s="23">
        <v>14567</v>
      </c>
      <c r="X9" s="22">
        <f t="shared" si="1"/>
        <v>0.59060928731762063</v>
      </c>
      <c r="Y9" s="24" t="s">
        <v>34</v>
      </c>
    </row>
    <row r="10" spans="2:25" s="17" customFormat="1">
      <c r="B10" s="35" t="s">
        <v>70</v>
      </c>
      <c r="C10" s="11"/>
      <c r="D10" s="11"/>
      <c r="E10" s="11"/>
      <c r="F10" s="12"/>
      <c r="G10" s="12"/>
      <c r="H10" s="16" t="s">
        <v>7</v>
      </c>
      <c r="I10" s="14">
        <v>3.4</v>
      </c>
      <c r="J10" s="15">
        <f t="shared" si="2"/>
        <v>20964.705882352941</v>
      </c>
      <c r="K10" s="23">
        <v>14567</v>
      </c>
      <c r="L10" s="37">
        <f t="shared" si="3"/>
        <v>0.59060928731762063</v>
      </c>
      <c r="M10" s="37"/>
      <c r="N10" s="16" t="s">
        <v>7</v>
      </c>
      <c r="O10" s="14">
        <v>3.4</v>
      </c>
      <c r="P10" s="15">
        <f t="shared" si="4"/>
        <v>20964.705882352941</v>
      </c>
      <c r="Q10" s="23">
        <v>14567</v>
      </c>
      <c r="R10" s="22">
        <f t="shared" si="0"/>
        <v>0.59060928731762063</v>
      </c>
      <c r="S10" s="24"/>
      <c r="T10" s="16" t="s">
        <v>7</v>
      </c>
      <c r="U10" s="14">
        <v>3.4</v>
      </c>
      <c r="V10" s="15">
        <f t="shared" si="5"/>
        <v>20964.705882352941</v>
      </c>
      <c r="W10" s="23">
        <v>14567</v>
      </c>
      <c r="X10" s="22">
        <f t="shared" si="1"/>
        <v>0.59060928731762063</v>
      </c>
      <c r="Y10" s="24"/>
    </row>
    <row r="11" spans="2:25" s="17" customFormat="1">
      <c r="B11" s="35" t="s">
        <v>71</v>
      </c>
      <c r="C11" s="11"/>
      <c r="D11" s="11"/>
      <c r="E11" s="11"/>
      <c r="F11" s="12"/>
      <c r="G11" s="12"/>
      <c r="H11" s="16"/>
      <c r="I11" s="14">
        <v>3.4</v>
      </c>
      <c r="J11" s="15">
        <f t="shared" si="2"/>
        <v>20964.705882352941</v>
      </c>
      <c r="K11" s="23">
        <v>14567</v>
      </c>
      <c r="L11" s="37">
        <f t="shared" si="3"/>
        <v>0.59060928731762063</v>
      </c>
      <c r="M11" s="37" t="s">
        <v>19</v>
      </c>
      <c r="N11" s="16"/>
      <c r="O11" s="14">
        <v>3.4</v>
      </c>
      <c r="P11" s="15">
        <f t="shared" si="4"/>
        <v>20964.705882352941</v>
      </c>
      <c r="Q11" s="23">
        <v>14567</v>
      </c>
      <c r="R11" s="22">
        <f t="shared" si="0"/>
        <v>0.59060928731762063</v>
      </c>
      <c r="S11" s="24" t="s">
        <v>19</v>
      </c>
      <c r="T11" s="16"/>
      <c r="U11" s="14">
        <v>3.4</v>
      </c>
      <c r="V11" s="15">
        <f t="shared" si="5"/>
        <v>20964.705882352941</v>
      </c>
      <c r="W11" s="23">
        <v>14567</v>
      </c>
      <c r="X11" s="22">
        <f t="shared" si="1"/>
        <v>0.59060928731762063</v>
      </c>
      <c r="Y11" s="24" t="s">
        <v>19</v>
      </c>
    </row>
    <row r="12" spans="2:25" ht="63">
      <c r="B12" s="36" t="s">
        <v>134</v>
      </c>
      <c r="L12" s="38" t="s">
        <v>135</v>
      </c>
      <c r="M12" s="36" t="s">
        <v>136</v>
      </c>
    </row>
    <row r="14" spans="2:25">
      <c r="B14" s="7"/>
      <c r="C14" s="7"/>
      <c r="D14" s="7"/>
      <c r="E14" s="7"/>
      <c r="F14" s="7"/>
      <c r="G14" s="7"/>
    </row>
    <row r="15" spans="2:25">
      <c r="B15" s="39"/>
      <c r="C15" s="7" t="s">
        <v>137</v>
      </c>
      <c r="D15" s="7"/>
      <c r="E15" s="7"/>
      <c r="F15" s="7"/>
      <c r="G15" s="7"/>
    </row>
    <row r="16" spans="2:25">
      <c r="B16" s="7"/>
      <c r="C16" s="7"/>
      <c r="D16" s="7"/>
      <c r="E16" s="7"/>
      <c r="F16" s="7"/>
      <c r="G16" s="7"/>
    </row>
    <row r="17" spans="2:11">
      <c r="B17" s="7"/>
      <c r="C17" s="7"/>
      <c r="D17" s="7"/>
      <c r="E17" s="7"/>
      <c r="F17" s="7"/>
      <c r="G17" s="7"/>
    </row>
    <row r="18" spans="2:11">
      <c r="B18" s="7" t="s">
        <v>138</v>
      </c>
      <c r="C18" s="47" t="s">
        <v>134</v>
      </c>
      <c r="D18" s="47"/>
      <c r="E18" s="47"/>
      <c r="F18" s="40">
        <v>45665</v>
      </c>
      <c r="G18" s="40">
        <v>45696</v>
      </c>
      <c r="H18" s="6" t="s">
        <v>139</v>
      </c>
      <c r="J18" s="6" t="s">
        <v>140</v>
      </c>
      <c r="K18" s="6" t="s">
        <v>143</v>
      </c>
    </row>
    <row r="19" spans="2:11">
      <c r="B19" s="7"/>
      <c r="C19" s="7" t="s">
        <v>141</v>
      </c>
      <c r="D19" s="7" t="s">
        <v>142</v>
      </c>
      <c r="E19" s="7">
        <v>1</v>
      </c>
      <c r="F19" s="41">
        <v>0.1</v>
      </c>
      <c r="G19" s="41">
        <v>0.2</v>
      </c>
    </row>
    <row r="20" spans="2:11">
      <c r="B20" s="7"/>
      <c r="C20" s="7"/>
      <c r="D20" s="7"/>
      <c r="E20" s="7"/>
      <c r="F20" s="7"/>
      <c r="G20" s="7"/>
    </row>
    <row r="21" spans="2:11">
      <c r="B21" s="7"/>
      <c r="C21" s="7"/>
      <c r="D21" s="7"/>
      <c r="E21" s="7"/>
      <c r="F21" s="7"/>
      <c r="G21" s="7"/>
    </row>
    <row r="22" spans="2:11">
      <c r="B22" s="7"/>
      <c r="C22" s="7"/>
      <c r="D22" s="7"/>
      <c r="E22" s="7"/>
      <c r="F22" s="7"/>
      <c r="G22" s="7"/>
    </row>
  </sheetData>
  <mergeCells count="10">
    <mergeCell ref="T4:Y4"/>
    <mergeCell ref="H4:M4"/>
    <mergeCell ref="N4:S4"/>
    <mergeCell ref="F4:F5"/>
    <mergeCell ref="G4:G5"/>
    <mergeCell ref="B4:B5"/>
    <mergeCell ref="E4:E5"/>
    <mergeCell ref="C4:C5"/>
    <mergeCell ref="D4:D5"/>
    <mergeCell ref="C18:E18"/>
  </mergeCells>
  <phoneticPr fontId="5" type="noConversion"/>
  <pageMargins left="0.7" right="0.7" top="0.75" bottom="0.75" header="0.3" footer="0.3"/>
  <pageSetup paperSize="9" orientation="portrait" r:id="rId1"/>
  <ignoredErrors>
    <ignoredError sqref="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showGridLines="0" zoomScale="115" zoomScaleNormal="115" workbookViewId="0">
      <selection activeCell="B6" sqref="B6"/>
    </sheetView>
  </sheetViews>
  <sheetFormatPr defaultColWidth="9.140625" defaultRowHeight="15.75"/>
  <cols>
    <col min="1" max="1" width="3.140625" style="6" customWidth="1"/>
    <col min="2" max="3" width="13.140625" style="6" bestFit="1" customWidth="1"/>
    <col min="4" max="4" width="7" style="6" customWidth="1"/>
    <col min="5" max="5" width="17.5703125" style="6" bestFit="1" customWidth="1"/>
    <col min="6" max="6" width="11.140625" style="6" customWidth="1"/>
    <col min="7" max="7" width="10.7109375" style="6" customWidth="1"/>
    <col min="8" max="8" width="12" style="27" bestFit="1" customWidth="1"/>
    <col min="9" max="9" width="5.28515625" style="27" bestFit="1" customWidth="1"/>
    <col min="10" max="10" width="9.5703125" style="27" bestFit="1" customWidth="1"/>
    <col min="11" max="11" width="9.140625" style="27" bestFit="1" customWidth="1"/>
    <col min="12" max="12" width="7.7109375" style="27" bestFit="1" customWidth="1"/>
    <col min="13" max="13" width="8.42578125" style="27" bestFit="1" customWidth="1"/>
    <col min="14" max="14" width="33.28515625" style="27" bestFit="1" customWidth="1"/>
    <col min="15" max="16384" width="9.140625" style="6"/>
  </cols>
  <sheetData>
    <row r="2" spans="2:14" ht="24" customHeight="1">
      <c r="B2" s="31" t="s">
        <v>49</v>
      </c>
      <c r="C2" s="31"/>
      <c r="D2" s="33"/>
      <c r="E2" s="16" t="s">
        <v>13</v>
      </c>
      <c r="F2" s="32">
        <v>1</v>
      </c>
      <c r="G2" s="32">
        <v>0.99</v>
      </c>
      <c r="H2" s="5"/>
      <c r="I2" s="5"/>
      <c r="J2" s="5"/>
      <c r="K2" s="5"/>
    </row>
    <row r="3" spans="2:14" s="27" customFormat="1" ht="24" customHeight="1">
      <c r="B3" s="4"/>
      <c r="C3" s="25"/>
      <c r="D3" s="25"/>
      <c r="E3" s="16" t="s">
        <v>65</v>
      </c>
      <c r="F3" s="16">
        <v>20</v>
      </c>
      <c r="G3" s="16">
        <v>16</v>
      </c>
      <c r="H3" s="5"/>
      <c r="I3" s="5"/>
      <c r="J3" s="5"/>
      <c r="K3" s="5"/>
    </row>
    <row r="4" spans="2:14" ht="24" customHeight="1">
      <c r="B4" s="42" t="s">
        <v>31</v>
      </c>
      <c r="C4" s="56" t="s">
        <v>22</v>
      </c>
      <c r="D4" s="51" t="s">
        <v>12</v>
      </c>
      <c r="E4" s="51" t="s">
        <v>21</v>
      </c>
      <c r="F4" s="54" t="s">
        <v>55</v>
      </c>
      <c r="G4" s="54" t="s">
        <v>45</v>
      </c>
      <c r="H4" s="48" t="s">
        <v>4</v>
      </c>
      <c r="I4" s="49"/>
      <c r="J4" s="49"/>
      <c r="K4" s="49"/>
      <c r="L4" s="49"/>
      <c r="M4" s="49"/>
      <c r="N4" s="50"/>
    </row>
    <row r="5" spans="2:14" ht="36" customHeight="1">
      <c r="B5" s="43"/>
      <c r="C5" s="57"/>
      <c r="D5" s="52"/>
      <c r="E5" s="53"/>
      <c r="F5" s="55"/>
      <c r="G5" s="58"/>
      <c r="H5" s="8" t="s">
        <v>3</v>
      </c>
      <c r="I5" s="34" t="s">
        <v>11</v>
      </c>
      <c r="J5" s="34" t="s">
        <v>15</v>
      </c>
      <c r="K5" s="9" t="s">
        <v>132</v>
      </c>
      <c r="L5" s="10" t="s">
        <v>17</v>
      </c>
      <c r="M5" s="26" t="s">
        <v>78</v>
      </c>
      <c r="N5" s="10" t="s">
        <v>16</v>
      </c>
    </row>
    <row r="6" spans="2:14" s="17" customFormat="1" ht="21.75" customHeight="1">
      <c r="B6" s="11" t="s">
        <v>72</v>
      </c>
      <c r="C6" s="11" t="s">
        <v>40</v>
      </c>
      <c r="D6" s="12" t="s">
        <v>23</v>
      </c>
      <c r="E6" s="12" t="s">
        <v>23</v>
      </c>
      <c r="F6" s="12">
        <v>10000</v>
      </c>
      <c r="G6" s="12" t="s">
        <v>54</v>
      </c>
      <c r="H6" s="16" t="s">
        <v>10</v>
      </c>
      <c r="I6" s="14">
        <v>3.4</v>
      </c>
      <c r="J6" s="15">
        <f>3600/I6*$F$3*$G$2</f>
        <v>20964.705882352941</v>
      </c>
      <c r="K6" s="23">
        <v>12546</v>
      </c>
      <c r="L6" s="22">
        <f t="shared" ref="L6:L11" si="0">(K6/J6)*0.85</f>
        <v>0.50866919191919191</v>
      </c>
      <c r="M6" s="22"/>
      <c r="N6" s="24" t="s">
        <v>18</v>
      </c>
    </row>
    <row r="7" spans="2:14" ht="21.75" customHeight="1">
      <c r="B7" s="11" t="s">
        <v>73</v>
      </c>
      <c r="C7" s="11" t="s">
        <v>40</v>
      </c>
      <c r="D7" s="12"/>
      <c r="E7" s="12"/>
      <c r="F7" s="12">
        <v>10000</v>
      </c>
      <c r="G7" s="12" t="s">
        <v>44</v>
      </c>
      <c r="H7" s="16" t="s">
        <v>10</v>
      </c>
      <c r="I7" s="14">
        <v>3.4</v>
      </c>
      <c r="J7" s="15">
        <f t="shared" ref="J7:J11" si="1">3600/I7*$F$3*$G$2</f>
        <v>20964.705882352941</v>
      </c>
      <c r="K7" s="23">
        <v>12546</v>
      </c>
      <c r="L7" s="22">
        <f t="shared" si="0"/>
        <v>0.50866919191919191</v>
      </c>
      <c r="M7" s="22"/>
      <c r="N7" s="24" t="s">
        <v>29</v>
      </c>
    </row>
    <row r="8" spans="2:14" ht="29.25" customHeight="1">
      <c r="B8" s="11" t="s">
        <v>74</v>
      </c>
      <c r="C8" s="11" t="s">
        <v>40</v>
      </c>
      <c r="D8" s="12"/>
      <c r="E8" s="12"/>
      <c r="F8" s="12">
        <v>10000</v>
      </c>
      <c r="G8" s="12" t="s">
        <v>44</v>
      </c>
      <c r="H8" s="21" t="s">
        <v>27</v>
      </c>
      <c r="I8" s="14">
        <v>3.4</v>
      </c>
      <c r="J8" s="15">
        <f t="shared" si="1"/>
        <v>20964.705882352941</v>
      </c>
      <c r="K8" s="23">
        <v>12546</v>
      </c>
      <c r="L8" s="22">
        <f t="shared" si="0"/>
        <v>0.50866919191919191</v>
      </c>
      <c r="M8" s="22"/>
      <c r="N8" s="24" t="s">
        <v>28</v>
      </c>
    </row>
    <row r="9" spans="2:14" ht="21.75" customHeight="1">
      <c r="B9" s="11" t="s">
        <v>75</v>
      </c>
      <c r="C9" s="11" t="s">
        <v>40</v>
      </c>
      <c r="D9" s="18"/>
      <c r="E9" s="19"/>
      <c r="F9" s="12">
        <v>10000</v>
      </c>
      <c r="G9" s="12" t="s">
        <v>44</v>
      </c>
      <c r="H9" s="20" t="s">
        <v>9</v>
      </c>
      <c r="I9" s="14">
        <v>3.4</v>
      </c>
      <c r="J9" s="15">
        <f t="shared" si="1"/>
        <v>20964.705882352941</v>
      </c>
      <c r="K9" s="23">
        <v>12546</v>
      </c>
      <c r="L9" s="22">
        <f t="shared" si="0"/>
        <v>0.50866919191919191</v>
      </c>
      <c r="M9" s="22"/>
      <c r="N9" s="24" t="s">
        <v>34</v>
      </c>
    </row>
    <row r="10" spans="2:14" s="17" customFormat="1" ht="21.75" customHeight="1">
      <c r="B10" s="11" t="s">
        <v>76</v>
      </c>
      <c r="C10" s="11" t="s">
        <v>40</v>
      </c>
      <c r="D10" s="12"/>
      <c r="E10" s="12"/>
      <c r="F10" s="12">
        <v>10000</v>
      </c>
      <c r="G10" s="12" t="s">
        <v>44</v>
      </c>
      <c r="H10" s="16" t="s">
        <v>7</v>
      </c>
      <c r="I10" s="14">
        <v>3.4</v>
      </c>
      <c r="J10" s="15">
        <f t="shared" si="1"/>
        <v>20964.705882352941</v>
      </c>
      <c r="K10" s="23">
        <v>12546</v>
      </c>
      <c r="L10" s="22">
        <f t="shared" si="0"/>
        <v>0.50866919191919191</v>
      </c>
      <c r="M10" s="22"/>
      <c r="N10" s="24"/>
    </row>
    <row r="11" spans="2:14" s="17" customFormat="1" ht="21.75" customHeight="1">
      <c r="B11" s="11" t="s">
        <v>77</v>
      </c>
      <c r="C11" s="11" t="s">
        <v>40</v>
      </c>
      <c r="D11" s="12"/>
      <c r="E11" s="12"/>
      <c r="F11" s="12">
        <v>10000</v>
      </c>
      <c r="G11" s="12" t="s">
        <v>44</v>
      </c>
      <c r="H11" s="16"/>
      <c r="I11" s="14">
        <v>3.4</v>
      </c>
      <c r="J11" s="15">
        <f t="shared" si="1"/>
        <v>20964.705882352941</v>
      </c>
      <c r="K11" s="23">
        <v>12546</v>
      </c>
      <c r="L11" s="22">
        <f t="shared" si="0"/>
        <v>0.50866919191919191</v>
      </c>
      <c r="M11" s="22"/>
      <c r="N11" s="24" t="s">
        <v>19</v>
      </c>
    </row>
    <row r="13" spans="2:14">
      <c r="F13" s="7"/>
    </row>
    <row r="14" spans="2:14">
      <c r="B14" s="47"/>
      <c r="C14" s="47"/>
      <c r="D14" s="47"/>
      <c r="E14" s="47"/>
      <c r="F14" s="47"/>
      <c r="G14" s="47"/>
    </row>
    <row r="15" spans="2:14">
      <c r="B15" s="47"/>
      <c r="C15" s="47"/>
      <c r="D15" s="47"/>
      <c r="E15" s="47"/>
      <c r="F15" s="47"/>
      <c r="G15" s="47"/>
    </row>
    <row r="16" spans="2:14">
      <c r="B16" s="47"/>
      <c r="C16" s="47"/>
      <c r="D16" s="47"/>
      <c r="E16" s="47"/>
      <c r="F16" s="47"/>
      <c r="G16" s="47"/>
    </row>
    <row r="17" spans="2:7">
      <c r="B17" s="47"/>
      <c r="C17" s="47"/>
      <c r="D17" s="47"/>
      <c r="E17" s="47"/>
      <c r="F17" s="47"/>
      <c r="G17" s="47"/>
    </row>
    <row r="18" spans="2:7">
      <c r="B18" s="47"/>
      <c r="C18" s="47"/>
      <c r="D18" s="47"/>
      <c r="E18" s="47"/>
      <c r="F18" s="47"/>
      <c r="G18" s="47"/>
    </row>
    <row r="19" spans="2:7">
      <c r="B19" s="47"/>
      <c r="C19" s="47"/>
      <c r="D19" s="47"/>
      <c r="E19" s="47"/>
      <c r="F19" s="47"/>
      <c r="G19" s="47"/>
    </row>
    <row r="20" spans="2:7">
      <c r="B20" s="47"/>
      <c r="C20" s="47"/>
      <c r="D20" s="47"/>
      <c r="E20" s="47"/>
      <c r="F20" s="47"/>
      <c r="G20" s="47"/>
    </row>
    <row r="21" spans="2:7">
      <c r="B21" s="47"/>
      <c r="C21" s="47"/>
      <c r="D21" s="47"/>
      <c r="E21" s="47"/>
      <c r="F21" s="47"/>
      <c r="G21" s="47"/>
    </row>
    <row r="22" spans="2:7">
      <c r="B22" s="47"/>
      <c r="C22" s="47"/>
      <c r="D22" s="47"/>
      <c r="E22" s="47"/>
      <c r="F22" s="47"/>
      <c r="G22" s="47"/>
    </row>
  </sheetData>
  <mergeCells count="8">
    <mergeCell ref="H4:N4"/>
    <mergeCell ref="F4:F5"/>
    <mergeCell ref="B14:G22"/>
    <mergeCell ref="B4:B5"/>
    <mergeCell ref="C4:C5"/>
    <mergeCell ref="D4:D5"/>
    <mergeCell ref="E4:E5"/>
    <mergeCell ref="G4:G5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showGridLines="0" topLeftCell="A4" zoomScale="115" zoomScaleNormal="115" workbookViewId="0">
      <selection activeCell="B6" sqref="B6"/>
    </sheetView>
  </sheetViews>
  <sheetFormatPr defaultColWidth="9.140625" defaultRowHeight="15.75"/>
  <cols>
    <col min="1" max="1" width="3.140625" style="6" customWidth="1"/>
    <col min="2" max="2" width="11" style="6" customWidth="1"/>
    <col min="3" max="3" width="13.140625" style="6" bestFit="1" customWidth="1"/>
    <col min="4" max="4" width="10" style="6" bestFit="1" customWidth="1"/>
    <col min="5" max="5" width="8.42578125" style="6" bestFit="1" customWidth="1"/>
    <col min="6" max="6" width="8.42578125" style="6" customWidth="1"/>
    <col min="7" max="7" width="7.42578125" style="6" bestFit="1" customWidth="1"/>
    <col min="8" max="8" width="12" style="27" bestFit="1" customWidth="1"/>
    <col min="9" max="9" width="5.28515625" style="27" bestFit="1" customWidth="1"/>
    <col min="10" max="10" width="12" style="27" customWidth="1"/>
    <col min="11" max="11" width="9.140625" style="27" bestFit="1" customWidth="1"/>
    <col min="12" max="12" width="7.7109375" style="27" bestFit="1" customWidth="1"/>
    <col min="13" max="13" width="33.28515625" style="27" bestFit="1" customWidth="1"/>
    <col min="14" max="16384" width="9.140625" style="6"/>
  </cols>
  <sheetData>
    <row r="2" spans="2:13" ht="24" customHeight="1">
      <c r="B2" s="31" t="s">
        <v>43</v>
      </c>
      <c r="C2" s="31"/>
      <c r="D2" s="31"/>
      <c r="E2" s="16" t="s">
        <v>13</v>
      </c>
      <c r="F2" s="32">
        <v>1</v>
      </c>
      <c r="G2" s="32">
        <v>0.99</v>
      </c>
      <c r="H2" s="5"/>
      <c r="I2" s="5"/>
      <c r="J2" s="5"/>
      <c r="K2" s="5"/>
    </row>
    <row r="3" spans="2:13" s="27" customFormat="1" ht="24" customHeight="1">
      <c r="B3" s="4"/>
      <c r="C3" s="25"/>
      <c r="D3" s="25"/>
      <c r="E3" s="16" t="s">
        <v>65</v>
      </c>
      <c r="F3" s="16">
        <v>20</v>
      </c>
      <c r="G3" s="16">
        <v>16</v>
      </c>
      <c r="H3" s="5"/>
      <c r="I3" s="5"/>
      <c r="J3" s="5"/>
      <c r="K3" s="5"/>
    </row>
    <row r="4" spans="2:13" ht="24" customHeight="1">
      <c r="B4" s="42" t="s">
        <v>31</v>
      </c>
      <c r="C4" s="56" t="s">
        <v>22</v>
      </c>
      <c r="D4" s="51" t="s">
        <v>12</v>
      </c>
      <c r="E4" s="51" t="s">
        <v>21</v>
      </c>
      <c r="F4" s="54" t="s">
        <v>133</v>
      </c>
      <c r="G4" s="59" t="s">
        <v>41</v>
      </c>
      <c r="H4" s="48" t="s">
        <v>4</v>
      </c>
      <c r="I4" s="49"/>
      <c r="J4" s="49"/>
      <c r="K4" s="49"/>
      <c r="L4" s="49"/>
      <c r="M4" s="50"/>
    </row>
    <row r="5" spans="2:13" ht="36" customHeight="1">
      <c r="B5" s="43"/>
      <c r="C5" s="57"/>
      <c r="D5" s="52"/>
      <c r="E5" s="53"/>
      <c r="F5" s="55"/>
      <c r="G5" s="60"/>
      <c r="H5" s="8" t="s">
        <v>3</v>
      </c>
      <c r="I5" s="34" t="s">
        <v>11</v>
      </c>
      <c r="J5" s="34" t="s">
        <v>15</v>
      </c>
      <c r="K5" s="9" t="s">
        <v>132</v>
      </c>
      <c r="L5" s="10" t="s">
        <v>17</v>
      </c>
      <c r="M5" s="10" t="s">
        <v>16</v>
      </c>
    </row>
    <row r="6" spans="2:13" s="17" customFormat="1" ht="21.75" customHeight="1">
      <c r="B6" s="11" t="s">
        <v>79</v>
      </c>
      <c r="C6" s="11" t="s">
        <v>40</v>
      </c>
      <c r="D6" s="12" t="s">
        <v>23</v>
      </c>
      <c r="E6" s="12" t="s">
        <v>23</v>
      </c>
      <c r="F6" s="13"/>
      <c r="G6" s="13" t="s">
        <v>42</v>
      </c>
      <c r="H6" s="16" t="s">
        <v>10</v>
      </c>
      <c r="I6" s="14">
        <v>3.4</v>
      </c>
      <c r="J6" s="15">
        <f>3600/I6*$F$3*$G$2</f>
        <v>20964.705882352941</v>
      </c>
      <c r="K6" s="23">
        <v>18395</v>
      </c>
      <c r="L6" s="22">
        <f t="shared" ref="L6:L11" si="0">(K6/J6)*0.85</f>
        <v>0.74581299102132437</v>
      </c>
      <c r="M6" s="24" t="s">
        <v>18</v>
      </c>
    </row>
    <row r="7" spans="2:13" ht="21.75" customHeight="1">
      <c r="B7" s="11" t="s">
        <v>80</v>
      </c>
      <c r="C7" s="11" t="s">
        <v>40</v>
      </c>
      <c r="D7" s="12"/>
      <c r="E7" s="12"/>
      <c r="F7" s="13"/>
      <c r="G7" s="13" t="s">
        <v>42</v>
      </c>
      <c r="H7" s="16" t="s">
        <v>10</v>
      </c>
      <c r="I7" s="14">
        <v>3.4</v>
      </c>
      <c r="J7" s="15">
        <f t="shared" ref="J7:J11" si="1">3600/I7*$F$3*$G$2</f>
        <v>20964.705882352941</v>
      </c>
      <c r="K7" s="23">
        <v>18395</v>
      </c>
      <c r="L7" s="22">
        <f t="shared" si="0"/>
        <v>0.74581299102132437</v>
      </c>
      <c r="M7" s="24" t="s">
        <v>29</v>
      </c>
    </row>
    <row r="8" spans="2:13" ht="29.25" customHeight="1">
      <c r="B8" s="11" t="s">
        <v>81</v>
      </c>
      <c r="C8" s="11" t="s">
        <v>40</v>
      </c>
      <c r="D8" s="12"/>
      <c r="E8" s="12"/>
      <c r="F8" s="13"/>
      <c r="G8" s="13" t="s">
        <v>42</v>
      </c>
      <c r="H8" s="21" t="s">
        <v>27</v>
      </c>
      <c r="I8" s="14">
        <v>3.4</v>
      </c>
      <c r="J8" s="15">
        <f t="shared" si="1"/>
        <v>20964.705882352941</v>
      </c>
      <c r="K8" s="23">
        <v>18395</v>
      </c>
      <c r="L8" s="22">
        <f t="shared" si="0"/>
        <v>0.74581299102132437</v>
      </c>
      <c r="M8" s="24" t="s">
        <v>28</v>
      </c>
    </row>
    <row r="9" spans="2:13" ht="21.75" customHeight="1">
      <c r="B9" s="11" t="s">
        <v>82</v>
      </c>
      <c r="C9" s="11" t="s">
        <v>40</v>
      </c>
      <c r="D9" s="18"/>
      <c r="E9" s="19"/>
      <c r="F9" s="29"/>
      <c r="G9" s="13" t="s">
        <v>42</v>
      </c>
      <c r="H9" s="20" t="s">
        <v>9</v>
      </c>
      <c r="I9" s="14">
        <v>3.4</v>
      </c>
      <c r="J9" s="15">
        <f t="shared" si="1"/>
        <v>20964.705882352941</v>
      </c>
      <c r="K9" s="23">
        <v>18395</v>
      </c>
      <c r="L9" s="22">
        <f t="shared" si="0"/>
        <v>0.74581299102132437</v>
      </c>
      <c r="M9" s="24" t="s">
        <v>34</v>
      </c>
    </row>
    <row r="10" spans="2:13" s="17" customFormat="1" ht="21.75" customHeight="1">
      <c r="B10" s="11" t="s">
        <v>83</v>
      </c>
      <c r="C10" s="11" t="s">
        <v>40</v>
      </c>
      <c r="D10" s="12"/>
      <c r="E10" s="12"/>
      <c r="F10" s="13"/>
      <c r="G10" s="13" t="s">
        <v>42</v>
      </c>
      <c r="H10" s="16" t="s">
        <v>7</v>
      </c>
      <c r="I10" s="14">
        <v>3.4</v>
      </c>
      <c r="J10" s="15">
        <f t="shared" si="1"/>
        <v>20964.705882352941</v>
      </c>
      <c r="K10" s="23">
        <v>18395</v>
      </c>
      <c r="L10" s="22">
        <f t="shared" si="0"/>
        <v>0.74581299102132437</v>
      </c>
      <c r="M10" s="24"/>
    </row>
    <row r="11" spans="2:13" s="17" customFormat="1" ht="21.75" customHeight="1">
      <c r="B11" s="11" t="s">
        <v>84</v>
      </c>
      <c r="C11" s="11" t="s">
        <v>40</v>
      </c>
      <c r="D11" s="12"/>
      <c r="E11" s="12"/>
      <c r="F11" s="13"/>
      <c r="G11" s="13" t="s">
        <v>42</v>
      </c>
      <c r="H11" s="16"/>
      <c r="I11" s="14">
        <v>3.4</v>
      </c>
      <c r="J11" s="15">
        <f t="shared" si="1"/>
        <v>20964.705882352941</v>
      </c>
      <c r="K11" s="23">
        <v>18395</v>
      </c>
      <c r="L11" s="22">
        <f t="shared" si="0"/>
        <v>0.74581299102132437</v>
      </c>
      <c r="M11" s="24" t="s">
        <v>19</v>
      </c>
    </row>
    <row r="12" spans="2:13">
      <c r="B12" s="11" t="s">
        <v>103</v>
      </c>
      <c r="C12" s="27"/>
      <c r="D12" s="27"/>
      <c r="E12" s="27"/>
      <c r="F12" s="27"/>
      <c r="G12" s="27"/>
    </row>
    <row r="13" spans="2:13">
      <c r="B13" s="11" t="s">
        <v>104</v>
      </c>
      <c r="C13" s="27"/>
      <c r="D13" s="27"/>
      <c r="E13" s="27"/>
      <c r="F13" s="27"/>
      <c r="G13" s="27"/>
    </row>
    <row r="14" spans="2:13">
      <c r="B14" s="11" t="s">
        <v>105</v>
      </c>
      <c r="C14" s="7"/>
      <c r="D14" s="7"/>
      <c r="E14" s="7"/>
      <c r="F14" s="7"/>
      <c r="G14" s="7"/>
    </row>
    <row r="15" spans="2:13">
      <c r="B15" s="11" t="s">
        <v>106</v>
      </c>
      <c r="C15" s="7"/>
      <c r="D15" s="7"/>
      <c r="E15" s="7"/>
      <c r="F15" s="7"/>
      <c r="G15" s="7"/>
    </row>
    <row r="16" spans="2:13">
      <c r="B16" s="11" t="s">
        <v>107</v>
      </c>
      <c r="C16" s="7"/>
      <c r="D16" s="7"/>
      <c r="E16" s="7"/>
      <c r="F16" s="7"/>
      <c r="G16" s="7"/>
    </row>
    <row r="17" spans="2:7">
      <c r="B17" s="11" t="s">
        <v>108</v>
      </c>
      <c r="C17" s="7"/>
      <c r="D17" s="7"/>
      <c r="E17" s="7"/>
      <c r="F17" s="7"/>
      <c r="G17" s="7"/>
    </row>
    <row r="18" spans="2:7">
      <c r="B18" s="11" t="s">
        <v>109</v>
      </c>
      <c r="C18" s="7"/>
      <c r="D18" s="7"/>
      <c r="E18" s="7"/>
      <c r="F18" s="7"/>
      <c r="G18" s="7"/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  <row r="21" spans="2:7">
      <c r="B21" s="7"/>
      <c r="C21" s="7"/>
      <c r="D21" s="7"/>
      <c r="E21" s="7"/>
      <c r="F21" s="7"/>
      <c r="G21" s="7"/>
    </row>
    <row r="22" spans="2:7">
      <c r="B22" s="7"/>
      <c r="C22" s="7"/>
      <c r="D22" s="7"/>
      <c r="E22" s="7"/>
      <c r="F22" s="7"/>
      <c r="G22" s="7"/>
    </row>
  </sheetData>
  <mergeCells count="7">
    <mergeCell ref="H4:M4"/>
    <mergeCell ref="B4:B5"/>
    <mergeCell ref="C4:C5"/>
    <mergeCell ref="D4:D5"/>
    <mergeCell ref="E4:E5"/>
    <mergeCell ref="G4:G5"/>
    <mergeCell ref="F4:F5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showGridLines="0" zoomScale="115" zoomScaleNormal="115" workbookViewId="0">
      <selection activeCell="B6" sqref="B6"/>
    </sheetView>
  </sheetViews>
  <sheetFormatPr defaultColWidth="9.140625" defaultRowHeight="15.75"/>
  <cols>
    <col min="1" max="1" width="3.140625" style="6" customWidth="1"/>
    <col min="2" max="2" width="14" style="6" bestFit="1" customWidth="1"/>
    <col min="3" max="3" width="6.85546875" style="6" customWidth="1"/>
    <col min="4" max="4" width="10" style="6" bestFit="1" customWidth="1"/>
    <col min="5" max="5" width="8.42578125" style="6" bestFit="1" customWidth="1"/>
    <col min="6" max="6" width="7.42578125" style="6" bestFit="1" customWidth="1"/>
    <col min="7" max="7" width="7.42578125" style="6" customWidth="1"/>
    <col min="8" max="8" width="9.28515625" style="6" bestFit="1" customWidth="1"/>
    <col min="9" max="9" width="12" style="27" bestFit="1" customWidth="1"/>
    <col min="10" max="10" width="5.28515625" style="27" bestFit="1" customWidth="1"/>
    <col min="11" max="11" width="12" style="27" customWidth="1"/>
    <col min="12" max="12" width="10.28515625" style="27" bestFit="1" customWidth="1"/>
    <col min="13" max="13" width="7.7109375" style="27" bestFit="1" customWidth="1"/>
    <col min="14" max="14" width="33.28515625" style="27" bestFit="1" customWidth="1"/>
    <col min="15" max="16384" width="9.140625" style="6"/>
  </cols>
  <sheetData>
    <row r="2" spans="2:14" ht="24" customHeight="1">
      <c r="B2" s="31" t="s">
        <v>25</v>
      </c>
      <c r="C2" s="31"/>
      <c r="D2" s="31"/>
      <c r="E2" s="16" t="s">
        <v>13</v>
      </c>
      <c r="F2" s="32">
        <v>1</v>
      </c>
      <c r="G2" s="32">
        <v>0.99</v>
      </c>
      <c r="H2" s="5"/>
      <c r="I2" s="5"/>
      <c r="J2" s="5"/>
      <c r="K2" s="5"/>
      <c r="L2" s="5"/>
    </row>
    <row r="3" spans="2:14" s="27" customFormat="1" ht="24" customHeight="1">
      <c r="B3" s="4"/>
      <c r="C3" s="25"/>
      <c r="D3" s="25"/>
      <c r="E3" s="16" t="s">
        <v>65</v>
      </c>
      <c r="F3" s="16">
        <v>20</v>
      </c>
      <c r="G3" s="16">
        <v>16</v>
      </c>
      <c r="H3" s="5"/>
      <c r="I3" s="5"/>
      <c r="J3" s="5"/>
      <c r="K3" s="5"/>
      <c r="L3" s="5"/>
    </row>
    <row r="4" spans="2:14" ht="24" customHeight="1">
      <c r="B4" s="42" t="s">
        <v>31</v>
      </c>
      <c r="C4" s="56" t="s">
        <v>22</v>
      </c>
      <c r="D4" s="51" t="s">
        <v>12</v>
      </c>
      <c r="E4" s="51" t="s">
        <v>21</v>
      </c>
      <c r="F4" s="59" t="s">
        <v>30</v>
      </c>
      <c r="G4" s="54" t="s">
        <v>48</v>
      </c>
      <c r="H4" s="54" t="s">
        <v>14</v>
      </c>
      <c r="I4" s="48" t="s">
        <v>4</v>
      </c>
      <c r="J4" s="49"/>
      <c r="K4" s="49"/>
      <c r="L4" s="49"/>
      <c r="M4" s="49"/>
      <c r="N4" s="50"/>
    </row>
    <row r="5" spans="2:14" ht="36" customHeight="1">
      <c r="B5" s="43"/>
      <c r="C5" s="57"/>
      <c r="D5" s="52"/>
      <c r="E5" s="53"/>
      <c r="F5" s="60"/>
      <c r="G5" s="55"/>
      <c r="H5" s="58"/>
      <c r="I5" s="8" t="s">
        <v>3</v>
      </c>
      <c r="J5" s="34" t="s">
        <v>11</v>
      </c>
      <c r="K5" s="34" t="s">
        <v>15</v>
      </c>
      <c r="L5" s="9" t="s">
        <v>132</v>
      </c>
      <c r="M5" s="10" t="s">
        <v>17</v>
      </c>
      <c r="N5" s="10" t="s">
        <v>16</v>
      </c>
    </row>
    <row r="6" spans="2:14" s="17" customFormat="1" ht="21.75" customHeight="1">
      <c r="B6" s="11" t="s">
        <v>85</v>
      </c>
      <c r="C6" s="11" t="s">
        <v>20</v>
      </c>
      <c r="D6" s="12" t="s">
        <v>24</v>
      </c>
      <c r="E6" s="12" t="s">
        <v>23</v>
      </c>
      <c r="F6" s="13" t="s">
        <v>5</v>
      </c>
      <c r="G6" s="13" t="s">
        <v>46</v>
      </c>
      <c r="H6" s="12">
        <v>3</v>
      </c>
      <c r="I6" s="16" t="s">
        <v>10</v>
      </c>
      <c r="J6" s="14">
        <v>3.4</v>
      </c>
      <c r="K6" s="15">
        <f>3600/J6*$F$3*$G$2</f>
        <v>20964.705882352941</v>
      </c>
      <c r="L6" s="23">
        <v>21728</v>
      </c>
      <c r="M6" s="22">
        <f t="shared" ref="M6:M11" si="0">(L6/K6)*0.85</f>
        <v>0.88094725028058352</v>
      </c>
      <c r="N6" s="24" t="s">
        <v>18</v>
      </c>
    </row>
    <row r="7" spans="2:14" ht="21.75" customHeight="1">
      <c r="B7" s="11" t="s">
        <v>92</v>
      </c>
      <c r="C7" s="11" t="s">
        <v>20</v>
      </c>
      <c r="D7" s="12" t="s">
        <v>6</v>
      </c>
      <c r="E7" s="12"/>
      <c r="F7" s="13" t="s">
        <v>5</v>
      </c>
      <c r="G7" s="13" t="s">
        <v>47</v>
      </c>
      <c r="H7" s="12">
        <v>3</v>
      </c>
      <c r="I7" s="16" t="s">
        <v>10</v>
      </c>
      <c r="J7" s="14">
        <v>3.4</v>
      </c>
      <c r="K7" s="15">
        <f t="shared" ref="K7:K11" si="1">3600/J7*$F$3*$G$2</f>
        <v>20964.705882352941</v>
      </c>
      <c r="L7" s="23">
        <v>21728</v>
      </c>
      <c r="M7" s="22">
        <f t="shared" si="0"/>
        <v>0.88094725028058352</v>
      </c>
      <c r="N7" s="24" t="s">
        <v>29</v>
      </c>
    </row>
    <row r="8" spans="2:14" ht="29.25" customHeight="1">
      <c r="B8" s="11" t="s">
        <v>93</v>
      </c>
      <c r="C8" s="11" t="s">
        <v>20</v>
      </c>
      <c r="D8" s="12" t="s">
        <v>6</v>
      </c>
      <c r="E8" s="12"/>
      <c r="F8" s="13" t="s">
        <v>5</v>
      </c>
      <c r="G8" s="13" t="s">
        <v>47</v>
      </c>
      <c r="H8" s="12">
        <v>3</v>
      </c>
      <c r="I8" s="21" t="s">
        <v>27</v>
      </c>
      <c r="J8" s="14">
        <v>3.4</v>
      </c>
      <c r="K8" s="15">
        <f t="shared" si="1"/>
        <v>20964.705882352941</v>
      </c>
      <c r="L8" s="23">
        <v>21728</v>
      </c>
      <c r="M8" s="22">
        <f t="shared" si="0"/>
        <v>0.88094725028058352</v>
      </c>
      <c r="N8" s="24" t="s">
        <v>28</v>
      </c>
    </row>
    <row r="9" spans="2:14" ht="21.75" customHeight="1">
      <c r="B9" s="11" t="s">
        <v>94</v>
      </c>
      <c r="C9" s="11" t="s">
        <v>20</v>
      </c>
      <c r="D9" s="18" t="s">
        <v>6</v>
      </c>
      <c r="E9" s="19"/>
      <c r="F9" s="18" t="s">
        <v>5</v>
      </c>
      <c r="G9" s="13" t="s">
        <v>47</v>
      </c>
      <c r="H9" s="18">
        <v>3</v>
      </c>
      <c r="I9" s="20" t="s">
        <v>9</v>
      </c>
      <c r="J9" s="14">
        <v>3.4</v>
      </c>
      <c r="K9" s="15">
        <f t="shared" si="1"/>
        <v>20964.705882352941</v>
      </c>
      <c r="L9" s="23">
        <v>21728</v>
      </c>
      <c r="M9" s="22">
        <f t="shared" si="0"/>
        <v>0.88094725028058352</v>
      </c>
      <c r="N9" s="24" t="s">
        <v>34</v>
      </c>
    </row>
    <row r="10" spans="2:14" s="17" customFormat="1" ht="21.75" customHeight="1">
      <c r="B10" s="11" t="s">
        <v>95</v>
      </c>
      <c r="C10" s="11" t="s">
        <v>20</v>
      </c>
      <c r="D10" s="12" t="s">
        <v>8</v>
      </c>
      <c r="E10" s="12"/>
      <c r="F10" s="13" t="s">
        <v>5</v>
      </c>
      <c r="G10" s="13" t="s">
        <v>46</v>
      </c>
      <c r="H10" s="12">
        <v>3</v>
      </c>
      <c r="I10" s="16" t="s">
        <v>7</v>
      </c>
      <c r="J10" s="14">
        <v>3.4</v>
      </c>
      <c r="K10" s="15">
        <f t="shared" si="1"/>
        <v>20964.705882352941</v>
      </c>
      <c r="L10" s="23">
        <v>21728</v>
      </c>
      <c r="M10" s="22">
        <f t="shared" si="0"/>
        <v>0.88094725028058352</v>
      </c>
      <c r="N10" s="24"/>
    </row>
    <row r="11" spans="2:14" s="17" customFormat="1" ht="21.75" customHeight="1">
      <c r="B11" s="11" t="s">
        <v>96</v>
      </c>
      <c r="C11" s="11" t="s">
        <v>20</v>
      </c>
      <c r="D11" s="12" t="s">
        <v>6</v>
      </c>
      <c r="E11" s="12"/>
      <c r="F11" s="13" t="s">
        <v>5</v>
      </c>
      <c r="G11" s="13" t="s">
        <v>46</v>
      </c>
      <c r="H11" s="12">
        <v>3</v>
      </c>
      <c r="I11" s="16"/>
      <c r="J11" s="14">
        <v>3.4</v>
      </c>
      <c r="K11" s="15">
        <f t="shared" si="1"/>
        <v>20964.705882352941</v>
      </c>
      <c r="L11" s="23">
        <v>21728</v>
      </c>
      <c r="M11" s="22">
        <f t="shared" si="0"/>
        <v>0.88094725028058352</v>
      </c>
      <c r="N11" s="24" t="s">
        <v>19</v>
      </c>
    </row>
    <row r="14" spans="2:14">
      <c r="G14" s="7"/>
    </row>
  </sheetData>
  <mergeCells count="8">
    <mergeCell ref="I4:N4"/>
    <mergeCell ref="B4:B5"/>
    <mergeCell ref="C4:C5"/>
    <mergeCell ref="D4:D5"/>
    <mergeCell ref="E4:E5"/>
    <mergeCell ref="F4:F5"/>
    <mergeCell ref="H4:H5"/>
    <mergeCell ref="G4:G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zoomScaleNormal="100" workbookViewId="0">
      <selection activeCell="B7" sqref="B7"/>
    </sheetView>
  </sheetViews>
  <sheetFormatPr defaultColWidth="9.140625" defaultRowHeight="15.75"/>
  <cols>
    <col min="1" max="1" width="3.140625" style="6" customWidth="1"/>
    <col min="2" max="2" width="13.42578125" style="6" bestFit="1" customWidth="1"/>
    <col min="3" max="3" width="9.7109375" style="6" bestFit="1" customWidth="1"/>
    <col min="4" max="4" width="10" style="6" bestFit="1" customWidth="1"/>
    <col min="5" max="5" width="8.42578125" style="6" bestFit="1" customWidth="1"/>
    <col min="6" max="6" width="12" style="6" bestFit="1" customWidth="1"/>
    <col min="7" max="7" width="5.28515625" style="6" bestFit="1" customWidth="1"/>
    <col min="8" max="8" width="9.5703125" style="6" bestFit="1" customWidth="1"/>
    <col min="9" max="9" width="9.140625" style="6" bestFit="1" customWidth="1"/>
    <col min="10" max="10" width="7.7109375" style="6" bestFit="1" customWidth="1"/>
    <col min="11" max="11" width="33.28515625" style="6" bestFit="1" customWidth="1"/>
    <col min="12" max="16384" width="9.140625" style="6"/>
  </cols>
  <sheetData>
    <row r="2" spans="2:11" s="27" customFormat="1">
      <c r="B2" s="31" t="s">
        <v>38</v>
      </c>
    </row>
    <row r="3" spans="2:11" ht="24" customHeight="1">
      <c r="C3" s="16" t="s">
        <v>13</v>
      </c>
      <c r="D3" s="32">
        <v>1</v>
      </c>
      <c r="E3" s="32">
        <v>0.99</v>
      </c>
    </row>
    <row r="4" spans="2:11" s="27" customFormat="1" ht="24" customHeight="1">
      <c r="B4" s="4"/>
      <c r="C4" s="16" t="s">
        <v>65</v>
      </c>
      <c r="D4" s="16">
        <v>20</v>
      </c>
      <c r="E4" s="16">
        <v>16</v>
      </c>
    </row>
    <row r="5" spans="2:11" ht="24" customHeight="1">
      <c r="B5" s="42" t="s">
        <v>31</v>
      </c>
      <c r="C5" s="56" t="s">
        <v>22</v>
      </c>
      <c r="D5" s="51" t="s">
        <v>12</v>
      </c>
      <c r="E5" s="51" t="s">
        <v>21</v>
      </c>
      <c r="F5" s="48" t="s">
        <v>4</v>
      </c>
      <c r="G5" s="49"/>
      <c r="H5" s="49"/>
      <c r="I5" s="49"/>
      <c r="J5" s="49"/>
      <c r="K5" s="50"/>
    </row>
    <row r="6" spans="2:11" ht="36" customHeight="1">
      <c r="B6" s="43"/>
      <c r="C6" s="57"/>
      <c r="D6" s="52"/>
      <c r="E6" s="53"/>
      <c r="F6" s="8" t="s">
        <v>3</v>
      </c>
      <c r="G6" s="34" t="s">
        <v>11</v>
      </c>
      <c r="H6" s="34" t="s">
        <v>15</v>
      </c>
      <c r="I6" s="9" t="s">
        <v>132</v>
      </c>
      <c r="J6" s="10" t="s">
        <v>17</v>
      </c>
      <c r="K6" s="10" t="s">
        <v>16</v>
      </c>
    </row>
    <row r="7" spans="2:11" s="17" customFormat="1" ht="21.75" customHeight="1">
      <c r="B7" s="11" t="s">
        <v>86</v>
      </c>
      <c r="C7" s="11" t="s">
        <v>32</v>
      </c>
      <c r="D7" s="1" t="s">
        <v>0</v>
      </c>
      <c r="E7" s="12" t="s">
        <v>23</v>
      </c>
      <c r="F7" s="16" t="s">
        <v>10</v>
      </c>
      <c r="G7" s="14">
        <v>3.4</v>
      </c>
      <c r="H7" s="15">
        <f>3600/G7*$D$4*$D$3</f>
        <v>21176.470588235294</v>
      </c>
      <c r="I7" s="23">
        <v>17283</v>
      </c>
      <c r="J7" s="22">
        <f t="shared" ref="J7:J12" si="0">(I7/H7)*0.85</f>
        <v>0.69372041666666662</v>
      </c>
      <c r="K7" s="24" t="s">
        <v>18</v>
      </c>
    </row>
    <row r="8" spans="2:11" ht="21.75" customHeight="1">
      <c r="B8" s="11" t="s">
        <v>87</v>
      </c>
      <c r="C8" s="11" t="s">
        <v>32</v>
      </c>
      <c r="D8" s="1" t="s">
        <v>0</v>
      </c>
      <c r="E8" s="12"/>
      <c r="F8" s="16" t="s">
        <v>10</v>
      </c>
      <c r="G8" s="14">
        <v>3.4</v>
      </c>
      <c r="H8" s="15">
        <f t="shared" ref="H8:H12" si="1">3600/G8*$D$4*$D$3</f>
        <v>21176.470588235294</v>
      </c>
      <c r="I8" s="23">
        <v>17283</v>
      </c>
      <c r="J8" s="22">
        <f t="shared" si="0"/>
        <v>0.69372041666666662</v>
      </c>
      <c r="K8" s="24" t="s">
        <v>29</v>
      </c>
    </row>
    <row r="9" spans="2:11" ht="29.25" customHeight="1">
      <c r="B9" s="11" t="s">
        <v>88</v>
      </c>
      <c r="C9" s="11" t="s">
        <v>32</v>
      </c>
      <c r="D9" s="1" t="s">
        <v>33</v>
      </c>
      <c r="E9" s="12"/>
      <c r="F9" s="21" t="s">
        <v>27</v>
      </c>
      <c r="G9" s="14">
        <v>3.4</v>
      </c>
      <c r="H9" s="15">
        <f t="shared" si="1"/>
        <v>21176.470588235294</v>
      </c>
      <c r="I9" s="23">
        <v>17283</v>
      </c>
      <c r="J9" s="22">
        <f t="shared" si="0"/>
        <v>0.69372041666666662</v>
      </c>
      <c r="K9" s="24" t="s">
        <v>28</v>
      </c>
    </row>
    <row r="10" spans="2:11" ht="21.75" customHeight="1">
      <c r="B10" s="11" t="s">
        <v>89</v>
      </c>
      <c r="C10" s="11" t="s">
        <v>32</v>
      </c>
      <c r="D10" s="1" t="s">
        <v>1</v>
      </c>
      <c r="E10" s="19"/>
      <c r="F10" s="20" t="s">
        <v>9</v>
      </c>
      <c r="G10" s="14">
        <v>3.4</v>
      </c>
      <c r="H10" s="15">
        <f t="shared" si="1"/>
        <v>21176.470588235294</v>
      </c>
      <c r="I10" s="23">
        <v>17283</v>
      </c>
      <c r="J10" s="22">
        <f t="shared" si="0"/>
        <v>0.69372041666666662</v>
      </c>
      <c r="K10" s="24" t="s">
        <v>34</v>
      </c>
    </row>
    <row r="11" spans="2:11" s="17" customFormat="1" ht="21.75" customHeight="1">
      <c r="B11" s="11" t="s">
        <v>90</v>
      </c>
      <c r="C11" s="11" t="s">
        <v>32</v>
      </c>
      <c r="D11" s="1" t="s">
        <v>1</v>
      </c>
      <c r="E11" s="12"/>
      <c r="F11" s="16" t="s">
        <v>7</v>
      </c>
      <c r="G11" s="14">
        <v>3.4</v>
      </c>
      <c r="H11" s="15">
        <f t="shared" si="1"/>
        <v>21176.470588235294</v>
      </c>
      <c r="I11" s="23">
        <v>17283</v>
      </c>
      <c r="J11" s="22">
        <f t="shared" si="0"/>
        <v>0.69372041666666662</v>
      </c>
      <c r="K11" s="24"/>
    </row>
    <row r="12" spans="2:11" s="17" customFormat="1" ht="21.75" customHeight="1">
      <c r="B12" s="11" t="s">
        <v>91</v>
      </c>
      <c r="C12" s="11" t="s">
        <v>32</v>
      </c>
      <c r="D12" s="1" t="s">
        <v>1</v>
      </c>
      <c r="E12" s="12"/>
      <c r="F12" s="16"/>
      <c r="G12" s="14">
        <v>3.4</v>
      </c>
      <c r="H12" s="15">
        <f t="shared" si="1"/>
        <v>21176.470588235294</v>
      </c>
      <c r="I12" s="23">
        <v>17283</v>
      </c>
      <c r="J12" s="22">
        <f t="shared" si="0"/>
        <v>0.69372041666666662</v>
      </c>
      <c r="K12" s="24" t="s">
        <v>19</v>
      </c>
    </row>
    <row r="13" spans="2:11">
      <c r="B13" s="11" t="s">
        <v>110</v>
      </c>
    </row>
    <row r="14" spans="2:11">
      <c r="B14" s="11" t="s">
        <v>111</v>
      </c>
    </row>
    <row r="15" spans="2:11">
      <c r="B15" s="11" t="s">
        <v>112</v>
      </c>
    </row>
    <row r="16" spans="2:11">
      <c r="B16" s="11" t="s">
        <v>113</v>
      </c>
    </row>
    <row r="17" spans="2:2">
      <c r="B17" s="11" t="s">
        <v>114</v>
      </c>
    </row>
    <row r="18" spans="2:2">
      <c r="B18" s="11" t="s">
        <v>115</v>
      </c>
    </row>
    <row r="19" spans="2:2">
      <c r="B19" s="11" t="s">
        <v>116</v>
      </c>
    </row>
    <row r="20" spans="2:2">
      <c r="B20" s="11" t="s">
        <v>117</v>
      </c>
    </row>
    <row r="21" spans="2:2">
      <c r="B21" s="11" t="s">
        <v>118</v>
      </c>
    </row>
    <row r="22" spans="2:2">
      <c r="B22" s="11" t="s">
        <v>119</v>
      </c>
    </row>
    <row r="23" spans="2:2">
      <c r="B23" s="11" t="s">
        <v>120</v>
      </c>
    </row>
    <row r="24" spans="2:2">
      <c r="B24" s="11" t="s">
        <v>121</v>
      </c>
    </row>
    <row r="25" spans="2:2">
      <c r="B25" s="11" t="s">
        <v>122</v>
      </c>
    </row>
    <row r="26" spans="2:2">
      <c r="B26" s="11" t="s">
        <v>123</v>
      </c>
    </row>
  </sheetData>
  <mergeCells count="5">
    <mergeCell ref="F5:K5"/>
    <mergeCell ref="B5:B6"/>
    <mergeCell ref="C5:C6"/>
    <mergeCell ref="D5:D6"/>
    <mergeCell ref="E5:E6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zoomScaleNormal="100" workbookViewId="0">
      <selection activeCell="B7" sqref="B7"/>
    </sheetView>
  </sheetViews>
  <sheetFormatPr defaultColWidth="9.140625" defaultRowHeight="15.75"/>
  <cols>
    <col min="1" max="1" width="3.140625" style="6" customWidth="1"/>
    <col min="2" max="2" width="14" style="6" bestFit="1" customWidth="1"/>
    <col min="3" max="3" width="9.7109375" style="6" bestFit="1" customWidth="1"/>
    <col min="4" max="4" width="10" style="6" bestFit="1" customWidth="1"/>
    <col min="5" max="5" width="8.42578125" style="6" bestFit="1" customWidth="1"/>
    <col min="6" max="6" width="12" style="27" bestFit="1" customWidth="1"/>
    <col min="7" max="8" width="9.28515625" style="27" customWidth="1"/>
    <col min="9" max="9" width="9.140625" style="27" bestFit="1"/>
    <col min="10" max="10" width="8.5703125" style="27" bestFit="1" customWidth="1"/>
    <col min="11" max="11" width="33.28515625" style="27" bestFit="1" customWidth="1"/>
    <col min="12" max="16384" width="9.140625" style="6"/>
  </cols>
  <sheetData>
    <row r="2" spans="2:11" ht="24" customHeight="1">
      <c r="B2" s="31" t="s">
        <v>39</v>
      </c>
      <c r="C2" s="31"/>
      <c r="D2" s="31"/>
      <c r="E2" s="31"/>
    </row>
    <row r="3" spans="2:11" s="27" customFormat="1" ht="24" customHeight="1">
      <c r="B3" s="31"/>
      <c r="C3" s="16" t="s">
        <v>13</v>
      </c>
      <c r="D3" s="32">
        <v>1</v>
      </c>
      <c r="E3" s="32">
        <v>0.99</v>
      </c>
    </row>
    <row r="4" spans="2:11" s="27" customFormat="1" ht="24" customHeight="1">
      <c r="B4" s="4"/>
      <c r="C4" s="16" t="s">
        <v>65</v>
      </c>
      <c r="D4" s="16">
        <v>20</v>
      </c>
      <c r="E4" s="16">
        <v>16</v>
      </c>
    </row>
    <row r="5" spans="2:11" ht="24" customHeight="1">
      <c r="B5" s="42" t="s">
        <v>31</v>
      </c>
      <c r="C5" s="56" t="s">
        <v>22</v>
      </c>
      <c r="D5" s="51" t="s">
        <v>12</v>
      </c>
      <c r="E5" s="51" t="s">
        <v>21</v>
      </c>
      <c r="F5" s="48" t="s">
        <v>4</v>
      </c>
      <c r="G5" s="49"/>
      <c r="H5" s="49"/>
      <c r="I5" s="49"/>
      <c r="J5" s="49"/>
      <c r="K5" s="50"/>
    </row>
    <row r="6" spans="2:11" ht="36" customHeight="1">
      <c r="B6" s="43"/>
      <c r="C6" s="57"/>
      <c r="D6" s="52"/>
      <c r="E6" s="53"/>
      <c r="F6" s="8" t="s">
        <v>3</v>
      </c>
      <c r="G6" s="34" t="s">
        <v>11</v>
      </c>
      <c r="H6" s="34" t="s">
        <v>15</v>
      </c>
      <c r="I6" s="9" t="s">
        <v>132</v>
      </c>
      <c r="J6" s="10" t="s">
        <v>17</v>
      </c>
      <c r="K6" s="10" t="s">
        <v>16</v>
      </c>
    </row>
    <row r="7" spans="2:11" s="17" customFormat="1" ht="21.75" customHeight="1">
      <c r="B7" s="11" t="s">
        <v>97</v>
      </c>
      <c r="C7" s="11" t="s">
        <v>37</v>
      </c>
      <c r="D7" s="3" t="s">
        <v>2</v>
      </c>
      <c r="E7" s="12" t="s">
        <v>23</v>
      </c>
      <c r="F7" s="16" t="s">
        <v>10</v>
      </c>
      <c r="G7" s="14">
        <v>3.4</v>
      </c>
      <c r="H7" s="15">
        <f>3600/G7*$D$4*$D$3</f>
        <v>21176.470588235294</v>
      </c>
      <c r="I7" s="23">
        <v>19824</v>
      </c>
      <c r="J7" s="22">
        <f t="shared" ref="J7:J12" si="0">(I7/H7)*0.85</f>
        <v>0.79571333333333338</v>
      </c>
      <c r="K7" s="24" t="s">
        <v>18</v>
      </c>
    </row>
    <row r="8" spans="2:11" ht="21.75" customHeight="1">
      <c r="B8" s="11" t="s">
        <v>98</v>
      </c>
      <c r="C8" s="11" t="s">
        <v>37</v>
      </c>
      <c r="D8" s="2" t="s">
        <v>2</v>
      </c>
      <c r="E8" s="12"/>
      <c r="F8" s="16" t="s">
        <v>10</v>
      </c>
      <c r="G8" s="14">
        <v>3.4</v>
      </c>
      <c r="H8" s="15">
        <f t="shared" ref="H8:H12" si="1">3600/G8*$D$4*$D$3</f>
        <v>21176.470588235294</v>
      </c>
      <c r="I8" s="23">
        <v>19824</v>
      </c>
      <c r="J8" s="22">
        <f t="shared" si="0"/>
        <v>0.79571333333333338</v>
      </c>
      <c r="K8" s="24" t="s">
        <v>29</v>
      </c>
    </row>
    <row r="9" spans="2:11" ht="29.25" customHeight="1">
      <c r="B9" s="11" t="s">
        <v>99</v>
      </c>
      <c r="C9" s="11" t="s">
        <v>37</v>
      </c>
      <c r="D9" s="2" t="s">
        <v>36</v>
      </c>
      <c r="E9" s="12"/>
      <c r="F9" s="21" t="s">
        <v>27</v>
      </c>
      <c r="G9" s="14">
        <v>3.4</v>
      </c>
      <c r="H9" s="15">
        <f t="shared" si="1"/>
        <v>21176.470588235294</v>
      </c>
      <c r="I9" s="23">
        <v>19824</v>
      </c>
      <c r="J9" s="22">
        <f t="shared" si="0"/>
        <v>0.79571333333333338</v>
      </c>
      <c r="K9" s="24" t="s">
        <v>28</v>
      </c>
    </row>
    <row r="10" spans="2:11" ht="21.75" customHeight="1">
      <c r="B10" s="11" t="s">
        <v>100</v>
      </c>
      <c r="C10" s="11" t="s">
        <v>37</v>
      </c>
      <c r="D10" s="2" t="s">
        <v>2</v>
      </c>
      <c r="E10" s="19"/>
      <c r="F10" s="20" t="s">
        <v>9</v>
      </c>
      <c r="G10" s="14">
        <v>3.4</v>
      </c>
      <c r="H10" s="15">
        <f t="shared" si="1"/>
        <v>21176.470588235294</v>
      </c>
      <c r="I10" s="23">
        <v>19824</v>
      </c>
      <c r="J10" s="22">
        <f t="shared" si="0"/>
        <v>0.79571333333333338</v>
      </c>
      <c r="K10" s="24" t="s">
        <v>34</v>
      </c>
    </row>
    <row r="11" spans="2:11" s="17" customFormat="1" ht="21.75" customHeight="1">
      <c r="B11" s="11" t="s">
        <v>101</v>
      </c>
      <c r="C11" s="11" t="s">
        <v>37</v>
      </c>
      <c r="D11" s="2" t="s">
        <v>2</v>
      </c>
      <c r="E11" s="12"/>
      <c r="F11" s="16" t="s">
        <v>7</v>
      </c>
      <c r="G11" s="14">
        <v>3.4</v>
      </c>
      <c r="H11" s="15">
        <f t="shared" si="1"/>
        <v>21176.470588235294</v>
      </c>
      <c r="I11" s="23">
        <v>19824</v>
      </c>
      <c r="J11" s="22">
        <f t="shared" si="0"/>
        <v>0.79571333333333338</v>
      </c>
      <c r="K11" s="24"/>
    </row>
    <row r="12" spans="2:11" s="17" customFormat="1" ht="21.75" customHeight="1">
      <c r="B12" s="11" t="s">
        <v>102</v>
      </c>
      <c r="C12" s="11" t="s">
        <v>32</v>
      </c>
      <c r="D12" s="1" t="s">
        <v>35</v>
      </c>
      <c r="E12" s="12"/>
      <c r="F12" s="16"/>
      <c r="G12" s="14">
        <v>3.4</v>
      </c>
      <c r="H12" s="15">
        <f t="shared" si="1"/>
        <v>21176.470588235294</v>
      </c>
      <c r="I12" s="23">
        <v>19824</v>
      </c>
      <c r="J12" s="22">
        <f t="shared" si="0"/>
        <v>0.79571333333333338</v>
      </c>
      <c r="K12" s="24" t="s">
        <v>19</v>
      </c>
    </row>
    <row r="13" spans="2:11">
      <c r="B13" s="11" t="s">
        <v>124</v>
      </c>
    </row>
    <row r="14" spans="2:11">
      <c r="B14" s="11" t="s">
        <v>125</v>
      </c>
    </row>
    <row r="15" spans="2:11">
      <c r="B15" s="11" t="s">
        <v>126</v>
      </c>
    </row>
    <row r="16" spans="2:11">
      <c r="B16" s="11" t="s">
        <v>127</v>
      </c>
    </row>
    <row r="17" spans="2:2">
      <c r="B17" s="11" t="s">
        <v>128</v>
      </c>
    </row>
    <row r="18" spans="2:2">
      <c r="B18" s="11" t="s">
        <v>129</v>
      </c>
    </row>
    <row r="19" spans="2:2">
      <c r="B19" s="11" t="s">
        <v>130</v>
      </c>
    </row>
    <row r="20" spans="2:2">
      <c r="B20" s="11" t="s">
        <v>131</v>
      </c>
    </row>
  </sheetData>
  <mergeCells count="5">
    <mergeCell ref="B5:B6"/>
    <mergeCell ref="C5:C6"/>
    <mergeCell ref="D5:D6"/>
    <mergeCell ref="E5:E6"/>
    <mergeCell ref="F5:K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젯팅 장비</vt:lpstr>
      <vt:lpstr>레이져 컷팅</vt:lpstr>
      <vt:lpstr>레이져 솔더링</vt:lpstr>
      <vt:lpstr>테잎부착기</vt:lpstr>
      <vt:lpstr>다이어 태치</vt:lpstr>
      <vt:lpstr>와이어 본딩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Hoang Vuong</cp:lastModifiedBy>
  <cp:lastPrinted>2024-12-06T01:39:16Z</cp:lastPrinted>
  <dcterms:created xsi:type="dcterms:W3CDTF">2023-12-07T02:03:47Z</dcterms:created>
  <dcterms:modified xsi:type="dcterms:W3CDTF">2025-08-13T06:25:36Z</dcterms:modified>
</cp:coreProperties>
</file>