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54\OneDrive\Desktop\"/>
    </mc:Choice>
  </mc:AlternateContent>
  <xr:revisionPtr revIDLastSave="0" documentId="13_ncr:1_{4238E41B-F948-4E00-B157-CCE7E8061193}" xr6:coauthVersionLast="47" xr6:coauthVersionMax="47" xr10:uidLastSave="{00000000-0000-0000-0000-000000000000}"/>
  <bookViews>
    <workbookView xWindow="-120" yWindow="-120" windowWidth="29040" windowHeight="15720" xr2:uid="{F9016B3E-F60D-4C0B-A076-E6DE837AFBB3}"/>
  </bookViews>
  <sheets>
    <sheet name="T8-2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 s="1"/>
  <c r="AC2" i="1" a="1"/>
  <c r="AC2" i="1" s="1"/>
  <c r="AD2" i="1" a="1"/>
  <c r="AD2" i="1" s="1"/>
  <c r="AE2" i="1" a="1"/>
  <c r="AE2" i="1" s="1"/>
  <c r="AF2" i="1" a="1"/>
  <c r="AF2" i="1" s="1"/>
  <c r="B3" i="1" a="1"/>
  <c r="B3" i="1" s="1"/>
  <c r="C3" i="1" a="1"/>
  <c r="C3" i="1" s="1"/>
  <c r="C4" i="1" s="1"/>
  <c r="D3" i="1" a="1"/>
  <c r="D3" i="1" s="1"/>
  <c r="E3" i="1" a="1"/>
  <c r="E3" i="1" s="1"/>
  <c r="F3" i="1" a="1"/>
  <c r="F3" i="1" s="1"/>
  <c r="G3" i="1" a="1"/>
  <c r="G3" i="1" s="1"/>
  <c r="G4" i="1" s="1"/>
  <c r="H3" i="1" a="1"/>
  <c r="H3" i="1" s="1"/>
  <c r="I3" i="1" a="1"/>
  <c r="I3" i="1" s="1"/>
  <c r="I4" i="1" s="1"/>
  <c r="J3" i="1" a="1"/>
  <c r="J3" i="1" s="1"/>
  <c r="K3" i="1" a="1"/>
  <c r="K3" i="1" s="1"/>
  <c r="L3" i="1" a="1"/>
  <c r="L3" i="1" s="1"/>
  <c r="L4" i="1" s="1"/>
  <c r="M3" i="1" a="1"/>
  <c r="M3" i="1" s="1"/>
  <c r="M4" i="1" s="1"/>
  <c r="N3" i="1" a="1"/>
  <c r="N3" i="1" s="1"/>
  <c r="O3" i="1" a="1"/>
  <c r="O3" i="1" s="1"/>
  <c r="O4" i="1" s="1"/>
  <c r="P3" i="1" a="1"/>
  <c r="P3" i="1" s="1"/>
  <c r="P4" i="1" s="1"/>
  <c r="Q3" i="1" a="1"/>
  <c r="Q3" i="1" s="1"/>
  <c r="Q4" i="1" s="1"/>
  <c r="R3" i="1" a="1"/>
  <c r="R3" i="1" s="1"/>
  <c r="R4" i="1" s="1"/>
  <c r="S3" i="1" a="1"/>
  <c r="S3" i="1" s="1"/>
  <c r="S4" i="1" s="1"/>
  <c r="T3" i="1" a="1"/>
  <c r="T3" i="1" s="1"/>
  <c r="T4" i="1" s="1"/>
  <c r="U3" i="1" a="1"/>
  <c r="U3" i="1" s="1"/>
  <c r="U4" i="1" s="1"/>
  <c r="V3" i="1" a="1"/>
  <c r="V3" i="1" s="1"/>
  <c r="V4" i="1" s="1"/>
  <c r="W3" i="1" a="1"/>
  <c r="W3" i="1" s="1"/>
  <c r="W4" i="1" s="1"/>
  <c r="X3" i="1" a="1"/>
  <c r="X3" i="1" s="1"/>
  <c r="X4" i="1" s="1"/>
  <c r="Y3" i="1" a="1"/>
  <c r="Y3" i="1" s="1"/>
  <c r="Y4" i="1" s="1"/>
  <c r="Z3" i="1" a="1"/>
  <c r="Z3" i="1" s="1"/>
  <c r="Z4" i="1" s="1"/>
  <c r="AA3" i="1" a="1"/>
  <c r="AA3" i="1" s="1"/>
  <c r="AA4" i="1" s="1"/>
  <c r="AB3" i="1" a="1"/>
  <c r="AB3" i="1" s="1"/>
  <c r="AB4" i="1" s="1"/>
  <c r="AC3" i="1" a="1"/>
  <c r="AC3" i="1" s="1"/>
  <c r="AC4" i="1" s="1"/>
  <c r="AD3" i="1" a="1"/>
  <c r="AD3" i="1" s="1"/>
  <c r="AD4" i="1" s="1"/>
  <c r="AE3" i="1" a="1"/>
  <c r="AE3" i="1" s="1"/>
  <c r="AE4" i="1" s="1"/>
  <c r="AF3" i="1" a="1"/>
  <c r="AF3" i="1" s="1"/>
  <c r="AF4" i="1" s="1"/>
  <c r="N26" i="1"/>
  <c r="O26" i="1"/>
  <c r="J28" i="1" a="1"/>
  <c r="J28" i="1" s="1"/>
  <c r="J29" i="1" a="1"/>
  <c r="J29" i="1" s="1"/>
  <c r="J30" i="1"/>
  <c r="K30" i="1" s="1"/>
  <c r="L30" i="1"/>
  <c r="J33" i="1"/>
  <c r="I37" i="1" a="1"/>
  <c r="I37" i="1" s="1"/>
  <c r="J37" i="1"/>
  <c r="I38" i="1" a="1"/>
  <c r="I38" i="1" s="1"/>
  <c r="K38" i="1" s="1"/>
  <c r="J38" i="1"/>
  <c r="I39" i="1" a="1"/>
  <c r="I39" i="1" s="1"/>
  <c r="K39" i="1" s="1"/>
  <c r="J39" i="1"/>
  <c r="I40" i="1" a="1"/>
  <c r="I40" i="1" s="1"/>
  <c r="J40" i="1"/>
  <c r="I41" i="1" a="1"/>
  <c r="I41" i="1" s="1"/>
  <c r="J41" i="1"/>
  <c r="I42" i="1" a="1"/>
  <c r="I42" i="1" s="1"/>
  <c r="K42" i="1" s="1"/>
  <c r="J42" i="1"/>
  <c r="I43" i="1" a="1"/>
  <c r="I43" i="1" s="1"/>
  <c r="K43" i="1" s="1"/>
  <c r="J43" i="1"/>
  <c r="I44" i="1" a="1"/>
  <c r="I44" i="1" s="1"/>
  <c r="J44" i="1"/>
  <c r="I45" i="1" a="1"/>
  <c r="I45" i="1" s="1"/>
  <c r="J45" i="1"/>
  <c r="I46" i="1" a="1"/>
  <c r="I46" i="1" s="1"/>
  <c r="K46" i="1" s="1"/>
  <c r="J46" i="1"/>
  <c r="I47" i="1" a="1"/>
  <c r="I47" i="1" s="1"/>
  <c r="J47" i="1"/>
  <c r="D135" i="1"/>
  <c r="E135" i="1"/>
  <c r="K45" i="1" l="1"/>
  <c r="K41" i="1"/>
  <c r="K37" i="1"/>
  <c r="K44" i="1"/>
  <c r="K40" i="1"/>
  <c r="J31" i="1"/>
  <c r="K31" i="1" s="1"/>
  <c r="B4" i="1" s="1"/>
  <c r="K47" i="1"/>
  <c r="J32" i="1" l="1" a="1"/>
  <c r="J32" i="1" s="1"/>
  <c r="K4" i="1"/>
  <c r="N4" i="1"/>
  <c r="D4" i="1"/>
  <c r="J4" i="1"/>
  <c r="H4" i="1"/>
  <c r="F4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<sst xmlns="http://schemas.openxmlformats.org/spreadsheetml/2006/main" count="35" uniqueCount="29">
  <si>
    <t>Chi</t>
  </si>
  <si>
    <t>xăng</t>
  </si>
  <si>
    <t>shopee</t>
  </si>
  <si>
    <t>Thu</t>
  </si>
  <si>
    <t>word</t>
  </si>
  <si>
    <t>gửi xe</t>
  </si>
  <si>
    <t>bơi</t>
  </si>
  <si>
    <t>cf</t>
  </si>
  <si>
    <t>đá bóng</t>
  </si>
  <si>
    <t>đồ ăn</t>
  </si>
  <si>
    <t>gạo</t>
  </si>
  <si>
    <t>ăn sáng</t>
  </si>
  <si>
    <t>AVG</t>
  </si>
  <si>
    <t>SL</t>
  </si>
  <si>
    <t>Số tiền</t>
  </si>
  <si>
    <t>Tên</t>
  </si>
  <si>
    <t>TODAY</t>
  </si>
  <si>
    <t>Thực</t>
  </si>
  <si>
    <t>CT Hiện tại</t>
  </si>
  <si>
    <t>Tổng CT</t>
  </si>
  <si>
    <t>Tháng này</t>
  </si>
  <si>
    <t>Trạng Thái</t>
  </si>
  <si>
    <t>Số Tiền</t>
  </si>
  <si>
    <t>Hình Thức</t>
  </si>
  <si>
    <t>Ngày</t>
  </si>
  <si>
    <t>Tháng trước</t>
  </si>
  <si>
    <t>THỐNG KÊ</t>
  </si>
  <si>
    <t>CHI TIÊU THÁNG 7</t>
  </si>
  <si>
    <t>Vượt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</si>
</sst>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\ [$₫-42A]_-;\-* #,##0\ [$₫-42A]_-;_-* &quot;-&quot;??\ [$₫-42A]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22" fontId="0" fillId="0" borderId="1" xfId="0" applyNumberFormat="1" applyBorder="1"/>
    <xf numFmtId="0" fontId="0" fillId="0" borderId="2" xfId="0" applyBorder="1"/>
    <xf numFmtId="0" fontId="0" fillId="0" borderId="3" xfId="0" applyBorder="1"/>
    <xf numFmtId="22" fontId="0" fillId="0" borderId="0" xfId="0" applyNumberFormat="1"/>
    <xf numFmtId="164" fontId="3" fillId="2" borderId="4" xfId="0" applyNumberFormat="1" applyFont="1" applyFill="1" applyBorder="1"/>
    <xf numFmtId="0" fontId="4" fillId="3" borderId="0" xfId="0" applyFont="1" applyFill="1"/>
    <xf numFmtId="0" fontId="0" fillId="0" borderId="5" xfId="0" applyBorder="1"/>
    <xf numFmtId="164" fontId="0" fillId="0" borderId="4" xfId="0" applyNumberFormat="1" applyBorder="1"/>
    <xf numFmtId="0" fontId="5" fillId="4" borderId="0" xfId="0" applyFont="1" applyFill="1"/>
    <xf numFmtId="0" fontId="5" fillId="6" borderId="0" xfId="0" applyFont="1" applyFill="1"/>
    <xf numFmtId="0" fontId="5" fillId="7" borderId="0" xfId="0" applyFont="1" applyFill="1"/>
    <xf numFmtId="0" fontId="6" fillId="8" borderId="0" xfId="0" applyFont="1" applyFill="1" applyAlignment="1">
      <alignment horizontal="center"/>
    </xf>
    <xf numFmtId="164" fontId="7" fillId="0" borderId="6" xfId="1" applyNumberFormat="1" applyFont="1" applyBorder="1" applyAlignment="1">
      <alignment horizontal="center"/>
    </xf>
    <xf numFmtId="164" fontId="8" fillId="0" borderId="2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5" fillId="9" borderId="0" xfId="0" applyFont="1" applyFill="1"/>
    <xf numFmtId="0" fontId="10" fillId="7" borderId="1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12" borderId="11" xfId="0" applyFont="1" applyFill="1" applyBorder="1" applyAlignment="1">
      <alignment horizontal="left"/>
    </xf>
    <xf numFmtId="164" fontId="0" fillId="0" borderId="12" xfId="0" applyNumberFormat="1" applyBorder="1" applyAlignment="1">
      <alignment horizontal="center"/>
    </xf>
    <xf numFmtId="0" fontId="3" fillId="12" borderId="13" xfId="0" applyFont="1" applyFill="1" applyBorder="1" applyAlignment="1">
      <alignment horizontal="left"/>
    </xf>
    <xf numFmtId="0" fontId="3" fillId="12" borderId="14" xfId="0" applyFont="1" applyFill="1" applyBorder="1" applyAlignment="1">
      <alignment horizontal="left"/>
    </xf>
    <xf numFmtId="0" fontId="3" fillId="12" borderId="15" xfId="0" applyFont="1" applyFill="1" applyBorder="1" applyAlignment="1">
      <alignment horizontal="center"/>
    </xf>
    <xf numFmtId="0" fontId="3" fillId="12" borderId="16" xfId="0" applyFont="1" applyFill="1" applyBorder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left"/>
    </xf>
    <xf numFmtId="0" fontId="9" fillId="7" borderId="0" xfId="0" applyFont="1" applyFill="1" applyAlignment="1">
      <alignment horizontal="center" vertical="center"/>
    </xf>
    <xf numFmtId="0" fontId="12" fillId="11" borderId="9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textRotation="90"/>
    </xf>
  </cellXfs>
  <cellStyles count="2">
    <cellStyle name="Currency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_-* #,##0\ [$₫-42A]_-;\-* #,##0\ [$₫-42A]_-;_-* &quot;-&quot;??\ [$₫-42A]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* #,##0\ [$₫-42A]_-;\-* #,##0\ [$₫-42A]_-;_-* &quot;-&quot;??\ [$₫-42A]_-;_-@_-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_-* #,##0\ [$₫-42A]_-;\-* #,##0\ [$₫-42A]_-;_-* &quot;-&quot;??\ [$₫-42A]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164" formatCode="_-* #,##0\ [$₫-42A]_-;\-* #,##0\ [$₫-42A]_-;_-* &quot;-&quot;??\ [$₫-42A]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Thống kê chi tiêu/Ngày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Thu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'T8-22 (2)'!$B$2:$AF$2</c:f>
              <c:numCache>
                <c:formatCode>_-* #,##0\ [$₫-42A]_-;\-* #,##0\ [$₫-42A]_-;_-* "-"??\ [$₫-42A]_-;_-@_-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1-45E0-A4F3-72E392251F98}"/>
            </c:ext>
          </c:extLst>
        </c:ser>
        <c:ser>
          <c:idx val="0"/>
          <c:order val="1"/>
          <c:tx>
            <c:strRef>
              <c:f>'T8-22 (2)'!$A$3</c:f>
              <c:strCache>
                <c:ptCount val="1"/>
                <c:pt idx="0">
                  <c:v>Chi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'T8-22 (2)'!$B$1:$AF$1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'T8-22 (2)'!$B$3:$AF$3</c:f>
              <c:numCache>
                <c:formatCode>_-* #,##0\ [$₫-42A]_-;\-* #,##0\ [$₫-42A]_-;_-* "-"??\ [$₫-42A]_-;_-@_-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1-45E0-A4F3-72E392251F98}"/>
            </c:ext>
          </c:extLst>
        </c:ser>
        <c:ser>
          <c:idx val="1"/>
          <c:order val="2"/>
          <c:tx>
            <c:strRef>
              <c:f>'T8-22 (2)'!$A$4</c:f>
              <c:strCache>
                <c:ptCount val="1"/>
                <c:pt idx="0">
                  <c:v>Vượt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'T8-22 (2)'!$B$1:$AF$1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'T8-22 (2)'!$B$4:$AF$4</c:f>
              <c:numCache>
                <c:formatCode>_-* #,##0\ [$₫-42A]_-;\-* #,##0\ [$₫-42A]_-;_-* "-"??\ [$₫-42A]_-;_-@_-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1-45E0-A4F3-72E392251F9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04786480"/>
        <c:axId val="1404769424"/>
      </c:lineChart>
      <c:catAx>
        <c:axId val="140478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69424"/>
        <c:crosses val="autoZero"/>
        <c:auto val="1"/>
        <c:lblAlgn val="ctr"/>
        <c:lblOffset val="100"/>
        <c:noMultiLvlLbl val="0"/>
      </c:catAx>
      <c:valAx>
        <c:axId val="14047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\ [$₫-42A]_-;\-* #,##0\ [$₫-42A]_-;_-* &quot;-&quot;??\ [$₫-42A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86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Thống</a:t>
            </a:r>
            <a:r>
              <a:rPr lang="en-US" baseline="0"/>
              <a:t> kê / Tháng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'T8-22 (2)'!$I$36</c:f>
              <c:strCache>
                <c:ptCount val="1"/>
                <c:pt idx="0">
                  <c:v>Số tiền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21B-4DA1-A92A-1BB9DC0790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21B-4DA1-A92A-1BB9DC0790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21B-4DA1-A92A-1BB9DC0790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21B-4DA1-A92A-1BB9DC0790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21B-4DA1-A92A-1BB9DC0790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21B-4DA1-A92A-1BB9DC0790F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21B-4DA1-A92A-1BB9DC0790F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21B-4DA1-A92A-1BB9DC0790F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21B-4DA1-A92A-1BB9DC0790F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21B-4DA1-A92A-1BB9DC0790F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21B-4DA1-A92A-1BB9DC0790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'T8-22 (2)'!$H$37:$H$47</c:f>
              <c:strCache>
                <c:ptCount val="10"/>
                <c:pt idx="0">
                  <c:v>xăng</c:v>
                </c:pt>
                <c:pt idx="1">
                  <c:v>ăn sáng</c:v>
                </c:pt>
                <c:pt idx="2">
                  <c:v>gửi xe</c:v>
                </c:pt>
                <c:pt idx="3">
                  <c:v>gạo</c:v>
                </c:pt>
                <c:pt idx="4">
                  <c:v>cf</c:v>
                </c:pt>
                <c:pt idx="5">
                  <c:v>đồ ăn</c:v>
                </c:pt>
                <c:pt idx="6">
                  <c:v>đá bóng</c:v>
                </c:pt>
                <c:pt idx="7">
                  <c:v>bơi</c:v>
                </c:pt>
                <c:pt idx="8">
                  <c:v>word</c:v>
                </c:pt>
                <c:pt idx="9">
                  <c:v>shopee</c:v>
                </c:pt>
              </c:strCache>
            </c:strRef>
          </c:cat>
          <c:val>
            <c:numRef>
              <c:f>'T8-22 (2)'!$I$37:$I$47</c:f>
              <c:numCache>
                <c:formatCode>_-* #,##0\ [$₫-42A]_-;\-* #,##0\ [$₫-42A]_-;_-* "-"??\ [$₫-42A]_-;_-@_-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21B-4DA1-A92A-1BB9DC0790F1}"/>
            </c:ext>
          </c:extLst>
        </c:ser>
        <c:ser>
          <c:idx val="1"/>
          <c:order val="1"/>
          <c:tx>
            <c:strRef>
              <c:f>'T8-22 (2)'!$J$36</c:f>
              <c:strCache>
                <c:ptCount val="1"/>
                <c:pt idx="0">
                  <c:v>SL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221B-4DA1-A92A-1BB9DC0790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221B-4DA1-A92A-1BB9DC0790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221B-4DA1-A92A-1BB9DC0790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221B-4DA1-A92A-1BB9DC0790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21B-4DA1-A92A-1BB9DC0790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221B-4DA1-A92A-1BB9DC0790F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221B-4DA1-A92A-1BB9DC0790F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221B-4DA1-A92A-1BB9DC0790F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221B-4DA1-A92A-1BB9DC0790F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221B-4DA1-A92A-1BB9DC0790F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221B-4DA1-A92A-1BB9DC0790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'T8-22 (2)'!$H$37:$H$47</c:f>
              <c:strCache>
                <c:ptCount val="10"/>
                <c:pt idx="0">
                  <c:v>xăng</c:v>
                </c:pt>
                <c:pt idx="1">
                  <c:v>ăn sáng</c:v>
                </c:pt>
                <c:pt idx="2">
                  <c:v>gửi xe</c:v>
                </c:pt>
                <c:pt idx="3">
                  <c:v>gạo</c:v>
                </c:pt>
                <c:pt idx="4">
                  <c:v>cf</c:v>
                </c:pt>
                <c:pt idx="5">
                  <c:v>đồ ăn</c:v>
                </c:pt>
                <c:pt idx="6">
                  <c:v>đá bóng</c:v>
                </c:pt>
                <c:pt idx="7">
                  <c:v>bơi</c:v>
                </c:pt>
                <c:pt idx="8">
                  <c:v>word</c:v>
                </c:pt>
                <c:pt idx="9">
                  <c:v>shopee</c:v>
                </c:pt>
              </c:strCache>
            </c:strRef>
          </c:cat>
          <c:val>
            <c:numRef>
              <c:f>'T8-22 (2)'!$J$37:$J$47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21B-4DA1-A92A-1BB9DC0790F1}"/>
            </c:ext>
          </c:extLst>
        </c:ser>
        <c:ser>
          <c:idx val="2"/>
          <c:order val="2"/>
          <c:tx>
            <c:strRef>
              <c:f>'T8-22 (2)'!$K$36</c:f>
              <c:strCache>
                <c:ptCount val="1"/>
                <c:pt idx="0">
                  <c:v>AVG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221B-4DA1-A92A-1BB9DC0790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221B-4DA1-A92A-1BB9DC0790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221B-4DA1-A92A-1BB9DC0790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221B-4DA1-A92A-1BB9DC0790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221B-4DA1-A92A-1BB9DC0790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221B-4DA1-A92A-1BB9DC0790F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221B-4DA1-A92A-1BB9DC0790F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221B-4DA1-A92A-1BB9DC0790F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221B-4DA1-A92A-1BB9DC0790F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221B-4DA1-A92A-1BB9DC0790F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221B-4DA1-A92A-1BB9DC0790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'T8-22 (2)'!$H$37:$H$47</c:f>
              <c:strCache>
                <c:ptCount val="10"/>
                <c:pt idx="0">
                  <c:v>xăng</c:v>
                </c:pt>
                <c:pt idx="1">
                  <c:v>ăn sáng</c:v>
                </c:pt>
                <c:pt idx="2">
                  <c:v>gửi xe</c:v>
                </c:pt>
                <c:pt idx="3">
                  <c:v>gạo</c:v>
                </c:pt>
                <c:pt idx="4">
                  <c:v>cf</c:v>
                </c:pt>
                <c:pt idx="5">
                  <c:v>đồ ăn</c:v>
                </c:pt>
                <c:pt idx="6">
                  <c:v>đá bóng</c:v>
                </c:pt>
                <c:pt idx="7">
                  <c:v>bơi</c:v>
                </c:pt>
                <c:pt idx="8">
                  <c:v>word</c:v>
                </c:pt>
                <c:pt idx="9">
                  <c:v>shopee</c:v>
                </c:pt>
              </c:strCache>
            </c:strRef>
          </c:cat>
          <c:val>
            <c:numRef>
              <c:f>'T8-22 (2)'!$K$37:$K$47</c:f>
              <c:numCache>
                <c:formatCode>_-* #,##0\ [$₫-42A]_-;\-* #,##0\ [$₫-42A]_-;_-* "-"??\ [$₫-42A]_-;_-@_-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221B-4DA1-A92A-1BB9DC0790F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119062</xdr:rowOff>
    </xdr:from>
    <xdr:to>
      <xdr:col>32</xdr:col>
      <xdr:colOff>9525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5AF17F-A89C-4BDF-AD86-0A5F6AB28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34</xdr:row>
      <xdr:rowOff>147637</xdr:rowOff>
    </xdr:from>
    <xdr:to>
      <xdr:col>17</xdr:col>
      <xdr:colOff>571500</xdr:colOff>
      <xdr:row>49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4A8170-19B4-42A5-863D-7166774AF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C26D9E-E3AE-4006-AF60-C8C7A4BC6D6E}" name="CHITIEU24610" displayName="CHITIEU24610" ref="A27:E135" totalsRowCount="1" headerRowDxfId="15" dataDxfId="14">
  <autoFilter ref="A27:E134" xr:uid="{0F43C8D6-ACCD-4C34-B2FE-266C6652E935}"/>
  <sortState xmlns:xlrd2="http://schemas.microsoft.com/office/spreadsheetml/2017/richdata2" ref="A28:E134">
    <sortCondition ref="A27:A134"/>
  </sortState>
  <tableColumns count="5">
    <tableColumn id="2" xr3:uid="{DD22F52D-B281-4864-B512-CF17BFD17314}" name="Ngày" dataDxfId="13" totalsRowDxfId="4"/>
    <tableColumn id="3" xr3:uid="{45DFF47F-4422-4132-AB45-9A6887F964C3}" name="Tên" dataDxfId="12" totalsRowDxfId="3"/>
    <tableColumn id="4" xr3:uid="{C9699C1D-C185-44D3-BC7B-B08AD836C79F}" name="Hình Thức" dataDxfId="11" totalsRowDxfId="2"/>
    <tableColumn id="5" xr3:uid="{C6719049-6A3A-44AD-A0A8-34D482DBE636}" name="Số Tiền" totalsRowFunction="custom" dataDxfId="10" totalsRowDxfId="1">
      <totalsRowFormula>SUM(CHITIEU24610[Số Tiền])</totalsRowFormula>
    </tableColumn>
    <tableColumn id="6" xr3:uid="{711D6F2F-A486-440B-AF6D-ECDB4DE20BE8}" name="Trạng Thái" totalsRowFunction="custom" dataDxfId="9" totalsRowDxfId="0">
      <totalsRowFormula>COUNTIF(CHITIEU24610[Trạng Thái],"Đã xong")&amp;"/"&amp;COUNTA(CHITIEU24610[Trạng Thái])</totalsRowFormula>
    </tableColumn>
  </tableColumns>
  <tableStyleInfo name="TableStyleDark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BC19D-AB47-413F-9796-A1332BEEB875}" name="THONGKE35711" displayName="THONGKE35711" ref="H36:K47" totalsRowShown="0" headerRowDxfId="8">
  <autoFilter ref="H36:K47" xr:uid="{C064886A-6D84-46C3-A22C-77ACEFD3AF6C}"/>
  <tableColumns count="4">
    <tableColumn id="1" xr3:uid="{C8E57290-5F6A-459A-BDBA-397C034A9241}" name="Tên"/>
    <tableColumn id="2" xr3:uid="{D056A9ED-C45D-4F88-8193-F51C04F4ACCB}" name="Số tiền" dataDxfId="7">
      <calculatedColumnFormula array="1">SUMPRODUCT((CHITIEU24610[Tên]=H37)*CHITIEU24610[Số Tiền])</calculatedColumnFormula>
    </tableColumn>
    <tableColumn id="3" xr3:uid="{5058C8F0-2E23-4795-A32C-3BD64EFFA070}" name="SL" dataDxfId="6">
      <calculatedColumnFormula>COUNTIF(CHITIEU24610[Tên],THONGKE35711[[#This Row],[Tên]])</calculatedColumnFormula>
    </tableColumn>
    <tableColumn id="4" xr3:uid="{AA402141-7ACF-4879-BF2F-E170074C1E93}" name="AVG" dataDxfId="5">
      <calculatedColumnFormula>IFERROR(THONGKE35711[[#This Row],[Số tiền]]/THONGKE35711[[#This Row],[SL]],0)</calculatedColumnFormula>
    </tableColumn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07F9-3113-449E-BA18-C6FEB4F6A783}">
  <dimension ref="A1:AF135"/>
  <sheetViews>
    <sheetView showGridLines="0" tabSelected="1" workbookViewId="0">
      <selection activeCell="M30" sqref="M30"/>
    </sheetView>
  </sheetViews>
  <sheetFormatPr defaultRowHeight="15" x14ac:dyDescent="0.25"/>
  <cols>
    <col min="2" max="2" width="13.28515625" bestFit="1" customWidth="1"/>
    <col min="3" max="3" width="12.140625" bestFit="1" customWidth="1"/>
    <col min="4" max="4" width="13.42578125" bestFit="1" customWidth="1"/>
    <col min="5" max="5" width="12.140625" bestFit="1" customWidth="1"/>
    <col min="6" max="6" width="12.140625" customWidth="1"/>
    <col min="7" max="8" width="10.5703125" bestFit="1" customWidth="1"/>
    <col min="9" max="9" width="13.42578125" bestFit="1" customWidth="1"/>
    <col min="10" max="10" width="15.85546875" bestFit="1" customWidth="1"/>
    <col min="11" max="11" width="13.42578125" bestFit="1" customWidth="1"/>
    <col min="12" max="12" width="10.5703125" bestFit="1" customWidth="1"/>
    <col min="13" max="13" width="13.42578125" bestFit="1" customWidth="1"/>
    <col min="14" max="14" width="12.85546875" bestFit="1" customWidth="1"/>
    <col min="15" max="15" width="12.140625" bestFit="1" customWidth="1"/>
    <col min="16" max="17" width="10.5703125" bestFit="1" customWidth="1"/>
    <col min="18" max="18" width="9.28515625" bestFit="1" customWidth="1"/>
    <col min="19" max="22" width="10.5703125" bestFit="1" customWidth="1"/>
    <col min="23" max="23" width="9.28515625" bestFit="1" customWidth="1"/>
    <col min="24" max="27" width="10.5703125" bestFit="1" customWidth="1"/>
    <col min="28" max="28" width="12.140625" bestFit="1" customWidth="1"/>
    <col min="29" max="29" width="10.5703125" bestFit="1" customWidth="1"/>
    <col min="30" max="30" width="12.140625" bestFit="1" customWidth="1"/>
    <col min="31" max="31" width="10.5703125" bestFit="1" customWidth="1"/>
    <col min="32" max="32" width="12.140625" bestFit="1" customWidth="1"/>
  </cols>
  <sheetData>
    <row r="1" spans="1:32" ht="15.75" thickBot="1" x14ac:dyDescent="0.3">
      <c r="A1" s="32" t="s">
        <v>24</v>
      </c>
      <c r="B1" s="31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0">
        <v>15</v>
      </c>
      <c r="Q1" s="30">
        <v>16</v>
      </c>
      <c r="R1" s="30">
        <v>17</v>
      </c>
      <c r="S1" s="30">
        <v>18</v>
      </c>
      <c r="T1" s="30">
        <v>19</v>
      </c>
      <c r="U1" s="30">
        <v>20</v>
      </c>
      <c r="V1" s="30">
        <v>21</v>
      </c>
      <c r="W1" s="30">
        <v>22</v>
      </c>
      <c r="X1" s="30">
        <v>23</v>
      </c>
      <c r="Y1" s="30">
        <v>24</v>
      </c>
      <c r="Z1" s="30">
        <v>25</v>
      </c>
      <c r="AA1" s="30">
        <v>26</v>
      </c>
      <c r="AB1" s="30">
        <v>27</v>
      </c>
      <c r="AC1" s="30">
        <v>28</v>
      </c>
      <c r="AD1" s="30">
        <v>29</v>
      </c>
      <c r="AE1" s="30">
        <v>30</v>
      </c>
      <c r="AF1" s="29">
        <v>31</v>
      </c>
    </row>
    <row r="2" spans="1:32" x14ac:dyDescent="0.25">
      <c r="A2" s="28" t="s">
        <v>3</v>
      </c>
      <c r="B2" s="26" cm="1">
        <f t="array" ref="B2">SUMPRODUCT((DAY(CHITIEU24610[Ngày])=B1)*(CHITIEU24610[Hình Thức]="Thu")*(CHITIEU24610[Trạng Thái]="Đã xong")*(CHITIEU24610[Số Tiền]))</f>
        <v>0</v>
      </c>
      <c r="C2" s="26" cm="1">
        <f t="array" ref="C2">SUMPRODUCT((DAY(CHITIEU24610[Ngày])=C1)*(CHITIEU24610[Hình Thức]="Thu")*(CHITIEU24610[Trạng Thái]="Đã xong")*(CHITIEU24610[Số Tiền]))</f>
        <v>0</v>
      </c>
      <c r="D2" s="26" cm="1">
        <f t="array" ref="D2">SUMPRODUCT((DAY(CHITIEU24610[Ngày])=D1)*(CHITIEU24610[Hình Thức]="Thu")*(CHITIEU24610[Trạng Thái]="Đã xong")*(CHITIEU24610[Số Tiền]))</f>
        <v>0</v>
      </c>
      <c r="E2" s="26" cm="1">
        <f t="array" ref="E2">SUMPRODUCT((DAY(CHITIEU24610[Ngày])=E1)*(CHITIEU24610[Hình Thức]="Thu")*(CHITIEU24610[Trạng Thái]="Đã xong")*(CHITIEU24610[Số Tiền]))</f>
        <v>0</v>
      </c>
      <c r="F2" s="26" cm="1">
        <f t="array" ref="F2">SUMPRODUCT((DAY(CHITIEU24610[Ngày])=F1)*(CHITIEU24610[Hình Thức]="Thu")*(CHITIEU24610[Trạng Thái]="Đã xong")*(CHITIEU24610[Số Tiền]))</f>
        <v>0</v>
      </c>
      <c r="G2" s="26" cm="1">
        <f t="array" ref="G2">SUMPRODUCT((DAY(CHITIEU24610[Ngày])=G1)*(CHITIEU24610[Hình Thức]="Thu")*(CHITIEU24610[Trạng Thái]="Đã xong")*(CHITIEU24610[Số Tiền]))</f>
        <v>0</v>
      </c>
      <c r="H2" s="26" cm="1">
        <f t="array" ref="H2">SUMPRODUCT((DAY(CHITIEU24610[Ngày])=H1)*(CHITIEU24610[Hình Thức]="Thu")*(CHITIEU24610[Trạng Thái]="Đã xong")*(CHITIEU24610[Số Tiền]))</f>
        <v>0</v>
      </c>
      <c r="I2" s="26" cm="1">
        <f t="array" ref="I2">SUMPRODUCT((DAY(CHITIEU24610[Ngày])=I1)*(CHITIEU24610[Hình Thức]="Thu")*(CHITIEU24610[Trạng Thái]="Đã xong")*(CHITIEU24610[Số Tiền]))</f>
        <v>0</v>
      </c>
      <c r="J2" s="26" cm="1">
        <f t="array" ref="J2">SUMPRODUCT((DAY(CHITIEU24610[Ngày])=J1)*(CHITIEU24610[Hình Thức]="Thu")*(CHITIEU24610[Trạng Thái]="Đã xong")*(CHITIEU24610[Số Tiền]))</f>
        <v>0</v>
      </c>
      <c r="K2" s="26" cm="1">
        <f t="array" ref="K2">SUMPRODUCT((DAY(CHITIEU24610[Ngày])=K1)*(CHITIEU24610[Hình Thức]="Thu")*(CHITIEU24610[Trạng Thái]="Đã xong")*(CHITIEU24610[Số Tiền]))</f>
        <v>0</v>
      </c>
      <c r="L2" s="26" cm="1">
        <f t="array" ref="L2">SUMPRODUCT((DAY(CHITIEU24610[Ngày])=L1)*(CHITIEU24610[Hình Thức]="Thu")*(CHITIEU24610[Trạng Thái]="Đã xong")*(CHITIEU24610[Số Tiền]))</f>
        <v>0</v>
      </c>
      <c r="M2" s="26" cm="1">
        <f t="array" ref="M2">SUMPRODUCT((DAY(CHITIEU24610[Ngày])=M1)*(CHITIEU24610[Hình Thức]="Thu")*(CHITIEU24610[Trạng Thái]="Đã xong")*(CHITIEU24610[Số Tiền]))</f>
        <v>0</v>
      </c>
      <c r="N2" s="26" cm="1">
        <f t="array" ref="N2">SUMPRODUCT((DAY(CHITIEU24610[Ngày])=N1)*(CHITIEU24610[Hình Thức]="Thu")*(CHITIEU24610[Trạng Thái]="Đã xong")*(CHITIEU24610[Số Tiền]))</f>
        <v>0</v>
      </c>
      <c r="O2" s="26" cm="1">
        <f t="array" ref="O2">SUMPRODUCT((DAY(CHITIEU24610[Ngày])=O1)*(CHITIEU24610[Hình Thức]="Thu")*(CHITIEU24610[Trạng Thái]="Đã xong")*(CHITIEU24610[Số Tiền]))</f>
        <v>0</v>
      </c>
      <c r="P2" s="26" cm="1">
        <f t="array" ref="P2">SUMPRODUCT((DAY(CHITIEU24610[Ngày])=P1)*(CHITIEU24610[Hình Thức]="Thu")*(CHITIEU24610[Trạng Thái]="Đã xong")*(CHITIEU24610[Số Tiền]))</f>
        <v>0</v>
      </c>
      <c r="Q2" s="26" cm="1">
        <f t="array" ref="Q2">SUMPRODUCT((DAY(CHITIEU24610[Ngày])=Q1)*(CHITIEU24610[Hình Thức]="Thu")*(CHITIEU24610[Trạng Thái]="Đã xong")*(CHITIEU24610[Số Tiền]))</f>
        <v>0</v>
      </c>
      <c r="R2" s="26" cm="1">
        <f t="array" ref="R2">SUMPRODUCT((DAY(CHITIEU24610[Ngày])=R1)*(CHITIEU24610[Hình Thức]="Thu")*(CHITIEU24610[Trạng Thái]="Đã xong")*(CHITIEU24610[Số Tiền]))</f>
        <v>0</v>
      </c>
      <c r="S2" s="26" cm="1">
        <f t="array" ref="S2">SUMPRODUCT((DAY(CHITIEU24610[Ngày])=S1)*(CHITIEU24610[Hình Thức]="Thu")*(CHITIEU24610[Trạng Thái]="Đã xong")*(CHITIEU24610[Số Tiền]))</f>
        <v>0</v>
      </c>
      <c r="T2" s="26" cm="1">
        <f t="array" ref="T2">SUMPRODUCT((DAY(CHITIEU24610[Ngày])=T1)*(CHITIEU24610[Hình Thức]="Thu")*(CHITIEU24610[Trạng Thái]="Đã xong")*(CHITIEU24610[Số Tiền]))</f>
        <v>0</v>
      </c>
      <c r="U2" s="26" cm="1">
        <f t="array" ref="U2">SUMPRODUCT((DAY(CHITIEU24610[Ngày])=U1)*(CHITIEU24610[Hình Thức]="Thu")*(CHITIEU24610[Trạng Thái]="Đã xong")*(CHITIEU24610[Số Tiền]))</f>
        <v>0</v>
      </c>
      <c r="V2" s="26" cm="1">
        <f t="array" ref="V2">SUMPRODUCT((DAY(CHITIEU24610[Ngày])=V1)*(CHITIEU24610[Hình Thức]="Thu")*(CHITIEU24610[Trạng Thái]="Đã xong")*(CHITIEU24610[Số Tiền]))</f>
        <v>0</v>
      </c>
      <c r="W2" s="26" cm="1">
        <f t="array" ref="W2">SUMPRODUCT((DAY(CHITIEU24610[Ngày])=W1)*(CHITIEU24610[Hình Thức]="Thu")*(CHITIEU24610[Trạng Thái]="Đã xong")*(CHITIEU24610[Số Tiền]))</f>
        <v>0</v>
      </c>
      <c r="X2" s="26" cm="1">
        <f t="array" ref="X2">SUMPRODUCT((DAY(CHITIEU24610[Ngày])=X1)*(CHITIEU24610[Hình Thức]="Thu")*(CHITIEU24610[Trạng Thái]="Đã xong")*(CHITIEU24610[Số Tiền]))</f>
        <v>0</v>
      </c>
      <c r="Y2" s="26" cm="1">
        <f t="array" ref="Y2">SUMPRODUCT((DAY(CHITIEU24610[Ngày])=Y1)*(CHITIEU24610[Hình Thức]="Thu")*(CHITIEU24610[Trạng Thái]="Đã xong")*(CHITIEU24610[Số Tiền]))</f>
        <v>0</v>
      </c>
      <c r="Z2" s="26" cm="1">
        <f t="array" ref="Z2">SUMPRODUCT((DAY(CHITIEU24610[Ngày])=Z1)*(CHITIEU24610[Hình Thức]="Thu")*(CHITIEU24610[Trạng Thái]="Đã xong")*(CHITIEU24610[Số Tiền]))</f>
        <v>0</v>
      </c>
      <c r="AA2" s="26" cm="1">
        <f t="array" ref="AA2">SUMPRODUCT((DAY(CHITIEU24610[Ngày])=AA1)*(CHITIEU24610[Hình Thức]="Thu")*(CHITIEU24610[Trạng Thái]="Đã xong")*(CHITIEU24610[Số Tiền]))</f>
        <v>0</v>
      </c>
      <c r="AB2" s="26" cm="1">
        <f t="array" ref="AB2">SUMPRODUCT((DAY(CHITIEU24610[Ngày])=AB1)*(CHITIEU24610[Hình Thức]="Thu")*(CHITIEU24610[Trạng Thái]="Đã xong")*(CHITIEU24610[Số Tiền]))</f>
        <v>0</v>
      </c>
      <c r="AC2" s="26" cm="1">
        <f t="array" ref="AC2">SUMPRODUCT((DAY(CHITIEU24610[Ngày])=AC1)*(CHITIEU24610[Hình Thức]="Thu")*(CHITIEU24610[Trạng Thái]="Đã xong")*(CHITIEU24610[Số Tiền]))</f>
        <v>0</v>
      </c>
      <c r="AD2" s="26" cm="1">
        <f t="array" ref="AD2">SUMPRODUCT((DAY(CHITIEU24610[Ngày])=AD1)*(CHITIEU24610[Hình Thức]="Thu")*(CHITIEU24610[Trạng Thái]="Đã xong")*(CHITIEU24610[Số Tiền]))</f>
        <v>0</v>
      </c>
      <c r="AE2" s="26" cm="1">
        <f t="array" ref="AE2">SUMPRODUCT((DAY(CHITIEU24610[Ngày])=AE1)*(CHITIEU24610[Hình Thức]="Thu")*(CHITIEU24610[Trạng Thái]="Đã xong")*(CHITIEU24610[Số Tiền]))</f>
        <v>0</v>
      </c>
      <c r="AF2" s="26" cm="1">
        <f t="array" ref="AF2">SUMPRODUCT((DAY(CHITIEU24610[Ngày])=AF1)*(CHITIEU24610[Hình Thức]="Thu")*(CHITIEU24610[Trạng Thái]="Đã xong")*(CHITIEU24610[Số Tiền]))</f>
        <v>0</v>
      </c>
    </row>
    <row r="3" spans="1:32" x14ac:dyDescent="0.25">
      <c r="A3" s="27" t="s">
        <v>0</v>
      </c>
      <c r="B3" s="26" cm="1">
        <f t="array" ref="B3">SUMPRODUCT((DAY(CHITIEU24610[Ngày])=B1)*(CHITIEU24610[Hình Thức]&lt;&gt;"Thu")*(CHITIEU24610[Trạng Thái]="Đã xong")*CHITIEU24610[Số Tiền])</f>
        <v>0</v>
      </c>
      <c r="C3" s="26" cm="1">
        <f t="array" ref="C3">SUMPRODUCT((DAY(CHITIEU24610[Ngày])=C1)*(CHITIEU24610[Hình Thức]&lt;&gt;"Thu")*(CHITIEU24610[Trạng Thái]="Đã xong")*CHITIEU24610[Số Tiền])</f>
        <v>0</v>
      </c>
      <c r="D3" s="26" cm="1">
        <f t="array" ref="D3">SUMPRODUCT((DAY(CHITIEU24610[Ngày])=D1)*(CHITIEU24610[Hình Thức]&lt;&gt;"Thu")*(CHITIEU24610[Trạng Thái]="Đã xong")*CHITIEU24610[Số Tiền])</f>
        <v>0</v>
      </c>
      <c r="E3" s="26" cm="1">
        <f t="array" ref="E3">SUMPRODUCT((DAY(CHITIEU24610[Ngày])=E1)*(CHITIEU24610[Hình Thức]&lt;&gt;"Thu")*(CHITIEU24610[Trạng Thái]="Đã xong")*CHITIEU24610[Số Tiền])</f>
        <v>0</v>
      </c>
      <c r="F3" s="26" cm="1">
        <f t="array" ref="F3">SUMPRODUCT((DAY(CHITIEU24610[Ngày])=F1)*(CHITIEU24610[Hình Thức]&lt;&gt;"Thu")*(CHITIEU24610[Trạng Thái]="Đã xong")*CHITIEU24610[Số Tiền])</f>
        <v>0</v>
      </c>
      <c r="G3" s="26" cm="1">
        <f t="array" ref="G3">SUMPRODUCT((DAY(CHITIEU24610[Ngày])=G1)*(CHITIEU24610[Hình Thức]&lt;&gt;"Thu")*(CHITIEU24610[Trạng Thái]="Đã xong")*CHITIEU24610[Số Tiền])</f>
        <v>0</v>
      </c>
      <c r="H3" s="26" cm="1">
        <f t="array" ref="H3">SUMPRODUCT((DAY(CHITIEU24610[Ngày])=H1)*(CHITIEU24610[Hình Thức]&lt;&gt;"Thu")*(CHITIEU24610[Trạng Thái]="Đã xong")*CHITIEU24610[Số Tiền])</f>
        <v>0</v>
      </c>
      <c r="I3" s="26" cm="1">
        <f t="array" ref="I3">SUMPRODUCT((DAY(CHITIEU24610[Ngày])=I1)*(CHITIEU24610[Hình Thức]&lt;&gt;"Thu")*(CHITIEU24610[Trạng Thái]="Đã xong")*CHITIEU24610[Số Tiền])</f>
        <v>0</v>
      </c>
      <c r="J3" s="26" cm="1">
        <f t="array" ref="J3">SUMPRODUCT((DAY(CHITIEU24610[Ngày])=J1)*(CHITIEU24610[Hình Thức]&lt;&gt;"Thu")*(CHITIEU24610[Trạng Thái]="Đã xong")*CHITIEU24610[Số Tiền])</f>
        <v>0</v>
      </c>
      <c r="K3" s="26" cm="1">
        <f t="array" ref="K3">SUMPRODUCT((DAY(CHITIEU24610[Ngày])=K1)*(CHITIEU24610[Hình Thức]&lt;&gt;"Thu")*(CHITIEU24610[Trạng Thái]="Đã xong")*CHITIEU24610[Số Tiền])</f>
        <v>0</v>
      </c>
      <c r="L3" s="26" cm="1">
        <f t="array" ref="L3">SUMPRODUCT((DAY(CHITIEU24610[Ngày])=L1)*(CHITIEU24610[Hình Thức]&lt;&gt;"Thu")*(CHITIEU24610[Trạng Thái]="Đã xong")*CHITIEU24610[Số Tiền])</f>
        <v>0</v>
      </c>
      <c r="M3" s="26" cm="1">
        <f t="array" ref="M3">SUMPRODUCT((DAY(CHITIEU24610[Ngày])=M1)*(CHITIEU24610[Hình Thức]&lt;&gt;"Thu")*(CHITIEU24610[Trạng Thái]="Đã xong")*CHITIEU24610[Số Tiền])</f>
        <v>0</v>
      </c>
      <c r="N3" s="26" cm="1">
        <f t="array" ref="N3">SUMPRODUCT((DAY(CHITIEU24610[Ngày])=N1)*(CHITIEU24610[Hình Thức]&lt;&gt;"Thu")*(CHITIEU24610[Trạng Thái]="Đã xong")*CHITIEU24610[Số Tiền])</f>
        <v>0</v>
      </c>
      <c r="O3" s="26" cm="1">
        <f t="array" ref="O3">SUMPRODUCT((DAY(CHITIEU24610[Ngày])=O1)*(CHITIEU24610[Hình Thức]&lt;&gt;"Thu")*(CHITIEU24610[Trạng Thái]="Đã xong")*CHITIEU24610[Số Tiền])</f>
        <v>0</v>
      </c>
      <c r="P3" s="26" cm="1">
        <f t="array" ref="P3">SUMPRODUCT((DAY(CHITIEU24610[Ngày])=P1)*(CHITIEU24610[Hình Thức]&lt;&gt;"Thu")*(CHITIEU24610[Trạng Thái]="Đã xong")*CHITIEU24610[Số Tiền])</f>
        <v>0</v>
      </c>
      <c r="Q3" s="26" cm="1">
        <f t="array" ref="Q3">SUMPRODUCT((DAY(CHITIEU24610[Ngày])=Q1)*(CHITIEU24610[Hình Thức]&lt;&gt;"Thu")*(CHITIEU24610[Trạng Thái]="Đã xong")*CHITIEU24610[Số Tiền])</f>
        <v>0</v>
      </c>
      <c r="R3" s="26" cm="1">
        <f t="array" ref="R3">SUMPRODUCT((DAY(CHITIEU24610[Ngày])=R1)*(CHITIEU24610[Hình Thức]&lt;&gt;"Thu")*(CHITIEU24610[Trạng Thái]="Đã xong")*CHITIEU24610[Số Tiền])</f>
        <v>0</v>
      </c>
      <c r="S3" s="26" cm="1">
        <f t="array" ref="S3">SUMPRODUCT((DAY(CHITIEU24610[Ngày])=S1)*(CHITIEU24610[Hình Thức]&lt;&gt;"Thu")*(CHITIEU24610[Trạng Thái]="Đã xong")*CHITIEU24610[Số Tiền])</f>
        <v>0</v>
      </c>
      <c r="T3" s="26" cm="1">
        <f t="array" ref="T3">SUMPRODUCT((DAY(CHITIEU24610[Ngày])=T1)*(CHITIEU24610[Hình Thức]&lt;&gt;"Thu")*(CHITIEU24610[Trạng Thái]="Đã xong")*CHITIEU24610[Số Tiền])</f>
        <v>0</v>
      </c>
      <c r="U3" s="26" cm="1">
        <f t="array" ref="U3">SUMPRODUCT((DAY(CHITIEU24610[Ngày])=U1)*(CHITIEU24610[Hình Thức]&lt;&gt;"Thu")*(CHITIEU24610[Trạng Thái]="Đã xong")*CHITIEU24610[Số Tiền])</f>
        <v>0</v>
      </c>
      <c r="V3" s="26" cm="1">
        <f t="array" ref="V3">SUMPRODUCT((DAY(CHITIEU24610[Ngày])=V1)*(CHITIEU24610[Hình Thức]&lt;&gt;"Thu")*(CHITIEU24610[Trạng Thái]="Đã xong")*CHITIEU24610[Số Tiền])</f>
        <v>0</v>
      </c>
      <c r="W3" s="26" cm="1">
        <f t="array" ref="W3">SUMPRODUCT((DAY(CHITIEU24610[Ngày])=W1)*(CHITIEU24610[Hình Thức]&lt;&gt;"Thu")*(CHITIEU24610[Trạng Thái]="Đã xong")*CHITIEU24610[Số Tiền])</f>
        <v>0</v>
      </c>
      <c r="X3" s="26" cm="1">
        <f t="array" ref="X3">SUMPRODUCT((DAY(CHITIEU24610[Ngày])=X1)*(CHITIEU24610[Hình Thức]&lt;&gt;"Thu")*(CHITIEU24610[Trạng Thái]="Đã xong")*CHITIEU24610[Số Tiền])</f>
        <v>0</v>
      </c>
      <c r="Y3" s="26" cm="1">
        <f t="array" ref="Y3">SUMPRODUCT((DAY(CHITIEU24610[Ngày])=Y1)*(CHITIEU24610[Hình Thức]&lt;&gt;"Thu")*(CHITIEU24610[Trạng Thái]="Đã xong")*CHITIEU24610[Số Tiền])</f>
        <v>0</v>
      </c>
      <c r="Z3" s="26" cm="1">
        <f t="array" ref="Z3">SUMPRODUCT((DAY(CHITIEU24610[Ngày])=Z1)*(CHITIEU24610[Hình Thức]&lt;&gt;"Thu")*(CHITIEU24610[Trạng Thái]="Đã xong")*CHITIEU24610[Số Tiền])</f>
        <v>0</v>
      </c>
      <c r="AA3" s="26" cm="1">
        <f t="array" ref="AA3">SUMPRODUCT((DAY(CHITIEU24610[Ngày])=AA1)*(CHITIEU24610[Hình Thức]&lt;&gt;"Thu")*(CHITIEU24610[Trạng Thái]="Đã xong")*CHITIEU24610[Số Tiền])</f>
        <v>0</v>
      </c>
      <c r="AB3" s="26" cm="1">
        <f t="array" ref="AB3">SUMPRODUCT((DAY(CHITIEU24610[Ngày])=AB1)*(CHITIEU24610[Hình Thức]&lt;&gt;"Thu")*(CHITIEU24610[Trạng Thái]="Đã xong")*CHITIEU24610[Số Tiền])</f>
        <v>0</v>
      </c>
      <c r="AC3" s="26" cm="1">
        <f t="array" ref="AC3">SUMPRODUCT((DAY(CHITIEU24610[Ngày])=AC1)*(CHITIEU24610[Hình Thức]&lt;&gt;"Thu")*(CHITIEU24610[Trạng Thái]="Đã xong")*CHITIEU24610[Số Tiền])</f>
        <v>0</v>
      </c>
      <c r="AD3" s="26" cm="1">
        <f t="array" ref="AD3">SUMPRODUCT((DAY(CHITIEU24610[Ngày])=AD1)*(CHITIEU24610[Hình Thức]&lt;&gt;"Thu")*(CHITIEU24610[Trạng Thái]="Đã xong")*CHITIEU24610[Số Tiền])</f>
        <v>0</v>
      </c>
      <c r="AE3" s="26" cm="1">
        <f t="array" ref="AE3">SUMPRODUCT((DAY(CHITIEU24610[Ngày])=AE1)*(CHITIEU24610[Hình Thức]&lt;&gt;"Thu")*(CHITIEU24610[Trạng Thái]="Đã xong")*CHITIEU24610[Số Tiền])</f>
        <v>0</v>
      </c>
      <c r="AF3" s="26" cm="1">
        <f t="array" ref="AF3">SUMPRODUCT((DAY(CHITIEU24610[Ngày])=AF1)*(CHITIEU24610[Hình Thức]&lt;&gt;"Thu")*(CHITIEU24610[Trạng Thái]="Đã xong")*CHITIEU24610[Số Tiền])</f>
        <v>0</v>
      </c>
    </row>
    <row r="4" spans="1:32" ht="15.75" thickBot="1" x14ac:dyDescent="0.3">
      <c r="A4" s="25" t="s">
        <v>28</v>
      </c>
      <c r="B4" s="24">
        <f t="shared" ref="B4:AF4" si="0">IF(B3=0,0,IF(B3-$K$31&lt;=0,0,B3-$K$31))</f>
        <v>0</v>
      </c>
      <c r="C4" s="24">
        <f t="shared" si="0"/>
        <v>0</v>
      </c>
      <c r="D4" s="24">
        <f t="shared" si="0"/>
        <v>0</v>
      </c>
      <c r="E4" s="24">
        <f t="shared" si="0"/>
        <v>0</v>
      </c>
      <c r="F4" s="24">
        <f t="shared" si="0"/>
        <v>0</v>
      </c>
      <c r="G4" s="24">
        <f t="shared" si="0"/>
        <v>0</v>
      </c>
      <c r="H4" s="24">
        <f t="shared" si="0"/>
        <v>0</v>
      </c>
      <c r="I4" s="24">
        <f t="shared" si="0"/>
        <v>0</v>
      </c>
      <c r="J4" s="24">
        <f t="shared" si="0"/>
        <v>0</v>
      </c>
      <c r="K4" s="24">
        <f t="shared" si="0"/>
        <v>0</v>
      </c>
      <c r="L4" s="24">
        <f t="shared" si="0"/>
        <v>0</v>
      </c>
      <c r="M4" s="24">
        <f t="shared" si="0"/>
        <v>0</v>
      </c>
      <c r="N4" s="24">
        <f t="shared" si="0"/>
        <v>0</v>
      </c>
      <c r="O4" s="24">
        <f t="shared" si="0"/>
        <v>0</v>
      </c>
      <c r="P4" s="24">
        <f t="shared" si="0"/>
        <v>0</v>
      </c>
      <c r="Q4" s="24">
        <f t="shared" si="0"/>
        <v>0</v>
      </c>
      <c r="R4" s="24">
        <f t="shared" si="0"/>
        <v>0</v>
      </c>
      <c r="S4" s="24">
        <f t="shared" si="0"/>
        <v>0</v>
      </c>
      <c r="T4" s="24">
        <f t="shared" si="0"/>
        <v>0</v>
      </c>
      <c r="U4" s="24">
        <f t="shared" si="0"/>
        <v>0</v>
      </c>
      <c r="V4" s="24">
        <f t="shared" si="0"/>
        <v>0</v>
      </c>
      <c r="W4" s="24">
        <f t="shared" si="0"/>
        <v>0</v>
      </c>
      <c r="X4" s="24">
        <f t="shared" si="0"/>
        <v>0</v>
      </c>
      <c r="Y4" s="24">
        <f t="shared" si="0"/>
        <v>0</v>
      </c>
      <c r="Z4" s="24">
        <f t="shared" si="0"/>
        <v>0</v>
      </c>
      <c r="AA4" s="24">
        <f t="shared" si="0"/>
        <v>0</v>
      </c>
      <c r="AB4" s="24">
        <f t="shared" si="0"/>
        <v>0</v>
      </c>
      <c r="AC4" s="24">
        <f t="shared" si="0"/>
        <v>0</v>
      </c>
      <c r="AD4" s="24">
        <f t="shared" si="0"/>
        <v>0</v>
      </c>
      <c r="AE4" s="24">
        <f t="shared" si="0"/>
        <v>0</v>
      </c>
      <c r="AF4" s="24">
        <f t="shared" si="0"/>
        <v>0</v>
      </c>
    </row>
    <row r="24" spans="1:15" ht="15.75" thickBot="1" x14ac:dyDescent="0.3"/>
    <row r="25" spans="1:15" ht="24" customHeight="1" thickBot="1" x14ac:dyDescent="0.4">
      <c r="A25" s="33" t="s">
        <v>27</v>
      </c>
      <c r="B25" s="33"/>
      <c r="C25" s="33"/>
      <c r="D25" s="33"/>
      <c r="E25" s="33"/>
      <c r="H25" s="34" t="s">
        <v>26</v>
      </c>
      <c r="I25" s="35"/>
      <c r="J25" s="36"/>
      <c r="M25" s="20"/>
      <c r="N25" s="23" t="s">
        <v>0</v>
      </c>
      <c r="O25" s="22" t="s">
        <v>3</v>
      </c>
    </row>
    <row r="26" spans="1:15" ht="19.5" customHeight="1" thickBot="1" x14ac:dyDescent="0.3">
      <c r="A26" s="33"/>
      <c r="B26" s="33"/>
      <c r="C26" s="33"/>
      <c r="D26" s="33"/>
      <c r="E26" s="33"/>
      <c r="H26" s="12"/>
      <c r="I26" s="21" t="s">
        <v>25</v>
      </c>
      <c r="J26" s="13"/>
      <c r="M26" s="20"/>
      <c r="N26" s="19">
        <f>SUMIF(CHITIEU24610[Hình Thức],N25,CHITIEU24610[Số Tiền])</f>
        <v>0</v>
      </c>
      <c r="O26" s="18">
        <f>SUMIF(CHITIEU24610[Hình Thức],O25,CHITIEU24610[Số Tiền])</f>
        <v>0</v>
      </c>
    </row>
    <row r="27" spans="1:15" ht="15.75" customHeight="1" x14ac:dyDescent="0.25">
      <c r="A27" s="17" t="s">
        <v>24</v>
      </c>
      <c r="B27" s="17" t="s">
        <v>15</v>
      </c>
      <c r="C27" s="17" t="s">
        <v>23</v>
      </c>
      <c r="D27" s="17" t="s">
        <v>22</v>
      </c>
      <c r="E27" s="17" t="s">
        <v>21</v>
      </c>
      <c r="H27" s="12"/>
      <c r="I27" s="16" t="s">
        <v>20</v>
      </c>
      <c r="J27" s="13">
        <v>0</v>
      </c>
    </row>
    <row r="28" spans="1:15" ht="15.75" x14ac:dyDescent="0.25">
      <c r="A28" s="4"/>
      <c r="B28" s="3"/>
      <c r="C28" s="3"/>
      <c r="D28" s="2"/>
      <c r="E28" s="1"/>
      <c r="H28" s="37"/>
      <c r="I28" s="15" t="s">
        <v>0</v>
      </c>
      <c r="J28" s="13" cm="1">
        <f t="array" ref="J28">SUMPRODUCT((CHITIEU24610[Hình Thức]=I28)*(CHITIEU24610[Trạng Thái]="Đã xong")*CHITIEU24610[Số Tiền])</f>
        <v>0</v>
      </c>
    </row>
    <row r="29" spans="1:15" ht="15.75" x14ac:dyDescent="0.25">
      <c r="A29" s="4"/>
      <c r="B29" s="3"/>
      <c r="C29" s="3"/>
      <c r="D29" s="2"/>
      <c r="E29" s="1"/>
      <c r="H29" s="37"/>
      <c r="I29" s="14" t="s">
        <v>3</v>
      </c>
      <c r="J29" s="13" cm="1">
        <f t="array" ref="J29">SUMPRODUCT((CHITIEU24610[Hình Thức]=I29)*(CHITIEU24610[Trạng Thái]="Đã xong")*CHITIEU24610[Số Tiền])</f>
        <v>0</v>
      </c>
    </row>
    <row r="30" spans="1:15" ht="18.75" x14ac:dyDescent="0.3">
      <c r="A30" s="4"/>
      <c r="B30" s="3"/>
      <c r="C30" s="3"/>
      <c r="D30" s="2"/>
      <c r="E30" s="1"/>
      <c r="H30" s="12"/>
      <c r="I30" s="11" t="s">
        <v>19</v>
      </c>
      <c r="J30" s="10">
        <f>SUM(J26:J27)</f>
        <v>0</v>
      </c>
      <c r="K30" s="5">
        <f ca="1">ROUNDDOWN(J30/(DAY(EOMONTH(NOW(),0))),-3)</f>
        <v>0</v>
      </c>
      <c r="L30" t="str">
        <f ca="1">"/"&amp;(DAY(EOMONTH(NOW(),0))) &amp; " day"</f>
        <v>/31 day</v>
      </c>
    </row>
    <row r="31" spans="1:15" ht="18.75" x14ac:dyDescent="0.3">
      <c r="A31" s="4"/>
      <c r="B31" s="3"/>
      <c r="C31" s="3"/>
      <c r="D31" s="2"/>
      <c r="E31" s="1"/>
      <c r="H31" s="12"/>
      <c r="I31" s="11" t="s">
        <v>18</v>
      </c>
      <c r="J31" s="10">
        <f>J30+J29-SUMIF(CHITIEU24610[Hình Thức],I28,CHITIEU24610[Số Tiền])</f>
        <v>0</v>
      </c>
      <c r="K31" s="5">
        <f ca="1">ROUNDDOWN(IF(J31&lt;0,0,J31/IF(DAY(EOMONTH(NOW(),0))-DAY(NOW())=0,J31,DAY(EOMONTH(NOW(),0))-DAY(NOW()))),-3)</f>
        <v>0</v>
      </c>
      <c r="N31" s="9"/>
    </row>
    <row r="32" spans="1:15" ht="19.5" thickBot="1" x14ac:dyDescent="0.35">
      <c r="A32" s="4"/>
      <c r="B32" s="3"/>
      <c r="C32" s="3"/>
      <c r="D32" s="2"/>
      <c r="E32" s="1"/>
      <c r="H32" s="12"/>
      <c r="I32" s="11" t="s">
        <v>17</v>
      </c>
      <c r="J32" s="10" cm="1">
        <f t="array" ref="J32">J31+SUMPRODUCT((CHITIEU24610[Hình Thức]=I29)*(CHITIEU24610[Trạng Thái]="Chưa xong")*(CHITIEU24610[Số Tiền]))-SUMPRODUCT((CHITIEU24610[Hình Thức]=I28)*(CHITIEU24610[Trạng Thái]="Chưa xong")*(CHITIEU24610[Số Tiền]))</f>
        <v>0</v>
      </c>
      <c r="K32" s="5"/>
      <c r="N32" s="9"/>
    </row>
    <row r="33" spans="1:11" ht="15.75" thickBot="1" x14ac:dyDescent="0.3">
      <c r="A33" s="4"/>
      <c r="B33" s="3"/>
      <c r="C33" s="3"/>
      <c r="D33" s="2"/>
      <c r="E33" s="1"/>
      <c r="H33" s="8"/>
      <c r="I33" s="7" t="s">
        <v>16</v>
      </c>
      <c r="J33" s="6">
        <f ca="1">NOW()</f>
        <v>44786.73644537037</v>
      </c>
    </row>
    <row r="34" spans="1:11" x14ac:dyDescent="0.25">
      <c r="A34" s="4"/>
      <c r="B34" s="3"/>
      <c r="C34" s="3"/>
      <c r="D34" s="2"/>
      <c r="E34" s="1"/>
    </row>
    <row r="35" spans="1:11" x14ac:dyDescent="0.25">
      <c r="A35" s="4"/>
      <c r="B35" s="3"/>
      <c r="C35" s="3"/>
      <c r="D35" s="2"/>
      <c r="E35" s="1"/>
    </row>
    <row r="36" spans="1:11" x14ac:dyDescent="0.25">
      <c r="A36" s="4"/>
      <c r="B36" s="3"/>
      <c r="C36" s="3"/>
      <c r="D36" s="2"/>
      <c r="E36" s="1"/>
      <c r="H36" s="1" t="s">
        <v>15</v>
      </c>
      <c r="I36" s="1" t="s">
        <v>14</v>
      </c>
      <c r="J36" s="1" t="s">
        <v>13</v>
      </c>
      <c r="K36" s="1" t="s">
        <v>12</v>
      </c>
    </row>
    <row r="37" spans="1:11" x14ac:dyDescent="0.25">
      <c r="A37" s="4"/>
      <c r="B37" s="3"/>
      <c r="C37" s="3"/>
      <c r="D37" s="2"/>
      <c r="E37" s="1"/>
      <c r="H37" t="s">
        <v>1</v>
      </c>
      <c r="I37" s="5" cm="1">
        <f t="array" ref="I37">SUMPRODUCT((CHITIEU24610[Tên]=H37)*CHITIEU24610[Số Tiền])</f>
        <v>0</v>
      </c>
      <c r="J37" s="3">
        <f>COUNTIF(CHITIEU24610[Tên],THONGKE35711[[#This Row],[Tên]])</f>
        <v>0</v>
      </c>
      <c r="K37" s="5">
        <f>IFERROR(THONGKE35711[[#This Row],[Số tiền]]/THONGKE35711[[#This Row],[SL]],0)</f>
        <v>0</v>
      </c>
    </row>
    <row r="38" spans="1:11" x14ac:dyDescent="0.25">
      <c r="A38" s="4"/>
      <c r="B38" s="3"/>
      <c r="C38" s="3"/>
      <c r="D38" s="2"/>
      <c r="E38" s="1"/>
      <c r="H38" t="s">
        <v>11</v>
      </c>
      <c r="I38" s="5" cm="1">
        <f t="array" ref="I38">SUMPRODUCT((CHITIEU24610[Tên]=H38)*CHITIEU24610[Số Tiền])</f>
        <v>0</v>
      </c>
      <c r="J38" s="3">
        <f>COUNTIF(CHITIEU24610[Tên],THONGKE35711[[#This Row],[Tên]])</f>
        <v>0</v>
      </c>
      <c r="K38" s="5">
        <f>IFERROR(THONGKE35711[[#This Row],[Số tiền]]/THONGKE35711[[#This Row],[SL]],0)</f>
        <v>0</v>
      </c>
    </row>
    <row r="39" spans="1:11" x14ac:dyDescent="0.25">
      <c r="A39" s="4"/>
      <c r="B39" s="3"/>
      <c r="C39" s="3"/>
      <c r="D39" s="2"/>
      <c r="E39" s="1"/>
      <c r="H39" t="s">
        <v>5</v>
      </c>
      <c r="I39" s="5" cm="1">
        <f t="array" ref="I39">SUMPRODUCT((CHITIEU24610[Tên]=H39)*CHITIEU24610[Số Tiền])</f>
        <v>0</v>
      </c>
      <c r="J39" s="3">
        <f>COUNTIF(CHITIEU24610[Tên],THONGKE35711[[#This Row],[Tên]])</f>
        <v>0</v>
      </c>
      <c r="K39" s="5">
        <f>IFERROR(THONGKE35711[[#This Row],[Số tiền]]/THONGKE35711[[#This Row],[SL]],0)</f>
        <v>0</v>
      </c>
    </row>
    <row r="40" spans="1:11" x14ac:dyDescent="0.25">
      <c r="A40" s="4"/>
      <c r="B40" s="3"/>
      <c r="C40" s="3"/>
      <c r="D40" s="2"/>
      <c r="E40" s="1"/>
      <c r="H40" t="s">
        <v>10</v>
      </c>
      <c r="I40" s="5" cm="1">
        <f t="array" ref="I40">SUMPRODUCT((CHITIEU24610[Tên]=H40)*CHITIEU24610[Số Tiền])</f>
        <v>0</v>
      </c>
      <c r="J40" s="3">
        <f>COUNTIF(CHITIEU24610[Tên],THONGKE35711[[#This Row],[Tên]])</f>
        <v>0</v>
      </c>
      <c r="K40" s="5">
        <f>IFERROR(THONGKE35711[[#This Row],[Số tiền]]/THONGKE35711[[#This Row],[SL]],0)</f>
        <v>0</v>
      </c>
    </row>
    <row r="41" spans="1:11" x14ac:dyDescent="0.25">
      <c r="A41" s="4"/>
      <c r="B41" s="3"/>
      <c r="C41" s="3"/>
      <c r="D41" s="2"/>
      <c r="E41" s="1"/>
      <c r="H41" t="s">
        <v>7</v>
      </c>
      <c r="I41" s="5" cm="1">
        <f t="array" ref="I41">SUMPRODUCT((CHITIEU24610[Tên]=H41)*CHITIEU24610[Số Tiền])</f>
        <v>0</v>
      </c>
      <c r="J41" s="3">
        <f>COUNTIF(CHITIEU24610[Tên],THONGKE35711[[#This Row],[Tên]])</f>
        <v>0</v>
      </c>
      <c r="K41" s="5">
        <f>IFERROR(THONGKE35711[[#This Row],[Số tiền]]/THONGKE35711[[#This Row],[SL]],0)</f>
        <v>0</v>
      </c>
    </row>
    <row r="42" spans="1:11" x14ac:dyDescent="0.25">
      <c r="A42" s="4"/>
      <c r="B42" s="3"/>
      <c r="C42" s="3"/>
      <c r="D42" s="2"/>
      <c r="E42" s="1"/>
      <c r="H42" t="s">
        <v>9</v>
      </c>
      <c r="I42" s="5" cm="1">
        <f t="array" ref="I42">SUMPRODUCT((CHITIEU24610[Tên]=H42)*CHITIEU24610[Số Tiền])</f>
        <v>0</v>
      </c>
      <c r="J42" s="3">
        <f>COUNTIF(CHITIEU24610[Tên],THONGKE35711[[#This Row],[Tên]])</f>
        <v>0</v>
      </c>
      <c r="K42" s="5">
        <f>IFERROR(THONGKE35711[[#This Row],[Số tiền]]/THONGKE35711[[#This Row],[SL]],0)</f>
        <v>0</v>
      </c>
    </row>
    <row r="43" spans="1:11" x14ac:dyDescent="0.25">
      <c r="A43" s="4"/>
      <c r="B43" s="3"/>
      <c r="C43" s="3"/>
      <c r="D43" s="2"/>
      <c r="E43" s="1"/>
      <c r="H43" t="s">
        <v>8</v>
      </c>
      <c r="I43" s="5" cm="1">
        <f t="array" ref="I43">SUMPRODUCT((CHITIEU24610[Tên]=H43)*CHITIEU24610[Số Tiền])</f>
        <v>0</v>
      </c>
      <c r="J43" s="3">
        <f>COUNTIF(CHITIEU24610[Tên],THONGKE35711[[#This Row],[Tên]])</f>
        <v>0</v>
      </c>
      <c r="K43" s="5">
        <f>IFERROR(THONGKE35711[[#This Row],[Số tiền]]/THONGKE35711[[#This Row],[SL]],0)</f>
        <v>0</v>
      </c>
    </row>
    <row r="44" spans="1:11" x14ac:dyDescent="0.25">
      <c r="A44" s="4"/>
      <c r="B44" s="3"/>
      <c r="C44" s="3"/>
      <c r="D44" s="2"/>
      <c r="E44" s="1"/>
      <c r="H44" t="s">
        <v>6</v>
      </c>
      <c r="I44" s="5" cm="1">
        <f t="array" ref="I44">SUMPRODUCT((CHITIEU24610[Tên]=H44)*CHITIEU24610[Số Tiền])</f>
        <v>0</v>
      </c>
      <c r="J44" s="3">
        <f>COUNTIF(CHITIEU24610[Tên],THONGKE35711[[#This Row],[Tên]])</f>
        <v>0</v>
      </c>
      <c r="K44" s="5">
        <f>IFERROR(THONGKE35711[[#This Row],[Số tiền]]/THONGKE35711[[#This Row],[SL]],0)</f>
        <v>0</v>
      </c>
    </row>
    <row r="45" spans="1:11" x14ac:dyDescent="0.25">
      <c r="A45" s="4"/>
      <c r="B45" s="3"/>
      <c r="C45" s="3"/>
      <c r="D45" s="2"/>
      <c r="E45" s="1"/>
      <c r="H45" t="s">
        <v>4</v>
      </c>
      <c r="I45" s="5" cm="1">
        <f t="array" ref="I45">SUMPRODUCT((CHITIEU24610[Tên]=H45)*CHITIEU24610[Số Tiền])</f>
        <v>0</v>
      </c>
      <c r="J45" s="3">
        <f>COUNTIF(CHITIEU24610[Tên],THONGKE35711[[#This Row],[Tên]])</f>
        <v>0</v>
      </c>
      <c r="K45" s="5">
        <f>IFERROR(THONGKE35711[[#This Row],[Số tiền]]/THONGKE35711[[#This Row],[SL]],0)</f>
        <v>0</v>
      </c>
    </row>
    <row r="46" spans="1:11" x14ac:dyDescent="0.25">
      <c r="A46" s="4"/>
      <c r="B46" s="3"/>
      <c r="C46" s="3"/>
      <c r="D46" s="2"/>
      <c r="E46" s="1"/>
      <c r="H46" t="s">
        <v>2</v>
      </c>
      <c r="I46" s="5" cm="1">
        <f t="array" ref="I46">SUMPRODUCT((CHITIEU24610[Tên]=H46)*CHITIEU24610[Số Tiền])</f>
        <v>0</v>
      </c>
      <c r="J46" s="3">
        <f>COUNTIF(CHITIEU24610[Tên],THONGKE35711[[#This Row],[Tên]])</f>
        <v>0</v>
      </c>
      <c r="K46" s="5">
        <f>IFERROR(THONGKE35711[[#This Row],[Số tiền]]/THONGKE35711[[#This Row],[SL]],0)</f>
        <v>0</v>
      </c>
    </row>
    <row r="47" spans="1:11" x14ac:dyDescent="0.25">
      <c r="A47" s="4"/>
      <c r="B47" s="3"/>
      <c r="C47" s="3"/>
      <c r="D47" s="2"/>
      <c r="E47" s="1"/>
      <c r="I47" s="5" cm="1">
        <f t="array" ref="I47">SUMPRODUCT((CHITIEU24610[Tên]=H47)*CHITIEU24610[Số Tiền])</f>
        <v>0</v>
      </c>
      <c r="J47" s="3">
        <f>COUNTIF(CHITIEU24610[Tên],THONGKE35711[[#This Row],[Tên]])</f>
        <v>0</v>
      </c>
      <c r="K47" s="5">
        <f>IFERROR(THONGKE35711[[#This Row],[Số tiền]]/THONGKE35711[[#This Row],[SL]],0)</f>
        <v>0</v>
      </c>
    </row>
    <row r="48" spans="1:11" x14ac:dyDescent="0.25">
      <c r="A48" s="4"/>
      <c r="B48" s="3"/>
      <c r="C48" s="3"/>
      <c r="D48" s="2"/>
      <c r="E48" s="1"/>
    </row>
    <row r="49" spans="1:5" x14ac:dyDescent="0.25">
      <c r="A49" s="4"/>
      <c r="B49" s="3"/>
      <c r="C49" s="3"/>
      <c r="D49" s="2"/>
      <c r="E49" s="1"/>
    </row>
    <row r="50" spans="1:5" x14ac:dyDescent="0.25">
      <c r="A50" s="4"/>
      <c r="B50" s="3"/>
      <c r="C50" s="3"/>
      <c r="D50" s="2"/>
      <c r="E50" s="1"/>
    </row>
    <row r="51" spans="1:5" x14ac:dyDescent="0.25">
      <c r="A51" s="4"/>
      <c r="B51" s="3"/>
      <c r="C51" s="3"/>
      <c r="D51" s="2"/>
      <c r="E51" s="1"/>
    </row>
    <row r="52" spans="1:5" x14ac:dyDescent="0.25">
      <c r="A52" s="4"/>
      <c r="B52" s="3"/>
      <c r="C52" s="3"/>
      <c r="D52" s="2"/>
      <c r="E52" s="1"/>
    </row>
    <row r="53" spans="1:5" x14ac:dyDescent="0.25">
      <c r="A53" s="4"/>
      <c r="B53" s="3"/>
      <c r="C53" s="3"/>
      <c r="D53" s="2"/>
      <c r="E53" s="1"/>
    </row>
    <row r="54" spans="1:5" x14ac:dyDescent="0.25">
      <c r="A54" s="4"/>
      <c r="B54" s="3"/>
      <c r="C54" s="3"/>
      <c r="D54" s="2"/>
      <c r="E54" s="1"/>
    </row>
    <row r="55" spans="1:5" x14ac:dyDescent="0.25">
      <c r="A55" s="4"/>
      <c r="B55" s="3"/>
      <c r="C55" s="3"/>
      <c r="D55" s="2"/>
      <c r="E55" s="1"/>
    </row>
    <row r="56" spans="1:5" x14ac:dyDescent="0.25">
      <c r="A56" s="4"/>
      <c r="B56" s="3"/>
      <c r="C56" s="3"/>
      <c r="D56" s="2"/>
      <c r="E56" s="1"/>
    </row>
    <row r="57" spans="1:5" x14ac:dyDescent="0.25">
      <c r="A57" s="4"/>
      <c r="B57" s="3"/>
      <c r="C57" s="3"/>
      <c r="D57" s="2"/>
      <c r="E57" s="1"/>
    </row>
    <row r="58" spans="1:5" x14ac:dyDescent="0.25">
      <c r="A58" s="4"/>
      <c r="B58" s="3"/>
      <c r="C58" s="3"/>
      <c r="D58" s="2"/>
      <c r="E58" s="1"/>
    </row>
    <row r="59" spans="1:5" x14ac:dyDescent="0.25">
      <c r="A59" s="4"/>
      <c r="B59" s="3"/>
      <c r="C59" s="3"/>
      <c r="D59" s="2"/>
      <c r="E59" s="1"/>
    </row>
    <row r="60" spans="1:5" x14ac:dyDescent="0.25">
      <c r="A60" s="4"/>
      <c r="B60" s="3"/>
      <c r="C60" s="3"/>
      <c r="D60" s="2"/>
      <c r="E60" s="1"/>
    </row>
    <row r="61" spans="1:5" x14ac:dyDescent="0.25">
      <c r="A61" s="4"/>
      <c r="B61" s="3"/>
      <c r="C61" s="3"/>
      <c r="D61" s="2"/>
      <c r="E61" s="1"/>
    </row>
    <row r="62" spans="1:5" x14ac:dyDescent="0.25">
      <c r="A62" s="4"/>
      <c r="B62" s="3"/>
      <c r="C62" s="3"/>
      <c r="D62" s="2"/>
      <c r="E62" s="1"/>
    </row>
    <row r="63" spans="1:5" x14ac:dyDescent="0.25">
      <c r="A63" s="4"/>
      <c r="B63" s="3"/>
      <c r="C63" s="3"/>
      <c r="D63" s="2"/>
      <c r="E63" s="1"/>
    </row>
    <row r="64" spans="1:5" x14ac:dyDescent="0.25">
      <c r="A64" s="4"/>
      <c r="B64" s="3"/>
      <c r="C64" s="3"/>
      <c r="D64" s="2"/>
      <c r="E64" s="1"/>
    </row>
    <row r="65" spans="1:5" x14ac:dyDescent="0.25">
      <c r="A65" s="4"/>
      <c r="B65" s="3"/>
      <c r="C65" s="3"/>
      <c r="D65" s="2"/>
      <c r="E65" s="1"/>
    </row>
    <row r="66" spans="1:5" x14ac:dyDescent="0.25">
      <c r="A66" s="4"/>
      <c r="B66" s="3"/>
      <c r="C66" s="3"/>
      <c r="D66" s="2"/>
      <c r="E66" s="1"/>
    </row>
    <row r="67" spans="1:5" x14ac:dyDescent="0.25">
      <c r="A67" s="4"/>
      <c r="B67" s="3"/>
      <c r="C67" s="3"/>
      <c r="D67" s="2"/>
      <c r="E67" s="1"/>
    </row>
    <row r="68" spans="1:5" x14ac:dyDescent="0.25">
      <c r="A68" s="4"/>
      <c r="B68" s="3"/>
      <c r="C68" s="3"/>
      <c r="D68" s="2"/>
      <c r="E68" s="1"/>
    </row>
    <row r="69" spans="1:5" x14ac:dyDescent="0.25">
      <c r="A69" s="4"/>
      <c r="B69" s="3"/>
      <c r="C69" s="3"/>
      <c r="D69" s="2"/>
      <c r="E69" s="1"/>
    </row>
    <row r="70" spans="1:5" x14ac:dyDescent="0.25">
      <c r="A70" s="4"/>
      <c r="B70" s="3"/>
      <c r="C70" s="3"/>
      <c r="D70" s="2"/>
      <c r="E70" s="1"/>
    </row>
    <row r="71" spans="1:5" x14ac:dyDescent="0.25">
      <c r="A71" s="4"/>
      <c r="B71" s="3"/>
      <c r="C71" s="3"/>
      <c r="D71" s="2"/>
      <c r="E71" s="1"/>
    </row>
    <row r="72" spans="1:5" x14ac:dyDescent="0.25">
      <c r="A72" s="4"/>
      <c r="B72" s="3"/>
      <c r="C72" s="3"/>
      <c r="D72" s="2"/>
      <c r="E72" s="1"/>
    </row>
    <row r="73" spans="1:5" x14ac:dyDescent="0.25">
      <c r="A73" s="4"/>
      <c r="B73" s="3"/>
      <c r="C73" s="3"/>
      <c r="D73" s="2"/>
      <c r="E73" s="1"/>
    </row>
    <row r="74" spans="1:5" x14ac:dyDescent="0.25">
      <c r="A74" s="4"/>
      <c r="B74" s="3"/>
      <c r="C74" s="3"/>
      <c r="D74" s="2"/>
      <c r="E74" s="1"/>
    </row>
    <row r="75" spans="1:5" x14ac:dyDescent="0.25">
      <c r="A75" s="4"/>
      <c r="B75" s="3"/>
      <c r="C75" s="3"/>
      <c r="D75" s="2"/>
      <c r="E75" s="1"/>
    </row>
    <row r="76" spans="1:5" x14ac:dyDescent="0.25">
      <c r="A76" s="4"/>
      <c r="B76" s="3"/>
      <c r="C76" s="3"/>
      <c r="D76" s="2"/>
      <c r="E76" s="1"/>
    </row>
    <row r="77" spans="1:5" x14ac:dyDescent="0.25">
      <c r="A77" s="4"/>
      <c r="B77" s="3"/>
      <c r="C77" s="3"/>
      <c r="D77" s="2"/>
      <c r="E77" s="1"/>
    </row>
    <row r="78" spans="1:5" x14ac:dyDescent="0.25">
      <c r="A78" s="4"/>
      <c r="B78" s="3"/>
      <c r="C78" s="3"/>
      <c r="D78" s="2"/>
      <c r="E78" s="1"/>
    </row>
    <row r="79" spans="1:5" x14ac:dyDescent="0.25">
      <c r="A79" s="4"/>
      <c r="B79" s="3"/>
      <c r="C79" s="3"/>
      <c r="D79" s="2"/>
      <c r="E79" s="1"/>
    </row>
    <row r="80" spans="1:5" x14ac:dyDescent="0.25">
      <c r="A80" s="4"/>
      <c r="B80" s="3"/>
      <c r="C80" s="3"/>
      <c r="D80" s="2"/>
      <c r="E80" s="1"/>
    </row>
    <row r="81" spans="1:5" x14ac:dyDescent="0.25">
      <c r="A81" s="4"/>
      <c r="B81" s="3"/>
      <c r="C81" s="3"/>
      <c r="D81" s="2"/>
      <c r="E81" s="1"/>
    </row>
    <row r="82" spans="1:5" x14ac:dyDescent="0.25">
      <c r="A82" s="4"/>
      <c r="B82" s="3"/>
      <c r="C82" s="3"/>
      <c r="D82" s="2"/>
      <c r="E82" s="1"/>
    </row>
    <row r="83" spans="1:5" x14ac:dyDescent="0.25">
      <c r="A83" s="4"/>
      <c r="B83" s="3"/>
      <c r="C83" s="3"/>
      <c r="D83" s="2"/>
      <c r="E83" s="1"/>
    </row>
    <row r="84" spans="1:5" x14ac:dyDescent="0.25">
      <c r="A84" s="4"/>
      <c r="B84" s="3"/>
      <c r="C84" s="3"/>
      <c r="D84" s="2"/>
      <c r="E84" s="1"/>
    </row>
    <row r="85" spans="1:5" x14ac:dyDescent="0.25">
      <c r="A85" s="4"/>
      <c r="B85" s="3"/>
      <c r="C85" s="3"/>
      <c r="D85" s="2"/>
      <c r="E85" s="1"/>
    </row>
    <row r="86" spans="1:5" x14ac:dyDescent="0.25">
      <c r="A86" s="4"/>
      <c r="B86" s="3"/>
      <c r="C86" s="3"/>
      <c r="D86" s="2"/>
      <c r="E86" s="1"/>
    </row>
    <row r="87" spans="1:5" x14ac:dyDescent="0.25">
      <c r="A87" s="4"/>
      <c r="B87" s="3"/>
      <c r="C87" s="3"/>
      <c r="D87" s="2"/>
      <c r="E87" s="1"/>
    </row>
    <row r="88" spans="1:5" x14ac:dyDescent="0.25">
      <c r="A88" s="4"/>
      <c r="B88" s="3"/>
      <c r="C88" s="3"/>
      <c r="D88" s="2"/>
      <c r="E88" s="1"/>
    </row>
    <row r="89" spans="1:5" x14ac:dyDescent="0.25">
      <c r="A89" s="4"/>
      <c r="B89" s="3"/>
      <c r="C89" s="3"/>
      <c r="D89" s="2"/>
      <c r="E89" s="1"/>
    </row>
    <row r="90" spans="1:5" x14ac:dyDescent="0.25">
      <c r="A90" s="4"/>
      <c r="B90" s="3"/>
      <c r="C90" s="3"/>
      <c r="D90" s="2"/>
      <c r="E90" s="1"/>
    </row>
    <row r="91" spans="1:5" x14ac:dyDescent="0.25">
      <c r="A91" s="4"/>
      <c r="B91" s="3"/>
      <c r="C91" s="3"/>
      <c r="D91" s="2"/>
      <c r="E91" s="1"/>
    </row>
    <row r="92" spans="1:5" x14ac:dyDescent="0.25">
      <c r="A92" s="4"/>
      <c r="B92" s="3"/>
      <c r="C92" s="3"/>
      <c r="D92" s="2"/>
      <c r="E92" s="1"/>
    </row>
    <row r="93" spans="1:5" x14ac:dyDescent="0.25">
      <c r="A93" s="4"/>
      <c r="B93" s="3"/>
      <c r="C93" s="3"/>
      <c r="D93" s="2"/>
      <c r="E93" s="1"/>
    </row>
    <row r="94" spans="1:5" x14ac:dyDescent="0.25">
      <c r="A94" s="4"/>
      <c r="B94" s="3"/>
      <c r="C94" s="3"/>
      <c r="D94" s="2"/>
      <c r="E94" s="1"/>
    </row>
    <row r="95" spans="1:5" x14ac:dyDescent="0.25">
      <c r="A95" s="4"/>
      <c r="B95" s="3"/>
      <c r="C95" s="3"/>
      <c r="D95" s="2"/>
      <c r="E95" s="1"/>
    </row>
    <row r="96" spans="1:5" x14ac:dyDescent="0.25">
      <c r="A96" s="4"/>
      <c r="B96" s="3"/>
      <c r="C96" s="3"/>
      <c r="D96" s="2"/>
      <c r="E96" s="1"/>
    </row>
    <row r="97" spans="1:5" x14ac:dyDescent="0.25">
      <c r="A97" s="4"/>
      <c r="B97" s="3"/>
      <c r="C97" s="3"/>
      <c r="D97" s="2"/>
      <c r="E97" s="1"/>
    </row>
    <row r="98" spans="1:5" x14ac:dyDescent="0.25">
      <c r="A98" s="4"/>
      <c r="B98" s="3"/>
      <c r="C98" s="3"/>
      <c r="D98" s="2"/>
      <c r="E98" s="1"/>
    </row>
    <row r="99" spans="1:5" x14ac:dyDescent="0.25">
      <c r="A99" s="4"/>
      <c r="B99" s="3"/>
      <c r="C99" s="3"/>
      <c r="D99" s="2"/>
      <c r="E99" s="1"/>
    </row>
    <row r="100" spans="1:5" x14ac:dyDescent="0.25">
      <c r="A100" s="4"/>
      <c r="B100" s="3"/>
      <c r="C100" s="3"/>
      <c r="D100" s="2"/>
      <c r="E100" s="1"/>
    </row>
    <row r="101" spans="1:5" x14ac:dyDescent="0.25">
      <c r="A101" s="4"/>
      <c r="B101" s="3"/>
      <c r="C101" s="3"/>
      <c r="D101" s="2"/>
      <c r="E101" s="1"/>
    </row>
    <row r="102" spans="1:5" x14ac:dyDescent="0.25">
      <c r="A102" s="4"/>
      <c r="B102" s="3"/>
      <c r="C102" s="3"/>
      <c r="D102" s="2"/>
      <c r="E102" s="1"/>
    </row>
    <row r="103" spans="1:5" x14ac:dyDescent="0.25">
      <c r="A103" s="4"/>
      <c r="B103" s="3"/>
      <c r="C103" s="3"/>
      <c r="D103" s="2"/>
      <c r="E103" s="1"/>
    </row>
    <row r="104" spans="1:5" x14ac:dyDescent="0.25">
      <c r="A104" s="4"/>
      <c r="B104" s="3"/>
      <c r="C104" s="3"/>
      <c r="D104" s="2"/>
      <c r="E104" s="1"/>
    </row>
    <row r="105" spans="1:5" x14ac:dyDescent="0.25">
      <c r="A105" s="4"/>
      <c r="B105" s="3"/>
      <c r="C105" s="3"/>
      <c r="D105" s="2"/>
      <c r="E105" s="1"/>
    </row>
    <row r="106" spans="1:5" x14ac:dyDescent="0.25">
      <c r="A106" s="4"/>
      <c r="B106" s="3"/>
      <c r="C106" s="3"/>
      <c r="D106" s="2"/>
      <c r="E106" s="1"/>
    </row>
    <row r="107" spans="1:5" x14ac:dyDescent="0.25">
      <c r="A107" s="4"/>
      <c r="B107" s="3"/>
      <c r="C107" s="3"/>
      <c r="D107" s="2"/>
      <c r="E107" s="1"/>
    </row>
    <row r="108" spans="1:5" x14ac:dyDescent="0.25">
      <c r="A108" s="4"/>
      <c r="B108" s="3"/>
      <c r="C108" s="3"/>
      <c r="D108" s="2"/>
      <c r="E108" s="1"/>
    </row>
    <row r="109" spans="1:5" x14ac:dyDescent="0.25">
      <c r="A109" s="4"/>
      <c r="B109" s="3"/>
      <c r="C109" s="3"/>
      <c r="D109" s="2"/>
      <c r="E109" s="1"/>
    </row>
    <row r="110" spans="1:5" x14ac:dyDescent="0.25">
      <c r="A110" s="4"/>
      <c r="B110" s="3"/>
      <c r="C110" s="3"/>
      <c r="D110" s="2"/>
      <c r="E110" s="1"/>
    </row>
    <row r="111" spans="1:5" x14ac:dyDescent="0.25">
      <c r="A111" s="4"/>
      <c r="B111" s="3"/>
      <c r="C111" s="3"/>
      <c r="D111" s="2"/>
      <c r="E111" s="1"/>
    </row>
    <row r="112" spans="1:5" x14ac:dyDescent="0.25">
      <c r="A112" s="4"/>
      <c r="B112" s="3"/>
      <c r="C112" s="3"/>
      <c r="D112" s="2"/>
      <c r="E112" s="1"/>
    </row>
    <row r="113" spans="1:5" x14ac:dyDescent="0.25">
      <c r="A113" s="4"/>
      <c r="B113" s="3"/>
      <c r="C113" s="3"/>
      <c r="D113" s="2"/>
      <c r="E113" s="1"/>
    </row>
    <row r="114" spans="1:5" x14ac:dyDescent="0.25">
      <c r="A114" s="4"/>
      <c r="B114" s="3"/>
      <c r="C114" s="3"/>
      <c r="D114" s="2"/>
      <c r="E114" s="1"/>
    </row>
    <row r="115" spans="1:5" x14ac:dyDescent="0.25">
      <c r="A115" s="4"/>
      <c r="B115" s="3"/>
      <c r="C115" s="3"/>
      <c r="D115" s="2"/>
      <c r="E115" s="1"/>
    </row>
    <row r="116" spans="1:5" x14ac:dyDescent="0.25">
      <c r="A116" s="4"/>
      <c r="B116" s="3"/>
      <c r="C116" s="3"/>
      <c r="D116" s="2"/>
      <c r="E116" s="1"/>
    </row>
    <row r="117" spans="1:5" x14ac:dyDescent="0.25">
      <c r="A117" s="4"/>
      <c r="B117" s="3"/>
      <c r="C117" s="3"/>
      <c r="D117" s="2"/>
      <c r="E117" s="1"/>
    </row>
    <row r="118" spans="1:5" x14ac:dyDescent="0.25">
      <c r="A118" s="4"/>
      <c r="B118" s="3"/>
      <c r="C118" s="3"/>
      <c r="D118" s="2"/>
      <c r="E118" s="1"/>
    </row>
    <row r="119" spans="1:5" x14ac:dyDescent="0.25">
      <c r="A119" s="4"/>
      <c r="B119" s="3"/>
      <c r="C119" s="3"/>
      <c r="D119" s="2"/>
      <c r="E119" s="1"/>
    </row>
    <row r="120" spans="1:5" x14ac:dyDescent="0.25">
      <c r="A120" s="4"/>
      <c r="B120" s="3"/>
      <c r="C120" s="3"/>
      <c r="D120" s="2"/>
      <c r="E120" s="1"/>
    </row>
    <row r="121" spans="1:5" x14ac:dyDescent="0.25">
      <c r="A121" s="4"/>
      <c r="B121" s="3"/>
      <c r="C121" s="3"/>
      <c r="D121" s="2"/>
      <c r="E121" s="1"/>
    </row>
    <row r="122" spans="1:5" x14ac:dyDescent="0.25">
      <c r="A122" s="4"/>
      <c r="B122" s="3"/>
      <c r="C122" s="3"/>
      <c r="D122" s="2"/>
      <c r="E122" s="1"/>
    </row>
    <row r="123" spans="1:5" x14ac:dyDescent="0.25">
      <c r="A123" s="4"/>
      <c r="B123" s="3"/>
      <c r="C123" s="3"/>
      <c r="D123" s="2"/>
      <c r="E123" s="1"/>
    </row>
    <row r="124" spans="1:5" x14ac:dyDescent="0.25">
      <c r="A124" s="4"/>
      <c r="B124" s="3"/>
      <c r="C124" s="3"/>
      <c r="D124" s="2"/>
      <c r="E124" s="1"/>
    </row>
    <row r="125" spans="1:5" x14ac:dyDescent="0.25">
      <c r="A125" s="4"/>
      <c r="B125" s="3"/>
      <c r="C125" s="3"/>
      <c r="D125" s="2"/>
      <c r="E125" s="1"/>
    </row>
    <row r="126" spans="1:5" x14ac:dyDescent="0.25">
      <c r="A126" s="4"/>
      <c r="B126" s="3"/>
      <c r="C126" s="3"/>
      <c r="D126" s="2"/>
      <c r="E126" s="1"/>
    </row>
    <row r="127" spans="1:5" x14ac:dyDescent="0.25">
      <c r="A127" s="4"/>
      <c r="B127" s="3"/>
      <c r="C127" s="3"/>
      <c r="D127" s="2"/>
      <c r="E127" s="1"/>
    </row>
    <row r="128" spans="1:5" x14ac:dyDescent="0.25">
      <c r="A128" s="4"/>
      <c r="B128" s="3"/>
      <c r="C128" s="3"/>
      <c r="D128" s="2"/>
      <c r="E128" s="1"/>
    </row>
    <row r="129" spans="1:5" x14ac:dyDescent="0.25">
      <c r="A129" s="4"/>
      <c r="B129" s="3"/>
      <c r="C129" s="3"/>
      <c r="D129" s="2"/>
      <c r="E129" s="1"/>
    </row>
    <row r="130" spans="1:5" x14ac:dyDescent="0.25">
      <c r="A130" s="4"/>
      <c r="B130" s="3"/>
      <c r="C130" s="3"/>
      <c r="D130" s="2"/>
      <c r="E130" s="1"/>
    </row>
    <row r="131" spans="1:5" x14ac:dyDescent="0.25">
      <c r="A131" s="4"/>
      <c r="B131" s="3"/>
      <c r="C131" s="3"/>
      <c r="D131" s="2"/>
      <c r="E131" s="1"/>
    </row>
    <row r="132" spans="1:5" x14ac:dyDescent="0.25">
      <c r="A132" s="4"/>
      <c r="B132" s="3"/>
      <c r="C132" s="3"/>
      <c r="D132" s="2"/>
      <c r="E132" s="1"/>
    </row>
    <row r="133" spans="1:5" x14ac:dyDescent="0.25">
      <c r="A133" s="4"/>
      <c r="B133" s="3"/>
      <c r="C133" s="3"/>
      <c r="D133" s="2"/>
      <c r="E133" s="1"/>
    </row>
    <row r="134" spans="1:5" x14ac:dyDescent="0.25">
      <c r="A134" s="3"/>
      <c r="B134" s="3"/>
      <c r="C134" s="3"/>
      <c r="D134" s="2"/>
      <c r="E134" s="1"/>
    </row>
    <row r="135" spans="1:5" x14ac:dyDescent="0.25">
      <c r="A135" s="3"/>
      <c r="B135" s="3"/>
      <c r="C135" s="3"/>
      <c r="D135" s="2">
        <f>SUM(CHITIEU24610[Số Tiền])</f>
        <v>0</v>
      </c>
      <c r="E135" s="1" t="str">
        <f>COUNTIF(CHITIEU24610[Trạng Thái],"Đã xong")&amp;"/"&amp;COUNTA(CHITIEU24610[Trạng Thái])</f>
        <v>0/0</v>
      </c>
    </row>
  </sheetData>
  <mergeCells count="3">
    <mergeCell ref="A25:E26"/>
    <mergeCell ref="H25:J25"/>
    <mergeCell ref="H28:H29"/>
  </mergeCells>
  <conditionalFormatting sqref="E34:E135 E28:E32">
    <cfRule type="containsText" dxfId="19" priority="5" operator="containsText" text="Chưa xong">
      <formula>NOT(ISERROR(SEARCH("Chưa xong",E28)))</formula>
    </cfRule>
    <cfRule type="containsText" dxfId="18" priority="6" operator="containsText" text="Đã xong">
      <formula>NOT(ISERROR(SEARCH("Đã xong",E28)))</formula>
    </cfRule>
  </conditionalFormatting>
  <conditionalFormatting sqref="B2:AF2">
    <cfRule type="colorScale" priority="4">
      <colorScale>
        <cfvo type="min"/>
        <cfvo type="max"/>
        <color rgb="FFFCFCFF"/>
        <color rgb="FF63BE7B"/>
      </colorScale>
    </cfRule>
  </conditionalFormatting>
  <conditionalFormatting sqref="B3:AF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">
    <cfRule type="containsText" dxfId="17" priority="1" operator="containsText" text="Chưa xong">
      <formula>NOT(ISERROR(SEARCH("Chưa xong",E33)))</formula>
    </cfRule>
    <cfRule type="containsText" dxfId="16" priority="2" operator="containsText" text="Đã xong">
      <formula>NOT(ISERROR(SEARCH("Đã xong",E33)))</formula>
    </cfRule>
  </conditionalFormatting>
  <dataValidations count="2">
    <dataValidation type="list" allowBlank="1" showInputMessage="1" showErrorMessage="1" sqref="C34:C134 C28:C32" xr:uid="{863BFD3C-FD03-4043-9627-C91E29500412}">
      <formula1>"Chi, Thu, Mượn"</formula1>
    </dataValidation>
    <dataValidation type="list" allowBlank="1" showInputMessage="1" showErrorMessage="1" sqref="E28:E134" xr:uid="{543449B3-9069-406D-B67A-5A59981074EE}">
      <formula1>"Đã xong,Chưa xong"</formula1>
    </dataValidation>
  </dataValidations>
  <pageMargins left="0.7" right="0.7" top="0.75" bottom="0.75" header="0.3" footer="0.3"/>
  <pageSetup orientation="portrait" horizontalDpi="1200" verticalDpi="1200" r:id="rId1"/>
  <drawing r:id="rId2"/>
  <tableParts count="2"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span" xr2:uid="{7C1B1243-5B71-4DDC-8382-6D3B806FBBB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'T8-22 (2)'!B1:AF1</xm:f>
              <xm:sqref>AG1</xm:sqref>
            </x14:sparkline>
            <x14:sparkline>
              <xm:f>'T8-22 (2)'!B2:AF2</xm:f>
              <xm:sqref>AG2</xm:sqref>
            </x14:sparkline>
            <x14:sparkline>
              <xm:f>'T8-22 (2)'!B3:AF3</xm:f>
              <xm:sqref>AG3</xm:sqref>
            </x14:sparkline>
            <x14:sparkline>
              <xm:f>'T8-22 (2)'!B4:AF4</xm:f>
              <xm:sqref>AG4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T8-22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Hữu Đạt ­</dc:creator>
  <cp:lastModifiedBy>Bùi Hữu Đạt ­</cp:lastModifiedBy>
  <dcterms:created xsi:type="dcterms:W3CDTF">2022-08-13T04:57:23Z</dcterms:created>
  <dcterms:modified xsi:type="dcterms:W3CDTF">2022-08-13T10:40:32Z</dcterms:modified>
</cp:coreProperties>
</file>